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bookViews>
    <workbookView xWindow="0" yWindow="460" windowWidth="25600" windowHeight="15460" tabRatio="500"/>
  </bookViews>
  <sheets>
    <sheet name="Gesamtliste" sheetId="1" r:id="rId1"/>
  </sheets>
  <definedNames>
    <definedName name="_xlnm._FilterDatabase" localSheetId="0" hidden="1">Gesamtliste!$A$13:$Z$389</definedName>
    <definedName name="_xlnm.Print_Area" localSheetId="0">Gesamtliste!$G$14:$P$389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78" i="1" l="1"/>
  <c r="U278" i="1"/>
  <c r="V279" i="1"/>
  <c r="U279" i="1"/>
  <c r="V280" i="1"/>
  <c r="U280" i="1"/>
  <c r="V281" i="1"/>
  <c r="U281" i="1"/>
  <c r="V282" i="1"/>
  <c r="U282" i="1"/>
  <c r="V283" i="1"/>
  <c r="U283" i="1"/>
  <c r="V18" i="1"/>
  <c r="U18" i="1"/>
  <c r="V71" i="1"/>
  <c r="U71" i="1"/>
  <c r="V67" i="1"/>
  <c r="U67" i="1"/>
  <c r="V34" i="1"/>
  <c r="U34" i="1"/>
  <c r="V284" i="1"/>
  <c r="U284" i="1"/>
  <c r="V285" i="1"/>
  <c r="U285" i="1"/>
  <c r="V286" i="1"/>
  <c r="U286" i="1"/>
  <c r="V318" i="1"/>
  <c r="U318" i="1"/>
  <c r="V327" i="1"/>
  <c r="U327" i="1"/>
  <c r="V84" i="1"/>
  <c r="U84" i="1"/>
  <c r="V333" i="1"/>
  <c r="U333" i="1"/>
  <c r="V287" i="1"/>
  <c r="U287" i="1"/>
  <c r="V288" i="1"/>
  <c r="U288" i="1"/>
  <c r="V302" i="1"/>
  <c r="U302" i="1"/>
  <c r="V48" i="1"/>
  <c r="U48" i="1"/>
  <c r="V30" i="1"/>
  <c r="U30" i="1"/>
  <c r="V31" i="1"/>
  <c r="U31" i="1"/>
  <c r="V289" i="1"/>
  <c r="U289" i="1"/>
  <c r="V290" i="1"/>
  <c r="U290" i="1"/>
  <c r="V292" i="1"/>
  <c r="U292" i="1"/>
  <c r="V293" i="1"/>
  <c r="U293" i="1"/>
  <c r="V294" i="1"/>
  <c r="U294" i="1"/>
  <c r="V303" i="1"/>
  <c r="U303" i="1"/>
  <c r="V334" i="1"/>
  <c r="U334" i="1"/>
  <c r="V335" i="1"/>
  <c r="U335" i="1"/>
  <c r="V336" i="1"/>
  <c r="U336" i="1"/>
  <c r="V115" i="1"/>
  <c r="U115" i="1"/>
  <c r="V70" i="1"/>
  <c r="U70" i="1"/>
  <c r="V329" i="1"/>
  <c r="U329" i="1"/>
  <c r="V60" i="1"/>
  <c r="U60" i="1"/>
  <c r="V120" i="1"/>
  <c r="U120" i="1"/>
  <c r="V295" i="1"/>
  <c r="U295" i="1"/>
  <c r="V296" i="1"/>
  <c r="U296" i="1"/>
  <c r="V297" i="1"/>
  <c r="U297" i="1"/>
  <c r="V305" i="1"/>
  <c r="U305" i="1"/>
  <c r="V309" i="1"/>
  <c r="U309" i="1"/>
  <c r="V326" i="1"/>
  <c r="U326" i="1"/>
  <c r="V310" i="1"/>
  <c r="U310" i="1"/>
  <c r="V312" i="1"/>
  <c r="U312" i="1"/>
  <c r="V122" i="1"/>
  <c r="U122" i="1"/>
  <c r="V313" i="1"/>
  <c r="U313" i="1"/>
  <c r="V314" i="1"/>
  <c r="U314" i="1"/>
  <c r="V315" i="1"/>
  <c r="U315" i="1"/>
  <c r="V142" i="1"/>
  <c r="U142" i="1"/>
  <c r="V224" i="1"/>
  <c r="U224" i="1"/>
  <c r="V316" i="1"/>
  <c r="U316" i="1"/>
  <c r="V317" i="1"/>
  <c r="U317" i="1"/>
  <c r="V325" i="1"/>
  <c r="U325" i="1"/>
  <c r="V319" i="1"/>
  <c r="U319" i="1"/>
  <c r="V14" i="1"/>
  <c r="U14" i="1"/>
  <c r="V73" i="1"/>
  <c r="U73" i="1"/>
  <c r="V320" i="1"/>
  <c r="U320" i="1"/>
  <c r="V102" i="1"/>
  <c r="U102" i="1"/>
  <c r="V321" i="1"/>
  <c r="U321" i="1"/>
  <c r="V143" i="1"/>
  <c r="U143" i="1"/>
  <c r="V322" i="1"/>
  <c r="U322" i="1"/>
  <c r="V323" i="1"/>
  <c r="U323" i="1"/>
  <c r="V88" i="1"/>
  <c r="U88" i="1"/>
  <c r="V89" i="1"/>
  <c r="U89" i="1"/>
  <c r="V90" i="1"/>
  <c r="U90" i="1"/>
  <c r="V151" i="1"/>
  <c r="U151" i="1"/>
  <c r="V152" i="1"/>
  <c r="U152" i="1"/>
  <c r="V153" i="1"/>
  <c r="U153" i="1"/>
  <c r="V221" i="1"/>
  <c r="U221" i="1"/>
  <c r="V222" i="1"/>
  <c r="U222" i="1"/>
  <c r="V172" i="1"/>
  <c r="U172" i="1"/>
  <c r="V86" i="1"/>
  <c r="U86" i="1"/>
  <c r="V155" i="1"/>
  <c r="U155" i="1"/>
  <c r="V72" i="1"/>
  <c r="U72" i="1"/>
  <c r="V52" i="1"/>
  <c r="U52" i="1"/>
  <c r="V154" i="1"/>
  <c r="U154" i="1"/>
  <c r="V99" i="1"/>
  <c r="U99" i="1"/>
  <c r="V78" i="1"/>
  <c r="U78" i="1"/>
  <c r="V87" i="1"/>
  <c r="U87" i="1"/>
  <c r="V166" i="1"/>
  <c r="U166" i="1"/>
  <c r="V332" i="1"/>
  <c r="U332" i="1"/>
  <c r="V104" i="1"/>
  <c r="U104" i="1"/>
  <c r="V162" i="1"/>
  <c r="U162" i="1"/>
  <c r="V97" i="1"/>
  <c r="U97" i="1"/>
  <c r="V360" i="1"/>
  <c r="U360" i="1"/>
  <c r="V59" i="1"/>
  <c r="U59" i="1"/>
  <c r="V148" i="1"/>
  <c r="U148" i="1"/>
  <c r="V389" i="1"/>
  <c r="U389" i="1"/>
  <c r="V298" i="1"/>
  <c r="U298" i="1"/>
  <c r="V299" i="1"/>
  <c r="U299" i="1"/>
  <c r="V337" i="1"/>
  <c r="U337" i="1"/>
  <c r="V300" i="1"/>
  <c r="U300" i="1"/>
  <c r="V53" i="1"/>
  <c r="U53" i="1"/>
  <c r="V54" i="1"/>
  <c r="U54" i="1"/>
  <c r="V51" i="1"/>
  <c r="U51" i="1"/>
  <c r="V55" i="1"/>
  <c r="U55" i="1"/>
  <c r="V57" i="1"/>
  <c r="U57" i="1"/>
  <c r="V215" i="1"/>
  <c r="U215" i="1"/>
  <c r="V338" i="1"/>
  <c r="U338" i="1"/>
  <c r="V65" i="1"/>
  <c r="U65" i="1"/>
  <c r="V82" i="1"/>
  <c r="U82" i="1"/>
  <c r="V339" i="1"/>
  <c r="U339" i="1"/>
  <c r="V63" i="1"/>
  <c r="U63" i="1"/>
  <c r="V171" i="1"/>
  <c r="U171" i="1"/>
  <c r="V341" i="1"/>
  <c r="U341" i="1"/>
  <c r="V158" i="1"/>
  <c r="U158" i="1"/>
  <c r="V28" i="1"/>
  <c r="U28" i="1"/>
  <c r="V174" i="1"/>
  <c r="U174" i="1"/>
  <c r="V96" i="1"/>
  <c r="U96" i="1"/>
  <c r="V113" i="1"/>
  <c r="U113" i="1"/>
  <c r="V74" i="1"/>
  <c r="U74" i="1"/>
  <c r="V175" i="1"/>
  <c r="U175" i="1"/>
  <c r="V130" i="1"/>
  <c r="U130" i="1"/>
  <c r="V132" i="1"/>
  <c r="U132" i="1"/>
  <c r="V110" i="1"/>
  <c r="U110" i="1"/>
  <c r="V170" i="1"/>
  <c r="U170" i="1"/>
  <c r="V301" i="1"/>
  <c r="U301" i="1"/>
  <c r="V76" i="1"/>
  <c r="U76" i="1"/>
  <c r="V27" i="1"/>
  <c r="U27" i="1"/>
  <c r="V75" i="1"/>
  <c r="U75" i="1"/>
  <c r="V159" i="1"/>
  <c r="U159" i="1"/>
  <c r="V107" i="1"/>
  <c r="U107" i="1"/>
  <c r="V127" i="1"/>
  <c r="U127" i="1"/>
  <c r="V80" i="1"/>
  <c r="U80" i="1"/>
  <c r="V81" i="1"/>
  <c r="U81" i="1"/>
  <c r="V160" i="1"/>
  <c r="U160" i="1"/>
  <c r="V45" i="1"/>
  <c r="U45" i="1"/>
  <c r="V46" i="1"/>
  <c r="U46" i="1"/>
  <c r="V112" i="1"/>
  <c r="U112" i="1"/>
  <c r="V92" i="1"/>
  <c r="U92" i="1"/>
  <c r="V56" i="1"/>
  <c r="U56" i="1"/>
  <c r="V178" i="1"/>
  <c r="U178" i="1"/>
  <c r="V342" i="1"/>
  <c r="U342" i="1"/>
  <c r="V216" i="1"/>
  <c r="U216" i="1"/>
  <c r="V217" i="1"/>
  <c r="U217" i="1"/>
  <c r="V62" i="1"/>
  <c r="U62" i="1"/>
  <c r="V139" i="1"/>
  <c r="U139" i="1"/>
  <c r="V29" i="1"/>
  <c r="U29" i="1"/>
  <c r="V131" i="1"/>
  <c r="U131" i="1"/>
  <c r="V47" i="1"/>
  <c r="U47" i="1"/>
  <c r="V173" i="1"/>
  <c r="U173" i="1"/>
  <c r="V38" i="1"/>
  <c r="U38" i="1"/>
  <c r="V168" i="1"/>
  <c r="U168" i="1"/>
  <c r="V344" i="1"/>
  <c r="U344" i="1"/>
  <c r="V345" i="1"/>
  <c r="U345" i="1"/>
  <c r="V346" i="1"/>
  <c r="U346" i="1"/>
  <c r="V68" i="1"/>
  <c r="U68" i="1"/>
  <c r="V24" i="1"/>
  <c r="U24" i="1"/>
  <c r="V66" i="1"/>
  <c r="U66" i="1"/>
  <c r="V167" i="1"/>
  <c r="U167" i="1"/>
  <c r="V169" i="1"/>
  <c r="U169" i="1"/>
  <c r="V146" i="1"/>
  <c r="U146" i="1"/>
  <c r="V42" i="1"/>
  <c r="U42" i="1"/>
  <c r="V43" i="1"/>
  <c r="U43" i="1"/>
  <c r="V33" i="1"/>
  <c r="U33" i="1"/>
  <c r="V36" i="1"/>
  <c r="U36" i="1"/>
  <c r="V103" i="1"/>
  <c r="U103" i="1"/>
  <c r="V32" i="1"/>
  <c r="U32" i="1"/>
  <c r="V347" i="1"/>
  <c r="U347" i="1"/>
  <c r="V231" i="1"/>
  <c r="U231" i="1"/>
  <c r="V106" i="1"/>
  <c r="U106" i="1"/>
  <c r="V124" i="1"/>
  <c r="U124" i="1"/>
  <c r="V22" i="1"/>
  <c r="U22" i="1"/>
  <c r="V91" i="1"/>
  <c r="U91" i="1"/>
  <c r="V348" i="1"/>
  <c r="U348" i="1"/>
  <c r="V19" i="1"/>
  <c r="U19" i="1"/>
  <c r="V21" i="1"/>
  <c r="U21" i="1"/>
  <c r="V39" i="1"/>
  <c r="U39" i="1"/>
  <c r="V208" i="1"/>
  <c r="U208" i="1"/>
  <c r="V209" i="1"/>
  <c r="U209" i="1"/>
  <c r="V188" i="1"/>
  <c r="U188" i="1"/>
  <c r="V186" i="1"/>
  <c r="U186" i="1"/>
  <c r="V145" i="1"/>
  <c r="U145" i="1"/>
  <c r="V349" i="1"/>
  <c r="U349" i="1"/>
  <c r="V350" i="1"/>
  <c r="U350" i="1"/>
  <c r="V204" i="1"/>
  <c r="U204" i="1"/>
  <c r="V44" i="1"/>
  <c r="U44" i="1"/>
  <c r="V182" i="1"/>
  <c r="U182" i="1"/>
  <c r="V185" i="1"/>
  <c r="U185" i="1"/>
  <c r="V116" i="1"/>
  <c r="U116" i="1"/>
  <c r="V58" i="1"/>
  <c r="U58" i="1"/>
  <c r="V183" i="1"/>
  <c r="U183" i="1"/>
  <c r="V205" i="1"/>
  <c r="U205" i="1"/>
  <c r="V184" i="1"/>
  <c r="U184" i="1"/>
  <c r="V351" i="1"/>
  <c r="U351" i="1"/>
  <c r="V356" i="1"/>
  <c r="U356" i="1"/>
  <c r="V211" i="1"/>
  <c r="U211" i="1"/>
  <c r="V212" i="1"/>
  <c r="U212" i="1"/>
  <c r="V357" i="1"/>
  <c r="U357" i="1"/>
  <c r="V105" i="1"/>
  <c r="U105" i="1"/>
  <c r="V352" i="1"/>
  <c r="U352" i="1"/>
  <c r="V123" i="1"/>
  <c r="U123" i="1"/>
  <c r="V69" i="1"/>
  <c r="U69" i="1"/>
  <c r="V219" i="1"/>
  <c r="U219" i="1"/>
  <c r="V23" i="1"/>
  <c r="U23" i="1"/>
  <c r="V218" i="1"/>
  <c r="U218" i="1"/>
  <c r="V220" i="1"/>
  <c r="U220" i="1"/>
  <c r="V353" i="1"/>
  <c r="U353" i="1"/>
  <c r="V37" i="1"/>
  <c r="U37" i="1"/>
  <c r="V134" i="1"/>
  <c r="U134" i="1"/>
  <c r="V232" i="1"/>
  <c r="U232" i="1"/>
  <c r="V253" i="1"/>
  <c r="U253" i="1"/>
  <c r="V135" i="1"/>
  <c r="U135" i="1"/>
  <c r="V136" i="1"/>
  <c r="U136" i="1"/>
  <c r="V358" i="1"/>
  <c r="U358" i="1"/>
  <c r="V375" i="1"/>
  <c r="U375" i="1"/>
  <c r="V100" i="1"/>
  <c r="U100" i="1"/>
  <c r="V128" i="1"/>
  <c r="U128" i="1"/>
  <c r="V376" i="1"/>
  <c r="U376" i="1"/>
  <c r="V223" i="1"/>
  <c r="U223" i="1"/>
  <c r="V137" i="1"/>
  <c r="U137" i="1"/>
  <c r="V179" i="1"/>
  <c r="U179" i="1"/>
  <c r="V234" i="1"/>
  <c r="U234" i="1"/>
  <c r="V264" i="1"/>
  <c r="U264" i="1"/>
  <c r="V263" i="1"/>
  <c r="U263" i="1"/>
  <c r="V111" i="1"/>
  <c r="U111" i="1"/>
  <c r="V354" i="1"/>
  <c r="U354" i="1"/>
  <c r="V260" i="1"/>
  <c r="U260" i="1"/>
  <c r="V259" i="1"/>
  <c r="U259" i="1"/>
  <c r="V361" i="1"/>
  <c r="U361" i="1"/>
  <c r="V247" i="1"/>
  <c r="U247" i="1"/>
  <c r="V328" i="1"/>
  <c r="U328" i="1"/>
  <c r="V214" i="1"/>
  <c r="U214" i="1"/>
  <c r="V257" i="1"/>
  <c r="U257" i="1"/>
  <c r="V311" i="1"/>
  <c r="U311" i="1"/>
  <c r="V15" i="1"/>
  <c r="U15" i="1"/>
  <c r="V16" i="1"/>
  <c r="U16" i="1"/>
  <c r="V17" i="1"/>
  <c r="U17" i="1"/>
  <c r="V225" i="1"/>
  <c r="U225" i="1"/>
  <c r="V226" i="1"/>
  <c r="U226" i="1"/>
  <c r="V271" i="1"/>
  <c r="U271" i="1"/>
  <c r="V230" i="1"/>
  <c r="U230" i="1"/>
  <c r="V237" i="1"/>
  <c r="U237" i="1"/>
  <c r="V238" i="1"/>
  <c r="U238" i="1"/>
  <c r="V246" i="1"/>
  <c r="U246" i="1"/>
  <c r="V248" i="1"/>
  <c r="U248" i="1"/>
  <c r="V249" i="1"/>
  <c r="U249" i="1"/>
  <c r="V250" i="1"/>
  <c r="U250" i="1"/>
  <c r="V233" i="1"/>
  <c r="U233" i="1"/>
  <c r="V252" i="1"/>
  <c r="U252" i="1"/>
  <c r="V235" i="1"/>
  <c r="U235" i="1"/>
  <c r="V114" i="1"/>
  <c r="U114" i="1"/>
  <c r="V50" i="1"/>
  <c r="U50" i="1"/>
  <c r="V61" i="1"/>
  <c r="U61" i="1"/>
  <c r="V340" i="1"/>
  <c r="U340" i="1"/>
  <c r="V388" i="1"/>
  <c r="U388" i="1"/>
  <c r="V256" i="1"/>
  <c r="U256" i="1"/>
  <c r="V258" i="1"/>
  <c r="U258" i="1"/>
  <c r="V227" i="1"/>
  <c r="U227" i="1"/>
  <c r="V236" i="1"/>
  <c r="U236" i="1"/>
  <c r="V371" i="1"/>
  <c r="U371" i="1"/>
  <c r="V251" i="1"/>
  <c r="U251" i="1"/>
  <c r="V229" i="1"/>
  <c r="U229" i="1"/>
  <c r="V267" i="1"/>
  <c r="U267" i="1"/>
  <c r="V362" i="1"/>
  <c r="U362" i="1"/>
  <c r="V355" i="1"/>
  <c r="U355" i="1"/>
  <c r="V365" i="1"/>
  <c r="U365" i="1"/>
  <c r="V366" i="1"/>
  <c r="U366" i="1"/>
  <c r="V273" i="1"/>
  <c r="U273" i="1"/>
  <c r="V272" i="1"/>
  <c r="U272" i="1"/>
  <c r="V274" i="1"/>
  <c r="U274" i="1"/>
  <c r="V367" i="1"/>
  <c r="U367" i="1"/>
  <c r="V368" i="1"/>
  <c r="U368" i="1"/>
  <c r="V307" i="1"/>
  <c r="U307" i="1"/>
  <c r="V138" i="1"/>
  <c r="U138" i="1"/>
  <c r="V77" i="1"/>
  <c r="U77" i="1"/>
  <c r="V291" i="1"/>
  <c r="U291" i="1"/>
  <c r="V101" i="1"/>
  <c r="U101" i="1"/>
  <c r="V161" i="1"/>
  <c r="U161" i="1"/>
  <c r="V49" i="1"/>
  <c r="U49" i="1"/>
  <c r="V93" i="1"/>
  <c r="U93" i="1"/>
  <c r="V94" i="1"/>
  <c r="U94" i="1"/>
  <c r="V95" i="1"/>
  <c r="U95" i="1"/>
  <c r="V157" i="1"/>
  <c r="U157" i="1"/>
  <c r="V369" i="1"/>
  <c r="U369" i="1"/>
  <c r="V206" i="1"/>
  <c r="U206" i="1"/>
  <c r="V180" i="1"/>
  <c r="U180" i="1"/>
  <c r="V370" i="1"/>
  <c r="U370" i="1"/>
  <c r="V275" i="1"/>
  <c r="U275" i="1"/>
  <c r="V117" i="1"/>
  <c r="U117" i="1"/>
  <c r="V306" i="1"/>
  <c r="U306" i="1"/>
  <c r="V372" i="1"/>
  <c r="U372" i="1"/>
  <c r="V374" i="1"/>
  <c r="U374" i="1"/>
  <c r="V377" i="1"/>
  <c r="U377" i="1"/>
  <c r="V378" i="1"/>
  <c r="U378" i="1"/>
  <c r="V150" i="1"/>
  <c r="U150" i="1"/>
  <c r="V149" i="1"/>
  <c r="U149" i="1"/>
  <c r="V119" i="1"/>
  <c r="U119" i="1"/>
  <c r="V324" i="1"/>
  <c r="U324" i="1"/>
  <c r="V156" i="1"/>
  <c r="U156" i="1"/>
  <c r="V194" i="1"/>
  <c r="U194" i="1"/>
  <c r="V195" i="1"/>
  <c r="U195" i="1"/>
  <c r="V196" i="1"/>
  <c r="U196" i="1"/>
  <c r="V379" i="1"/>
  <c r="U379" i="1"/>
  <c r="V121" i="1"/>
  <c r="U121" i="1"/>
  <c r="V276" i="1"/>
  <c r="U276" i="1"/>
  <c r="V35" i="1"/>
  <c r="U35" i="1"/>
  <c r="V228" i="1"/>
  <c r="U228" i="1"/>
  <c r="V163" i="1"/>
  <c r="U163" i="1"/>
  <c r="V98" i="1"/>
  <c r="U98" i="1"/>
  <c r="V85" i="1"/>
  <c r="U85" i="1"/>
  <c r="V192" i="1"/>
  <c r="U192" i="1"/>
  <c r="V197" i="1"/>
  <c r="U197" i="1"/>
  <c r="V210" i="1"/>
  <c r="U210" i="1"/>
  <c r="V207" i="1"/>
  <c r="U207" i="1"/>
  <c r="V255" i="1"/>
  <c r="U255" i="1"/>
  <c r="V380" i="1"/>
  <c r="U380" i="1"/>
  <c r="V26" i="1"/>
  <c r="U26" i="1"/>
  <c r="V79" i="1"/>
  <c r="U79" i="1"/>
  <c r="V381" i="1"/>
  <c r="U381" i="1"/>
  <c r="V382" i="1"/>
  <c r="U382" i="1"/>
  <c r="V243" i="1"/>
  <c r="U243" i="1"/>
  <c r="V129" i="1"/>
  <c r="U129" i="1"/>
  <c r="V144" i="1"/>
  <c r="U144" i="1"/>
  <c r="V383" i="1"/>
  <c r="U383" i="1"/>
  <c r="V384" i="1"/>
  <c r="U384" i="1"/>
  <c r="V126" i="1"/>
  <c r="U126" i="1"/>
  <c r="V385" i="1"/>
  <c r="U385" i="1"/>
  <c r="V386" i="1"/>
  <c r="U386" i="1"/>
  <c r="V125" i="1"/>
  <c r="U125" i="1"/>
  <c r="V387" i="1"/>
  <c r="U387" i="1"/>
  <c r="V200" i="1"/>
  <c r="U200" i="1"/>
  <c r="V147" i="1"/>
  <c r="U147" i="1"/>
  <c r="V64" i="1"/>
  <c r="U64" i="1"/>
  <c r="V140" i="1"/>
  <c r="U140" i="1"/>
  <c r="V141" i="1"/>
  <c r="U141" i="1"/>
  <c r="V164" i="1"/>
  <c r="U164" i="1"/>
  <c r="V165" i="1"/>
  <c r="U165" i="1"/>
  <c r="V331" i="1"/>
  <c r="U331" i="1"/>
  <c r="V373" i="1"/>
  <c r="U373" i="1"/>
  <c r="V261" i="1"/>
  <c r="U261" i="1"/>
  <c r="V109" i="1"/>
  <c r="U109" i="1"/>
  <c r="V308" i="1"/>
  <c r="U308" i="1"/>
  <c r="V244" i="1"/>
  <c r="U244" i="1"/>
  <c r="V202" i="1"/>
  <c r="U202" i="1"/>
  <c r="V181" i="1"/>
  <c r="U181" i="1"/>
  <c r="V25" i="1"/>
  <c r="U25" i="1"/>
  <c r="V176" i="1"/>
  <c r="U176" i="1"/>
  <c r="V133" i="1"/>
  <c r="U133" i="1"/>
  <c r="V193" i="1"/>
  <c r="U193" i="1"/>
  <c r="V177" i="1"/>
  <c r="U177" i="1"/>
  <c r="V203" i="1"/>
  <c r="U203" i="1"/>
  <c r="V330" i="1"/>
  <c r="U330" i="1"/>
  <c r="V191" i="1"/>
  <c r="U191" i="1"/>
  <c r="V239" i="1"/>
  <c r="U239" i="1"/>
  <c r="V83" i="1"/>
  <c r="U83" i="1"/>
  <c r="V213" i="1"/>
  <c r="U213" i="1"/>
  <c r="V40" i="1"/>
  <c r="U40" i="1"/>
  <c r="V201" i="1"/>
  <c r="U201" i="1"/>
  <c r="V189" i="1"/>
  <c r="U189" i="1"/>
  <c r="V190" i="1"/>
  <c r="U190" i="1"/>
  <c r="V41" i="1"/>
  <c r="U41" i="1"/>
  <c r="V240" i="1"/>
  <c r="U240" i="1"/>
  <c r="V118" i="1"/>
  <c r="U118" i="1"/>
  <c r="V187" i="1"/>
  <c r="U187" i="1"/>
  <c r="V198" i="1"/>
  <c r="U198" i="1"/>
  <c r="V199" i="1"/>
  <c r="U199" i="1"/>
  <c r="V241" i="1"/>
  <c r="U241" i="1"/>
  <c r="V262" i="1"/>
  <c r="U262" i="1"/>
  <c r="V242" i="1"/>
  <c r="U242" i="1"/>
  <c r="V268" i="1"/>
  <c r="U268" i="1"/>
  <c r="V269" i="1"/>
  <c r="U269" i="1"/>
  <c r="V270" i="1"/>
  <c r="U270" i="1"/>
  <c r="V265" i="1"/>
  <c r="U265" i="1"/>
  <c r="V108" i="1"/>
  <c r="U108" i="1"/>
  <c r="V359" i="1"/>
  <c r="U359" i="1"/>
  <c r="V254" i="1"/>
  <c r="U254" i="1"/>
  <c r="V363" i="1"/>
  <c r="U363" i="1"/>
  <c r="V364" i="1"/>
  <c r="U364" i="1"/>
  <c r="V304" i="1"/>
  <c r="U304" i="1"/>
  <c r="V343" i="1"/>
  <c r="U343" i="1"/>
  <c r="V245" i="1"/>
  <c r="U245" i="1"/>
  <c r="V266" i="1"/>
  <c r="U266" i="1"/>
  <c r="V277" i="1"/>
  <c r="U277" i="1"/>
  <c r="V20" i="1"/>
  <c r="U20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Y40" i="1"/>
  <c r="Z40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Y55" i="1"/>
  <c r="Z55" i="1"/>
  <c r="Y56" i="1"/>
  <c r="Z56" i="1"/>
  <c r="Y57" i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69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77" i="1"/>
  <c r="Z77" i="1"/>
  <c r="Y78" i="1"/>
  <c r="Z78" i="1"/>
  <c r="Y79" i="1"/>
  <c r="Z79" i="1"/>
  <c r="Y80" i="1"/>
  <c r="Z80" i="1"/>
  <c r="Y81" i="1"/>
  <c r="Z81" i="1"/>
  <c r="Y82" i="1"/>
  <c r="Z82" i="1"/>
  <c r="Y83" i="1"/>
  <c r="Z83" i="1"/>
  <c r="Y84" i="1"/>
  <c r="Z84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Z102" i="1"/>
  <c r="Y103" i="1"/>
  <c r="Z103" i="1"/>
  <c r="Y104" i="1"/>
  <c r="Z104" i="1"/>
  <c r="Y105" i="1"/>
  <c r="Z105" i="1"/>
  <c r="Y106" i="1"/>
  <c r="Z106" i="1"/>
  <c r="Y107" i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Z114" i="1"/>
  <c r="Y115" i="1"/>
  <c r="Z115" i="1"/>
  <c r="Y116" i="1"/>
  <c r="Z116" i="1"/>
  <c r="Y117" i="1"/>
  <c r="Z117" i="1"/>
  <c r="Y118" i="1"/>
  <c r="Z118" i="1"/>
  <c r="Y119" i="1"/>
  <c r="Z119" i="1"/>
  <c r="Y120" i="1"/>
  <c r="Z120" i="1"/>
  <c r="Y121" i="1"/>
  <c r="Z121" i="1"/>
  <c r="Y122" i="1"/>
  <c r="Z122" i="1"/>
  <c r="Y123" i="1"/>
  <c r="Z123" i="1"/>
  <c r="Y124" i="1"/>
  <c r="Z124" i="1"/>
  <c r="Y125" i="1"/>
  <c r="Z125" i="1"/>
  <c r="Y126" i="1"/>
  <c r="Z126" i="1"/>
  <c r="Y127" i="1"/>
  <c r="Z127" i="1"/>
  <c r="Y128" i="1"/>
  <c r="Z128" i="1"/>
  <c r="Y129" i="1"/>
  <c r="Z129" i="1"/>
  <c r="Y130" i="1"/>
  <c r="Z130" i="1"/>
  <c r="Y131" i="1"/>
  <c r="Z131" i="1"/>
  <c r="Y132" i="1"/>
  <c r="Z132" i="1"/>
  <c r="Y133" i="1"/>
  <c r="Z133" i="1"/>
  <c r="Y134" i="1"/>
  <c r="Z134" i="1"/>
  <c r="Y135" i="1"/>
  <c r="Z135" i="1"/>
  <c r="Y136" i="1"/>
  <c r="Z136" i="1"/>
  <c r="Y137" i="1"/>
  <c r="Z137" i="1"/>
  <c r="Y138" i="1"/>
  <c r="Z138" i="1"/>
  <c r="Y139" i="1"/>
  <c r="Z139" i="1"/>
  <c r="Y140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149" i="1"/>
  <c r="Z149" i="1"/>
  <c r="Y150" i="1"/>
  <c r="Z150" i="1"/>
  <c r="Y151" i="1"/>
  <c r="Z151" i="1"/>
  <c r="Y152" i="1"/>
  <c r="Z152" i="1"/>
  <c r="Y153" i="1"/>
  <c r="Z153" i="1"/>
  <c r="Y154" i="1"/>
  <c r="Z154" i="1"/>
  <c r="Y155" i="1"/>
  <c r="Z155" i="1"/>
  <c r="Y156" i="1"/>
  <c r="Z156" i="1"/>
  <c r="Y157" i="1"/>
  <c r="Z157" i="1"/>
  <c r="Y158" i="1"/>
  <c r="Z158" i="1"/>
  <c r="Y159" i="1"/>
  <c r="Z159" i="1"/>
  <c r="Y160" i="1"/>
  <c r="Z160" i="1"/>
  <c r="Y161" i="1"/>
  <c r="Z161" i="1"/>
  <c r="Y162" i="1"/>
  <c r="Z162" i="1"/>
  <c r="Y163" i="1"/>
  <c r="Z163" i="1"/>
  <c r="Y164" i="1"/>
  <c r="Z164" i="1"/>
  <c r="Y165" i="1"/>
  <c r="Z165" i="1"/>
  <c r="Y166" i="1"/>
  <c r="Z166" i="1"/>
  <c r="Y167" i="1"/>
  <c r="Z167" i="1"/>
  <c r="Y168" i="1"/>
  <c r="Z168" i="1"/>
  <c r="Y169" i="1"/>
  <c r="Z169" i="1"/>
  <c r="Y170" i="1"/>
  <c r="Z170" i="1"/>
  <c r="Y171" i="1"/>
  <c r="Z171" i="1"/>
  <c r="Y172" i="1"/>
  <c r="Z172" i="1"/>
  <c r="Y173" i="1"/>
  <c r="Z173" i="1"/>
  <c r="Y174" i="1"/>
  <c r="Z174" i="1"/>
  <c r="Y175" i="1"/>
  <c r="Z175" i="1"/>
  <c r="Y176" i="1"/>
  <c r="Z176" i="1"/>
  <c r="Y177" i="1"/>
  <c r="Z177" i="1"/>
  <c r="Y178" i="1"/>
  <c r="Z178" i="1"/>
  <c r="Y179" i="1"/>
  <c r="Z179" i="1"/>
  <c r="Y180" i="1"/>
  <c r="Z180" i="1"/>
  <c r="Y181" i="1"/>
  <c r="Z181" i="1"/>
  <c r="Y182" i="1"/>
  <c r="Z182" i="1"/>
  <c r="Y183" i="1"/>
  <c r="Z183" i="1"/>
  <c r="Y184" i="1"/>
  <c r="Z184" i="1"/>
  <c r="Y185" i="1"/>
  <c r="Z185" i="1"/>
  <c r="Y186" i="1"/>
  <c r="Z186" i="1"/>
  <c r="Y187" i="1"/>
  <c r="Z187" i="1"/>
  <c r="Y188" i="1"/>
  <c r="Z188" i="1"/>
  <c r="Y189" i="1"/>
  <c r="Z189" i="1"/>
  <c r="Y190" i="1"/>
  <c r="Z190" i="1"/>
  <c r="Y191" i="1"/>
  <c r="Z191" i="1"/>
  <c r="Y192" i="1"/>
  <c r="Z192" i="1"/>
  <c r="Y193" i="1"/>
  <c r="Z193" i="1"/>
  <c r="Y194" i="1"/>
  <c r="Z194" i="1"/>
  <c r="Y195" i="1"/>
  <c r="Z195" i="1"/>
  <c r="Y196" i="1"/>
  <c r="Z196" i="1"/>
  <c r="Y197" i="1"/>
  <c r="Z197" i="1"/>
  <c r="Y198" i="1"/>
  <c r="Z198" i="1"/>
  <c r="Y199" i="1"/>
  <c r="Z199" i="1"/>
  <c r="Y200" i="1"/>
  <c r="Z200" i="1"/>
  <c r="Y201" i="1"/>
  <c r="Z201" i="1"/>
  <c r="Y202" i="1"/>
  <c r="Z202" i="1"/>
  <c r="Y203" i="1"/>
  <c r="Z203" i="1"/>
  <c r="Y204" i="1"/>
  <c r="Z204" i="1"/>
  <c r="Y205" i="1"/>
  <c r="Z205" i="1"/>
  <c r="Y206" i="1"/>
  <c r="Z206" i="1"/>
  <c r="Y207" i="1"/>
  <c r="Z207" i="1"/>
  <c r="Y208" i="1"/>
  <c r="Z208" i="1"/>
  <c r="Y209" i="1"/>
  <c r="Z209" i="1"/>
  <c r="Y210" i="1"/>
  <c r="Z210" i="1"/>
  <c r="Y211" i="1"/>
  <c r="Z211" i="1"/>
  <c r="Y212" i="1"/>
  <c r="Z212" i="1"/>
  <c r="Y213" i="1"/>
  <c r="Z213" i="1"/>
  <c r="Y214" i="1"/>
  <c r="Z214" i="1"/>
  <c r="Y215" i="1"/>
  <c r="Z215" i="1"/>
  <c r="Y216" i="1"/>
  <c r="Z216" i="1"/>
  <c r="Y217" i="1"/>
  <c r="Z217" i="1"/>
  <c r="Y218" i="1"/>
  <c r="Z218" i="1"/>
  <c r="Y219" i="1"/>
  <c r="Z219" i="1"/>
  <c r="Y220" i="1"/>
  <c r="Z220" i="1"/>
  <c r="Y221" i="1"/>
  <c r="Z221" i="1"/>
  <c r="Y222" i="1"/>
  <c r="Z222" i="1"/>
  <c r="Y223" i="1"/>
  <c r="Z223" i="1"/>
  <c r="Y224" i="1"/>
  <c r="Z224" i="1"/>
  <c r="Y225" i="1"/>
  <c r="Z225" i="1"/>
  <c r="Y226" i="1"/>
  <c r="Z226" i="1"/>
  <c r="Y227" i="1"/>
  <c r="Z227" i="1"/>
  <c r="Y228" i="1"/>
  <c r="Z228" i="1"/>
  <c r="Y229" i="1"/>
  <c r="Z229" i="1"/>
  <c r="Y230" i="1"/>
  <c r="Z230" i="1"/>
  <c r="Y231" i="1"/>
  <c r="Z231" i="1"/>
  <c r="Y232" i="1"/>
  <c r="Z232" i="1"/>
  <c r="Y233" i="1"/>
  <c r="Z233" i="1"/>
  <c r="Y234" i="1"/>
  <c r="Z234" i="1"/>
  <c r="Y235" i="1"/>
  <c r="Z235" i="1"/>
  <c r="Y236" i="1"/>
  <c r="Z236" i="1"/>
  <c r="Y237" i="1"/>
  <c r="Z237" i="1"/>
  <c r="Y238" i="1"/>
  <c r="Z238" i="1"/>
  <c r="Y239" i="1"/>
  <c r="Z239" i="1"/>
  <c r="Y240" i="1"/>
  <c r="Z240" i="1"/>
  <c r="Y241" i="1"/>
  <c r="Z241" i="1"/>
  <c r="Y242" i="1"/>
  <c r="Z242" i="1"/>
  <c r="Y243" i="1"/>
  <c r="Z243" i="1"/>
  <c r="Y244" i="1"/>
  <c r="Z244" i="1"/>
  <c r="Y245" i="1"/>
  <c r="Z245" i="1"/>
  <c r="Y246" i="1"/>
  <c r="Z246" i="1"/>
  <c r="Y247" i="1"/>
  <c r="Z247" i="1"/>
  <c r="Y248" i="1"/>
  <c r="Z248" i="1"/>
  <c r="Y249" i="1"/>
  <c r="Z249" i="1"/>
  <c r="Y250" i="1"/>
  <c r="Z250" i="1"/>
  <c r="Y251" i="1"/>
  <c r="Z251" i="1"/>
  <c r="Y252" i="1"/>
  <c r="Z252" i="1"/>
  <c r="Y253" i="1"/>
  <c r="Z253" i="1"/>
  <c r="Y254" i="1"/>
  <c r="Z254" i="1"/>
  <c r="Y255" i="1"/>
  <c r="Z255" i="1"/>
  <c r="Y256" i="1"/>
  <c r="Z256" i="1"/>
  <c r="Y257" i="1"/>
  <c r="Z257" i="1"/>
  <c r="Y258" i="1"/>
  <c r="Z258" i="1"/>
  <c r="Y259" i="1"/>
  <c r="Z259" i="1"/>
  <c r="Y260" i="1"/>
  <c r="Z260" i="1"/>
  <c r="Y261" i="1"/>
  <c r="Z261" i="1"/>
  <c r="Y262" i="1"/>
  <c r="Z262" i="1"/>
  <c r="Y263" i="1"/>
  <c r="Z263" i="1"/>
  <c r="Y264" i="1"/>
  <c r="Z264" i="1"/>
  <c r="Y265" i="1"/>
  <c r="Z265" i="1"/>
  <c r="Y266" i="1"/>
  <c r="Z266" i="1"/>
  <c r="Y267" i="1"/>
  <c r="Z267" i="1"/>
  <c r="Y268" i="1"/>
  <c r="Z268" i="1"/>
  <c r="Y269" i="1"/>
  <c r="Z269" i="1"/>
  <c r="Y270" i="1"/>
  <c r="Z270" i="1"/>
  <c r="Y271" i="1"/>
  <c r="Z271" i="1"/>
  <c r="Y272" i="1"/>
  <c r="Z272" i="1"/>
  <c r="Y273" i="1"/>
  <c r="Z273" i="1"/>
  <c r="Y274" i="1"/>
  <c r="Z274" i="1"/>
  <c r="Y275" i="1"/>
  <c r="Z275" i="1"/>
  <c r="Y276" i="1"/>
  <c r="Z276" i="1"/>
  <c r="Y277" i="1"/>
  <c r="Z277" i="1"/>
  <c r="Y278" i="1"/>
  <c r="Z278" i="1"/>
  <c r="Y279" i="1"/>
  <c r="Z279" i="1"/>
  <c r="Y280" i="1"/>
  <c r="Z280" i="1"/>
  <c r="Y281" i="1"/>
  <c r="Z281" i="1"/>
  <c r="Y282" i="1"/>
  <c r="Z282" i="1"/>
  <c r="Y283" i="1"/>
  <c r="Z283" i="1"/>
  <c r="Y284" i="1"/>
  <c r="Z284" i="1"/>
  <c r="Y285" i="1"/>
  <c r="Z285" i="1"/>
  <c r="Y286" i="1"/>
  <c r="Z286" i="1"/>
  <c r="Y287" i="1"/>
  <c r="Z287" i="1"/>
  <c r="Y288" i="1"/>
  <c r="Z288" i="1"/>
  <c r="Y289" i="1"/>
  <c r="Z289" i="1"/>
  <c r="Y290" i="1"/>
  <c r="Z290" i="1"/>
  <c r="Y291" i="1"/>
  <c r="Z291" i="1"/>
  <c r="Y292" i="1"/>
  <c r="Z292" i="1"/>
  <c r="Y293" i="1"/>
  <c r="Z293" i="1"/>
  <c r="Y294" i="1"/>
  <c r="Z294" i="1"/>
  <c r="Y295" i="1"/>
  <c r="Z295" i="1"/>
  <c r="Y296" i="1"/>
  <c r="Z296" i="1"/>
  <c r="Y297" i="1"/>
  <c r="Z297" i="1"/>
  <c r="Y298" i="1"/>
  <c r="Z298" i="1"/>
  <c r="Y299" i="1"/>
  <c r="Z299" i="1"/>
  <c r="Y300" i="1"/>
  <c r="Z300" i="1"/>
  <c r="Y301" i="1"/>
  <c r="Z301" i="1"/>
  <c r="Y302" i="1"/>
  <c r="Z302" i="1"/>
  <c r="Y303" i="1"/>
  <c r="Z303" i="1"/>
  <c r="Y304" i="1"/>
  <c r="Z304" i="1"/>
  <c r="Y305" i="1"/>
  <c r="Z305" i="1"/>
  <c r="Y306" i="1"/>
  <c r="Z306" i="1"/>
  <c r="Y307" i="1"/>
  <c r="Z307" i="1"/>
  <c r="Y308" i="1"/>
  <c r="Z308" i="1"/>
  <c r="Y309" i="1"/>
  <c r="Z309" i="1"/>
  <c r="Y310" i="1"/>
  <c r="Z310" i="1"/>
  <c r="Y311" i="1"/>
  <c r="Z311" i="1"/>
  <c r="Y312" i="1"/>
  <c r="Z312" i="1"/>
  <c r="Y313" i="1"/>
  <c r="Z313" i="1"/>
  <c r="Y314" i="1"/>
  <c r="Z314" i="1"/>
  <c r="Y315" i="1"/>
  <c r="Z315" i="1"/>
  <c r="Y316" i="1"/>
  <c r="Z316" i="1"/>
  <c r="Y317" i="1"/>
  <c r="Z317" i="1"/>
  <c r="Y318" i="1"/>
  <c r="Z318" i="1"/>
  <c r="Y319" i="1"/>
  <c r="Z319" i="1"/>
  <c r="Y320" i="1"/>
  <c r="Z320" i="1"/>
  <c r="Y321" i="1"/>
  <c r="Z321" i="1"/>
  <c r="Y322" i="1"/>
  <c r="Z322" i="1"/>
  <c r="Y323" i="1"/>
  <c r="Z323" i="1"/>
  <c r="Y324" i="1"/>
  <c r="Z324" i="1"/>
  <c r="Y325" i="1"/>
  <c r="Z325" i="1"/>
  <c r="Y326" i="1"/>
  <c r="Z326" i="1"/>
  <c r="Y327" i="1"/>
  <c r="Z327" i="1"/>
  <c r="Y328" i="1"/>
  <c r="Z328" i="1"/>
  <c r="Y329" i="1"/>
  <c r="Z329" i="1"/>
  <c r="Y330" i="1"/>
  <c r="Z330" i="1"/>
  <c r="Y331" i="1"/>
  <c r="Z331" i="1"/>
  <c r="Y332" i="1"/>
  <c r="Z332" i="1"/>
  <c r="Y333" i="1"/>
  <c r="Z333" i="1"/>
  <c r="Y334" i="1"/>
  <c r="Z334" i="1"/>
  <c r="Y335" i="1"/>
  <c r="Z335" i="1"/>
  <c r="Y336" i="1"/>
  <c r="Z336" i="1"/>
  <c r="Y337" i="1"/>
  <c r="Z337" i="1"/>
  <c r="Y338" i="1"/>
  <c r="Z338" i="1"/>
  <c r="Y339" i="1"/>
  <c r="Z339" i="1"/>
  <c r="Y340" i="1"/>
  <c r="Z340" i="1"/>
  <c r="Y341" i="1"/>
  <c r="Z341" i="1"/>
  <c r="Y342" i="1"/>
  <c r="Z342" i="1"/>
  <c r="Y343" i="1"/>
  <c r="Z343" i="1"/>
  <c r="Y344" i="1"/>
  <c r="Z344" i="1"/>
  <c r="Y345" i="1"/>
  <c r="Z345" i="1"/>
  <c r="Y346" i="1"/>
  <c r="Z346" i="1"/>
  <c r="Y347" i="1"/>
  <c r="Z347" i="1"/>
  <c r="Y348" i="1"/>
  <c r="Z348" i="1"/>
  <c r="Y349" i="1"/>
  <c r="Z349" i="1"/>
  <c r="Y350" i="1"/>
  <c r="Z350" i="1"/>
  <c r="Y351" i="1"/>
  <c r="Z351" i="1"/>
  <c r="Y352" i="1"/>
  <c r="Z352" i="1"/>
  <c r="Y353" i="1"/>
  <c r="Z353" i="1"/>
  <c r="Y354" i="1"/>
  <c r="Z354" i="1"/>
  <c r="Y355" i="1"/>
  <c r="Z355" i="1"/>
  <c r="Y356" i="1"/>
  <c r="Z356" i="1"/>
  <c r="Y357" i="1"/>
  <c r="Z357" i="1"/>
  <c r="Y358" i="1"/>
  <c r="Z358" i="1"/>
  <c r="Y359" i="1"/>
  <c r="Z359" i="1"/>
  <c r="Y360" i="1"/>
  <c r="Z360" i="1"/>
  <c r="Y361" i="1"/>
  <c r="Z361" i="1"/>
  <c r="Y362" i="1"/>
  <c r="Z362" i="1"/>
  <c r="Y363" i="1"/>
  <c r="Z363" i="1"/>
  <c r="Y364" i="1"/>
  <c r="Z364" i="1"/>
  <c r="Y365" i="1"/>
  <c r="Z365" i="1"/>
  <c r="Y366" i="1"/>
  <c r="Z366" i="1"/>
  <c r="Y367" i="1"/>
  <c r="Z367" i="1"/>
  <c r="Y368" i="1"/>
  <c r="Z368" i="1"/>
  <c r="Y369" i="1"/>
  <c r="Z369" i="1"/>
  <c r="Y370" i="1"/>
  <c r="Z370" i="1"/>
  <c r="Y371" i="1"/>
  <c r="Z371" i="1"/>
  <c r="Y372" i="1"/>
  <c r="Z372" i="1"/>
  <c r="Y373" i="1"/>
  <c r="Z373" i="1"/>
  <c r="Y374" i="1"/>
  <c r="Z374" i="1"/>
  <c r="Y375" i="1"/>
  <c r="Z375" i="1"/>
  <c r="Y376" i="1"/>
  <c r="Z376" i="1"/>
  <c r="Y377" i="1"/>
  <c r="Z377" i="1"/>
  <c r="Y378" i="1"/>
  <c r="Z378" i="1"/>
  <c r="Y379" i="1"/>
  <c r="Z379" i="1"/>
  <c r="Y380" i="1"/>
  <c r="Z380" i="1"/>
  <c r="Y381" i="1"/>
  <c r="Z381" i="1"/>
  <c r="Y382" i="1"/>
  <c r="Z382" i="1"/>
  <c r="Y383" i="1"/>
  <c r="Z383" i="1"/>
  <c r="Y384" i="1"/>
  <c r="Z384" i="1"/>
  <c r="Y385" i="1"/>
  <c r="Z385" i="1"/>
  <c r="Y386" i="1"/>
  <c r="Z386" i="1"/>
  <c r="Y387" i="1"/>
  <c r="Z387" i="1"/>
  <c r="Y388" i="1"/>
  <c r="Z388" i="1"/>
  <c r="Y389" i="1"/>
  <c r="Z389" i="1"/>
  <c r="Z4" i="1"/>
  <c r="Y4" i="1"/>
  <c r="X4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Z8" i="1"/>
  <c r="Z9" i="1"/>
  <c r="Z10" i="1"/>
</calcChain>
</file>

<file path=xl/sharedStrings.xml><?xml version="1.0" encoding="utf-8"?>
<sst xmlns="http://schemas.openxmlformats.org/spreadsheetml/2006/main" count="4458" uniqueCount="1365">
  <si>
    <t>KATEGORIE</t>
  </si>
  <si>
    <t>REGION</t>
  </si>
  <si>
    <t>WEIN</t>
  </si>
  <si>
    <t>ZUSTAND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</si>
  <si>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</si>
  <si>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</si>
  <si>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</si>
  <si>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</si>
  <si>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</si>
  <si>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</si>
  <si>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</si>
  <si>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</si>
  <si>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</si>
  <si>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</si>
  <si>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</si>
  <si>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STK</t>
  </si>
  <si>
    <t>Füllstand</t>
  </si>
  <si>
    <t>Kapsel</t>
  </si>
  <si>
    <t>Etikette</t>
  </si>
  <si>
    <t>Lagerort</t>
  </si>
  <si>
    <t>ID</t>
  </si>
  <si>
    <t>VK inkl.</t>
  </si>
  <si>
    <t xml:space="preserve">Wein </t>
  </si>
  <si>
    <t>rot</t>
  </si>
  <si>
    <t>trocken</t>
  </si>
  <si>
    <t>Italien</t>
  </si>
  <si>
    <t>Toskana</t>
  </si>
  <si>
    <t>Wein</t>
  </si>
  <si>
    <t>Montalcino</t>
  </si>
  <si>
    <t>Brunello di Montalcino</t>
  </si>
  <si>
    <t>Sangiovese</t>
  </si>
  <si>
    <t>W-BOX-N/01</t>
  </si>
  <si>
    <t>Frankreich</t>
  </si>
  <si>
    <t>Burgund</t>
  </si>
  <si>
    <t>Pinot Noir</t>
  </si>
  <si>
    <t>klb</t>
  </si>
  <si>
    <t>W-BOX-Q/06</t>
  </si>
  <si>
    <t>Fortified</t>
  </si>
  <si>
    <t>weiß</t>
  </si>
  <si>
    <t>Spanien</t>
  </si>
  <si>
    <t>n.a.</t>
  </si>
  <si>
    <t>Österreich</t>
  </si>
  <si>
    <t>Burgenland</t>
  </si>
  <si>
    <t>Neusiedlersee</t>
  </si>
  <si>
    <t>Blaufränkisch</t>
  </si>
  <si>
    <t>hf</t>
  </si>
  <si>
    <t>klo</t>
  </si>
  <si>
    <t>elb</t>
  </si>
  <si>
    <t>süß</t>
  </si>
  <si>
    <t>Scheurebe</t>
  </si>
  <si>
    <t>L-BOX-D/07</t>
  </si>
  <si>
    <t>in</t>
  </si>
  <si>
    <t>elv</t>
  </si>
  <si>
    <t>L-BOX-D/08</t>
  </si>
  <si>
    <t>Beaune</t>
  </si>
  <si>
    <t>R-BOX-H/01</t>
  </si>
  <si>
    <t>Gevrey-Chambertin</t>
  </si>
  <si>
    <t>ksb</t>
  </si>
  <si>
    <t>elv,elb</t>
  </si>
  <si>
    <t>Rioja</t>
  </si>
  <si>
    <t>Tempranillo</t>
  </si>
  <si>
    <t>esb</t>
  </si>
  <si>
    <t>Neusiedlersee-Hügelland</t>
  </si>
  <si>
    <t>ts</t>
  </si>
  <si>
    <t>W-BOX-B/03</t>
  </si>
  <si>
    <t>ints</t>
  </si>
  <si>
    <t>Niederösterreich</t>
  </si>
  <si>
    <t>Wachau</t>
  </si>
  <si>
    <t>Riesling</t>
  </si>
  <si>
    <t>Grüner Veltliner</t>
  </si>
  <si>
    <t>W-BOX-G/07</t>
  </si>
  <si>
    <t>Chardonnay</t>
  </si>
  <si>
    <t>R-BOX-L/05</t>
  </si>
  <si>
    <t>Venetien</t>
  </si>
  <si>
    <t>Amarone Bertani</t>
  </si>
  <si>
    <t>Amarone Classico</t>
  </si>
  <si>
    <t>kb</t>
  </si>
  <si>
    <t>tr-16-1110</t>
  </si>
  <si>
    <t>tr-16-3263</t>
  </si>
  <si>
    <t>tr-16-3264</t>
  </si>
  <si>
    <t>Cote de Nuits</t>
  </si>
  <si>
    <t>Piemont</t>
  </si>
  <si>
    <t>Barolo</t>
  </si>
  <si>
    <t>Nebbiolo</t>
  </si>
  <si>
    <t>Friaul</t>
  </si>
  <si>
    <t>Merlot</t>
  </si>
  <si>
    <t>Pannobile</t>
  </si>
  <si>
    <t>ev</t>
  </si>
  <si>
    <t>R-BOX-A/03</t>
  </si>
  <si>
    <t>eb</t>
  </si>
  <si>
    <t>R-BOX-C/07</t>
  </si>
  <si>
    <t>R-BOX-C/02</t>
  </si>
  <si>
    <t>USA</t>
  </si>
  <si>
    <t>Kalifornien</t>
  </si>
  <si>
    <t>Cabernet Sauvignon</t>
  </si>
  <si>
    <t>Carnuntum</t>
  </si>
  <si>
    <t>Vosne-Romanee</t>
  </si>
  <si>
    <t>Thermenregion</t>
  </si>
  <si>
    <t>Rhone</t>
  </si>
  <si>
    <t>Chateauneuf du Pape</t>
  </si>
  <si>
    <t>L-BOX-F/05</t>
  </si>
  <si>
    <t>Schweiz</t>
  </si>
  <si>
    <t>Azienda Agricola Belvedere (Luigi Zanini)</t>
  </si>
  <si>
    <t>Merlot Vinattieri</t>
  </si>
  <si>
    <t>tr-16-2116</t>
  </si>
  <si>
    <t>Azpilicueta Fuenmayor</t>
  </si>
  <si>
    <t>Gran Reserva</t>
  </si>
  <si>
    <t>ms</t>
  </si>
  <si>
    <t>tr-16-2127</t>
  </si>
  <si>
    <t>elb,elv</t>
  </si>
  <si>
    <t>Bordeaux</t>
  </si>
  <si>
    <t>Südtirol</t>
  </si>
  <si>
    <t>Traminer</t>
  </si>
  <si>
    <t>Baron Edmond de Rothschild Chateau Clarke</t>
  </si>
  <si>
    <t>Clarke</t>
  </si>
  <si>
    <t>tr-16-0085</t>
  </si>
  <si>
    <t>Pauillac</t>
  </si>
  <si>
    <t>W-BOX-C/01</t>
  </si>
  <si>
    <t>W-BOX-D/07</t>
  </si>
  <si>
    <t>NI-A/00</t>
  </si>
  <si>
    <t>Medoc</t>
  </si>
  <si>
    <t>Baronne Nadine de Rothschild Chateau Malmaison</t>
  </si>
  <si>
    <t>Malmaison</t>
  </si>
  <si>
    <t>tr-16-0153</t>
  </si>
  <si>
    <t>W-BOX-L/04</t>
  </si>
  <si>
    <t>tr-16-2337</t>
  </si>
  <si>
    <t>Margaux</t>
  </si>
  <si>
    <t>tr-16-2336</t>
  </si>
  <si>
    <t>Deutschland</t>
  </si>
  <si>
    <t>Mittelburgenland</t>
  </si>
  <si>
    <t>L-BOX-A/03</t>
  </si>
  <si>
    <t>Cote-Rotie</t>
  </si>
  <si>
    <t>Syrah</t>
  </si>
  <si>
    <t>W-BOX-N/04</t>
  </si>
  <si>
    <t>W-BOX-N/03</t>
  </si>
  <si>
    <t>R-BOX-K/03</t>
  </si>
  <si>
    <t>Veneto</t>
  </si>
  <si>
    <t>Bertani</t>
  </si>
  <si>
    <t>Amarone</t>
  </si>
  <si>
    <t>tr-16-3000</t>
  </si>
  <si>
    <t xml:space="preserve">Bertani </t>
  </si>
  <si>
    <t>tr-16-1111</t>
  </si>
  <si>
    <t>W-BOX-P/08</t>
  </si>
  <si>
    <t>W-BOX-Q/05</t>
  </si>
  <si>
    <t>Santenay</t>
  </si>
  <si>
    <t>Chassagne-Montrachet</t>
  </si>
  <si>
    <t>Ribera del Duero</t>
  </si>
  <si>
    <t>Bodegas Emilio Moro</t>
  </si>
  <si>
    <t>Malleolus de Valderramiro</t>
  </si>
  <si>
    <t>tr-16-2117</t>
  </si>
  <si>
    <t>tr-16-3276</t>
  </si>
  <si>
    <t>Bodegas Mauro</t>
  </si>
  <si>
    <t>Mauro, vendimmia Seleccionada</t>
  </si>
  <si>
    <t>tr-16-2775</t>
  </si>
  <si>
    <t>tr-16-2774</t>
  </si>
  <si>
    <t>W-BOX-H/01</t>
  </si>
  <si>
    <t>Kamptal</t>
  </si>
  <si>
    <t>Bründlmayer</t>
  </si>
  <si>
    <t>BOX-K-ORANGE-B/05</t>
  </si>
  <si>
    <t>BA Zöbinger Heiligenstein</t>
  </si>
  <si>
    <t>tr-16-2655</t>
  </si>
  <si>
    <t>Gelber Muskateller</t>
  </si>
  <si>
    <t>W-BOX-F/02</t>
  </si>
  <si>
    <t>BOX-K-GRÜN-B/01</t>
  </si>
  <si>
    <t>tr-16-2656</t>
  </si>
  <si>
    <t>esv</t>
  </si>
  <si>
    <t>Barbaresco</t>
  </si>
  <si>
    <t xml:space="preserve">Bruno Giacosa </t>
  </si>
  <si>
    <t>L-BOX-B/04</t>
  </si>
  <si>
    <t>hs</t>
  </si>
  <si>
    <t>Barbaera Falleto</t>
  </si>
  <si>
    <t>tr-16-2339</t>
  </si>
  <si>
    <t>Barbaresco Rabaja</t>
  </si>
  <si>
    <t>Alba</t>
  </si>
  <si>
    <t>Barbera</t>
  </si>
  <si>
    <t>Sauternes</t>
  </si>
  <si>
    <t>W-BOX-I/06</t>
  </si>
  <si>
    <t xml:space="preserve">Caparzo </t>
  </si>
  <si>
    <t>Chianti</t>
  </si>
  <si>
    <t>W-BOX-C/07</t>
  </si>
  <si>
    <t>L-BOX-H/03</t>
  </si>
  <si>
    <t>Volnay</t>
  </si>
  <si>
    <t>Cellier des Ursules</t>
  </si>
  <si>
    <t>Volnay 1er Cru Santenots</t>
  </si>
  <si>
    <t>tr-16-3735</t>
  </si>
  <si>
    <t>L-BOX-A/01</t>
  </si>
  <si>
    <t>Valpolicella</t>
  </si>
  <si>
    <t>W-BOX-L/01</t>
  </si>
  <si>
    <t>Fronsac</t>
  </si>
  <si>
    <t>Chateau Arnauton</t>
  </si>
  <si>
    <t>Arnauton</t>
  </si>
  <si>
    <t>Winebank</t>
  </si>
  <si>
    <t>tr-16-2333</t>
  </si>
  <si>
    <t>Chateau Baron de Milon</t>
  </si>
  <si>
    <t>Baron de Milon</t>
  </si>
  <si>
    <t>W-BOX-S/06</t>
  </si>
  <si>
    <t>tr-16-3321</t>
  </si>
  <si>
    <t>Pomerol</t>
  </si>
  <si>
    <t>W-BOX-A/05</t>
  </si>
  <si>
    <t>Chateau Lagrange</t>
  </si>
  <si>
    <t>Chateau Bel-Air Lagrave</t>
  </si>
  <si>
    <t>Bel-Air Lagrave</t>
  </si>
  <si>
    <t>tr-16-2838</t>
  </si>
  <si>
    <t>R-BOX-L/04</t>
  </si>
  <si>
    <t>Chateau Berliquet</t>
  </si>
  <si>
    <t>Berliquet</t>
  </si>
  <si>
    <t>tr-16-0391</t>
  </si>
  <si>
    <t>Chateau Beychevelle</t>
  </si>
  <si>
    <t>Beychevelle</t>
  </si>
  <si>
    <t>L-BOX-K/06</t>
  </si>
  <si>
    <t>tr-16-3181</t>
  </si>
  <si>
    <t>tr-16-3182</t>
  </si>
  <si>
    <t>tr-16-3184</t>
  </si>
  <si>
    <t>Moulis-en-Medoc</t>
  </si>
  <si>
    <t>Chateau Brane Cantenac</t>
  </si>
  <si>
    <t>Brane Cantenac</t>
  </si>
  <si>
    <t>ums</t>
  </si>
  <si>
    <t>Chateau Camensac</t>
  </si>
  <si>
    <t>Camensac</t>
  </si>
  <si>
    <t>W-BOX-M/03</t>
  </si>
  <si>
    <t>Canon-Fronsac</t>
  </si>
  <si>
    <t>Chateau Cantemerle</t>
  </si>
  <si>
    <t>Cantemerle</t>
  </si>
  <si>
    <t>Haut Medoc</t>
  </si>
  <si>
    <t>Chateau Castera</t>
  </si>
  <si>
    <t>Castera</t>
  </si>
  <si>
    <t>tr-16-3209</t>
  </si>
  <si>
    <t>W-BOX-L/02</t>
  </si>
  <si>
    <t>W-BOX-J/08</t>
  </si>
  <si>
    <t>Chateau Cissac</t>
  </si>
  <si>
    <t>Cissac</t>
  </si>
  <si>
    <t>BOX-K-ORANGE-A/06</t>
  </si>
  <si>
    <t>Chateau Clarke</t>
  </si>
  <si>
    <t>tr-16-0087</t>
  </si>
  <si>
    <t>tr-16-3302</t>
  </si>
  <si>
    <t>Le Merle Blanc de  Clarke</t>
  </si>
  <si>
    <t>W-BOX-G/01</t>
  </si>
  <si>
    <t>tr-16-0088</t>
  </si>
  <si>
    <t>tr-16-0089</t>
  </si>
  <si>
    <t xml:space="preserve">Chateau Clarke </t>
  </si>
  <si>
    <t>tr-16-2334</t>
  </si>
  <si>
    <t>Chateau Climens</t>
  </si>
  <si>
    <t>Climens</t>
  </si>
  <si>
    <t>tr-16-0568</t>
  </si>
  <si>
    <t>Chateau Cos d'Estournel</t>
  </si>
  <si>
    <t>Cos d'Estournel</t>
  </si>
  <si>
    <t>Chateau Goujon</t>
  </si>
  <si>
    <t>Goujon</t>
  </si>
  <si>
    <t>tr-16-0596</t>
  </si>
  <si>
    <t>R-BOX-M/06</t>
  </si>
  <si>
    <t>Chateau Cure Bon La Madeleine</t>
  </si>
  <si>
    <t>Cure Bon La Madeleine</t>
  </si>
  <si>
    <t>tr-16-3314</t>
  </si>
  <si>
    <t>Chateau d'Aiguilhe</t>
  </si>
  <si>
    <t>D'Aiguilhe</t>
  </si>
  <si>
    <t>Côtes de Bordeaux</t>
  </si>
  <si>
    <t>tr-16-0043</t>
  </si>
  <si>
    <t>Chateau Dauzac</t>
  </si>
  <si>
    <t>Dauzac</t>
  </si>
  <si>
    <t>tr-16-0099</t>
  </si>
  <si>
    <t>Knoll</t>
  </si>
  <si>
    <t>Chateau Fonreaud</t>
  </si>
  <si>
    <t>Fonreaud</t>
  </si>
  <si>
    <t>tr-16-0090</t>
  </si>
  <si>
    <t>tr-16-0091</t>
  </si>
  <si>
    <t>W-BOX-A/01</t>
  </si>
  <si>
    <t>Chateau de Rochemorin</t>
  </si>
  <si>
    <t>Rochemorin</t>
  </si>
  <si>
    <t>tr-16-0321</t>
  </si>
  <si>
    <t>Chateau d'Issan</t>
  </si>
  <si>
    <t>d'Issan</t>
  </si>
  <si>
    <t>tr-16-0591</t>
  </si>
  <si>
    <t xml:space="preserve">Chateau Les Beuzigues </t>
  </si>
  <si>
    <t>Bordeaux Superieur Reserve</t>
  </si>
  <si>
    <t>tr-16-0607</t>
  </si>
  <si>
    <t>Du Tertre</t>
  </si>
  <si>
    <t>kb, klo</t>
  </si>
  <si>
    <t>ev, elb</t>
  </si>
  <si>
    <t>Languedoc-Roussillon</t>
  </si>
  <si>
    <t>tr-16-0509</t>
  </si>
  <si>
    <t>W-BOX-K/08</t>
  </si>
  <si>
    <t>Chateau Duhart Milon</t>
  </si>
  <si>
    <t>Duhart Milon</t>
  </si>
  <si>
    <t>tr-16-0179</t>
  </si>
  <si>
    <t>Chateau Durfort Vivens</t>
  </si>
  <si>
    <t>Durfort Vivens</t>
  </si>
  <si>
    <t>W-BOX-S/01</t>
  </si>
  <si>
    <t>tr-16-0101</t>
  </si>
  <si>
    <t>Chateau Barreyres</t>
  </si>
  <si>
    <t>Barreyres</t>
  </si>
  <si>
    <t>tr-16-0054</t>
  </si>
  <si>
    <t>Chateau Essence de Dourthe</t>
  </si>
  <si>
    <t>Essence de Dourthe</t>
  </si>
  <si>
    <t>tr-16-0593</t>
  </si>
  <si>
    <t>Faugeres</t>
  </si>
  <si>
    <t>elb,ev</t>
  </si>
  <si>
    <t>Chateau Fombrauge Blanc</t>
  </si>
  <si>
    <t>Fombrauge Blanc</t>
  </si>
  <si>
    <t>tr-16-0595</t>
  </si>
  <si>
    <t>tr-16-0163</t>
  </si>
  <si>
    <t>tr-16-2335</t>
  </si>
  <si>
    <t>Chateau Giscours</t>
  </si>
  <si>
    <t xml:space="preserve">Giscours </t>
  </si>
  <si>
    <t>tr-16-0102</t>
  </si>
  <si>
    <t>Giscours</t>
  </si>
  <si>
    <t>PINK-A/04-C</t>
  </si>
  <si>
    <t>tr-16-3187</t>
  </si>
  <si>
    <t>Chateau Grand Pontet</t>
  </si>
  <si>
    <t>Grand Pontet</t>
  </si>
  <si>
    <t>tr-16-0415</t>
  </si>
  <si>
    <t>Chateau Potensac</t>
  </si>
  <si>
    <t>Potensac</t>
  </si>
  <si>
    <t>Lilian Ladouys</t>
  </si>
  <si>
    <t xml:space="preserve">Chateau Gruaud Larose </t>
  </si>
  <si>
    <t xml:space="preserve">Gruaud Larose </t>
  </si>
  <si>
    <t>Chateau Hanteilllan</t>
  </si>
  <si>
    <t>Hanteillan</t>
  </si>
  <si>
    <t>tr-16-3333</t>
  </si>
  <si>
    <t>Chateau Haut Batailley</t>
  </si>
  <si>
    <t>Haut Batailley</t>
  </si>
  <si>
    <t>tr-16-0183</t>
  </si>
  <si>
    <t>R-BOX-H/03</t>
  </si>
  <si>
    <t>tr-16-3336</t>
  </si>
  <si>
    <t>tr-16-3337</t>
  </si>
  <si>
    <t>Chateau Pedesclaux</t>
  </si>
  <si>
    <t>Pedesclaux</t>
  </si>
  <si>
    <t>tr-16-0297</t>
  </si>
  <si>
    <t>Chateau Haut Lavallade</t>
  </si>
  <si>
    <t>Haut Lavallade</t>
  </si>
  <si>
    <t>loose</t>
  </si>
  <si>
    <t>tr-16-0193</t>
  </si>
  <si>
    <t>tr-16-3338</t>
  </si>
  <si>
    <t xml:space="preserve">Chateau Haut-Bages Liberal </t>
  </si>
  <si>
    <t>Haut-Bages Liberal</t>
  </si>
  <si>
    <t>tr-16-0194</t>
  </si>
  <si>
    <t>Haut Marbuzet</t>
  </si>
  <si>
    <t>tr-16-0471</t>
  </si>
  <si>
    <t>tr-16-0472</t>
  </si>
  <si>
    <t>Chateau Hillou</t>
  </si>
  <si>
    <t>Hillou blanc</t>
  </si>
  <si>
    <t>tr-16-0597</t>
  </si>
  <si>
    <t>Chateau Houissant</t>
  </si>
  <si>
    <t>Houissant</t>
  </si>
  <si>
    <t>tr-16-0473</t>
  </si>
  <si>
    <t>Chateau Jean Faure</t>
  </si>
  <si>
    <t>Jean Faure</t>
  </si>
  <si>
    <t>tr-16-0598</t>
  </si>
  <si>
    <t>tr-16-0599</t>
  </si>
  <si>
    <t>Chateau La Croix Pomerol</t>
  </si>
  <si>
    <t>La Croix Pomerol</t>
  </si>
  <si>
    <t>tr-16-0370</t>
  </si>
  <si>
    <t>W-BOX-O/07</t>
  </si>
  <si>
    <t>Chateau La Fleur de Gay</t>
  </si>
  <si>
    <t>La Fleur de Gay</t>
  </si>
  <si>
    <t>tr-16-0379</t>
  </si>
  <si>
    <t>Chateau La Gravette de Certan</t>
  </si>
  <si>
    <t>La Gravette de Certan</t>
  </si>
  <si>
    <t>tr-16-0380</t>
  </si>
  <si>
    <t>Chateau La Pointe</t>
  </si>
  <si>
    <t>La Pointe</t>
  </si>
  <si>
    <t>tr-16-3342</t>
  </si>
  <si>
    <t>Chateau Rol Valentin</t>
  </si>
  <si>
    <t>Rol Valentin</t>
  </si>
  <si>
    <t>Lagrange</t>
  </si>
  <si>
    <t>Saint Julien</t>
  </si>
  <si>
    <t>Chateau Lascombes</t>
  </si>
  <si>
    <t>Lascombes</t>
  </si>
  <si>
    <t>Chateau Lamothe-Cissac</t>
  </si>
  <si>
    <t>Lamothe Cissac</t>
  </si>
  <si>
    <t>tr-16-0070</t>
  </si>
  <si>
    <t>Chateau Larmande</t>
  </si>
  <si>
    <t>Larmande</t>
  </si>
  <si>
    <t>tr-16-0447</t>
  </si>
  <si>
    <t>Chateau Laroque</t>
  </si>
  <si>
    <t>Laroque</t>
  </si>
  <si>
    <t>tr-16-0605</t>
  </si>
  <si>
    <t>tr-16-0106</t>
  </si>
  <si>
    <t>ev,elb</t>
  </si>
  <si>
    <t>Chateau Malescot-St-Exupery</t>
  </si>
  <si>
    <t>Malescot-St-Exupery</t>
  </si>
  <si>
    <t>Leoville Barton</t>
  </si>
  <si>
    <t>W-BOX-A/06</t>
  </si>
  <si>
    <t xml:space="preserve">Chateau Leoville Barton </t>
  </si>
  <si>
    <t>tr-16-3367</t>
  </si>
  <si>
    <t>Leoville Las Cases</t>
  </si>
  <si>
    <t>esb,ev</t>
  </si>
  <si>
    <t>esv,elb</t>
  </si>
  <si>
    <t>Chateau Marbuzet</t>
  </si>
  <si>
    <t>Marbuzet</t>
  </si>
  <si>
    <t>Chateau les Hebras Monbazillac</t>
  </si>
  <si>
    <t>Les Hebras</t>
  </si>
  <si>
    <t>tr-16-0812</t>
  </si>
  <si>
    <t>Chateau Lynch Moussac</t>
  </si>
  <si>
    <t>Lynch Moussac Casteja</t>
  </si>
  <si>
    <t>tr-16-3206</t>
  </si>
  <si>
    <t>L-BOX-D/04</t>
  </si>
  <si>
    <t>Chateau Malescot Saint-Exupéry</t>
  </si>
  <si>
    <t>Malescot Saint-Exupéry</t>
  </si>
  <si>
    <t>PINK A-04/H</t>
  </si>
  <si>
    <t>tr-16-2967</t>
  </si>
  <si>
    <t>tr-16-0478</t>
  </si>
  <si>
    <t>Pichon Baron</t>
  </si>
  <si>
    <t>Chateau Mayne Lalande</t>
  </si>
  <si>
    <t>Mayne Lalande</t>
  </si>
  <si>
    <t>tr-16-0093</t>
  </si>
  <si>
    <t>Chateau Mazeris</t>
  </si>
  <si>
    <t>Mazeris</t>
  </si>
  <si>
    <t>tr-16-0039</t>
  </si>
  <si>
    <t>Chateau Montrose</t>
  </si>
  <si>
    <t>Montrose</t>
  </si>
  <si>
    <t>Saint Estephe</t>
  </si>
  <si>
    <t>Madrian</t>
  </si>
  <si>
    <t>Libanon</t>
  </si>
  <si>
    <t>Bekaa Valley</t>
  </si>
  <si>
    <t>Chateau Musar</t>
  </si>
  <si>
    <t>Gaston Hochar, Libanon</t>
  </si>
  <si>
    <t>W-BOX-D/03</t>
  </si>
  <si>
    <t>tr-16-1118</t>
  </si>
  <si>
    <t>tr-16-3399</t>
  </si>
  <si>
    <t>tr-16-3400</t>
  </si>
  <si>
    <t>tr-16-3401</t>
  </si>
  <si>
    <t>Chateau Nenin</t>
  </si>
  <si>
    <t>Nenin</t>
  </si>
  <si>
    <t>tr-16-2901</t>
  </si>
  <si>
    <t xml:space="preserve">Chateau Pichon Longueville Baron </t>
  </si>
  <si>
    <t>tr-16-0170</t>
  </si>
  <si>
    <t>tr-16-2875</t>
  </si>
  <si>
    <t>Chateau Pichon Longueville Comtesse de Lalande</t>
  </si>
  <si>
    <t xml:space="preserve">Pichon Longueville de Comtesse de Lalande </t>
  </si>
  <si>
    <t>Chateau Rauzan-Segla</t>
  </si>
  <si>
    <t>Rauzan Segla</t>
  </si>
  <si>
    <t>tr-16-3413</t>
  </si>
  <si>
    <t>tr-16-2827</t>
  </si>
  <si>
    <t>Potensac  Delon</t>
  </si>
  <si>
    <t>tr-16-3208</t>
  </si>
  <si>
    <t>Poujeaux</t>
  </si>
  <si>
    <t>Chateau Prieure Lichine</t>
  </si>
  <si>
    <t>Prieure Lichine</t>
  </si>
  <si>
    <t>tr-16-0145</t>
  </si>
  <si>
    <t>tr-16-0147</t>
  </si>
  <si>
    <t>Chateau Reverdi</t>
  </si>
  <si>
    <t>Reverdi</t>
  </si>
  <si>
    <t>tr-16-3179</t>
  </si>
  <si>
    <t>tr-16-0431</t>
  </si>
  <si>
    <t>tr-16-2859</t>
  </si>
  <si>
    <t>Chateau Senejac</t>
  </si>
  <si>
    <t>Senejac</t>
  </si>
  <si>
    <t>tr-16-0611</t>
  </si>
  <si>
    <t>tr-16-0612</t>
  </si>
  <si>
    <t>Chateau Tertre Daugay</t>
  </si>
  <si>
    <t>Terte Daugay</t>
  </si>
  <si>
    <t>tr-16-0435</t>
  </si>
  <si>
    <t>Chateau Yon-Figeac</t>
  </si>
  <si>
    <t>Yon-Figeac</t>
  </si>
  <si>
    <t>tr-16-3430</t>
  </si>
  <si>
    <t>tr-16-3431</t>
  </si>
  <si>
    <t>tr-16-3432</t>
  </si>
  <si>
    <t>tr-16-3433</t>
  </si>
  <si>
    <t>ohne</t>
  </si>
  <si>
    <t>Langhe</t>
  </si>
  <si>
    <t>Clos de l'Oratoire</t>
  </si>
  <si>
    <t>tr-16-2847</t>
  </si>
  <si>
    <t xml:space="preserve">Clos des Jacobins </t>
  </si>
  <si>
    <t>tr-16-0442</t>
  </si>
  <si>
    <t>Commanderie du Bontemps</t>
  </si>
  <si>
    <t>Cuvee de la Commanderie du Bontemps</t>
  </si>
  <si>
    <t>tr-16-0079</t>
  </si>
  <si>
    <t>Meursault</t>
  </si>
  <si>
    <t>Chile</t>
  </si>
  <si>
    <t>W-BOX-C/03</t>
  </si>
  <si>
    <t>Costa di Bussia</t>
  </si>
  <si>
    <t>Arcapla Langhe - Barbera e Nebbiolo</t>
  </si>
  <si>
    <t>tr-16-0859</t>
  </si>
  <si>
    <t>Deroye</t>
  </si>
  <si>
    <t>W-BOX-Q/02</t>
  </si>
  <si>
    <t>tr-16-3447</t>
  </si>
  <si>
    <t>Savigny</t>
  </si>
  <si>
    <t>Savigny les Beaune Premier Cru</t>
  </si>
  <si>
    <t>tr-16-3451</t>
  </si>
  <si>
    <t>tr-16-3452</t>
  </si>
  <si>
    <t>Dinstlgut Loiben</t>
  </si>
  <si>
    <t>Riesling TBA</t>
  </si>
  <si>
    <t>tr-16-2943</t>
  </si>
  <si>
    <t>R-BOX-H/02</t>
  </si>
  <si>
    <t>Elsass</t>
  </si>
  <si>
    <t>Gewürztraminer</t>
  </si>
  <si>
    <t>Monthelie</t>
  </si>
  <si>
    <t>Domaine Annick Parent</t>
  </si>
  <si>
    <t>R-BOX-D/08</t>
  </si>
  <si>
    <t>R-BOX-J/03</t>
  </si>
  <si>
    <t>elb / ev</t>
  </si>
  <si>
    <t>Domaine Berthoumieu</t>
  </si>
  <si>
    <t>Cuvee Charles de Batz</t>
  </si>
  <si>
    <t>tr-16-0781</t>
  </si>
  <si>
    <t>Madrain Cuvee Tradition</t>
  </si>
  <si>
    <t>tr-16-0782</t>
  </si>
  <si>
    <t>tr-16-0783</t>
  </si>
  <si>
    <t>Savigny Les Beaune</t>
  </si>
  <si>
    <t xml:space="preserve">Domaine Camus Bruchon </t>
  </si>
  <si>
    <t>Savigny les Beaune Aux Grands Liards</t>
  </si>
  <si>
    <t>tr-16-0700</t>
  </si>
  <si>
    <t>Domaine Changarnier</t>
  </si>
  <si>
    <t xml:space="preserve">Monthelie </t>
  </si>
  <si>
    <t>tr-16-0681</t>
  </si>
  <si>
    <t>Domaine de Chevalier</t>
  </si>
  <si>
    <t>W-BOX-M/05</t>
  </si>
  <si>
    <t>R-BOX-J/04</t>
  </si>
  <si>
    <t>R-BOX-J/08</t>
  </si>
  <si>
    <t>Domaine Georges Vernay</t>
  </si>
  <si>
    <t>Maison Rouge - Cote Rotie</t>
  </si>
  <si>
    <t>tr-16-3469</t>
  </si>
  <si>
    <t>Puligny-Montrachet</t>
  </si>
  <si>
    <t xml:space="preserve">Domaine Jean Parent </t>
  </si>
  <si>
    <t xml:space="preserve">Monthelie 1er Cru Sur la Velle </t>
  </si>
  <si>
    <t>tr-16-0697</t>
  </si>
  <si>
    <t>Domaine Lucien Jacob</t>
  </si>
  <si>
    <t>Savigny Vergelesses</t>
  </si>
  <si>
    <t>Savigny Vergelesses 1er Cru</t>
  </si>
  <si>
    <t>tr-16-0710</t>
  </si>
  <si>
    <t xml:space="preserve">Domaine Michel Lafarge </t>
  </si>
  <si>
    <t>Domaine Mongeard-Mugneret</t>
  </si>
  <si>
    <t>Vosne- Romanée 1er Cru Les Suchots</t>
  </si>
  <si>
    <t>tr-16-0664</t>
  </si>
  <si>
    <t>Clos de la Roche Grand Cru</t>
  </si>
  <si>
    <t>Grauburgunder</t>
  </si>
  <si>
    <t>Domäne Wachau</t>
  </si>
  <si>
    <t>Juwel Blaufränkisch</t>
  </si>
  <si>
    <t>Elena Walch - Castel Ringberg</t>
  </si>
  <si>
    <t>Alto Adige Lagrein Riserva</t>
  </si>
  <si>
    <t>Lagrein</t>
  </si>
  <si>
    <t>tr-16-0820</t>
  </si>
  <si>
    <t>Beyond the Clouds Alto Adige Bianco</t>
  </si>
  <si>
    <t>tr-16-0821</t>
  </si>
  <si>
    <t>Elfenhof</t>
  </si>
  <si>
    <t>Trockenbeerenauslese</t>
  </si>
  <si>
    <t>Weißburgunder</t>
  </si>
  <si>
    <t>tr-16-1372</t>
  </si>
  <si>
    <t>Elio Altare</t>
  </si>
  <si>
    <t>La Villa Langhe</t>
  </si>
  <si>
    <t>tr-16-2990</t>
  </si>
  <si>
    <t>W-BOX-L/05</t>
  </si>
  <si>
    <t>R-BOX-D/05</t>
  </si>
  <si>
    <t>R-BOX-F/04</t>
  </si>
  <si>
    <t>Steiermark</t>
  </si>
  <si>
    <t>Südsteiermark</t>
  </si>
  <si>
    <t>BOX-K-ORANGE-A/05</t>
  </si>
  <si>
    <t>BOX-K-GRÜN-C/07</t>
  </si>
  <si>
    <t>Chardonnay Ausbruch Essenz</t>
  </si>
  <si>
    <t>Volnay 1er Cru</t>
  </si>
  <si>
    <t xml:space="preserve">Barbaresco </t>
  </si>
  <si>
    <t>Fontanafredda Serralunga d'Alba</t>
  </si>
  <si>
    <t>L-BOX-A/08</t>
  </si>
  <si>
    <t>tr-16-0826</t>
  </si>
  <si>
    <t>Fratelli Barale</t>
  </si>
  <si>
    <t>tr-16-2401</t>
  </si>
  <si>
    <t xml:space="preserve">Fratelli Revello </t>
  </si>
  <si>
    <t>tr-16-0884</t>
  </si>
  <si>
    <t>Gager</t>
  </si>
  <si>
    <t>R-BOX-F/08</t>
  </si>
  <si>
    <t>Gaja</t>
  </si>
  <si>
    <t>tr-16-3517</t>
  </si>
  <si>
    <t>elb / elv</t>
  </si>
  <si>
    <t>tr-16-3518</t>
  </si>
  <si>
    <t>tr-16-3519</t>
  </si>
  <si>
    <t>Darmagi</t>
  </si>
  <si>
    <t>tr-16-3520</t>
  </si>
  <si>
    <t>tr-16-0862</t>
  </si>
  <si>
    <t xml:space="preserve">Gaja </t>
  </si>
  <si>
    <t>tr-16-0871</t>
  </si>
  <si>
    <t>R-BOX-G/01</t>
  </si>
  <si>
    <t>Giefing</t>
  </si>
  <si>
    <t>R-BOX-E/02</t>
  </si>
  <si>
    <t>Cavallo</t>
  </si>
  <si>
    <t>tr-16-1401</t>
  </si>
  <si>
    <t>Glatzer</t>
  </si>
  <si>
    <t>Gotinsprun</t>
  </si>
  <si>
    <t>BOX-K-GRÜN-B/04</t>
  </si>
  <si>
    <t>tr-16-2366</t>
  </si>
  <si>
    <t>Viognier</t>
  </si>
  <si>
    <t>eb, ev</t>
  </si>
  <si>
    <t>Hafner</t>
  </si>
  <si>
    <t>Chardonnay TBA Barique</t>
  </si>
  <si>
    <t>tr-16-1231</t>
  </si>
  <si>
    <t>Hammer</t>
  </si>
  <si>
    <t>Ausbruch Gelber Muskateller Welschschriesling</t>
  </si>
  <si>
    <t>Welschriesling</t>
  </si>
  <si>
    <t>tr-16-1407</t>
  </si>
  <si>
    <t>Blaufränkisch Ausbruch</t>
  </si>
  <si>
    <t>tr-16-1409</t>
  </si>
  <si>
    <t>tr-16-1411</t>
  </si>
  <si>
    <t>tr-16-1412</t>
  </si>
  <si>
    <t>Pinot Cuvee Ausbruch Essenz</t>
  </si>
  <si>
    <t>tr-16-1413</t>
  </si>
  <si>
    <t>Chardonnay Essenz</t>
  </si>
  <si>
    <t>tr-16-1410</t>
  </si>
  <si>
    <t>tr-16-3528</t>
  </si>
  <si>
    <t>Cabernet Franc</t>
  </si>
  <si>
    <t>Henri de Villamont</t>
  </si>
  <si>
    <t>Savigny-Les-Beaune 1er Cru Clos Des Guettes</t>
  </si>
  <si>
    <t>tr-16-0660</t>
  </si>
  <si>
    <t>Henri Rebourseau</t>
  </si>
  <si>
    <t>Grevrey-Chambertin Clos de la Brunelle</t>
  </si>
  <si>
    <t>tr-16-3539</t>
  </si>
  <si>
    <t>Mazis Chambertin</t>
  </si>
  <si>
    <t>tr-16-3541</t>
  </si>
  <si>
    <t>GELB-B/02-B</t>
  </si>
  <si>
    <t>Högl</t>
  </si>
  <si>
    <t>Huditsch</t>
  </si>
  <si>
    <t>Aichberg</t>
  </si>
  <si>
    <t>tr-16-1419</t>
  </si>
  <si>
    <t xml:space="preserve">Jean-Michel Alquier Faugeres </t>
  </si>
  <si>
    <t>Reserve les Bastides d'Alquier</t>
  </si>
  <si>
    <t>tr-16-0769</t>
  </si>
  <si>
    <t>Johanneshof Reinisch</t>
  </si>
  <si>
    <t>Sankt Laurent</t>
  </si>
  <si>
    <t>Kremstal</t>
  </si>
  <si>
    <t xml:space="preserve">Blaufränkisch </t>
  </si>
  <si>
    <t>Blaufränkisch Barrique</t>
  </si>
  <si>
    <t>tr-16-1448</t>
  </si>
  <si>
    <t>tr-16-1444</t>
  </si>
  <si>
    <t>Joseph Drouhin</t>
  </si>
  <si>
    <t>tr-16-3565</t>
  </si>
  <si>
    <t>Kroiss</t>
  </si>
  <si>
    <t>St.Laurent</t>
  </si>
  <si>
    <t>tr-16-3589</t>
  </si>
  <si>
    <t>La Plagnotte</t>
  </si>
  <si>
    <t>tr-16-0445</t>
  </si>
  <si>
    <t>tr-16-0446</t>
  </si>
  <si>
    <t>Les Granges des Domains Edmond de Rothschild</t>
  </si>
  <si>
    <t>Les Granges</t>
  </si>
  <si>
    <t>tr-16-3595</t>
  </si>
  <si>
    <t>tr-16-0496</t>
  </si>
  <si>
    <t>tr-16-0497</t>
  </si>
  <si>
    <t>Loimer</t>
  </si>
  <si>
    <t>Pinot Noir Anning</t>
  </si>
  <si>
    <t>tr-16-1655</t>
  </si>
  <si>
    <t>Riesling Steinmassl Auslese</t>
  </si>
  <si>
    <t>tr-16-1659</t>
  </si>
  <si>
    <t>Marchesi di Barolo</t>
  </si>
  <si>
    <t>Barolo Cannubi</t>
  </si>
  <si>
    <t>R-BOX-L/07</t>
  </si>
  <si>
    <t>Barolo Valetta</t>
  </si>
  <si>
    <t>tr-16-0851</t>
  </si>
  <si>
    <t>Barolo Brunate</t>
  </si>
  <si>
    <t>tr-16-0849</t>
  </si>
  <si>
    <t>Pinot Noir Reserve</t>
  </si>
  <si>
    <t>Marziano Abbona</t>
  </si>
  <si>
    <t>Terlo Ravera Barolo</t>
  </si>
  <si>
    <t>tr-16-0892</t>
  </si>
  <si>
    <t>Mauro Molino</t>
  </si>
  <si>
    <t>Barolo Vigna Conca</t>
  </si>
  <si>
    <t>tr-16-0893</t>
  </si>
  <si>
    <t>Penedes</t>
  </si>
  <si>
    <t>Miguel Torres</t>
  </si>
  <si>
    <t>Neckenmarkter Magica</t>
  </si>
  <si>
    <t>tr-16-1185</t>
  </si>
  <si>
    <t>Perrin &amp; Fils Chateauneuf-du-Pape</t>
  </si>
  <si>
    <t>Les Sinards</t>
  </si>
  <si>
    <t>tr-16-0792</t>
  </si>
  <si>
    <t>Pio Cesare</t>
  </si>
  <si>
    <t>Pöckl</t>
  </si>
  <si>
    <t>W-BOX-E/03</t>
  </si>
  <si>
    <t>Poderi Aldo Conterno</t>
  </si>
  <si>
    <t>tr-16-2399</t>
  </si>
  <si>
    <t>Prunotto</t>
  </si>
  <si>
    <t>Montestefano Barbaresco</t>
  </si>
  <si>
    <t>tr-16-0832</t>
  </si>
  <si>
    <t>elb/ev</t>
  </si>
  <si>
    <t>tr-16-0833</t>
  </si>
  <si>
    <t>tr-16-0831</t>
  </si>
  <si>
    <t>tr-16-0828</t>
  </si>
  <si>
    <t>tr-16-0827</t>
  </si>
  <si>
    <t>Ronchi di Cialla Schioppettino</t>
  </si>
  <si>
    <t>Schioppettino</t>
  </si>
  <si>
    <t>tr-16-0822</t>
  </si>
  <si>
    <t>tr-16-1484</t>
  </si>
  <si>
    <t>BOX-K-ORANGE-C/01</t>
  </si>
  <si>
    <t>Schloss Hardegg</t>
  </si>
  <si>
    <t>tr-16-2526</t>
  </si>
  <si>
    <t>Rheingau</t>
  </si>
  <si>
    <t>Schönberger</t>
  </si>
  <si>
    <t>Schönberger Rot</t>
  </si>
  <si>
    <t>tr-16-1494</t>
  </si>
  <si>
    <t xml:space="preserve">St. Laurent </t>
  </si>
  <si>
    <t>tr-16-1511</t>
  </si>
  <si>
    <t>tr-16-1501</t>
  </si>
  <si>
    <t>Clausenberg</t>
  </si>
  <si>
    <t>tr-16-1510</t>
  </si>
  <si>
    <t>Seiler</t>
  </si>
  <si>
    <t>tr-16-1516</t>
  </si>
  <si>
    <t>Silvio Grasso</t>
  </si>
  <si>
    <t>Barolo Manzoni</t>
  </si>
  <si>
    <t>tr-16-0895</t>
  </si>
  <si>
    <t>New York</t>
  </si>
  <si>
    <t>Finger Lakes</t>
  </si>
  <si>
    <t xml:space="preserve">Standing Stone Vineyards </t>
  </si>
  <si>
    <t xml:space="preserve">Vidal Ice </t>
  </si>
  <si>
    <t>Vidal</t>
  </si>
  <si>
    <t>tr-16-2201</t>
  </si>
  <si>
    <t>W-BOX-G/09</t>
  </si>
  <si>
    <t>Tement</t>
  </si>
  <si>
    <t>BA Puro Zieregg</t>
  </si>
  <si>
    <t>tr-16-2660</t>
  </si>
  <si>
    <t>Morillon Puro Zieregg BA</t>
  </si>
  <si>
    <t>tr-16-2067</t>
  </si>
  <si>
    <t>W-BOX-J/07</t>
  </si>
  <si>
    <t>Teso La Monja</t>
  </si>
  <si>
    <t>Alabaster</t>
  </si>
  <si>
    <t>tr-16-2120</t>
  </si>
  <si>
    <t>Tommasi</t>
  </si>
  <si>
    <t xml:space="preserve">Amarone della Valpolicella Classico </t>
  </si>
  <si>
    <t>tr-16-1109</t>
  </si>
  <si>
    <t>Wellanschitz</t>
  </si>
  <si>
    <t>tr-16-1196</t>
  </si>
  <si>
    <t>Weninger</t>
  </si>
  <si>
    <t>Yves Dumont</t>
  </si>
  <si>
    <t>Santenay 1er Cru</t>
  </si>
  <si>
    <t>tr-16-3705</t>
  </si>
  <si>
    <t>Saint Emilion</t>
  </si>
  <si>
    <t>Chateau Labegorce Zede</t>
  </si>
  <si>
    <t>Labegorce Zede</t>
  </si>
  <si>
    <t>tr-16-3886</t>
  </si>
  <si>
    <t>Chateau Clos Marsalette</t>
  </si>
  <si>
    <t>Clos Marsalette</t>
  </si>
  <si>
    <t>tr-16-3890</t>
  </si>
  <si>
    <t>Chateau L'Evangile</t>
  </si>
  <si>
    <t>L'Evangile</t>
  </si>
  <si>
    <t>elv, elb</t>
  </si>
  <si>
    <t>tr-16-3891</t>
  </si>
  <si>
    <t>Brunello Riserva</t>
  </si>
  <si>
    <t>tr-16-3970</t>
  </si>
  <si>
    <t>Produttori del Barbaresco</t>
  </si>
  <si>
    <t>Barolo Bricco Luciani</t>
  </si>
  <si>
    <t>tr-16-3976</t>
  </si>
  <si>
    <t>Cuvée</t>
  </si>
  <si>
    <t>Chateau Pichon-Longueville Comtesse de Lalande</t>
  </si>
  <si>
    <t>Pichon-Longueville Comtesse de Lalande</t>
  </si>
  <si>
    <t>tr-16-4460</t>
  </si>
  <si>
    <t>tr-16-4461</t>
  </si>
  <si>
    <t>ORANGE-B/04-A</t>
  </si>
  <si>
    <t>GELB-A/04-A</t>
  </si>
  <si>
    <t>ORANGE-A/04-A1</t>
  </si>
  <si>
    <t>ORANGE-A/04-A2</t>
  </si>
  <si>
    <t>ORANGE-A/04-A3</t>
  </si>
  <si>
    <t>ORANGE-A/04-A4</t>
  </si>
  <si>
    <t>PINK-B/04-B</t>
  </si>
  <si>
    <t>PINK-B/01-B</t>
  </si>
  <si>
    <t>ORANGE-B/04-C</t>
  </si>
  <si>
    <t>ORANGE-A/02-C</t>
  </si>
  <si>
    <t>GELB-A/04-D</t>
  </si>
  <si>
    <t>ORANGE-A/04-D1</t>
  </si>
  <si>
    <t>ORANGE-A/04-D2</t>
  </si>
  <si>
    <t>ORANGE-A/02-E</t>
  </si>
  <si>
    <t>ORANGE-B/04-F</t>
  </si>
  <si>
    <t>VK exkl.</t>
  </si>
  <si>
    <t>SELEKTION</t>
  </si>
  <si>
    <t>BESTELLUNG</t>
  </si>
  <si>
    <t>GESAMT EXKL. MWST</t>
  </si>
  <si>
    <t>GESAMT INKL. MWST</t>
  </si>
  <si>
    <t>Markus Inzinger: 0699-10365611   Clemens Riedl: 0676-3849370</t>
  </si>
  <si>
    <t>First come. First serve. / Es gelten unsere AGB's. www.trinkreif.at / info@trinkreif.at</t>
  </si>
  <si>
    <t>SUMME BESTELLUNG</t>
  </si>
  <si>
    <t xml:space="preserve">ZUSTELLUNG / ABHOLUNG     </t>
  </si>
  <si>
    <t xml:space="preserve">NAME &amp; RECHNUNGSADRESSE     </t>
  </si>
  <si>
    <t xml:space="preserve">TELEFON &amp; E-MAIL    </t>
  </si>
  <si>
    <t xml:space="preserve">LIEFERADRESSE / ANMERKUNGEN     </t>
  </si>
  <si>
    <t>Versand netto</t>
  </si>
  <si>
    <t>MWSt</t>
  </si>
  <si>
    <t>Gesamt netto</t>
  </si>
  <si>
    <t>Gesamt brutto</t>
  </si>
  <si>
    <t>BESTANDSPRÜFUNG</t>
  </si>
  <si>
    <t>FAKTURIERUNG</t>
  </si>
  <si>
    <t>ZAHLUNGSEINGANG</t>
  </si>
  <si>
    <t>VERSAND</t>
  </si>
  <si>
    <t>Pessac Leognan</t>
  </si>
  <si>
    <t>Chateau Les Haudes</t>
  </si>
  <si>
    <t>Les Haudes</t>
  </si>
  <si>
    <t>tr-16-3378</t>
  </si>
  <si>
    <t>Süd-Westfrankreich</t>
  </si>
  <si>
    <t xml:space="preserve">Igler, Hans </t>
  </si>
  <si>
    <t>Schandl. Peter</t>
  </si>
  <si>
    <t xml:space="preserve">Leberl, Josef </t>
  </si>
  <si>
    <t>Schindler, Franz</t>
  </si>
  <si>
    <t>Schuster, Rosi</t>
  </si>
  <si>
    <t>Triebaumer, Ernst</t>
  </si>
  <si>
    <t>L-BOX-M/04</t>
  </si>
  <si>
    <t>Pichler, Rudi</t>
  </si>
  <si>
    <t>Stierschneider, Paul</t>
  </si>
  <si>
    <t>GRUND</t>
  </si>
  <si>
    <t>ANMERKUNGEN</t>
  </si>
  <si>
    <t>DIFF.</t>
  </si>
  <si>
    <t>R-BOX-L/08</t>
  </si>
  <si>
    <t>BESTELL-MENGE</t>
  </si>
  <si>
    <t>AB-WEICHUNG</t>
  </si>
  <si>
    <t>Schloss Reinhartshausen</t>
  </si>
  <si>
    <t>Ruländer TBA Erbacher Schloßberg</t>
  </si>
  <si>
    <t>tr-16-2944</t>
  </si>
  <si>
    <t>Chambolle Musigny</t>
  </si>
  <si>
    <t>kb, ko</t>
  </si>
  <si>
    <t>BOX-K-GELB-A/09</t>
  </si>
  <si>
    <t>eb, elv</t>
  </si>
  <si>
    <t>Arzuaga</t>
  </si>
  <si>
    <t>Reserva Tinto</t>
  </si>
  <si>
    <t>tr-16-5309</t>
  </si>
  <si>
    <t>esb, esv</t>
  </si>
  <si>
    <t>klb, klo</t>
  </si>
  <si>
    <t>Chateau Du Tertre</t>
  </si>
  <si>
    <t>esv, eb</t>
  </si>
  <si>
    <t>tr-16-5106</t>
  </si>
  <si>
    <t>Chateau Ducru Beaucaillou</t>
  </si>
  <si>
    <t>Ducru Beaucaillou</t>
  </si>
  <si>
    <t>L-BOX-E/09</t>
  </si>
  <si>
    <t>Listrac Medoc</t>
  </si>
  <si>
    <t>Chateau Fonroque</t>
  </si>
  <si>
    <t>Fonroque</t>
  </si>
  <si>
    <t>tr-16-5111</t>
  </si>
  <si>
    <t>PINK-B/04-E</t>
  </si>
  <si>
    <t>tr-16-5112</t>
  </si>
  <si>
    <t xml:space="preserve">Bracher </t>
  </si>
  <si>
    <t>Riesling Pluris Federspiel</t>
  </si>
  <si>
    <t>tr-16-5348</t>
  </si>
  <si>
    <t>Chateau Haut Marbuzet</t>
  </si>
  <si>
    <t>tr-16-5121</t>
  </si>
  <si>
    <t>tr-16-5122</t>
  </si>
  <si>
    <t>tr-16-5123</t>
  </si>
  <si>
    <t>tr-16-5380</t>
  </si>
  <si>
    <t>Chateau Bourgneuf</t>
  </si>
  <si>
    <t>Bourgneuf</t>
  </si>
  <si>
    <t>tr-16-5381</t>
  </si>
  <si>
    <t>L-BOX-K/05</t>
  </si>
  <si>
    <t>tr-16-5388</t>
  </si>
  <si>
    <t>ORANGE-B/04-Y</t>
  </si>
  <si>
    <t>tr-16-5141</t>
  </si>
  <si>
    <t>tr-16-5391</t>
  </si>
  <si>
    <t>elb, elv</t>
  </si>
  <si>
    <t>Cantemerle ( Hoogewerf Chabot&amp;visser)</t>
  </si>
  <si>
    <t>tr-16-5393</t>
  </si>
  <si>
    <t>Chateau Clinet</t>
  </si>
  <si>
    <t>Clinet</t>
  </si>
  <si>
    <t>tr-16-5397</t>
  </si>
  <si>
    <t>tr-16-5398</t>
  </si>
  <si>
    <t>Chateau Domaine de Chevalier</t>
  </si>
  <si>
    <t>tr-16-5416</t>
  </si>
  <si>
    <t>Chateau Evangile</t>
  </si>
  <si>
    <t>Evangile</t>
  </si>
  <si>
    <t>tr-16-5431</t>
  </si>
  <si>
    <t>Chateau Grand Mayne</t>
  </si>
  <si>
    <t>Grand Mayne</t>
  </si>
  <si>
    <t>tr-16-5439</t>
  </si>
  <si>
    <t>tr-16-5441</t>
  </si>
  <si>
    <t>tr-16-5443</t>
  </si>
  <si>
    <t>tr-16-5448</t>
  </si>
  <si>
    <t>tr-16-5461</t>
  </si>
  <si>
    <t>Condado de Haza</t>
  </si>
  <si>
    <t>Alenza</t>
  </si>
  <si>
    <t>tr-16-5502</t>
  </si>
  <si>
    <t>tr-16-5503</t>
  </si>
  <si>
    <t>Contino Rioja</t>
  </si>
  <si>
    <t>Contino La Guardia</t>
  </si>
  <si>
    <t>tr-16-5506</t>
  </si>
  <si>
    <t>Domaine Humbrecht</t>
  </si>
  <si>
    <t>Gewürztraminer Greberschwihr</t>
  </si>
  <si>
    <t>tr-16-5516</t>
  </si>
  <si>
    <t>tr-16-5517</t>
  </si>
  <si>
    <t>W-BOX-N/10</t>
  </si>
  <si>
    <t>Fennochio</t>
  </si>
  <si>
    <t>Barolo Bussia</t>
  </si>
  <si>
    <t>tr-16-5620</t>
  </si>
  <si>
    <t>Finca Villacreces</t>
  </si>
  <si>
    <t>Crianza</t>
  </si>
  <si>
    <t>tr-16-5623</t>
  </si>
  <si>
    <t>tr-16-5624</t>
  </si>
  <si>
    <t>Riesling Bruck Federspiel</t>
  </si>
  <si>
    <t>Riesling Terrassengärten Loiben</t>
  </si>
  <si>
    <t>tr-16-5653</t>
  </si>
  <si>
    <t>tr-16-5675</t>
  </si>
  <si>
    <t>Hugel</t>
  </si>
  <si>
    <t>tr-16-5679</t>
  </si>
  <si>
    <t>J. Schmid</t>
  </si>
  <si>
    <t>Riesling Bergterrassen</t>
  </si>
  <si>
    <t>tr-16-5702</t>
  </si>
  <si>
    <t>tr-16-5703</t>
  </si>
  <si>
    <t>Langmayer</t>
  </si>
  <si>
    <t>Riesling Kollmütz Federspiel</t>
  </si>
  <si>
    <t>tr-16-5775</t>
  </si>
  <si>
    <t>Le Colline</t>
  </si>
  <si>
    <t>tr-16-5777</t>
  </si>
  <si>
    <t>Louis Remy</t>
  </si>
  <si>
    <t>tr-16-5787</t>
  </si>
  <si>
    <t>tr-16-5788</t>
  </si>
  <si>
    <t>Matrot</t>
  </si>
  <si>
    <t>Meursault-Blagny 1er Cru</t>
  </si>
  <si>
    <t>tr-16-5790</t>
  </si>
  <si>
    <t>Michele Chiarlo</t>
  </si>
  <si>
    <t>Barolo Calamandra</t>
  </si>
  <si>
    <t>tr-16-5799</t>
  </si>
  <si>
    <t>tr-16-5800</t>
  </si>
  <si>
    <t>Mas Borras</t>
  </si>
  <si>
    <t>tr-16-5814</t>
  </si>
  <si>
    <t>Moine-Hudelot</t>
  </si>
  <si>
    <t>tr-16-5817</t>
  </si>
  <si>
    <t>tr-16-5819</t>
  </si>
  <si>
    <t>Paul Pernot</t>
  </si>
  <si>
    <t>Pesquera</t>
  </si>
  <si>
    <t>Tinto Reserva</t>
  </si>
  <si>
    <t>tr-16-5860</t>
  </si>
  <si>
    <t>Barbaresco Pora Riserva</t>
  </si>
  <si>
    <t>tr-16-5878</t>
  </si>
  <si>
    <t>Régis Rossignol-Changarnier</t>
  </si>
  <si>
    <t>tr-16-5892</t>
  </si>
  <si>
    <t>Rocche dei Manzoni</t>
  </si>
  <si>
    <t>Barolo Santo Stefano</t>
  </si>
  <si>
    <t>tr-16-5911</t>
  </si>
  <si>
    <t>Roda</t>
  </si>
  <si>
    <t>Roda II</t>
  </si>
  <si>
    <t>tr-16-5912</t>
  </si>
  <si>
    <t>Riesling Federspiel</t>
  </si>
  <si>
    <t>tr-16-5938</t>
  </si>
  <si>
    <t>Aldo Conterno</t>
  </si>
  <si>
    <t>Barolo Grand Bussia</t>
  </si>
  <si>
    <t>tr-16-5287</t>
  </si>
  <si>
    <t>esb,esv, kaum lesbar</t>
  </si>
  <si>
    <t>tr-16-0115</t>
  </si>
  <si>
    <t>tr-16-0116</t>
  </si>
  <si>
    <t>tr-16-0464</t>
  </si>
  <si>
    <t>Weinviertel</t>
  </si>
  <si>
    <t>tr-16-3320</t>
  </si>
  <si>
    <t>ABV-61</t>
  </si>
  <si>
    <t>ABV-19</t>
  </si>
  <si>
    <t>GELB-B/01-D</t>
  </si>
  <si>
    <t>ABV-40</t>
  </si>
  <si>
    <t>ABV-21</t>
  </si>
  <si>
    <t>ABV-57</t>
  </si>
  <si>
    <t>ABV-8</t>
  </si>
  <si>
    <t>ABV-102</t>
  </si>
  <si>
    <t>ABV-63</t>
  </si>
  <si>
    <t>W-BOX-G/08</t>
  </si>
  <si>
    <t>ABV-97</t>
  </si>
  <si>
    <t>ABV-10</t>
  </si>
  <si>
    <t>ABV-41</t>
  </si>
  <si>
    <t>ABV-67</t>
  </si>
  <si>
    <t>ABV-50</t>
  </si>
  <si>
    <t>ABV-49</t>
  </si>
  <si>
    <t>ABV-X</t>
  </si>
  <si>
    <t>ABV-47</t>
  </si>
  <si>
    <t>ABV-1</t>
  </si>
  <si>
    <t>ABV-96</t>
  </si>
  <si>
    <t>ABV-42</t>
  </si>
  <si>
    <t>PINK-B/04-G</t>
  </si>
  <si>
    <t>ABV-38</t>
  </si>
  <si>
    <t>ABV-12</t>
  </si>
  <si>
    <t>Chateau de Panisseau</t>
  </si>
  <si>
    <t>Panisseau</t>
  </si>
  <si>
    <t>ABV-114</t>
  </si>
  <si>
    <t>tr-16-0592</t>
  </si>
  <si>
    <t>Chateau du Carpia</t>
  </si>
  <si>
    <t>Carpia</t>
  </si>
  <si>
    <t>tr-16-2332</t>
  </si>
  <si>
    <t>W-BOX-H/03</t>
  </si>
  <si>
    <t>ABV-94</t>
  </si>
  <si>
    <t>ABV-9</t>
  </si>
  <si>
    <t>ABV-65</t>
  </si>
  <si>
    <t>ABV-66</t>
  </si>
  <si>
    <t>ABV-93</t>
  </si>
  <si>
    <t>ABV-60</t>
  </si>
  <si>
    <t>ABV-58</t>
  </si>
  <si>
    <t>ABV-103</t>
  </si>
  <si>
    <t>ABV-68</t>
  </si>
  <si>
    <t>ABV-5</t>
  </si>
  <si>
    <t>ABV-6</t>
  </si>
  <si>
    <t>ABV-39</t>
  </si>
  <si>
    <t xml:space="preserve">esb,esv </t>
  </si>
  <si>
    <t>ABV-35</t>
  </si>
  <si>
    <t>PINK-B/04-A</t>
  </si>
  <si>
    <t>ABV-98</t>
  </si>
  <si>
    <t>L-BOX-D/10</t>
  </si>
  <si>
    <t>ABV-48</t>
  </si>
  <si>
    <t>R-BOX-A/06</t>
  </si>
  <si>
    <t>ABV-13</t>
  </si>
  <si>
    <t>ABV-44</t>
  </si>
  <si>
    <t>Chateau Verdignan</t>
  </si>
  <si>
    <t>Verdignan</t>
  </si>
  <si>
    <t>tr-16-3329</t>
  </si>
  <si>
    <t>ABV-100</t>
  </si>
  <si>
    <t>ABV-101</t>
  </si>
  <si>
    <t>ABV-109</t>
  </si>
  <si>
    <t>ABV-104</t>
  </si>
  <si>
    <t>ABV-56</t>
  </si>
  <si>
    <t>ABV-55</t>
  </si>
  <si>
    <t>ABV-79</t>
  </si>
  <si>
    <t>ABV-34</t>
  </si>
  <si>
    <t>ABV-23</t>
  </si>
  <si>
    <t>ABV-29</t>
  </si>
  <si>
    <t>G-BOX-A/03</t>
  </si>
  <si>
    <t>G-BOX-F/01</t>
  </si>
  <si>
    <t>G-BOX-D/05</t>
  </si>
  <si>
    <t>G-BOX-C/03</t>
  </si>
  <si>
    <t>G-BOX-G/10</t>
  </si>
  <si>
    <t>G-BOX-E/04</t>
  </si>
  <si>
    <t>G-BOX-G/05</t>
  </si>
  <si>
    <t>ABV-92</t>
  </si>
  <si>
    <t>G-BOX-J/06</t>
  </si>
  <si>
    <t>ABV-115</t>
  </si>
  <si>
    <t>ABV-117</t>
  </si>
  <si>
    <t>ABV-14</t>
  </si>
  <si>
    <t>G-BOX-J/07</t>
  </si>
  <si>
    <t>G-BOX-K/04</t>
  </si>
  <si>
    <t>ABV-45</t>
  </si>
  <si>
    <t>G-BOX-I/05</t>
  </si>
  <si>
    <t>G-BOX-G/03</t>
  </si>
  <si>
    <t>G-BOX-E/01</t>
  </si>
  <si>
    <t>ABV-33</t>
  </si>
  <si>
    <t>ABV-32</t>
  </si>
  <si>
    <t>ABV-54</t>
  </si>
  <si>
    <t>ABV-28</t>
  </si>
  <si>
    <t>ABV-84</t>
  </si>
  <si>
    <t>ABV-80</t>
  </si>
  <si>
    <t>ABV-73</t>
  </si>
  <si>
    <t>ABV-75</t>
  </si>
  <si>
    <t>GELB-B/01-B</t>
  </si>
  <si>
    <t>Muskateller Steinertal Smaragd</t>
  </si>
  <si>
    <t>Zull</t>
  </si>
  <si>
    <t>Riesling Innere Bergen Kabinett</t>
  </si>
  <si>
    <t>tr-16-6106</t>
  </si>
  <si>
    <t>tr-16-6107</t>
  </si>
  <si>
    <t>ABV-85</t>
  </si>
  <si>
    <t>G-BOX-F/09</t>
  </si>
  <si>
    <t>ABV-87</t>
  </si>
  <si>
    <t>ABV-86</t>
  </si>
  <si>
    <t>G-BOX-E/09</t>
  </si>
  <si>
    <t>RABATT</t>
  </si>
  <si>
    <t xml:space="preserve">  AKTIONSPREISLISTE</t>
  </si>
  <si>
    <t xml:space="preserve"> PREIS / FLASCHE</t>
  </si>
  <si>
    <t>AKTIONSPREIS / FLASCHE</t>
  </si>
  <si>
    <t>Grimaldi</t>
  </si>
  <si>
    <t>ABV-16</t>
  </si>
  <si>
    <t>Barbera Vigna Vecchia Groppone</t>
  </si>
  <si>
    <t>tr-16-0886</t>
  </si>
  <si>
    <t>GÜLTIG BIS 05-11-2017</t>
  </si>
  <si>
    <t>Cahors</t>
  </si>
  <si>
    <t xml:space="preserve">Chateau de Gaudon </t>
  </si>
  <si>
    <t>Gaudon</t>
  </si>
  <si>
    <t>tr-16-0037</t>
  </si>
  <si>
    <t>R-BOX-M/01</t>
  </si>
  <si>
    <t>Ungarn</t>
  </si>
  <si>
    <t>Sopron</t>
  </si>
  <si>
    <t>Pinot Noir Sopron</t>
  </si>
  <si>
    <t>R-BOX-B/08</t>
  </si>
  <si>
    <t>tr-16-6690</t>
  </si>
  <si>
    <t>Blaufränkisch Gager</t>
  </si>
  <si>
    <t>W-BOX-D/10</t>
  </si>
  <si>
    <t>tr-16-6705</t>
  </si>
  <si>
    <t>Gsellmann Andreas</t>
  </si>
  <si>
    <t>Heideboden</t>
  </si>
  <si>
    <t>Cuvee</t>
  </si>
  <si>
    <t>W-BOX-R/10</t>
  </si>
  <si>
    <t>R-BOX-C/01</t>
  </si>
  <si>
    <t>tr-16-6765</t>
  </si>
  <si>
    <t>R-BOX-I/09</t>
  </si>
  <si>
    <t>Alzinger</t>
  </si>
  <si>
    <t>Grüner Veltliner Mühlpoint Federspiel</t>
  </si>
  <si>
    <t>W-BOX-G/06</t>
  </si>
  <si>
    <t>tr-16-1717</t>
  </si>
  <si>
    <t>Merlot Sopron</t>
  </si>
  <si>
    <t>W-BOX-E/10</t>
  </si>
  <si>
    <t>tr-16-6618</t>
  </si>
  <si>
    <t>Sopron Pinot Noir</t>
  </si>
  <si>
    <t>R-BOX-G/08</t>
  </si>
  <si>
    <t>tr-16-6637</t>
  </si>
  <si>
    <t>R-BOX-I/01</t>
  </si>
  <si>
    <t>tr-16-6655</t>
  </si>
  <si>
    <t>Merlot Cabernet Franc Sopron</t>
  </si>
  <si>
    <t>R-BOX-K/01</t>
  </si>
  <si>
    <t>tr-16-6657</t>
  </si>
  <si>
    <t>Syrah Sopron</t>
  </si>
  <si>
    <t>Moulis</t>
  </si>
  <si>
    <t>Chateau Dutruch-Poujeaux</t>
  </si>
  <si>
    <t>Dutruch Poujeaux</t>
  </si>
  <si>
    <t>L-BOX-G/06</t>
  </si>
  <si>
    <t>tr-16-6373</t>
  </si>
  <si>
    <t>Chateau Les-Chenes</t>
  </si>
  <si>
    <t>Les Grand Chenes</t>
  </si>
  <si>
    <t>R-BOX-E/05</t>
  </si>
  <si>
    <t>tr-16-6395</t>
  </si>
  <si>
    <t>Chateau Paloumey</t>
  </si>
  <si>
    <t>Paloumey</t>
  </si>
  <si>
    <t>tr-16-6404</t>
  </si>
  <si>
    <t>R-BOX-E/09</t>
  </si>
  <si>
    <t>tr-16-1422</t>
  </si>
  <si>
    <t>L-BOX-B/08</t>
  </si>
  <si>
    <t>tr-16-6722</t>
  </si>
  <si>
    <t>TNT Auslese</t>
  </si>
  <si>
    <t>tr-16-1482</t>
  </si>
  <si>
    <t>Triebaumer, Herbert</t>
  </si>
  <si>
    <t>Grüner Veltliner Eiswein</t>
  </si>
  <si>
    <t>tr-16-1554</t>
  </si>
  <si>
    <t>R-BOX-F/09</t>
  </si>
  <si>
    <t xml:space="preserve">Nigl </t>
  </si>
  <si>
    <t xml:space="preserve">Grüner Veltliner Senftenberger Piri </t>
  </si>
  <si>
    <t>W-BOX-S/07</t>
  </si>
  <si>
    <t>tr-16-2347</t>
  </si>
  <si>
    <t>Schloss Gobelsburg</t>
  </si>
  <si>
    <t>Grüner Veltliner Auslese</t>
  </si>
  <si>
    <t>tr-16-1664</t>
  </si>
  <si>
    <t>tr-16-2001</t>
  </si>
  <si>
    <t>Merlot Cabernet Sopron</t>
  </si>
  <si>
    <t>R-BOX-F/05</t>
  </si>
  <si>
    <t>tr-16-6687</t>
  </si>
  <si>
    <t>Velich</t>
  </si>
  <si>
    <t>Bouvier BA</t>
  </si>
  <si>
    <t>W-BOX-O/05</t>
  </si>
  <si>
    <t>tr-16-1361</t>
  </si>
  <si>
    <t>2011</t>
  </si>
  <si>
    <t>tr-16-6203</t>
  </si>
  <si>
    <t>Chateau de Retout</t>
  </si>
  <si>
    <t>Retout</t>
  </si>
  <si>
    <t>L-BOX-E/07</t>
  </si>
  <si>
    <t>tr-16-6423</t>
  </si>
  <si>
    <t>Gsellmann und Hans</t>
  </si>
  <si>
    <t>tr-16-6738</t>
  </si>
  <si>
    <t>L-BOX-A/06</t>
  </si>
  <si>
    <t>tr-16-6745</t>
  </si>
  <si>
    <t>R-BOX-G/07</t>
  </si>
  <si>
    <t>Kekfankos Spern Steiner</t>
  </si>
  <si>
    <t>tr-16-6654</t>
  </si>
  <si>
    <t>tr-16-6686</t>
  </si>
  <si>
    <t>Seewinkel BA</t>
  </si>
  <si>
    <t>W-BOX-N/06</t>
  </si>
  <si>
    <t>tr-16-1365</t>
  </si>
  <si>
    <t>Riesling Beerenauslese</t>
  </si>
  <si>
    <t>tr-16-1671</t>
  </si>
  <si>
    <t>Riesling Trockenbeerenauslese</t>
  </si>
  <si>
    <t>tr-16-1674</t>
  </si>
  <si>
    <t>tr-16-1675</t>
  </si>
  <si>
    <t>ORANGE-B/02-E</t>
  </si>
  <si>
    <t>eb, esv</t>
  </si>
  <si>
    <t>tr-16-6718</t>
  </si>
  <si>
    <t>Riesling Loibner Smaragd</t>
  </si>
  <si>
    <t>G-BOX-H/06</t>
  </si>
  <si>
    <t>tr-16-5740</t>
  </si>
  <si>
    <t>Nittnaus</t>
  </si>
  <si>
    <t>Pinot Noir Kurzberg</t>
  </si>
  <si>
    <t>tr-16-6610</t>
  </si>
  <si>
    <t>Beck, Judith</t>
  </si>
  <si>
    <t>tr-16-6681</t>
  </si>
  <si>
    <t>tr-16-6682</t>
  </si>
  <si>
    <t>Hartl, Toni</t>
  </si>
  <si>
    <t>Inkognito</t>
  </si>
  <si>
    <t>L-BOX-A/07</t>
  </si>
  <si>
    <t>tr-16-6753</t>
  </si>
  <si>
    <t>Triebaumer, Günther</t>
  </si>
  <si>
    <t>Traminer Ausbruch</t>
  </si>
  <si>
    <t>tr-16-1551</t>
  </si>
  <si>
    <t>Chateau Lafon la Tuilerie</t>
  </si>
  <si>
    <t>Lafon la Tuilerie</t>
  </si>
  <si>
    <t>2008</t>
  </si>
  <si>
    <t>W-BOX-M/06</t>
  </si>
  <si>
    <t>tr-16-6220</t>
  </si>
  <si>
    <t>Michelot</t>
  </si>
  <si>
    <t>Meursault Clos de Cromin</t>
  </si>
  <si>
    <t>G-BOX-J/02</t>
  </si>
  <si>
    <t>tr-16-5812</t>
  </si>
  <si>
    <t>tr-16-5813</t>
  </si>
  <si>
    <t>Weninger und Gere</t>
  </si>
  <si>
    <t>Cabernet Franc Selection</t>
  </si>
  <si>
    <t>tr-16-6609</t>
  </si>
  <si>
    <t>Frettner</t>
  </si>
  <si>
    <t>tr-16-6713</t>
  </si>
  <si>
    <t>L-BOX-B/09</t>
  </si>
  <si>
    <t>tr-16-6697</t>
  </si>
  <si>
    <t>Riesling Terrassen Spitz Smaragd</t>
  </si>
  <si>
    <t>G-BOX-D/10</t>
  </si>
  <si>
    <t>G-BOX-I/01</t>
  </si>
  <si>
    <t>tr-16-5537</t>
  </si>
  <si>
    <t xml:space="preserve">Mazzei Agricola </t>
  </si>
  <si>
    <t xml:space="preserve">Castello di Fonterutoli </t>
  </si>
  <si>
    <t>tr-16-0990</t>
  </si>
  <si>
    <t>Eiswein</t>
  </si>
  <si>
    <t>tr-16-1531</t>
  </si>
  <si>
    <t>Cabernet Franc Sopron Frettner</t>
  </si>
  <si>
    <t>tr-16-2625</t>
  </si>
  <si>
    <t>Sopron Spern Steiner</t>
  </si>
  <si>
    <t>R-BOX-J/02</t>
  </si>
  <si>
    <t>tr-16-2626</t>
  </si>
  <si>
    <t>Chateau Poujeaux</t>
  </si>
  <si>
    <t>L-BOX-J/02</t>
  </si>
  <si>
    <t>L-BOX-H/07</t>
  </si>
  <si>
    <t>tr-16-6419</t>
  </si>
  <si>
    <t>Meursault Clos du Cromin</t>
  </si>
  <si>
    <t>G-BOX-G/04</t>
  </si>
  <si>
    <t>tr-16-5802</t>
  </si>
  <si>
    <t>Rio Cassero Brunello</t>
  </si>
  <si>
    <t>tr-16-1042</t>
  </si>
  <si>
    <t>tr-16-6632</t>
  </si>
  <si>
    <t>tr-16-6667</t>
  </si>
  <si>
    <t>Juris</t>
  </si>
  <si>
    <t>R-BOX-D/01</t>
  </si>
  <si>
    <t>Pinot Noir Hochreit</t>
  </si>
  <si>
    <t>tr-16-1252</t>
  </si>
  <si>
    <t>tr-16-1253</t>
  </si>
  <si>
    <t>GELB-A/02-H</t>
  </si>
  <si>
    <t>Gritsch Mauritiushof</t>
  </si>
  <si>
    <t>Grüner Veltliner Singerriedel Smaragd</t>
  </si>
  <si>
    <t>tr-16-3525</t>
  </si>
  <si>
    <t>tr-16-6420</t>
  </si>
  <si>
    <t>Pfalz</t>
  </si>
  <si>
    <t>Philipp Kuhn</t>
  </si>
  <si>
    <t>R-BOX-H/06</t>
  </si>
  <si>
    <t>tr-16-0709</t>
  </si>
  <si>
    <t>Jaques Prieur</t>
  </si>
  <si>
    <t>Beaune Champs Pimont</t>
  </si>
  <si>
    <t>tr-16-6434</t>
  </si>
  <si>
    <t>A. Caprai</t>
  </si>
  <si>
    <t>Sagrantino Montefalco</t>
  </si>
  <si>
    <t>Sagrantino</t>
  </si>
  <si>
    <t>tr-16-1060</t>
  </si>
  <si>
    <t>Scheurebe I TBA</t>
  </si>
  <si>
    <t>W-BOX-N/07</t>
  </si>
  <si>
    <t>tr-16-1326</t>
  </si>
  <si>
    <t>Scheurebe II TBA</t>
  </si>
  <si>
    <t>W-BOX-N/08</t>
  </si>
  <si>
    <t>tr-16-1327</t>
  </si>
  <si>
    <t>W-BOX-Q/08</t>
  </si>
  <si>
    <t>tr-16-3252</t>
  </si>
  <si>
    <t>Scheurebe III TBA</t>
  </si>
  <si>
    <t>tr-16-1328</t>
  </si>
  <si>
    <t>Pinot Noir la creation</t>
  </si>
  <si>
    <t>tr-16-6664</t>
  </si>
  <si>
    <t>Inamera</t>
  </si>
  <si>
    <t>R-BOX-E/06</t>
  </si>
  <si>
    <t>tr-16-3566</t>
  </si>
  <si>
    <t>Preisinger, Georg</t>
  </si>
  <si>
    <t>TBA 39</t>
  </si>
  <si>
    <t>tr-16-1334</t>
  </si>
  <si>
    <t>Jerez</t>
  </si>
  <si>
    <t xml:space="preserve">M. de Argüeso </t>
  </si>
  <si>
    <t>Rare Oloroso (1842)</t>
  </si>
  <si>
    <t>W-BOX-I/05</t>
  </si>
  <si>
    <t>tr-16-2146</t>
  </si>
  <si>
    <t>Aujoux</t>
  </si>
  <si>
    <t>Vosne Romanee 1er Les Beau Monts</t>
  </si>
  <si>
    <t>tr-16-3269</t>
  </si>
  <si>
    <t xml:space="preserve">Chassagne Montrachet </t>
  </si>
  <si>
    <t>Chateau Feytit-Clinet</t>
  </si>
  <si>
    <t>Feytit-Clinet</t>
  </si>
  <si>
    <t>L-BOX-L/04</t>
  </si>
  <si>
    <t>tr-16-0594</t>
  </si>
  <si>
    <t>Chateau Patris</t>
  </si>
  <si>
    <t>Patris</t>
  </si>
  <si>
    <t>esb/esv, nicht lesbar</t>
  </si>
  <si>
    <t>ABV-4</t>
  </si>
  <si>
    <t>tr-16-0425</t>
  </si>
  <si>
    <t>Chateau les Bouzigues</t>
  </si>
  <si>
    <t>Bouzigues</t>
  </si>
  <si>
    <t>W-BOX-R/03</t>
  </si>
  <si>
    <t>tr-16-6225</t>
  </si>
  <si>
    <t>Errazuriz</t>
  </si>
  <si>
    <t>Cabernet Sauvignon Don Maximiiano</t>
  </si>
  <si>
    <t>tr-16-6592</t>
  </si>
  <si>
    <t>Chateau Canon-Gaffeliere</t>
  </si>
  <si>
    <t>Canon la Gaffeliere</t>
  </si>
  <si>
    <t>GELB-A/02-B</t>
  </si>
  <si>
    <t>tr-16-6360</t>
  </si>
  <si>
    <t>Contratto Giuseppe</t>
  </si>
  <si>
    <t>Etikett nicht lesbar</t>
  </si>
  <si>
    <t>tr-16-0838</t>
  </si>
  <si>
    <t xml:space="preserve">Volnay </t>
  </si>
  <si>
    <t>Volnay 1er Cru Fremiets</t>
  </si>
  <si>
    <t>tr-16-0714</t>
  </si>
  <si>
    <t>Beaune les Aigrots</t>
  </si>
  <si>
    <t>tr-16-0622</t>
  </si>
  <si>
    <t>L-BOX-B/05</t>
  </si>
  <si>
    <t>tr-16-5852</t>
  </si>
  <si>
    <t>tr-16-5854</t>
  </si>
  <si>
    <t>G-BOX-C/01</t>
  </si>
  <si>
    <t>tr-16-5856</t>
  </si>
  <si>
    <t>L-BOX-B/03</t>
  </si>
  <si>
    <t>Wien</t>
  </si>
  <si>
    <t>Wieninger</t>
  </si>
  <si>
    <t>Riesling Select</t>
  </si>
  <si>
    <t>tr-16-5970</t>
  </si>
  <si>
    <t>L-BOX-G/08</t>
  </si>
  <si>
    <t>tr-16-2331</t>
  </si>
  <si>
    <t>W-BOX-S/04</t>
  </si>
  <si>
    <t>tr-16-3316</t>
  </si>
  <si>
    <t>tr-16-0108</t>
  </si>
  <si>
    <t>Poggio Antico</t>
  </si>
  <si>
    <t>tr-16-3971</t>
  </si>
  <si>
    <t>Conti Constanti</t>
  </si>
  <si>
    <t>W-BOX-M/04</t>
  </si>
  <si>
    <t>tr-16-6151</t>
  </si>
  <si>
    <t>Fattoria Felsina</t>
  </si>
  <si>
    <t>Maestro Raro</t>
  </si>
  <si>
    <t>R-BOX-I/07</t>
  </si>
  <si>
    <t>tr-16-6279</t>
  </si>
  <si>
    <t xml:space="preserve">Guerrieri Gonzaga Tenuta San Leonardo </t>
  </si>
  <si>
    <t>San Leonardo</t>
  </si>
  <si>
    <t>L-BOX-G/04</t>
  </si>
  <si>
    <t>tr-16-0901</t>
  </si>
  <si>
    <t>W-BOX-S/08</t>
  </si>
  <si>
    <t>tr-16-2342</t>
  </si>
  <si>
    <t>Chateau Gombaude Guillot Pomerol</t>
  </si>
  <si>
    <t>Gombaude Guillot</t>
  </si>
  <si>
    <t>L-BOX-E/10</t>
  </si>
  <si>
    <t>tr-16-3218</t>
  </si>
  <si>
    <t>Chateau Leoville Barton</t>
  </si>
  <si>
    <t>W-BOX-Q/07</t>
  </si>
  <si>
    <t>tr-16-0529</t>
  </si>
  <si>
    <t>ev,esb</t>
  </si>
  <si>
    <t>tr-16-5383</t>
  </si>
  <si>
    <t>Chateau Certan-Marzelle</t>
  </si>
  <si>
    <t>Certan-Marzelle</t>
  </si>
  <si>
    <t>kso</t>
  </si>
  <si>
    <t>PINK-A/04-B</t>
  </si>
  <si>
    <t>tr-16-3299</t>
  </si>
  <si>
    <t>tr-16-3298</t>
  </si>
  <si>
    <t>PINK-A/04-A</t>
  </si>
  <si>
    <t>tr-16-3297</t>
  </si>
  <si>
    <t>tr-16-3332</t>
  </si>
  <si>
    <t>R-BOX-D/02</t>
  </si>
  <si>
    <t>tr-16-6123</t>
  </si>
  <si>
    <t>Mount Harlan</t>
  </si>
  <si>
    <t>Calera Reed</t>
  </si>
  <si>
    <t>San Benito County Pinot Noir</t>
  </si>
  <si>
    <t>tr-16-2161</t>
  </si>
  <si>
    <t>Chateau Gloria</t>
  </si>
  <si>
    <t>Gloria</t>
  </si>
  <si>
    <t>1994</t>
  </si>
  <si>
    <t>R-BOX-K/04</t>
  </si>
  <si>
    <t>tr-16-6210</t>
  </si>
  <si>
    <t>Hacienda Monasterio</t>
  </si>
  <si>
    <t>Cosecha Propia</t>
  </si>
  <si>
    <t>tr-16-5639</t>
  </si>
  <si>
    <t>Chateau Leoville Las Cases</t>
  </si>
  <si>
    <t>esb, ev</t>
  </si>
  <si>
    <t>tr-16-5127</t>
  </si>
  <si>
    <t>tr-16-5399</t>
  </si>
  <si>
    <t>Chateau Pichon Longueville Baron</t>
  </si>
  <si>
    <t>ORANGE-B/02-A</t>
  </si>
  <si>
    <t>tr-16-3747</t>
  </si>
  <si>
    <t>Chateau Pavie</t>
  </si>
  <si>
    <t>Pavie</t>
  </si>
  <si>
    <t>tr-16-0426</t>
  </si>
  <si>
    <t>Chateau Le Tertre-Roteboeuf</t>
  </si>
  <si>
    <t>Le Terte-Roteboeuf</t>
  </si>
  <si>
    <t>tr-16-0421</t>
  </si>
  <si>
    <t>tr-16-0549</t>
  </si>
  <si>
    <t>Clos du Commandeur</t>
  </si>
  <si>
    <t>Clos du Commandeur (Vandermeulen Füllung)</t>
  </si>
  <si>
    <t>ko</t>
  </si>
  <si>
    <t>tr-16-0378</t>
  </si>
  <si>
    <t>Chateau Valandraud</t>
  </si>
  <si>
    <t>Valandraud</t>
  </si>
  <si>
    <t>BOX-K-PINK-A/05</t>
  </si>
  <si>
    <t>tr-16-5494</t>
  </si>
  <si>
    <t>GELB-B/04</t>
  </si>
  <si>
    <t>tr-16-2235</t>
  </si>
  <si>
    <t>Riesling Burgweg GG</t>
  </si>
  <si>
    <t>R-BOX-C/05</t>
  </si>
  <si>
    <t>tr-16-6032</t>
  </si>
  <si>
    <t>Riesling Steinbuckel GG</t>
  </si>
  <si>
    <t>tr-16-6033</t>
  </si>
  <si>
    <t>W-BOX-Q/01</t>
  </si>
  <si>
    <t>tr-16-6034</t>
  </si>
  <si>
    <t>W-BOX-G/10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</si>
</sst>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auto="1"/>
      </bottom>
      <diagonal/>
    </border>
    <border>
      <left style="medium">
        <color rgb="FFFF0000"/>
      </left>
      <right style="hair">
        <color auto="1"/>
      </right>
      <top style="thin">
        <color rgb="FFFF0000"/>
      </top>
      <bottom/>
      <diagonal/>
    </border>
    <border>
      <left style="medium">
        <color rgb="FFFF0000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67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13" xfId="0" applyFont="1" applyFill="1" applyBorder="1"/>
    <xf numFmtId="0" fontId="14" fillId="0" borderId="14" xfId="0" quotePrefix="1" applyFont="1" applyFill="1" applyBorder="1"/>
    <xf numFmtId="0" fontId="15" fillId="0" borderId="14" xfId="0" applyFont="1" applyFill="1" applyBorder="1" applyAlignment="1">
      <alignment vertical="center"/>
    </xf>
    <xf numFmtId="0" fontId="14" fillId="0" borderId="14" xfId="0" applyFont="1" applyFill="1" applyBorder="1"/>
    <xf numFmtId="0" fontId="13" fillId="0" borderId="20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43" fontId="6" fillId="3" borderId="11" xfId="1073" applyFont="1" applyFill="1" applyBorder="1" applyAlignment="1">
      <alignment horizontal="center" vertical="center"/>
    </xf>
    <xf numFmtId="49" fontId="17" fillId="2" borderId="29" xfId="1073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43" fontId="2" fillId="5" borderId="16" xfId="0" applyNumberFormat="1" applyFont="1" applyFill="1" applyBorder="1" applyAlignment="1">
      <alignment horizontal="center" vertical="center"/>
    </xf>
    <xf numFmtId="43" fontId="14" fillId="6" borderId="23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4" fillId="7" borderId="24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8" fillId="3" borderId="5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49" fontId="19" fillId="0" borderId="14" xfId="1073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50" xfId="0" applyFill="1" applyBorder="1" applyAlignment="1">
      <alignment vertical="center"/>
    </xf>
    <xf numFmtId="0" fontId="0" fillId="3" borderId="51" xfId="0" applyFill="1" applyBorder="1" applyAlignment="1">
      <alignment vertical="center" wrapText="1"/>
    </xf>
    <xf numFmtId="43" fontId="6" fillId="0" borderId="0" xfId="1073" applyFont="1" applyBorder="1" applyAlignment="1">
      <alignment horizontal="right" vertical="center"/>
    </xf>
    <xf numFmtId="0" fontId="14" fillId="8" borderId="54" xfId="0" applyFont="1" applyFill="1" applyBorder="1" applyAlignment="1">
      <alignment horizontal="right" vertical="center"/>
    </xf>
    <xf numFmtId="0" fontId="0" fillId="8" borderId="55" xfId="0" applyFill="1" applyBorder="1" applyAlignment="1">
      <alignment vertical="center"/>
    </xf>
    <xf numFmtId="0" fontId="14" fillId="8" borderId="58" xfId="0" applyFont="1" applyFill="1" applyBorder="1" applyAlignment="1">
      <alignment horizontal="right" vertical="center"/>
    </xf>
    <xf numFmtId="0" fontId="0" fillId="8" borderId="0" xfId="0" applyFill="1" applyBorder="1" applyAlignment="1">
      <alignment vertical="center"/>
    </xf>
    <xf numFmtId="0" fontId="14" fillId="8" borderId="60" xfId="0" applyFont="1" applyFill="1" applyBorder="1" applyAlignment="1">
      <alignment horizontal="right" vertical="center"/>
    </xf>
    <xf numFmtId="0" fontId="0" fillId="8" borderId="41" xfId="0" applyFill="1" applyBorder="1" applyAlignment="1">
      <alignment vertical="center"/>
    </xf>
    <xf numFmtId="43" fontId="14" fillId="8" borderId="57" xfId="0" applyNumberFormat="1" applyFont="1" applyFill="1" applyBorder="1" applyAlignment="1">
      <alignment horizontal="center" vertical="center"/>
    </xf>
    <xf numFmtId="43" fontId="14" fillId="8" borderId="59" xfId="0" applyNumberFormat="1" applyFont="1" applyFill="1" applyBorder="1" applyAlignment="1">
      <alignment horizontal="center" vertical="center"/>
    </xf>
    <xf numFmtId="43" fontId="14" fillId="8" borderId="62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8" borderId="65" xfId="0" applyFill="1" applyBorder="1" applyAlignment="1">
      <alignment horizontal="center" vertical="center"/>
    </xf>
    <xf numFmtId="0" fontId="0" fillId="8" borderId="6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8" borderId="67" xfId="0" applyFill="1" applyBorder="1" applyAlignment="1">
      <alignment horizontal="center" vertical="center"/>
    </xf>
    <xf numFmtId="0" fontId="0" fillId="8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quotePrefix="1" applyFont="1" applyFill="1" applyBorder="1" applyAlignment="1">
      <alignment horizontal="center" vertical="center"/>
    </xf>
    <xf numFmtId="43" fontId="22" fillId="3" borderId="70" xfId="1073" applyFont="1" applyFill="1" applyBorder="1" applyAlignment="1">
      <alignment horizontal="center" vertical="center"/>
    </xf>
    <xf numFmtId="43" fontId="23" fillId="3" borderId="41" xfId="1073" applyFont="1" applyFill="1" applyBorder="1" applyAlignment="1">
      <alignment horizontal="center" vertical="center"/>
    </xf>
    <xf numFmtId="43" fontId="23" fillId="3" borderId="71" xfId="1073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43" fontId="17" fillId="6" borderId="17" xfId="1073" applyFont="1" applyFill="1" applyBorder="1" applyAlignment="1">
      <alignment horizontal="right" vertical="center"/>
    </xf>
    <xf numFmtId="43" fontId="6" fillId="0" borderId="0" xfId="1073" applyFont="1" applyBorder="1" applyAlignment="1">
      <alignment horizontal="center" vertical="center"/>
    </xf>
    <xf numFmtId="9" fontId="17" fillId="0" borderId="72" xfId="1073" applyNumberFormat="1" applyFont="1" applyFill="1" applyBorder="1" applyAlignment="1">
      <alignment horizontal="center" vertical="center"/>
    </xf>
    <xf numFmtId="43" fontId="21" fillId="5" borderId="14" xfId="1073" applyFont="1" applyFill="1" applyBorder="1" applyAlignment="1">
      <alignment horizontal="right" vertical="center"/>
    </xf>
    <xf numFmtId="0" fontId="18" fillId="3" borderId="6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vertical="center"/>
    </xf>
    <xf numFmtId="43" fontId="1" fillId="0" borderId="0" xfId="1073" applyFont="1" applyBorder="1" applyAlignment="1">
      <alignment horizontal="right" vertical="center"/>
    </xf>
    <xf numFmtId="0" fontId="0" fillId="3" borderId="73" xfId="0" applyFont="1" applyFill="1" applyBorder="1" applyAlignment="1">
      <alignment vertical="center"/>
    </xf>
    <xf numFmtId="43" fontId="1" fillId="3" borderId="11" xfId="1073" applyFont="1" applyFill="1" applyBorder="1" applyAlignment="1">
      <alignment horizontal="center" vertical="center"/>
    </xf>
    <xf numFmtId="43" fontId="14" fillId="6" borderId="18" xfId="1073" applyFont="1" applyFill="1" applyBorder="1" applyAlignment="1">
      <alignment horizontal="right" vertical="center"/>
    </xf>
    <xf numFmtId="43" fontId="2" fillId="5" borderId="16" xfId="1073" applyFont="1" applyFill="1" applyBorder="1" applyAlignment="1">
      <alignment horizontal="right" vertical="center"/>
    </xf>
    <xf numFmtId="43" fontId="0" fillId="0" borderId="0" xfId="0" applyNumberFormat="1" applyFill="1" applyBorder="1" applyAlignment="1">
      <alignment vertical="center"/>
    </xf>
    <xf numFmtId="2" fontId="8" fillId="8" borderId="52" xfId="0" applyNumberFormat="1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horizontal="center" vertical="center"/>
    </xf>
    <xf numFmtId="0" fontId="19" fillId="8" borderId="52" xfId="0" applyFont="1" applyFill="1" applyBorder="1" applyAlignment="1">
      <alignment horizontal="center" vertical="center"/>
    </xf>
    <xf numFmtId="0" fontId="19" fillId="8" borderId="59" xfId="0" applyFont="1" applyFill="1" applyBorder="1" applyAlignment="1">
      <alignment horizontal="center" vertical="center"/>
    </xf>
    <xf numFmtId="0" fontId="0" fillId="0" borderId="45" xfId="0" applyBorder="1" applyAlignment="1">
      <alignment horizontal="left" vertical="center" wrapText="1"/>
    </xf>
    <xf numFmtId="0" fontId="22" fillId="0" borderId="0" xfId="0" applyFont="1" applyBorder="1" applyAlignment="1">
      <alignment horizontal="right" vertical="center"/>
    </xf>
    <xf numFmtId="2" fontId="8" fillId="8" borderId="56" xfId="0" applyNumberFormat="1" applyFont="1" applyFill="1" applyBorder="1" applyAlignment="1">
      <alignment horizontal="center" vertical="center"/>
    </xf>
    <xf numFmtId="16" fontId="8" fillId="8" borderId="56" xfId="0" applyNumberFormat="1" applyFont="1" applyFill="1" applyBorder="1" applyAlignment="1">
      <alignment horizontal="center" vertical="center"/>
    </xf>
    <xf numFmtId="0" fontId="8" fillId="8" borderId="56" xfId="0" applyFont="1" applyFill="1" applyBorder="1" applyAlignment="1">
      <alignment horizontal="center" vertical="center"/>
    </xf>
    <xf numFmtId="2" fontId="8" fillId="8" borderId="61" xfId="0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8" borderId="61" xfId="0" applyFont="1" applyFill="1" applyBorder="1" applyAlignment="1">
      <alignment horizontal="center" vertic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right" vertical="center"/>
    </xf>
    <xf numFmtId="0" fontId="14" fillId="8" borderId="53" xfId="0" applyFont="1" applyFill="1" applyBorder="1" applyAlignment="1">
      <alignment horizontal="right" vertical="center"/>
    </xf>
    <xf numFmtId="0" fontId="17" fillId="8" borderId="4" xfId="0" applyFont="1" applyFill="1" applyBorder="1" applyAlignment="1">
      <alignment horizontal="right" vertical="center"/>
    </xf>
    <xf numFmtId="0" fontId="17" fillId="8" borderId="63" xfId="0" applyFont="1" applyFill="1" applyBorder="1" applyAlignment="1">
      <alignment horizontal="right" vertical="center"/>
    </xf>
    <xf numFmtId="0" fontId="14" fillId="8" borderId="21" xfId="0" applyFont="1" applyFill="1" applyBorder="1" applyAlignment="1">
      <alignment horizontal="right" vertical="center"/>
    </xf>
    <xf numFmtId="0" fontId="14" fillId="8" borderId="64" xfId="0" applyFont="1" applyFill="1" applyBorder="1" applyAlignment="1">
      <alignment horizontal="right" vertical="center"/>
    </xf>
    <xf numFmtId="0" fontId="19" fillId="8" borderId="56" xfId="0" applyFont="1" applyFill="1" applyBorder="1" applyAlignment="1">
      <alignment horizontal="center" vertical="center"/>
    </xf>
    <xf numFmtId="0" fontId="19" fillId="8" borderId="57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41" xfId="0" applyFont="1" applyFill="1" applyBorder="1" applyAlignment="1">
      <alignment horizontal="center" vertical="center"/>
    </xf>
    <xf numFmtId="0" fontId="21" fillId="6" borderId="42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5" xfId="0" applyFont="1" applyFill="1" applyBorder="1" applyAlignment="1">
      <alignment horizontal="center" vertical="center"/>
    </xf>
    <xf numFmtId="43" fontId="0" fillId="5" borderId="48" xfId="0" applyNumberFormat="1" applyFont="1" applyFill="1" applyBorder="1" applyAlignment="1">
      <alignment horizontal="center" vertical="center"/>
    </xf>
    <xf numFmtId="43" fontId="0" fillId="5" borderId="49" xfId="0" applyNumberFormat="1" applyFont="1" applyFill="1" applyBorder="1" applyAlignment="1">
      <alignment horizontal="center" vertical="center"/>
    </xf>
    <xf numFmtId="43" fontId="6" fillId="6" borderId="36" xfId="0" applyNumberFormat="1" applyFont="1" applyFill="1" applyBorder="1" applyAlignment="1">
      <alignment horizontal="center" vertical="center"/>
    </xf>
    <xf numFmtId="43" fontId="6" fillId="6" borderId="37" xfId="0" applyNumberFormat="1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</cellXfs>
  <cellStyles count="6716">
    <cellStyle name="Comma" xfId="1073" builtinId="3"/>
    <cellStyle name="Followed Hyperlink" xfId="1677" builtinId="9" hidden="1"/>
    <cellStyle name="Followed Hyperlink" xfId="1741" builtinId="9" hidden="1"/>
    <cellStyle name="Followed Hyperlink" xfId="1805" builtinId="9" hidden="1"/>
    <cellStyle name="Followed Hyperlink" xfId="1869" builtinId="9" hidden="1"/>
    <cellStyle name="Followed Hyperlink" xfId="1933" builtinId="9" hidden="1"/>
    <cellStyle name="Followed Hyperlink" xfId="1997" builtinId="9" hidden="1"/>
    <cellStyle name="Followed Hyperlink" xfId="2061" builtinId="9" hidden="1"/>
    <cellStyle name="Followed Hyperlink" xfId="2125" builtinId="9" hidden="1"/>
    <cellStyle name="Followed Hyperlink" xfId="2189" builtinId="9" hidden="1"/>
    <cellStyle name="Followed Hyperlink" xfId="2253" builtinId="9" hidden="1"/>
    <cellStyle name="Followed Hyperlink" xfId="2317" builtinId="9" hidden="1"/>
    <cellStyle name="Followed Hyperlink" xfId="2381" builtinId="9" hidden="1"/>
    <cellStyle name="Followed Hyperlink" xfId="2445" builtinId="9" hidden="1"/>
    <cellStyle name="Followed Hyperlink" xfId="2509" builtinId="9" hidden="1"/>
    <cellStyle name="Followed Hyperlink" xfId="2573" builtinId="9" hidden="1"/>
    <cellStyle name="Followed Hyperlink" xfId="2637" builtinId="9" hidden="1"/>
    <cellStyle name="Followed Hyperlink" xfId="2701" builtinId="9" hidden="1"/>
    <cellStyle name="Followed Hyperlink" xfId="2765" builtinId="9" hidden="1"/>
    <cellStyle name="Followed Hyperlink" xfId="2829" builtinId="9" hidden="1"/>
    <cellStyle name="Followed Hyperlink" xfId="2893" builtinId="9" hidden="1"/>
    <cellStyle name="Followed Hyperlink" xfId="2957" builtinId="9" hidden="1"/>
    <cellStyle name="Followed Hyperlink" xfId="3021" builtinId="9" hidden="1"/>
    <cellStyle name="Followed Hyperlink" xfId="3085" builtinId="9" hidden="1"/>
    <cellStyle name="Followed Hyperlink" xfId="3149" builtinId="9" hidden="1"/>
    <cellStyle name="Followed Hyperlink" xfId="3213" builtinId="9" hidden="1"/>
    <cellStyle name="Followed Hyperlink" xfId="3277" builtinId="9" hidden="1"/>
    <cellStyle name="Followed Hyperlink" xfId="3341" builtinId="9" hidden="1"/>
    <cellStyle name="Followed Hyperlink" xfId="3405" builtinId="9" hidden="1"/>
    <cellStyle name="Followed Hyperlink" xfId="3469" builtinId="9" hidden="1"/>
    <cellStyle name="Followed Hyperlink" xfId="3533" builtinId="9" hidden="1"/>
    <cellStyle name="Followed Hyperlink" xfId="3597" builtinId="9" hidden="1"/>
    <cellStyle name="Followed Hyperlink" xfId="3661" builtinId="9" hidden="1"/>
    <cellStyle name="Followed Hyperlink" xfId="3725" builtinId="9" hidden="1"/>
    <cellStyle name="Followed Hyperlink" xfId="3789" builtinId="9" hidden="1"/>
    <cellStyle name="Followed Hyperlink" xfId="3853" builtinId="9" hidden="1"/>
    <cellStyle name="Followed Hyperlink" xfId="3917" builtinId="9" hidden="1"/>
    <cellStyle name="Followed Hyperlink" xfId="3981" builtinId="9" hidden="1"/>
    <cellStyle name="Followed Hyperlink" xfId="4045" builtinId="9" hidden="1"/>
    <cellStyle name="Followed Hyperlink" xfId="4109" builtinId="9" hidden="1"/>
    <cellStyle name="Followed Hyperlink" xfId="4173" builtinId="9" hidden="1"/>
    <cellStyle name="Followed Hyperlink" xfId="4237" builtinId="9" hidden="1"/>
    <cellStyle name="Followed Hyperlink" xfId="4301" builtinId="9" hidden="1"/>
    <cellStyle name="Followed Hyperlink" xfId="4365" builtinId="9" hidden="1"/>
    <cellStyle name="Followed Hyperlink" xfId="4429" builtinId="9" hidden="1"/>
    <cellStyle name="Followed Hyperlink" xfId="4493" builtinId="9" hidden="1"/>
    <cellStyle name="Followed Hyperlink" xfId="4557" builtinId="9" hidden="1"/>
    <cellStyle name="Followed Hyperlink" xfId="4621" builtinId="9" hidden="1"/>
    <cellStyle name="Followed Hyperlink" xfId="4685" builtinId="9" hidden="1"/>
    <cellStyle name="Followed Hyperlink" xfId="4749" builtinId="9" hidden="1"/>
    <cellStyle name="Followed Hyperlink" xfId="4813" builtinId="9" hidden="1"/>
    <cellStyle name="Followed Hyperlink" xfId="4877" builtinId="9" hidden="1"/>
    <cellStyle name="Followed Hyperlink" xfId="4941" builtinId="9" hidden="1"/>
    <cellStyle name="Followed Hyperlink" xfId="5005" builtinId="9" hidden="1"/>
    <cellStyle name="Followed Hyperlink" xfId="5069" builtinId="9" hidden="1"/>
    <cellStyle name="Followed Hyperlink" xfId="5133" builtinId="9" hidden="1"/>
    <cellStyle name="Followed Hyperlink" xfId="5197" builtinId="9" hidden="1"/>
    <cellStyle name="Followed Hyperlink" xfId="5261" builtinId="9" hidden="1"/>
    <cellStyle name="Followed Hyperlink" xfId="5325" builtinId="9" hidden="1"/>
    <cellStyle name="Followed Hyperlink" xfId="5389" builtinId="9" hidden="1"/>
    <cellStyle name="Followed Hyperlink" xfId="5453" builtinId="9" hidden="1"/>
    <cellStyle name="Followed Hyperlink" xfId="5517" builtinId="9" hidden="1"/>
    <cellStyle name="Followed Hyperlink" xfId="5581" builtinId="9" hidden="1"/>
    <cellStyle name="Followed Hyperlink" xfId="5645" builtinId="9" hidden="1"/>
    <cellStyle name="Followed Hyperlink" xfId="5709" builtinId="9" hidden="1"/>
    <cellStyle name="Followed Hyperlink" xfId="5773" builtinId="9" hidden="1"/>
    <cellStyle name="Followed Hyperlink" xfId="5837" builtinId="9" hidden="1"/>
    <cellStyle name="Followed Hyperlink" xfId="5901" builtinId="9" hidden="1"/>
    <cellStyle name="Followed Hyperlink" xfId="5965" builtinId="9" hidden="1"/>
    <cellStyle name="Followed Hyperlink" xfId="6029" builtinId="9" hidden="1"/>
    <cellStyle name="Followed Hyperlink" xfId="6093" builtinId="9" hidden="1"/>
    <cellStyle name="Followed Hyperlink" xfId="6157" builtinId="9" hidden="1"/>
    <cellStyle name="Followed Hyperlink" xfId="6221" builtinId="9" hidden="1"/>
    <cellStyle name="Followed Hyperlink" xfId="6285" builtinId="9" hidden="1"/>
    <cellStyle name="Followed Hyperlink" xfId="6349" builtinId="9" hidden="1"/>
    <cellStyle name="Followed Hyperlink" xfId="6413" builtinId="9" hidden="1"/>
    <cellStyle name="Followed Hyperlink" xfId="6477" builtinId="9" hidden="1"/>
    <cellStyle name="Followed Hyperlink" xfId="6541" builtinId="9" hidden="1"/>
    <cellStyle name="Followed Hyperlink" xfId="6507" builtinId="9" hidden="1"/>
    <cellStyle name="Followed Hyperlink" xfId="6443" builtinId="9" hidden="1"/>
    <cellStyle name="Followed Hyperlink" xfId="6379" builtinId="9" hidden="1"/>
    <cellStyle name="Followed Hyperlink" xfId="6315" builtinId="9" hidden="1"/>
    <cellStyle name="Followed Hyperlink" xfId="6251" builtinId="9" hidden="1"/>
    <cellStyle name="Followed Hyperlink" xfId="6187" builtinId="9" hidden="1"/>
    <cellStyle name="Followed Hyperlink" xfId="6123" builtinId="9" hidden="1"/>
    <cellStyle name="Followed Hyperlink" xfId="6059" builtinId="9" hidden="1"/>
    <cellStyle name="Followed Hyperlink" xfId="5995" builtinId="9" hidden="1"/>
    <cellStyle name="Followed Hyperlink" xfId="5931" builtinId="9" hidden="1"/>
    <cellStyle name="Followed Hyperlink" xfId="5867" builtinId="9" hidden="1"/>
    <cellStyle name="Followed Hyperlink" xfId="5803" builtinId="9" hidden="1"/>
    <cellStyle name="Followed Hyperlink" xfId="5739" builtinId="9" hidden="1"/>
    <cellStyle name="Followed Hyperlink" xfId="5675" builtinId="9" hidden="1"/>
    <cellStyle name="Followed Hyperlink" xfId="5611" builtinId="9" hidden="1"/>
    <cellStyle name="Followed Hyperlink" xfId="5547" builtinId="9" hidden="1"/>
    <cellStyle name="Followed Hyperlink" xfId="5483" builtinId="9" hidden="1"/>
    <cellStyle name="Followed Hyperlink" xfId="5419" builtinId="9" hidden="1"/>
    <cellStyle name="Followed Hyperlink" xfId="5355" builtinId="9" hidden="1"/>
    <cellStyle name="Followed Hyperlink" xfId="5291" builtinId="9" hidden="1"/>
    <cellStyle name="Followed Hyperlink" xfId="5227" builtinId="9" hidden="1"/>
    <cellStyle name="Followed Hyperlink" xfId="5163" builtinId="9" hidden="1"/>
    <cellStyle name="Followed Hyperlink" xfId="5099" builtinId="9" hidden="1"/>
    <cellStyle name="Followed Hyperlink" xfId="5035" builtinId="9" hidden="1"/>
    <cellStyle name="Followed Hyperlink" xfId="4971" builtinId="9" hidden="1"/>
    <cellStyle name="Followed Hyperlink" xfId="4907" builtinId="9" hidden="1"/>
    <cellStyle name="Followed Hyperlink" xfId="4843" builtinId="9" hidden="1"/>
    <cellStyle name="Followed Hyperlink" xfId="4779" builtinId="9" hidden="1"/>
    <cellStyle name="Followed Hyperlink" xfId="4715" builtinId="9" hidden="1"/>
    <cellStyle name="Followed Hyperlink" xfId="4651" builtinId="9" hidden="1"/>
    <cellStyle name="Followed Hyperlink" xfId="4587" builtinId="9" hidden="1"/>
    <cellStyle name="Followed Hyperlink" xfId="4523" builtinId="9" hidden="1"/>
    <cellStyle name="Followed Hyperlink" xfId="4459" builtinId="9" hidden="1"/>
    <cellStyle name="Followed Hyperlink" xfId="4395" builtinId="9" hidden="1"/>
    <cellStyle name="Followed Hyperlink" xfId="4331" builtinId="9" hidden="1"/>
    <cellStyle name="Followed Hyperlink" xfId="4267" builtinId="9" hidden="1"/>
    <cellStyle name="Followed Hyperlink" xfId="4203" builtinId="9" hidden="1"/>
    <cellStyle name="Followed Hyperlink" xfId="4139" builtinId="9" hidden="1"/>
    <cellStyle name="Followed Hyperlink" xfId="4075" builtinId="9" hidden="1"/>
    <cellStyle name="Followed Hyperlink" xfId="4011" builtinId="9" hidden="1"/>
    <cellStyle name="Followed Hyperlink" xfId="3947" builtinId="9" hidden="1"/>
    <cellStyle name="Followed Hyperlink" xfId="3883" builtinId="9" hidden="1"/>
    <cellStyle name="Followed Hyperlink" xfId="3819" builtinId="9" hidden="1"/>
    <cellStyle name="Followed Hyperlink" xfId="3755" builtinId="9" hidden="1"/>
    <cellStyle name="Followed Hyperlink" xfId="3691" builtinId="9" hidden="1"/>
    <cellStyle name="Followed Hyperlink" xfId="3627" builtinId="9" hidden="1"/>
    <cellStyle name="Followed Hyperlink" xfId="3563" builtinId="9" hidden="1"/>
    <cellStyle name="Followed Hyperlink" xfId="3499" builtinId="9" hidden="1"/>
    <cellStyle name="Followed Hyperlink" xfId="3435" builtinId="9" hidden="1"/>
    <cellStyle name="Followed Hyperlink" xfId="3371" builtinId="9" hidden="1"/>
    <cellStyle name="Followed Hyperlink" xfId="3307" builtinId="9" hidden="1"/>
    <cellStyle name="Followed Hyperlink" xfId="3243" builtinId="9" hidden="1"/>
    <cellStyle name="Followed Hyperlink" xfId="3179" builtinId="9" hidden="1"/>
    <cellStyle name="Followed Hyperlink" xfId="3115" builtinId="9" hidden="1"/>
    <cellStyle name="Followed Hyperlink" xfId="3051" builtinId="9" hidden="1"/>
    <cellStyle name="Followed Hyperlink" xfId="2987" builtinId="9" hidden="1"/>
    <cellStyle name="Followed Hyperlink" xfId="2923" builtinId="9" hidden="1"/>
    <cellStyle name="Followed Hyperlink" xfId="2859" builtinId="9" hidden="1"/>
    <cellStyle name="Followed Hyperlink" xfId="2795" builtinId="9" hidden="1"/>
    <cellStyle name="Followed Hyperlink" xfId="2731" builtinId="9" hidden="1"/>
    <cellStyle name="Followed Hyperlink" xfId="2667" builtinId="9" hidden="1"/>
    <cellStyle name="Followed Hyperlink" xfId="2603" builtinId="9" hidden="1"/>
    <cellStyle name="Followed Hyperlink" xfId="2539" builtinId="9" hidden="1"/>
    <cellStyle name="Followed Hyperlink" xfId="2475" builtinId="9" hidden="1"/>
    <cellStyle name="Followed Hyperlink" xfId="2411" builtinId="9" hidden="1"/>
    <cellStyle name="Followed Hyperlink" xfId="2347" builtinId="9" hidden="1"/>
    <cellStyle name="Followed Hyperlink" xfId="2283" builtinId="9" hidden="1"/>
    <cellStyle name="Followed Hyperlink" xfId="2219" builtinId="9" hidden="1"/>
    <cellStyle name="Followed Hyperlink" xfId="2155" builtinId="9" hidden="1"/>
    <cellStyle name="Followed Hyperlink" xfId="2091" builtinId="9" hidden="1"/>
    <cellStyle name="Followed Hyperlink" xfId="2027" builtinId="9" hidden="1"/>
    <cellStyle name="Followed Hyperlink" xfId="1963" builtinId="9" hidden="1"/>
    <cellStyle name="Followed Hyperlink" xfId="1899" builtinId="9" hidden="1"/>
    <cellStyle name="Followed Hyperlink" xfId="1835" builtinId="9" hidden="1"/>
    <cellStyle name="Followed Hyperlink" xfId="1771" builtinId="9" hidden="1"/>
    <cellStyle name="Followed Hyperlink" xfId="1707" builtinId="9" hidden="1"/>
    <cellStyle name="Followed Hyperlink" xfId="1643" builtinId="9" hidden="1"/>
    <cellStyle name="Followed Hyperlink" xfId="1579" builtinId="9" hidden="1"/>
    <cellStyle name="Followed Hyperlink" xfId="1515" builtinId="9" hidden="1"/>
    <cellStyle name="Followed Hyperlink" xfId="1451" builtinId="9" hidden="1"/>
    <cellStyle name="Followed Hyperlink" xfId="1387" builtinId="9" hidden="1"/>
    <cellStyle name="Followed Hyperlink" xfId="1323" builtinId="9" hidden="1"/>
    <cellStyle name="Followed Hyperlink" xfId="1259" builtinId="9" hidden="1"/>
    <cellStyle name="Followed Hyperlink" xfId="1195" builtinId="9" hidden="1"/>
    <cellStyle name="Followed Hyperlink" xfId="1131" builtinId="9" hidden="1"/>
    <cellStyle name="Followed Hyperlink" xfId="1066" builtinId="9" hidden="1"/>
    <cellStyle name="Followed Hyperlink" xfId="1002" builtinId="9" hidden="1"/>
    <cellStyle name="Followed Hyperlink" xfId="938" builtinId="9" hidden="1"/>
    <cellStyle name="Followed Hyperlink" xfId="874" builtinId="9" hidden="1"/>
    <cellStyle name="Followed Hyperlink" xfId="810" builtinId="9" hidden="1"/>
    <cellStyle name="Followed Hyperlink" xfId="746" builtinId="9" hidden="1"/>
    <cellStyle name="Followed Hyperlink" xfId="682" builtinId="9" hidden="1"/>
    <cellStyle name="Followed Hyperlink" xfId="618" builtinId="9" hidden="1"/>
    <cellStyle name="Followed Hyperlink" xfId="554" builtinId="9" hidden="1"/>
    <cellStyle name="Followed Hyperlink" xfId="490" builtinId="9" hidden="1"/>
    <cellStyle name="Followed Hyperlink" xfId="426" builtinId="9" hidden="1"/>
    <cellStyle name="Followed Hyperlink" xfId="362" builtinId="9" hidden="1"/>
    <cellStyle name="Followed Hyperlink" xfId="298" builtinId="9" hidden="1"/>
    <cellStyle name="Followed Hyperlink" xfId="234" builtinId="9" hidden="1"/>
    <cellStyle name="Followed Hyperlink" xfId="170" builtinId="9" hidden="1"/>
    <cellStyle name="Followed Hyperlink" xfId="106" builtinId="9" hidden="1"/>
    <cellStyle name="Followed Hyperlink" xfId="2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110" builtinId="9" hidden="1"/>
    <cellStyle name="Followed Hyperlink" xfId="174" builtinId="9" hidden="1"/>
    <cellStyle name="Followed Hyperlink" xfId="238" builtinId="9" hidden="1"/>
    <cellStyle name="Followed Hyperlink" xfId="302" builtinId="9" hidden="1"/>
    <cellStyle name="Followed Hyperlink" xfId="366" builtinId="9" hidden="1"/>
    <cellStyle name="Followed Hyperlink" xfId="430" builtinId="9" hidden="1"/>
    <cellStyle name="Followed Hyperlink" xfId="494" builtinId="9" hidden="1"/>
    <cellStyle name="Followed Hyperlink" xfId="558" builtinId="9" hidden="1"/>
    <cellStyle name="Followed Hyperlink" xfId="622" builtinId="9" hidden="1"/>
    <cellStyle name="Followed Hyperlink" xfId="686" builtinId="9" hidden="1"/>
    <cellStyle name="Followed Hyperlink" xfId="750" builtinId="9" hidden="1"/>
    <cellStyle name="Followed Hyperlink" xfId="814" builtinId="9" hidden="1"/>
    <cellStyle name="Followed Hyperlink" xfId="878" builtinId="9" hidden="1"/>
    <cellStyle name="Followed Hyperlink" xfId="942" builtinId="9" hidden="1"/>
    <cellStyle name="Followed Hyperlink" xfId="1006" builtinId="9" hidden="1"/>
    <cellStyle name="Followed Hyperlink" xfId="1070" builtinId="9" hidden="1"/>
    <cellStyle name="Followed Hyperlink" xfId="1135" builtinId="9" hidden="1"/>
    <cellStyle name="Followed Hyperlink" xfId="1199" builtinId="9" hidden="1"/>
    <cellStyle name="Followed Hyperlink" xfId="1263" builtinId="9" hidden="1"/>
    <cellStyle name="Followed Hyperlink" xfId="1327" builtinId="9" hidden="1"/>
    <cellStyle name="Followed Hyperlink" xfId="1391" builtinId="9" hidden="1"/>
    <cellStyle name="Followed Hyperlink" xfId="1455" builtinId="9" hidden="1"/>
    <cellStyle name="Followed Hyperlink" xfId="1519" builtinId="9" hidden="1"/>
    <cellStyle name="Followed Hyperlink" xfId="1583" builtinId="9" hidden="1"/>
    <cellStyle name="Followed Hyperlink" xfId="1647" builtinId="9" hidden="1"/>
    <cellStyle name="Followed Hyperlink" xfId="1711" builtinId="9" hidden="1"/>
    <cellStyle name="Followed Hyperlink" xfId="1775" builtinId="9" hidden="1"/>
    <cellStyle name="Followed Hyperlink" xfId="1839" builtinId="9" hidden="1"/>
    <cellStyle name="Followed Hyperlink" xfId="1903" builtinId="9" hidden="1"/>
    <cellStyle name="Followed Hyperlink" xfId="1967" builtinId="9" hidden="1"/>
    <cellStyle name="Followed Hyperlink" xfId="2031" builtinId="9" hidden="1"/>
    <cellStyle name="Followed Hyperlink" xfId="2095" builtinId="9" hidden="1"/>
    <cellStyle name="Followed Hyperlink" xfId="2159" builtinId="9" hidden="1"/>
    <cellStyle name="Followed Hyperlink" xfId="2223" builtinId="9" hidden="1"/>
    <cellStyle name="Followed Hyperlink" xfId="2287" builtinId="9" hidden="1"/>
    <cellStyle name="Followed Hyperlink" xfId="2351" builtinId="9" hidden="1"/>
    <cellStyle name="Followed Hyperlink" xfId="2415" builtinId="9" hidden="1"/>
    <cellStyle name="Followed Hyperlink" xfId="2479" builtinId="9" hidden="1"/>
    <cellStyle name="Followed Hyperlink" xfId="2543" builtinId="9" hidden="1"/>
    <cellStyle name="Followed Hyperlink" xfId="2607" builtinId="9" hidden="1"/>
    <cellStyle name="Followed Hyperlink" xfId="2671" builtinId="9" hidden="1"/>
    <cellStyle name="Followed Hyperlink" xfId="2735" builtinId="9" hidden="1"/>
    <cellStyle name="Followed Hyperlink" xfId="2799" builtinId="9" hidden="1"/>
    <cellStyle name="Followed Hyperlink" xfId="2863" builtinId="9" hidden="1"/>
    <cellStyle name="Followed Hyperlink" xfId="2927" builtinId="9" hidden="1"/>
    <cellStyle name="Followed Hyperlink" xfId="2991" builtinId="9" hidden="1"/>
    <cellStyle name="Followed Hyperlink" xfId="3055" builtinId="9" hidden="1"/>
    <cellStyle name="Followed Hyperlink" xfId="3119" builtinId="9" hidden="1"/>
    <cellStyle name="Followed Hyperlink" xfId="3183" builtinId="9" hidden="1"/>
    <cellStyle name="Followed Hyperlink" xfId="3247" builtinId="9" hidden="1"/>
    <cellStyle name="Followed Hyperlink" xfId="3311" builtinId="9" hidden="1"/>
    <cellStyle name="Followed Hyperlink" xfId="3375" builtinId="9" hidden="1"/>
    <cellStyle name="Followed Hyperlink" xfId="3439" builtinId="9" hidden="1"/>
    <cellStyle name="Followed Hyperlink" xfId="3503" builtinId="9" hidden="1"/>
    <cellStyle name="Followed Hyperlink" xfId="3567" builtinId="9" hidden="1"/>
    <cellStyle name="Followed Hyperlink" xfId="3631" builtinId="9" hidden="1"/>
    <cellStyle name="Followed Hyperlink" xfId="3695" builtinId="9" hidden="1"/>
    <cellStyle name="Followed Hyperlink" xfId="3759" builtinId="9" hidden="1"/>
    <cellStyle name="Followed Hyperlink" xfId="3823" builtinId="9" hidden="1"/>
    <cellStyle name="Followed Hyperlink" xfId="3887" builtinId="9" hidden="1"/>
    <cellStyle name="Followed Hyperlink" xfId="3951" builtinId="9" hidden="1"/>
    <cellStyle name="Followed Hyperlink" xfId="4015" builtinId="9" hidden="1"/>
    <cellStyle name="Followed Hyperlink" xfId="4079" builtinId="9" hidden="1"/>
    <cellStyle name="Followed Hyperlink" xfId="4143" builtinId="9" hidden="1"/>
    <cellStyle name="Followed Hyperlink" xfId="4207" builtinId="9" hidden="1"/>
    <cellStyle name="Followed Hyperlink" xfId="4271" builtinId="9" hidden="1"/>
    <cellStyle name="Followed Hyperlink" xfId="4335" builtinId="9" hidden="1"/>
    <cellStyle name="Followed Hyperlink" xfId="4399" builtinId="9" hidden="1"/>
    <cellStyle name="Followed Hyperlink" xfId="4463" builtinId="9" hidden="1"/>
    <cellStyle name="Followed Hyperlink" xfId="4527" builtinId="9" hidden="1"/>
    <cellStyle name="Followed Hyperlink" xfId="4591" builtinId="9" hidden="1"/>
    <cellStyle name="Followed Hyperlink" xfId="4655" builtinId="9" hidden="1"/>
    <cellStyle name="Followed Hyperlink" xfId="4719" builtinId="9" hidden="1"/>
    <cellStyle name="Followed Hyperlink" xfId="4783" builtinId="9" hidden="1"/>
    <cellStyle name="Followed Hyperlink" xfId="4847" builtinId="9" hidden="1"/>
    <cellStyle name="Followed Hyperlink" xfId="4911" builtinId="9" hidden="1"/>
    <cellStyle name="Followed Hyperlink" xfId="4975" builtinId="9" hidden="1"/>
    <cellStyle name="Followed Hyperlink" xfId="5039" builtinId="9" hidden="1"/>
    <cellStyle name="Followed Hyperlink" xfId="5103" builtinId="9" hidden="1"/>
    <cellStyle name="Followed Hyperlink" xfId="5167" builtinId="9" hidden="1"/>
    <cellStyle name="Followed Hyperlink" xfId="5231" builtinId="9" hidden="1"/>
    <cellStyle name="Followed Hyperlink" xfId="5295" builtinId="9" hidden="1"/>
    <cellStyle name="Followed Hyperlink" xfId="5359" builtinId="9" hidden="1"/>
    <cellStyle name="Followed Hyperlink" xfId="5423" builtinId="9" hidden="1"/>
    <cellStyle name="Followed Hyperlink" xfId="5487" builtinId="9" hidden="1"/>
    <cellStyle name="Followed Hyperlink" xfId="5551" builtinId="9" hidden="1"/>
    <cellStyle name="Followed Hyperlink" xfId="5615" builtinId="9" hidden="1"/>
    <cellStyle name="Followed Hyperlink" xfId="5679" builtinId="9" hidden="1"/>
    <cellStyle name="Followed Hyperlink" xfId="5743" builtinId="9" hidden="1"/>
    <cellStyle name="Followed Hyperlink" xfId="5807" builtinId="9" hidden="1"/>
    <cellStyle name="Followed Hyperlink" xfId="5871" builtinId="9" hidden="1"/>
    <cellStyle name="Followed Hyperlink" xfId="5935" builtinId="9" hidden="1"/>
    <cellStyle name="Followed Hyperlink" xfId="5999" builtinId="9" hidden="1"/>
    <cellStyle name="Followed Hyperlink" xfId="6063" builtinId="9" hidden="1"/>
    <cellStyle name="Followed Hyperlink" xfId="6127" builtinId="9" hidden="1"/>
    <cellStyle name="Followed Hyperlink" xfId="6191" builtinId="9" hidden="1"/>
    <cellStyle name="Followed Hyperlink" xfId="6255" builtinId="9" hidden="1"/>
    <cellStyle name="Followed Hyperlink" xfId="6319" builtinId="9" hidden="1"/>
    <cellStyle name="Followed Hyperlink" xfId="6383" builtinId="9" hidden="1"/>
    <cellStyle name="Followed Hyperlink" xfId="6447" builtinId="9" hidden="1"/>
    <cellStyle name="Followed Hyperlink" xfId="6511" builtinId="9" hidden="1"/>
    <cellStyle name="Followed Hyperlink" xfId="6537" builtinId="9" hidden="1"/>
    <cellStyle name="Followed Hyperlink" xfId="6473" builtinId="9" hidden="1"/>
    <cellStyle name="Followed Hyperlink" xfId="6409" builtinId="9" hidden="1"/>
    <cellStyle name="Followed Hyperlink" xfId="6345" builtinId="9" hidden="1"/>
    <cellStyle name="Followed Hyperlink" xfId="6281" builtinId="9" hidden="1"/>
    <cellStyle name="Followed Hyperlink" xfId="6217" builtinId="9" hidden="1"/>
    <cellStyle name="Followed Hyperlink" xfId="6153" builtinId="9" hidden="1"/>
    <cellStyle name="Followed Hyperlink" xfId="6089" builtinId="9" hidden="1"/>
    <cellStyle name="Followed Hyperlink" xfId="6025" builtinId="9" hidden="1"/>
    <cellStyle name="Followed Hyperlink" xfId="5961" builtinId="9" hidden="1"/>
    <cellStyle name="Followed Hyperlink" xfId="5897" builtinId="9" hidden="1"/>
    <cellStyle name="Followed Hyperlink" xfId="5833" builtinId="9" hidden="1"/>
    <cellStyle name="Followed Hyperlink" xfId="5769" builtinId="9" hidden="1"/>
    <cellStyle name="Followed Hyperlink" xfId="5705" builtinId="9" hidden="1"/>
    <cellStyle name="Followed Hyperlink" xfId="5641" builtinId="9" hidden="1"/>
    <cellStyle name="Followed Hyperlink" xfId="5577" builtinId="9" hidden="1"/>
    <cellStyle name="Followed Hyperlink" xfId="5513" builtinId="9" hidden="1"/>
    <cellStyle name="Followed Hyperlink" xfId="5449" builtinId="9" hidden="1"/>
    <cellStyle name="Followed Hyperlink" xfId="5385" builtinId="9" hidden="1"/>
    <cellStyle name="Followed Hyperlink" xfId="5321" builtinId="9" hidden="1"/>
    <cellStyle name="Followed Hyperlink" xfId="5257" builtinId="9" hidden="1"/>
    <cellStyle name="Followed Hyperlink" xfId="5193" builtinId="9" hidden="1"/>
    <cellStyle name="Followed Hyperlink" xfId="5129" builtinId="9" hidden="1"/>
    <cellStyle name="Followed Hyperlink" xfId="5065" builtinId="9" hidden="1"/>
    <cellStyle name="Followed Hyperlink" xfId="5001" builtinId="9" hidden="1"/>
    <cellStyle name="Followed Hyperlink" xfId="4937" builtinId="9" hidden="1"/>
    <cellStyle name="Followed Hyperlink" xfId="4873" builtinId="9" hidden="1"/>
    <cellStyle name="Followed Hyperlink" xfId="4809" builtinId="9" hidden="1"/>
    <cellStyle name="Followed Hyperlink" xfId="4745" builtinId="9" hidden="1"/>
    <cellStyle name="Followed Hyperlink" xfId="4681" builtinId="9" hidden="1"/>
    <cellStyle name="Followed Hyperlink" xfId="4617" builtinId="9" hidden="1"/>
    <cellStyle name="Followed Hyperlink" xfId="4553" builtinId="9" hidden="1"/>
    <cellStyle name="Followed Hyperlink" xfId="4489" builtinId="9" hidden="1"/>
    <cellStyle name="Followed Hyperlink" xfId="4425" builtinId="9" hidden="1"/>
    <cellStyle name="Followed Hyperlink" xfId="4361" builtinId="9" hidden="1"/>
    <cellStyle name="Followed Hyperlink" xfId="4297" builtinId="9" hidden="1"/>
    <cellStyle name="Followed Hyperlink" xfId="4233" builtinId="9" hidden="1"/>
    <cellStyle name="Followed Hyperlink" xfId="4169" builtinId="9" hidden="1"/>
    <cellStyle name="Followed Hyperlink" xfId="4105" builtinId="9" hidden="1"/>
    <cellStyle name="Followed Hyperlink" xfId="4041" builtinId="9" hidden="1"/>
    <cellStyle name="Followed Hyperlink" xfId="3977" builtinId="9" hidden="1"/>
    <cellStyle name="Followed Hyperlink" xfId="3913" builtinId="9" hidden="1"/>
    <cellStyle name="Followed Hyperlink" xfId="3849" builtinId="9" hidden="1"/>
    <cellStyle name="Followed Hyperlink" xfId="3785" builtinId="9" hidden="1"/>
    <cellStyle name="Followed Hyperlink" xfId="3721" builtinId="9" hidden="1"/>
    <cellStyle name="Followed Hyperlink" xfId="3657" builtinId="9" hidden="1"/>
    <cellStyle name="Followed Hyperlink" xfId="3593" builtinId="9" hidden="1"/>
    <cellStyle name="Followed Hyperlink" xfId="3529" builtinId="9" hidden="1"/>
    <cellStyle name="Followed Hyperlink" xfId="3465" builtinId="9" hidden="1"/>
    <cellStyle name="Followed Hyperlink" xfId="3401" builtinId="9" hidden="1"/>
    <cellStyle name="Followed Hyperlink" xfId="3337" builtinId="9" hidden="1"/>
    <cellStyle name="Followed Hyperlink" xfId="3273" builtinId="9" hidden="1"/>
    <cellStyle name="Followed Hyperlink" xfId="3209" builtinId="9" hidden="1"/>
    <cellStyle name="Followed Hyperlink" xfId="3145" builtinId="9" hidden="1"/>
    <cellStyle name="Followed Hyperlink" xfId="3081" builtinId="9" hidden="1"/>
    <cellStyle name="Followed Hyperlink" xfId="3017" builtinId="9" hidden="1"/>
    <cellStyle name="Followed Hyperlink" xfId="2953" builtinId="9" hidden="1"/>
    <cellStyle name="Followed Hyperlink" xfId="2889" builtinId="9" hidden="1"/>
    <cellStyle name="Followed Hyperlink" xfId="2825" builtinId="9" hidden="1"/>
    <cellStyle name="Followed Hyperlink" xfId="2761" builtinId="9" hidden="1"/>
    <cellStyle name="Followed Hyperlink" xfId="2697" builtinId="9" hidden="1"/>
    <cellStyle name="Followed Hyperlink" xfId="2633" builtinId="9" hidden="1"/>
    <cellStyle name="Followed Hyperlink" xfId="2569" builtinId="9" hidden="1"/>
    <cellStyle name="Followed Hyperlink" xfId="2505" builtinId="9" hidden="1"/>
    <cellStyle name="Followed Hyperlink" xfId="2441" builtinId="9" hidden="1"/>
    <cellStyle name="Followed Hyperlink" xfId="2377" builtinId="9" hidden="1"/>
    <cellStyle name="Followed Hyperlink" xfId="2313" builtinId="9" hidden="1"/>
    <cellStyle name="Followed Hyperlink" xfId="2249" builtinId="9" hidden="1"/>
    <cellStyle name="Followed Hyperlink" xfId="2185" builtinId="9" hidden="1"/>
    <cellStyle name="Followed Hyperlink" xfId="2121" builtinId="9" hidden="1"/>
    <cellStyle name="Followed Hyperlink" xfId="2057" builtinId="9" hidden="1"/>
    <cellStyle name="Followed Hyperlink" xfId="1993" builtinId="9" hidden="1"/>
    <cellStyle name="Followed Hyperlink" xfId="1929" builtinId="9" hidden="1"/>
    <cellStyle name="Followed Hyperlink" xfId="1865" builtinId="9" hidden="1"/>
    <cellStyle name="Followed Hyperlink" xfId="1801" builtinId="9" hidden="1"/>
    <cellStyle name="Followed Hyperlink" xfId="1737" builtinId="9" hidden="1"/>
    <cellStyle name="Followed Hyperlink" xfId="1673" builtinId="9" hidden="1"/>
    <cellStyle name="Followed Hyperlink" xfId="1609" builtinId="9" hidden="1"/>
    <cellStyle name="Followed Hyperlink" xfId="1545" builtinId="9" hidden="1"/>
    <cellStyle name="Followed Hyperlink" xfId="1481" builtinId="9" hidden="1"/>
    <cellStyle name="Followed Hyperlink" xfId="1417" builtinId="9" hidden="1"/>
    <cellStyle name="Followed Hyperlink" xfId="1353" builtinId="9" hidden="1"/>
    <cellStyle name="Followed Hyperlink" xfId="1289" builtinId="9" hidden="1"/>
    <cellStyle name="Followed Hyperlink" xfId="1225" builtinId="9" hidden="1"/>
    <cellStyle name="Followed Hyperlink" xfId="1161" builtinId="9" hidden="1"/>
    <cellStyle name="Followed Hyperlink" xfId="1097" builtinId="9" hidden="1"/>
    <cellStyle name="Followed Hyperlink" xfId="1032" builtinId="9" hidden="1"/>
    <cellStyle name="Followed Hyperlink" xfId="968" builtinId="9" hidden="1"/>
    <cellStyle name="Followed Hyperlink" xfId="904" builtinId="9" hidden="1"/>
    <cellStyle name="Followed Hyperlink" xfId="840" builtinId="9" hidden="1"/>
    <cellStyle name="Followed Hyperlink" xfId="776" builtinId="9" hidden="1"/>
    <cellStyle name="Followed Hyperlink" xfId="712" builtinId="9" hidden="1"/>
    <cellStyle name="Followed Hyperlink" xfId="648" builtinId="9" hidden="1"/>
    <cellStyle name="Followed Hyperlink" xfId="584" builtinId="9" hidden="1"/>
    <cellStyle name="Followed Hyperlink" xfId="520" builtinId="9" hidden="1"/>
    <cellStyle name="Followed Hyperlink" xfId="456" builtinId="9" hidden="1"/>
    <cellStyle name="Followed Hyperlink" xfId="392" builtinId="9" hidden="1"/>
    <cellStyle name="Followed Hyperlink" xfId="328" builtinId="9" hidden="1"/>
    <cellStyle name="Followed Hyperlink" xfId="264" builtinId="9" hidden="1"/>
    <cellStyle name="Followed Hyperlink" xfId="200" builtinId="9" hidden="1"/>
    <cellStyle name="Followed Hyperlink" xfId="100" builtinId="9" hidden="1"/>
    <cellStyle name="Followed Hyperlink" xfId="144" builtinId="9" hidden="1"/>
    <cellStyle name="Followed Hyperlink" xfId="68" builtinId="9" hidden="1"/>
    <cellStyle name="Followed Hyperlink" xfId="56" builtinId="9" hidden="1"/>
    <cellStyle name="Followed Hyperlink" xfId="88" builtinId="9" hidden="1"/>
    <cellStyle name="Followed Hyperlink" xfId="140" builtinId="9" hidden="1"/>
    <cellStyle name="Followed Hyperlink" xfId="96" builtinId="9" hidden="1"/>
    <cellStyle name="Followed Hyperlink" xfId="208" builtinId="9" hidden="1"/>
    <cellStyle name="Followed Hyperlink" xfId="272" builtinId="9" hidden="1"/>
    <cellStyle name="Followed Hyperlink" xfId="336" builtinId="9" hidden="1"/>
    <cellStyle name="Followed Hyperlink" xfId="400" builtinId="9" hidden="1"/>
    <cellStyle name="Followed Hyperlink" xfId="464" builtinId="9" hidden="1"/>
    <cellStyle name="Followed Hyperlink" xfId="528" builtinId="9" hidden="1"/>
    <cellStyle name="Followed Hyperlink" xfId="592" builtinId="9" hidden="1"/>
    <cellStyle name="Followed Hyperlink" xfId="656" builtinId="9" hidden="1"/>
    <cellStyle name="Followed Hyperlink" xfId="720" builtinId="9" hidden="1"/>
    <cellStyle name="Followed Hyperlink" xfId="784" builtinId="9" hidden="1"/>
    <cellStyle name="Followed Hyperlink" xfId="848" builtinId="9" hidden="1"/>
    <cellStyle name="Followed Hyperlink" xfId="912" builtinId="9" hidden="1"/>
    <cellStyle name="Followed Hyperlink" xfId="976" builtinId="9" hidden="1"/>
    <cellStyle name="Followed Hyperlink" xfId="1040" builtinId="9" hidden="1"/>
    <cellStyle name="Followed Hyperlink" xfId="1105" builtinId="9" hidden="1"/>
    <cellStyle name="Followed Hyperlink" xfId="1169" builtinId="9" hidden="1"/>
    <cellStyle name="Followed Hyperlink" xfId="1233" builtinId="9" hidden="1"/>
    <cellStyle name="Followed Hyperlink" xfId="1297" builtinId="9" hidden="1"/>
    <cellStyle name="Followed Hyperlink" xfId="1361" builtinId="9" hidden="1"/>
    <cellStyle name="Followed Hyperlink" xfId="1425" builtinId="9" hidden="1"/>
    <cellStyle name="Followed Hyperlink" xfId="1489" builtinId="9" hidden="1"/>
    <cellStyle name="Followed Hyperlink" xfId="1553" builtinId="9" hidden="1"/>
    <cellStyle name="Followed Hyperlink" xfId="1617" builtinId="9" hidden="1"/>
    <cellStyle name="Followed Hyperlink" xfId="1681" builtinId="9" hidden="1"/>
    <cellStyle name="Followed Hyperlink" xfId="1745" builtinId="9" hidden="1"/>
    <cellStyle name="Followed Hyperlink" xfId="1809" builtinId="9" hidden="1"/>
    <cellStyle name="Followed Hyperlink" xfId="1873" builtinId="9" hidden="1"/>
    <cellStyle name="Followed Hyperlink" xfId="1937" builtinId="9" hidden="1"/>
    <cellStyle name="Followed Hyperlink" xfId="2001" builtinId="9" hidden="1"/>
    <cellStyle name="Followed Hyperlink" xfId="2065" builtinId="9" hidden="1"/>
    <cellStyle name="Followed Hyperlink" xfId="2129" builtinId="9" hidden="1"/>
    <cellStyle name="Followed Hyperlink" xfId="2193" builtinId="9" hidden="1"/>
    <cellStyle name="Followed Hyperlink" xfId="2257" builtinId="9" hidden="1"/>
    <cellStyle name="Followed Hyperlink" xfId="2321" builtinId="9" hidden="1"/>
    <cellStyle name="Followed Hyperlink" xfId="2385" builtinId="9" hidden="1"/>
    <cellStyle name="Followed Hyperlink" xfId="2449" builtinId="9" hidden="1"/>
    <cellStyle name="Followed Hyperlink" xfId="2513" builtinId="9" hidden="1"/>
    <cellStyle name="Followed Hyperlink" xfId="2577" builtinId="9" hidden="1"/>
    <cellStyle name="Followed Hyperlink" xfId="2641" builtinId="9" hidden="1"/>
    <cellStyle name="Followed Hyperlink" xfId="2705" builtinId="9" hidden="1"/>
    <cellStyle name="Followed Hyperlink" xfId="2769" builtinId="9" hidden="1"/>
    <cellStyle name="Followed Hyperlink" xfId="2833" builtinId="9" hidden="1"/>
    <cellStyle name="Followed Hyperlink" xfId="2897" builtinId="9" hidden="1"/>
    <cellStyle name="Followed Hyperlink" xfId="2961" builtinId="9" hidden="1"/>
    <cellStyle name="Followed Hyperlink" xfId="3025" builtinId="9" hidden="1"/>
    <cellStyle name="Followed Hyperlink" xfId="3089" builtinId="9" hidden="1"/>
    <cellStyle name="Followed Hyperlink" xfId="3153" builtinId="9" hidden="1"/>
    <cellStyle name="Followed Hyperlink" xfId="3217" builtinId="9" hidden="1"/>
    <cellStyle name="Followed Hyperlink" xfId="3281" builtinId="9" hidden="1"/>
    <cellStyle name="Followed Hyperlink" xfId="3345" builtinId="9" hidden="1"/>
    <cellStyle name="Followed Hyperlink" xfId="3409" builtinId="9" hidden="1"/>
    <cellStyle name="Followed Hyperlink" xfId="3473" builtinId="9" hidden="1"/>
    <cellStyle name="Followed Hyperlink" xfId="3537" builtinId="9" hidden="1"/>
    <cellStyle name="Followed Hyperlink" xfId="3601" builtinId="9" hidden="1"/>
    <cellStyle name="Followed Hyperlink" xfId="3665" builtinId="9" hidden="1"/>
    <cellStyle name="Followed Hyperlink" xfId="3729" builtinId="9" hidden="1"/>
    <cellStyle name="Followed Hyperlink" xfId="3793" builtinId="9" hidden="1"/>
    <cellStyle name="Followed Hyperlink" xfId="3857" builtinId="9" hidden="1"/>
    <cellStyle name="Followed Hyperlink" xfId="3921" builtinId="9" hidden="1"/>
    <cellStyle name="Followed Hyperlink" xfId="3985" builtinId="9" hidden="1"/>
    <cellStyle name="Followed Hyperlink" xfId="4049" builtinId="9" hidden="1"/>
    <cellStyle name="Followed Hyperlink" xfId="4113" builtinId="9" hidden="1"/>
    <cellStyle name="Followed Hyperlink" xfId="4177" builtinId="9" hidden="1"/>
    <cellStyle name="Followed Hyperlink" xfId="4241" builtinId="9" hidden="1"/>
    <cellStyle name="Followed Hyperlink" xfId="4305" builtinId="9" hidden="1"/>
    <cellStyle name="Followed Hyperlink" xfId="4369" builtinId="9" hidden="1"/>
    <cellStyle name="Followed Hyperlink" xfId="4433" builtinId="9" hidden="1"/>
    <cellStyle name="Followed Hyperlink" xfId="4497" builtinId="9" hidden="1"/>
    <cellStyle name="Followed Hyperlink" xfId="4561" builtinId="9" hidden="1"/>
    <cellStyle name="Followed Hyperlink" xfId="4625" builtinId="9" hidden="1"/>
    <cellStyle name="Followed Hyperlink" xfId="4689" builtinId="9" hidden="1"/>
    <cellStyle name="Followed Hyperlink" xfId="4753" builtinId="9" hidden="1"/>
    <cellStyle name="Followed Hyperlink" xfId="4817" builtinId="9" hidden="1"/>
    <cellStyle name="Followed Hyperlink" xfId="4881" builtinId="9" hidden="1"/>
    <cellStyle name="Followed Hyperlink" xfId="4945" builtinId="9" hidden="1"/>
    <cellStyle name="Followed Hyperlink" xfId="5009" builtinId="9" hidden="1"/>
    <cellStyle name="Followed Hyperlink" xfId="5073" builtinId="9" hidden="1"/>
    <cellStyle name="Followed Hyperlink" xfId="5137" builtinId="9" hidden="1"/>
    <cellStyle name="Followed Hyperlink" xfId="5201" builtinId="9" hidden="1"/>
    <cellStyle name="Followed Hyperlink" xfId="5265" builtinId="9" hidden="1"/>
    <cellStyle name="Followed Hyperlink" xfId="5329" builtinId="9" hidden="1"/>
    <cellStyle name="Followed Hyperlink" xfId="5393" builtinId="9" hidden="1"/>
    <cellStyle name="Followed Hyperlink" xfId="5457" builtinId="9" hidden="1"/>
    <cellStyle name="Followed Hyperlink" xfId="5521" builtinId="9" hidden="1"/>
    <cellStyle name="Followed Hyperlink" xfId="5585" builtinId="9" hidden="1"/>
    <cellStyle name="Followed Hyperlink" xfId="5649" builtinId="9" hidden="1"/>
    <cellStyle name="Followed Hyperlink" xfId="5713" builtinId="9" hidden="1"/>
    <cellStyle name="Followed Hyperlink" xfId="5777" builtinId="9" hidden="1"/>
    <cellStyle name="Followed Hyperlink" xfId="5841" builtinId="9" hidden="1"/>
    <cellStyle name="Followed Hyperlink" xfId="5905" builtinId="9" hidden="1"/>
    <cellStyle name="Followed Hyperlink" xfId="5969" builtinId="9" hidden="1"/>
    <cellStyle name="Followed Hyperlink" xfId="6033" builtinId="9" hidden="1"/>
    <cellStyle name="Followed Hyperlink" xfId="6097" builtinId="9" hidden="1"/>
    <cellStyle name="Followed Hyperlink" xfId="6161" builtinId="9" hidden="1"/>
    <cellStyle name="Followed Hyperlink" xfId="6225" builtinId="9" hidden="1"/>
    <cellStyle name="Followed Hyperlink" xfId="6289" builtinId="9" hidden="1"/>
    <cellStyle name="Followed Hyperlink" xfId="6353" builtinId="9" hidden="1"/>
    <cellStyle name="Followed Hyperlink" xfId="6417" builtinId="9" hidden="1"/>
    <cellStyle name="Followed Hyperlink" xfId="6481" builtinId="9" hidden="1"/>
    <cellStyle name="Followed Hyperlink" xfId="6545" builtinId="9" hidden="1"/>
    <cellStyle name="Followed Hyperlink" xfId="6503" builtinId="9" hidden="1"/>
    <cellStyle name="Followed Hyperlink" xfId="6439" builtinId="9" hidden="1"/>
    <cellStyle name="Followed Hyperlink" xfId="6375" builtinId="9" hidden="1"/>
    <cellStyle name="Followed Hyperlink" xfId="6311" builtinId="9" hidden="1"/>
    <cellStyle name="Followed Hyperlink" xfId="6247" builtinId="9" hidden="1"/>
    <cellStyle name="Followed Hyperlink" xfId="6183" builtinId="9" hidden="1"/>
    <cellStyle name="Followed Hyperlink" xfId="6119" builtinId="9" hidden="1"/>
    <cellStyle name="Followed Hyperlink" xfId="6055" builtinId="9" hidden="1"/>
    <cellStyle name="Followed Hyperlink" xfId="5991" builtinId="9" hidden="1"/>
    <cellStyle name="Followed Hyperlink" xfId="5927" builtinId="9" hidden="1"/>
    <cellStyle name="Followed Hyperlink" xfId="5863" builtinId="9" hidden="1"/>
    <cellStyle name="Followed Hyperlink" xfId="5799" builtinId="9" hidden="1"/>
    <cellStyle name="Followed Hyperlink" xfId="5735" builtinId="9" hidden="1"/>
    <cellStyle name="Followed Hyperlink" xfId="5671" builtinId="9" hidden="1"/>
    <cellStyle name="Followed Hyperlink" xfId="5607" builtinId="9" hidden="1"/>
    <cellStyle name="Followed Hyperlink" xfId="5543" builtinId="9" hidden="1"/>
    <cellStyle name="Followed Hyperlink" xfId="5479" builtinId="9" hidden="1"/>
    <cellStyle name="Followed Hyperlink" xfId="5415" builtinId="9" hidden="1"/>
    <cellStyle name="Followed Hyperlink" xfId="5351" builtinId="9" hidden="1"/>
    <cellStyle name="Followed Hyperlink" xfId="5287" builtinId="9" hidden="1"/>
    <cellStyle name="Followed Hyperlink" xfId="5223" builtinId="9" hidden="1"/>
    <cellStyle name="Followed Hyperlink" xfId="5159" builtinId="9" hidden="1"/>
    <cellStyle name="Followed Hyperlink" xfId="5095" builtinId="9" hidden="1"/>
    <cellStyle name="Followed Hyperlink" xfId="5031" builtinId="9" hidden="1"/>
    <cellStyle name="Followed Hyperlink" xfId="4967" builtinId="9" hidden="1"/>
    <cellStyle name="Followed Hyperlink" xfId="4903" builtinId="9" hidden="1"/>
    <cellStyle name="Followed Hyperlink" xfId="4839" builtinId="9" hidden="1"/>
    <cellStyle name="Followed Hyperlink" xfId="4775" builtinId="9" hidden="1"/>
    <cellStyle name="Followed Hyperlink" xfId="4711" builtinId="9" hidden="1"/>
    <cellStyle name="Followed Hyperlink" xfId="4647" builtinId="9" hidden="1"/>
    <cellStyle name="Followed Hyperlink" xfId="4583" builtinId="9" hidden="1"/>
    <cellStyle name="Followed Hyperlink" xfId="4519" builtinId="9" hidden="1"/>
    <cellStyle name="Followed Hyperlink" xfId="4455" builtinId="9" hidden="1"/>
    <cellStyle name="Followed Hyperlink" xfId="4391" builtinId="9" hidden="1"/>
    <cellStyle name="Followed Hyperlink" xfId="4327" builtinId="9" hidden="1"/>
    <cellStyle name="Followed Hyperlink" xfId="4263" builtinId="9" hidden="1"/>
    <cellStyle name="Followed Hyperlink" xfId="4199" builtinId="9" hidden="1"/>
    <cellStyle name="Followed Hyperlink" xfId="4135" builtinId="9" hidden="1"/>
    <cellStyle name="Followed Hyperlink" xfId="4071" builtinId="9" hidden="1"/>
    <cellStyle name="Followed Hyperlink" xfId="4007" builtinId="9" hidden="1"/>
    <cellStyle name="Followed Hyperlink" xfId="3943" builtinId="9" hidden="1"/>
    <cellStyle name="Followed Hyperlink" xfId="3879" builtinId="9" hidden="1"/>
    <cellStyle name="Followed Hyperlink" xfId="3815" builtinId="9" hidden="1"/>
    <cellStyle name="Followed Hyperlink" xfId="3751" builtinId="9" hidden="1"/>
    <cellStyle name="Followed Hyperlink" xfId="3687" builtinId="9" hidden="1"/>
    <cellStyle name="Followed Hyperlink" xfId="3623" builtinId="9" hidden="1"/>
    <cellStyle name="Followed Hyperlink" xfId="3559" builtinId="9" hidden="1"/>
    <cellStyle name="Followed Hyperlink" xfId="3495" builtinId="9" hidden="1"/>
    <cellStyle name="Followed Hyperlink" xfId="3431" builtinId="9" hidden="1"/>
    <cellStyle name="Followed Hyperlink" xfId="3367" builtinId="9" hidden="1"/>
    <cellStyle name="Followed Hyperlink" xfId="3303" builtinId="9" hidden="1"/>
    <cellStyle name="Followed Hyperlink" xfId="3239" builtinId="9" hidden="1"/>
    <cellStyle name="Followed Hyperlink" xfId="3175" builtinId="9" hidden="1"/>
    <cellStyle name="Followed Hyperlink" xfId="3111" builtinId="9" hidden="1"/>
    <cellStyle name="Followed Hyperlink" xfId="3047" builtinId="9" hidden="1"/>
    <cellStyle name="Followed Hyperlink" xfId="2983" builtinId="9" hidden="1"/>
    <cellStyle name="Followed Hyperlink" xfId="2919" builtinId="9" hidden="1"/>
    <cellStyle name="Followed Hyperlink" xfId="2855" builtinId="9" hidden="1"/>
    <cellStyle name="Followed Hyperlink" xfId="2791" builtinId="9" hidden="1"/>
    <cellStyle name="Followed Hyperlink" xfId="2727" builtinId="9" hidden="1"/>
    <cellStyle name="Followed Hyperlink" xfId="2663" builtinId="9" hidden="1"/>
    <cellStyle name="Followed Hyperlink" xfId="2599" builtinId="9" hidden="1"/>
    <cellStyle name="Followed Hyperlink" xfId="2535" builtinId="9" hidden="1"/>
    <cellStyle name="Followed Hyperlink" xfId="2471" builtinId="9" hidden="1"/>
    <cellStyle name="Followed Hyperlink" xfId="2407" builtinId="9" hidden="1"/>
    <cellStyle name="Followed Hyperlink" xfId="2343" builtinId="9" hidden="1"/>
    <cellStyle name="Followed Hyperlink" xfId="2279" builtinId="9" hidden="1"/>
    <cellStyle name="Followed Hyperlink" xfId="2215" builtinId="9" hidden="1"/>
    <cellStyle name="Followed Hyperlink" xfId="2151" builtinId="9" hidden="1"/>
    <cellStyle name="Followed Hyperlink" xfId="2087" builtinId="9" hidden="1"/>
    <cellStyle name="Followed Hyperlink" xfId="2023" builtinId="9" hidden="1"/>
    <cellStyle name="Followed Hyperlink" xfId="1959" builtinId="9" hidden="1"/>
    <cellStyle name="Followed Hyperlink" xfId="1895" builtinId="9" hidden="1"/>
    <cellStyle name="Followed Hyperlink" xfId="1831" builtinId="9" hidden="1"/>
    <cellStyle name="Followed Hyperlink" xfId="1767" builtinId="9" hidden="1"/>
    <cellStyle name="Followed Hyperlink" xfId="1703" builtinId="9" hidden="1"/>
    <cellStyle name="Followed Hyperlink" xfId="1639" builtinId="9" hidden="1"/>
    <cellStyle name="Followed Hyperlink" xfId="1575" builtinId="9" hidden="1"/>
    <cellStyle name="Followed Hyperlink" xfId="1511" builtinId="9" hidden="1"/>
    <cellStyle name="Followed Hyperlink" xfId="1447" builtinId="9" hidden="1"/>
    <cellStyle name="Followed Hyperlink" xfId="1383" builtinId="9" hidden="1"/>
    <cellStyle name="Followed Hyperlink" xfId="1319" builtinId="9" hidden="1"/>
    <cellStyle name="Followed Hyperlink" xfId="1255" builtinId="9" hidden="1"/>
    <cellStyle name="Followed Hyperlink" xfId="1191" builtinId="9" hidden="1"/>
    <cellStyle name="Followed Hyperlink" xfId="1127" builtinId="9" hidden="1"/>
    <cellStyle name="Followed Hyperlink" xfId="1062" builtinId="9" hidden="1"/>
    <cellStyle name="Followed Hyperlink" xfId="998" builtinId="9" hidden="1"/>
    <cellStyle name="Followed Hyperlink" xfId="934" builtinId="9" hidden="1"/>
    <cellStyle name="Followed Hyperlink" xfId="870" builtinId="9" hidden="1"/>
    <cellStyle name="Followed Hyperlink" xfId="806" builtinId="9" hidden="1"/>
    <cellStyle name="Followed Hyperlink" xfId="742" builtinId="9" hidden="1"/>
    <cellStyle name="Followed Hyperlink" xfId="678" builtinId="9" hidden="1"/>
    <cellStyle name="Followed Hyperlink" xfId="614" builtinId="9" hidden="1"/>
    <cellStyle name="Followed Hyperlink" xfId="550" builtinId="9" hidden="1"/>
    <cellStyle name="Followed Hyperlink" xfId="486" builtinId="9" hidden="1"/>
    <cellStyle name="Followed Hyperlink" xfId="422" builtinId="9" hidden="1"/>
    <cellStyle name="Followed Hyperlink" xfId="358" builtinId="9" hidden="1"/>
    <cellStyle name="Followed Hyperlink" xfId="294" builtinId="9" hidden="1"/>
    <cellStyle name="Followed Hyperlink" xfId="230" builtinId="9" hidden="1"/>
    <cellStyle name="Followed Hyperlink" xfId="166" builtinId="9" hidden="1"/>
    <cellStyle name="Followed Hyperlink" xfId="102" builtinId="9" hidden="1"/>
    <cellStyle name="Followed Hyperlink" xfId="28" builtinId="9" hidden="1"/>
    <cellStyle name="Followed Hyperlink" xfId="12" builtinId="9" hidden="1"/>
    <cellStyle name="Followed Hyperlink" xfId="26" builtinId="9" hidden="1"/>
    <cellStyle name="Followed Hyperlink" xfId="20" builtinId="9" hidden="1"/>
    <cellStyle name="Followed Hyperlink" xfId="114" builtinId="9" hidden="1"/>
    <cellStyle name="Followed Hyperlink" xfId="178" builtinId="9" hidden="1"/>
    <cellStyle name="Followed Hyperlink" xfId="242" builtinId="9" hidden="1"/>
    <cellStyle name="Followed Hyperlink" xfId="306" builtinId="9" hidden="1"/>
    <cellStyle name="Followed Hyperlink" xfId="370" builtinId="9" hidden="1"/>
    <cellStyle name="Followed Hyperlink" xfId="434" builtinId="9" hidden="1"/>
    <cellStyle name="Followed Hyperlink" xfId="498" builtinId="9" hidden="1"/>
    <cellStyle name="Followed Hyperlink" xfId="562" builtinId="9" hidden="1"/>
    <cellStyle name="Followed Hyperlink" xfId="626" builtinId="9" hidden="1"/>
    <cellStyle name="Followed Hyperlink" xfId="690" builtinId="9" hidden="1"/>
    <cellStyle name="Followed Hyperlink" xfId="754" builtinId="9" hidden="1"/>
    <cellStyle name="Followed Hyperlink" xfId="818" builtinId="9" hidden="1"/>
    <cellStyle name="Followed Hyperlink" xfId="882" builtinId="9" hidden="1"/>
    <cellStyle name="Followed Hyperlink" xfId="946" builtinId="9" hidden="1"/>
    <cellStyle name="Followed Hyperlink" xfId="1010" builtinId="9" hidden="1"/>
    <cellStyle name="Followed Hyperlink" xfId="1075" builtinId="9" hidden="1"/>
    <cellStyle name="Followed Hyperlink" xfId="1139" builtinId="9" hidden="1"/>
    <cellStyle name="Followed Hyperlink" xfId="1203" builtinId="9" hidden="1"/>
    <cellStyle name="Followed Hyperlink" xfId="1267" builtinId="9" hidden="1"/>
    <cellStyle name="Followed Hyperlink" xfId="1331" builtinId="9" hidden="1"/>
    <cellStyle name="Followed Hyperlink" xfId="1395" builtinId="9" hidden="1"/>
    <cellStyle name="Followed Hyperlink" xfId="1459" builtinId="9" hidden="1"/>
    <cellStyle name="Followed Hyperlink" xfId="1523" builtinId="9" hidden="1"/>
    <cellStyle name="Followed Hyperlink" xfId="1587" builtinId="9" hidden="1"/>
    <cellStyle name="Followed Hyperlink" xfId="1651" builtinId="9" hidden="1"/>
    <cellStyle name="Followed Hyperlink" xfId="1715" builtinId="9" hidden="1"/>
    <cellStyle name="Followed Hyperlink" xfId="1779" builtinId="9" hidden="1"/>
    <cellStyle name="Followed Hyperlink" xfId="1843" builtinId="9" hidden="1"/>
    <cellStyle name="Followed Hyperlink" xfId="1907" builtinId="9" hidden="1"/>
    <cellStyle name="Followed Hyperlink" xfId="1971" builtinId="9" hidden="1"/>
    <cellStyle name="Followed Hyperlink" xfId="2035" builtinId="9" hidden="1"/>
    <cellStyle name="Followed Hyperlink" xfId="2099" builtinId="9" hidden="1"/>
    <cellStyle name="Followed Hyperlink" xfId="2163" builtinId="9" hidden="1"/>
    <cellStyle name="Followed Hyperlink" xfId="2227" builtinId="9" hidden="1"/>
    <cellStyle name="Followed Hyperlink" xfId="2291" builtinId="9" hidden="1"/>
    <cellStyle name="Followed Hyperlink" xfId="2355" builtinId="9" hidden="1"/>
    <cellStyle name="Followed Hyperlink" xfId="2419" builtinId="9" hidden="1"/>
    <cellStyle name="Followed Hyperlink" xfId="2483" builtinId="9" hidden="1"/>
    <cellStyle name="Followed Hyperlink" xfId="2547" builtinId="9" hidden="1"/>
    <cellStyle name="Followed Hyperlink" xfId="2611" builtinId="9" hidden="1"/>
    <cellStyle name="Followed Hyperlink" xfId="2675" builtinId="9" hidden="1"/>
    <cellStyle name="Followed Hyperlink" xfId="2739" builtinId="9" hidden="1"/>
    <cellStyle name="Followed Hyperlink" xfId="2803" builtinId="9" hidden="1"/>
    <cellStyle name="Followed Hyperlink" xfId="2867" builtinId="9" hidden="1"/>
    <cellStyle name="Followed Hyperlink" xfId="2931" builtinId="9" hidden="1"/>
    <cellStyle name="Followed Hyperlink" xfId="2995" builtinId="9" hidden="1"/>
    <cellStyle name="Followed Hyperlink" xfId="3059" builtinId="9" hidden="1"/>
    <cellStyle name="Followed Hyperlink" xfId="3123" builtinId="9" hidden="1"/>
    <cellStyle name="Followed Hyperlink" xfId="3187" builtinId="9" hidden="1"/>
    <cellStyle name="Followed Hyperlink" xfId="3251" builtinId="9" hidden="1"/>
    <cellStyle name="Followed Hyperlink" xfId="3315" builtinId="9" hidden="1"/>
    <cellStyle name="Followed Hyperlink" xfId="3379" builtinId="9" hidden="1"/>
    <cellStyle name="Followed Hyperlink" xfId="3443" builtinId="9" hidden="1"/>
    <cellStyle name="Followed Hyperlink" xfId="3507" builtinId="9" hidden="1"/>
    <cellStyle name="Followed Hyperlink" xfId="3571" builtinId="9" hidden="1"/>
    <cellStyle name="Followed Hyperlink" xfId="3635" builtinId="9" hidden="1"/>
    <cellStyle name="Followed Hyperlink" xfId="3699" builtinId="9" hidden="1"/>
    <cellStyle name="Followed Hyperlink" xfId="3763" builtinId="9" hidden="1"/>
    <cellStyle name="Followed Hyperlink" xfId="3827" builtinId="9" hidden="1"/>
    <cellStyle name="Followed Hyperlink" xfId="3891" builtinId="9" hidden="1"/>
    <cellStyle name="Followed Hyperlink" xfId="3955" builtinId="9" hidden="1"/>
    <cellStyle name="Followed Hyperlink" xfId="4019" builtinId="9" hidden="1"/>
    <cellStyle name="Followed Hyperlink" xfId="4083" builtinId="9" hidden="1"/>
    <cellStyle name="Followed Hyperlink" xfId="4147" builtinId="9" hidden="1"/>
    <cellStyle name="Followed Hyperlink" xfId="4211" builtinId="9" hidden="1"/>
    <cellStyle name="Followed Hyperlink" xfId="4275" builtinId="9" hidden="1"/>
    <cellStyle name="Followed Hyperlink" xfId="4339" builtinId="9" hidden="1"/>
    <cellStyle name="Followed Hyperlink" xfId="4403" builtinId="9" hidden="1"/>
    <cellStyle name="Followed Hyperlink" xfId="4467" builtinId="9" hidden="1"/>
    <cellStyle name="Followed Hyperlink" xfId="4531" builtinId="9" hidden="1"/>
    <cellStyle name="Followed Hyperlink" xfId="4595" builtinId="9" hidden="1"/>
    <cellStyle name="Followed Hyperlink" xfId="4659" builtinId="9" hidden="1"/>
    <cellStyle name="Followed Hyperlink" xfId="4723" builtinId="9" hidden="1"/>
    <cellStyle name="Followed Hyperlink" xfId="4787" builtinId="9" hidden="1"/>
    <cellStyle name="Followed Hyperlink" xfId="4851" builtinId="9" hidden="1"/>
    <cellStyle name="Followed Hyperlink" xfId="4915" builtinId="9" hidden="1"/>
    <cellStyle name="Followed Hyperlink" xfId="4979" builtinId="9" hidden="1"/>
    <cellStyle name="Followed Hyperlink" xfId="5043" builtinId="9" hidden="1"/>
    <cellStyle name="Followed Hyperlink" xfId="5107" builtinId="9" hidden="1"/>
    <cellStyle name="Followed Hyperlink" xfId="5171" builtinId="9" hidden="1"/>
    <cellStyle name="Followed Hyperlink" xfId="5235" builtinId="9" hidden="1"/>
    <cellStyle name="Followed Hyperlink" xfId="5299" builtinId="9" hidden="1"/>
    <cellStyle name="Followed Hyperlink" xfId="5363" builtinId="9" hidden="1"/>
    <cellStyle name="Followed Hyperlink" xfId="5427" builtinId="9" hidden="1"/>
    <cellStyle name="Followed Hyperlink" xfId="5491" builtinId="9" hidden="1"/>
    <cellStyle name="Followed Hyperlink" xfId="5555" builtinId="9" hidden="1"/>
    <cellStyle name="Followed Hyperlink" xfId="5619" builtinId="9" hidden="1"/>
    <cellStyle name="Followed Hyperlink" xfId="5683" builtinId="9" hidden="1"/>
    <cellStyle name="Followed Hyperlink" xfId="5747" builtinId="9" hidden="1"/>
    <cellStyle name="Followed Hyperlink" xfId="5811" builtinId="9" hidden="1"/>
    <cellStyle name="Followed Hyperlink" xfId="5875" builtinId="9" hidden="1"/>
    <cellStyle name="Followed Hyperlink" xfId="5939" builtinId="9" hidden="1"/>
    <cellStyle name="Followed Hyperlink" xfId="6003" builtinId="9" hidden="1"/>
    <cellStyle name="Followed Hyperlink" xfId="6067" builtinId="9" hidden="1"/>
    <cellStyle name="Followed Hyperlink" xfId="6131" builtinId="9" hidden="1"/>
    <cellStyle name="Followed Hyperlink" xfId="6195" builtinId="9" hidden="1"/>
    <cellStyle name="Followed Hyperlink" xfId="6259" builtinId="9" hidden="1"/>
    <cellStyle name="Followed Hyperlink" xfId="6323" builtinId="9" hidden="1"/>
    <cellStyle name="Followed Hyperlink" xfId="6387" builtinId="9" hidden="1"/>
    <cellStyle name="Followed Hyperlink" xfId="6451" builtinId="9" hidden="1"/>
    <cellStyle name="Followed Hyperlink" xfId="6515" builtinId="9" hidden="1"/>
    <cellStyle name="Followed Hyperlink" xfId="6533" builtinId="9" hidden="1"/>
    <cellStyle name="Followed Hyperlink" xfId="6469" builtinId="9" hidden="1"/>
    <cellStyle name="Followed Hyperlink" xfId="6405" builtinId="9" hidden="1"/>
    <cellStyle name="Followed Hyperlink" xfId="6341" builtinId="9" hidden="1"/>
    <cellStyle name="Followed Hyperlink" xfId="6277" builtinId="9" hidden="1"/>
    <cellStyle name="Followed Hyperlink" xfId="6213" builtinId="9" hidden="1"/>
    <cellStyle name="Followed Hyperlink" xfId="6149" builtinId="9" hidden="1"/>
    <cellStyle name="Followed Hyperlink" xfId="6085" builtinId="9" hidden="1"/>
    <cellStyle name="Followed Hyperlink" xfId="6021" builtinId="9" hidden="1"/>
    <cellStyle name="Followed Hyperlink" xfId="5957" builtinId="9" hidden="1"/>
    <cellStyle name="Followed Hyperlink" xfId="5893" builtinId="9" hidden="1"/>
    <cellStyle name="Followed Hyperlink" xfId="5829" builtinId="9" hidden="1"/>
    <cellStyle name="Followed Hyperlink" xfId="5765" builtinId="9" hidden="1"/>
    <cellStyle name="Followed Hyperlink" xfId="5701" builtinId="9" hidden="1"/>
    <cellStyle name="Followed Hyperlink" xfId="5637" builtinId="9" hidden="1"/>
    <cellStyle name="Followed Hyperlink" xfId="5573" builtinId="9" hidden="1"/>
    <cellStyle name="Followed Hyperlink" xfId="5509" builtinId="9" hidden="1"/>
    <cellStyle name="Followed Hyperlink" xfId="5445" builtinId="9" hidden="1"/>
    <cellStyle name="Followed Hyperlink" xfId="5381" builtinId="9" hidden="1"/>
    <cellStyle name="Followed Hyperlink" xfId="5317" builtinId="9" hidden="1"/>
    <cellStyle name="Followed Hyperlink" xfId="5253" builtinId="9" hidden="1"/>
    <cellStyle name="Followed Hyperlink" xfId="5189" builtinId="9" hidden="1"/>
    <cellStyle name="Followed Hyperlink" xfId="5125" builtinId="9" hidden="1"/>
    <cellStyle name="Followed Hyperlink" xfId="5061" builtinId="9" hidden="1"/>
    <cellStyle name="Followed Hyperlink" xfId="4997" builtinId="9" hidden="1"/>
    <cellStyle name="Followed Hyperlink" xfId="4933" builtinId="9" hidden="1"/>
    <cellStyle name="Followed Hyperlink" xfId="4869" builtinId="9" hidden="1"/>
    <cellStyle name="Followed Hyperlink" xfId="4805" builtinId="9" hidden="1"/>
    <cellStyle name="Followed Hyperlink" xfId="4741" builtinId="9" hidden="1"/>
    <cellStyle name="Followed Hyperlink" xfId="4677" builtinId="9" hidden="1"/>
    <cellStyle name="Followed Hyperlink" xfId="4613" builtinId="9" hidden="1"/>
    <cellStyle name="Followed Hyperlink" xfId="4549" builtinId="9" hidden="1"/>
    <cellStyle name="Followed Hyperlink" xfId="4485" builtinId="9" hidden="1"/>
    <cellStyle name="Followed Hyperlink" xfId="4421" builtinId="9" hidden="1"/>
    <cellStyle name="Followed Hyperlink" xfId="4357" builtinId="9" hidden="1"/>
    <cellStyle name="Followed Hyperlink" xfId="4293" builtinId="9" hidden="1"/>
    <cellStyle name="Followed Hyperlink" xfId="4229" builtinId="9" hidden="1"/>
    <cellStyle name="Followed Hyperlink" xfId="4165" builtinId="9" hidden="1"/>
    <cellStyle name="Followed Hyperlink" xfId="4101" builtinId="9" hidden="1"/>
    <cellStyle name="Followed Hyperlink" xfId="4037" builtinId="9" hidden="1"/>
    <cellStyle name="Followed Hyperlink" xfId="3973" builtinId="9" hidden="1"/>
    <cellStyle name="Followed Hyperlink" xfId="3909" builtinId="9" hidden="1"/>
    <cellStyle name="Followed Hyperlink" xfId="3845" builtinId="9" hidden="1"/>
    <cellStyle name="Followed Hyperlink" xfId="3781" builtinId="9" hidden="1"/>
    <cellStyle name="Followed Hyperlink" xfId="3717" builtinId="9" hidden="1"/>
    <cellStyle name="Followed Hyperlink" xfId="3653" builtinId="9" hidden="1"/>
    <cellStyle name="Followed Hyperlink" xfId="3589" builtinId="9" hidden="1"/>
    <cellStyle name="Followed Hyperlink" xfId="3525" builtinId="9" hidden="1"/>
    <cellStyle name="Followed Hyperlink" xfId="3461" builtinId="9" hidden="1"/>
    <cellStyle name="Followed Hyperlink" xfId="3397" builtinId="9" hidden="1"/>
    <cellStyle name="Followed Hyperlink" xfId="3333" builtinId="9" hidden="1"/>
    <cellStyle name="Followed Hyperlink" xfId="3269" builtinId="9" hidden="1"/>
    <cellStyle name="Followed Hyperlink" xfId="3205" builtinId="9" hidden="1"/>
    <cellStyle name="Followed Hyperlink" xfId="3141" builtinId="9" hidden="1"/>
    <cellStyle name="Followed Hyperlink" xfId="3077" builtinId="9" hidden="1"/>
    <cellStyle name="Followed Hyperlink" xfId="3013" builtinId="9" hidden="1"/>
    <cellStyle name="Followed Hyperlink" xfId="2949" builtinId="9" hidden="1"/>
    <cellStyle name="Followed Hyperlink" xfId="2885" builtinId="9" hidden="1"/>
    <cellStyle name="Followed Hyperlink" xfId="2821" builtinId="9" hidden="1"/>
    <cellStyle name="Followed Hyperlink" xfId="2757" builtinId="9" hidden="1"/>
    <cellStyle name="Followed Hyperlink" xfId="2693" builtinId="9" hidden="1"/>
    <cellStyle name="Followed Hyperlink" xfId="2629" builtinId="9" hidden="1"/>
    <cellStyle name="Followed Hyperlink" xfId="2565" builtinId="9" hidden="1"/>
    <cellStyle name="Followed Hyperlink" xfId="2501" builtinId="9" hidden="1"/>
    <cellStyle name="Followed Hyperlink" xfId="2437" builtinId="9" hidden="1"/>
    <cellStyle name="Followed Hyperlink" xfId="2373" builtinId="9" hidden="1"/>
    <cellStyle name="Followed Hyperlink" xfId="2309" builtinId="9" hidden="1"/>
    <cellStyle name="Followed Hyperlink" xfId="2245" builtinId="9" hidden="1"/>
    <cellStyle name="Followed Hyperlink" xfId="2181" builtinId="9" hidden="1"/>
    <cellStyle name="Followed Hyperlink" xfId="2117" builtinId="9" hidden="1"/>
    <cellStyle name="Followed Hyperlink" xfId="2053" builtinId="9" hidden="1"/>
    <cellStyle name="Followed Hyperlink" xfId="1989" builtinId="9" hidden="1"/>
    <cellStyle name="Followed Hyperlink" xfId="1925" builtinId="9" hidden="1"/>
    <cellStyle name="Followed Hyperlink" xfId="1861" builtinId="9" hidden="1"/>
    <cellStyle name="Followed Hyperlink" xfId="1797" builtinId="9" hidden="1"/>
    <cellStyle name="Followed Hyperlink" xfId="1733" builtinId="9" hidden="1"/>
    <cellStyle name="Followed Hyperlink" xfId="1669" builtinId="9" hidden="1"/>
    <cellStyle name="Followed Hyperlink" xfId="1605" builtinId="9" hidden="1"/>
    <cellStyle name="Followed Hyperlink" xfId="1541" builtinId="9" hidden="1"/>
    <cellStyle name="Followed Hyperlink" xfId="1477" builtinId="9" hidden="1"/>
    <cellStyle name="Followed Hyperlink" xfId="1413" builtinId="9" hidden="1"/>
    <cellStyle name="Followed Hyperlink" xfId="1349" builtinId="9" hidden="1"/>
    <cellStyle name="Followed Hyperlink" xfId="1285" builtinId="9" hidden="1"/>
    <cellStyle name="Followed Hyperlink" xfId="1221" builtinId="9" hidden="1"/>
    <cellStyle name="Followed Hyperlink" xfId="1157" builtinId="9" hidden="1"/>
    <cellStyle name="Followed Hyperlink" xfId="1093" builtinId="9" hidden="1"/>
    <cellStyle name="Followed Hyperlink" xfId="1028" builtinId="9" hidden="1"/>
    <cellStyle name="Followed Hyperlink" xfId="964" builtinId="9" hidden="1"/>
    <cellStyle name="Followed Hyperlink" xfId="900" builtinId="9" hidden="1"/>
    <cellStyle name="Followed Hyperlink" xfId="836" builtinId="9" hidden="1"/>
    <cellStyle name="Followed Hyperlink" xfId="772" builtinId="9" hidden="1"/>
    <cellStyle name="Followed Hyperlink" xfId="708" builtinId="9" hidden="1"/>
    <cellStyle name="Followed Hyperlink" xfId="644" builtinId="9" hidden="1"/>
    <cellStyle name="Followed Hyperlink" xfId="580" builtinId="9" hidden="1"/>
    <cellStyle name="Followed Hyperlink" xfId="516" builtinId="9" hidden="1"/>
    <cellStyle name="Followed Hyperlink" xfId="452" builtinId="9" hidden="1"/>
    <cellStyle name="Followed Hyperlink" xfId="388" builtinId="9" hidden="1"/>
    <cellStyle name="Followed Hyperlink" xfId="252" builtinId="9" hidden="1"/>
    <cellStyle name="Followed Hyperlink" xfId="300" builtinId="9" hidden="1"/>
    <cellStyle name="Followed Hyperlink" xfId="340" builtinId="9" hidden="1"/>
    <cellStyle name="Followed Hyperlink" xfId="324" builtinId="9" hidden="1"/>
    <cellStyle name="Followed Hyperlink" xfId="188" builtinId="9" hidden="1"/>
    <cellStyle name="Followed Hyperlink" xfId="196" builtinId="9" hidden="1"/>
    <cellStyle name="Followed Hyperlink" xfId="6557" builtinId="9" hidden="1"/>
    <cellStyle name="Followed Hyperlink" xfId="6565" builtinId="9" hidden="1"/>
    <cellStyle name="Followed Hyperlink" xfId="6573" builtinId="9" hidden="1"/>
    <cellStyle name="Followed Hyperlink" xfId="6581" builtinId="9" hidden="1"/>
    <cellStyle name="Followed Hyperlink" xfId="6589" builtinId="9" hidden="1"/>
    <cellStyle name="Followed Hyperlink" xfId="6597" builtinId="9" hidden="1"/>
    <cellStyle name="Followed Hyperlink" xfId="6599" builtinId="9" hidden="1"/>
    <cellStyle name="Followed Hyperlink" xfId="6591" builtinId="9" hidden="1"/>
    <cellStyle name="Followed Hyperlink" xfId="6583" builtinId="9" hidden="1"/>
    <cellStyle name="Followed Hyperlink" xfId="6575" builtinId="9" hidden="1"/>
    <cellStyle name="Followed Hyperlink" xfId="6567" builtinId="9" hidden="1"/>
    <cellStyle name="Followed Hyperlink" xfId="6559" builtinId="9" hidden="1"/>
    <cellStyle name="Followed Hyperlink" xfId="172" builtinId="9" hidden="1"/>
    <cellStyle name="Followed Hyperlink" xfId="204" builtinId="9" hidden="1"/>
    <cellStyle name="Followed Hyperlink" xfId="292" builtinId="9" hidden="1"/>
    <cellStyle name="Followed Hyperlink" xfId="348" builtinId="9" hidden="1"/>
    <cellStyle name="Followed Hyperlink" xfId="308" builtinId="9" hidden="1"/>
    <cellStyle name="Followed Hyperlink" xfId="268" builtinId="9" hidden="1"/>
    <cellStyle name="Followed Hyperlink" xfId="372" builtinId="9" hidden="1"/>
    <cellStyle name="Followed Hyperlink" xfId="436" builtinId="9" hidden="1"/>
    <cellStyle name="Followed Hyperlink" xfId="500" builtinId="9" hidden="1"/>
    <cellStyle name="Followed Hyperlink" xfId="564" builtinId="9" hidden="1"/>
    <cellStyle name="Followed Hyperlink" xfId="628" builtinId="9" hidden="1"/>
    <cellStyle name="Followed Hyperlink" xfId="692" builtinId="9" hidden="1"/>
    <cellStyle name="Followed Hyperlink" xfId="756" builtinId="9" hidden="1"/>
    <cellStyle name="Followed Hyperlink" xfId="820" builtinId="9" hidden="1"/>
    <cellStyle name="Followed Hyperlink" xfId="884" builtinId="9" hidden="1"/>
    <cellStyle name="Followed Hyperlink" xfId="948" builtinId="9" hidden="1"/>
    <cellStyle name="Followed Hyperlink" xfId="1012" builtinId="9" hidden="1"/>
    <cellStyle name="Followed Hyperlink" xfId="1077" builtinId="9" hidden="1"/>
    <cellStyle name="Followed Hyperlink" xfId="1141" builtinId="9" hidden="1"/>
    <cellStyle name="Followed Hyperlink" xfId="1205" builtinId="9" hidden="1"/>
    <cellStyle name="Followed Hyperlink" xfId="1269" builtinId="9" hidden="1"/>
    <cellStyle name="Followed Hyperlink" xfId="1333" builtinId="9" hidden="1"/>
    <cellStyle name="Followed Hyperlink" xfId="1397" builtinId="9" hidden="1"/>
    <cellStyle name="Followed Hyperlink" xfId="1461" builtinId="9" hidden="1"/>
    <cellStyle name="Followed Hyperlink" xfId="1525" builtinId="9" hidden="1"/>
    <cellStyle name="Followed Hyperlink" xfId="1589" builtinId="9" hidden="1"/>
    <cellStyle name="Followed Hyperlink" xfId="1653" builtinId="9" hidden="1"/>
    <cellStyle name="Followed Hyperlink" xfId="1717" builtinId="9" hidden="1"/>
    <cellStyle name="Followed Hyperlink" xfId="1781" builtinId="9" hidden="1"/>
    <cellStyle name="Followed Hyperlink" xfId="1845" builtinId="9" hidden="1"/>
    <cellStyle name="Followed Hyperlink" xfId="1909" builtinId="9" hidden="1"/>
    <cellStyle name="Followed Hyperlink" xfId="1973" builtinId="9" hidden="1"/>
    <cellStyle name="Followed Hyperlink" xfId="2037" builtinId="9" hidden="1"/>
    <cellStyle name="Followed Hyperlink" xfId="2101" builtinId="9" hidden="1"/>
    <cellStyle name="Followed Hyperlink" xfId="2165" builtinId="9" hidden="1"/>
    <cellStyle name="Followed Hyperlink" xfId="2229" builtinId="9" hidden="1"/>
    <cellStyle name="Followed Hyperlink" xfId="2293" builtinId="9" hidden="1"/>
    <cellStyle name="Followed Hyperlink" xfId="2357" builtinId="9" hidden="1"/>
    <cellStyle name="Followed Hyperlink" xfId="2421" builtinId="9" hidden="1"/>
    <cellStyle name="Followed Hyperlink" xfId="2485" builtinId="9" hidden="1"/>
    <cellStyle name="Followed Hyperlink" xfId="2549" builtinId="9" hidden="1"/>
    <cellStyle name="Followed Hyperlink" xfId="2613" builtinId="9" hidden="1"/>
    <cellStyle name="Followed Hyperlink" xfId="2677" builtinId="9" hidden="1"/>
    <cellStyle name="Followed Hyperlink" xfId="2741" builtinId="9" hidden="1"/>
    <cellStyle name="Followed Hyperlink" xfId="2805" builtinId="9" hidden="1"/>
    <cellStyle name="Followed Hyperlink" xfId="2869" builtinId="9" hidden="1"/>
    <cellStyle name="Followed Hyperlink" xfId="2933" builtinId="9" hidden="1"/>
    <cellStyle name="Followed Hyperlink" xfId="2997" builtinId="9" hidden="1"/>
    <cellStyle name="Followed Hyperlink" xfId="3061" builtinId="9" hidden="1"/>
    <cellStyle name="Followed Hyperlink" xfId="3125" builtinId="9" hidden="1"/>
    <cellStyle name="Followed Hyperlink" xfId="3189" builtinId="9" hidden="1"/>
    <cellStyle name="Followed Hyperlink" xfId="3253" builtinId="9" hidden="1"/>
    <cellStyle name="Followed Hyperlink" xfId="3317" builtinId="9" hidden="1"/>
    <cellStyle name="Followed Hyperlink" xfId="3381" builtinId="9" hidden="1"/>
    <cellStyle name="Followed Hyperlink" xfId="3445" builtinId="9" hidden="1"/>
    <cellStyle name="Followed Hyperlink" xfId="3509" builtinId="9" hidden="1"/>
    <cellStyle name="Followed Hyperlink" xfId="3573" builtinId="9" hidden="1"/>
    <cellStyle name="Followed Hyperlink" xfId="3637" builtinId="9" hidden="1"/>
    <cellStyle name="Followed Hyperlink" xfId="3701" builtinId="9" hidden="1"/>
    <cellStyle name="Followed Hyperlink" xfId="3765" builtinId="9" hidden="1"/>
    <cellStyle name="Followed Hyperlink" xfId="3829" builtinId="9" hidden="1"/>
    <cellStyle name="Followed Hyperlink" xfId="3893" builtinId="9" hidden="1"/>
    <cellStyle name="Followed Hyperlink" xfId="3957" builtinId="9" hidden="1"/>
    <cellStyle name="Followed Hyperlink" xfId="4021" builtinId="9" hidden="1"/>
    <cellStyle name="Followed Hyperlink" xfId="4085" builtinId="9" hidden="1"/>
    <cellStyle name="Followed Hyperlink" xfId="4149" builtinId="9" hidden="1"/>
    <cellStyle name="Followed Hyperlink" xfId="4213" builtinId="9" hidden="1"/>
    <cellStyle name="Followed Hyperlink" xfId="4277" builtinId="9" hidden="1"/>
    <cellStyle name="Followed Hyperlink" xfId="4341" builtinId="9" hidden="1"/>
    <cellStyle name="Followed Hyperlink" xfId="4405" builtinId="9" hidden="1"/>
    <cellStyle name="Followed Hyperlink" xfId="4469" builtinId="9" hidden="1"/>
    <cellStyle name="Followed Hyperlink" xfId="4533" builtinId="9" hidden="1"/>
    <cellStyle name="Followed Hyperlink" xfId="4597" builtinId="9" hidden="1"/>
    <cellStyle name="Followed Hyperlink" xfId="4661" builtinId="9" hidden="1"/>
    <cellStyle name="Followed Hyperlink" xfId="4725" builtinId="9" hidden="1"/>
    <cellStyle name="Followed Hyperlink" xfId="4789" builtinId="9" hidden="1"/>
    <cellStyle name="Followed Hyperlink" xfId="4853" builtinId="9" hidden="1"/>
    <cellStyle name="Followed Hyperlink" xfId="4917" builtinId="9" hidden="1"/>
    <cellStyle name="Followed Hyperlink" xfId="4981" builtinId="9" hidden="1"/>
    <cellStyle name="Followed Hyperlink" xfId="5045" builtinId="9" hidden="1"/>
    <cellStyle name="Followed Hyperlink" xfId="5109" builtinId="9" hidden="1"/>
    <cellStyle name="Followed Hyperlink" xfId="5173" builtinId="9" hidden="1"/>
    <cellStyle name="Followed Hyperlink" xfId="5237" builtinId="9" hidden="1"/>
    <cellStyle name="Followed Hyperlink" xfId="5301" builtinId="9" hidden="1"/>
    <cellStyle name="Followed Hyperlink" xfId="5365" builtinId="9" hidden="1"/>
    <cellStyle name="Followed Hyperlink" xfId="5429" builtinId="9" hidden="1"/>
    <cellStyle name="Followed Hyperlink" xfId="5493" builtinId="9" hidden="1"/>
    <cellStyle name="Followed Hyperlink" xfId="5557" builtinId="9" hidden="1"/>
    <cellStyle name="Followed Hyperlink" xfId="5621" builtinId="9" hidden="1"/>
    <cellStyle name="Followed Hyperlink" xfId="5685" builtinId="9" hidden="1"/>
    <cellStyle name="Followed Hyperlink" xfId="5749" builtinId="9" hidden="1"/>
    <cellStyle name="Followed Hyperlink" xfId="5813" builtinId="9" hidden="1"/>
    <cellStyle name="Followed Hyperlink" xfId="5877" builtinId="9" hidden="1"/>
    <cellStyle name="Followed Hyperlink" xfId="5941" builtinId="9" hidden="1"/>
    <cellStyle name="Followed Hyperlink" xfId="6005" builtinId="9" hidden="1"/>
    <cellStyle name="Followed Hyperlink" xfId="6069" builtinId="9" hidden="1"/>
    <cellStyle name="Followed Hyperlink" xfId="6133" builtinId="9" hidden="1"/>
    <cellStyle name="Followed Hyperlink" xfId="6197" builtinId="9" hidden="1"/>
    <cellStyle name="Followed Hyperlink" xfId="6261" builtinId="9" hidden="1"/>
    <cellStyle name="Followed Hyperlink" xfId="6325" builtinId="9" hidden="1"/>
    <cellStyle name="Followed Hyperlink" xfId="6389" builtinId="9" hidden="1"/>
    <cellStyle name="Followed Hyperlink" xfId="6453" builtinId="9" hidden="1"/>
    <cellStyle name="Followed Hyperlink" xfId="6517" builtinId="9" hidden="1"/>
    <cellStyle name="Followed Hyperlink" xfId="6531" builtinId="9" hidden="1"/>
    <cellStyle name="Followed Hyperlink" xfId="6467" builtinId="9" hidden="1"/>
    <cellStyle name="Followed Hyperlink" xfId="6403" builtinId="9" hidden="1"/>
    <cellStyle name="Followed Hyperlink" xfId="6339" builtinId="9" hidden="1"/>
    <cellStyle name="Followed Hyperlink" xfId="6275" builtinId="9" hidden="1"/>
    <cellStyle name="Followed Hyperlink" xfId="6211" builtinId="9" hidden="1"/>
    <cellStyle name="Followed Hyperlink" xfId="6147" builtinId="9" hidden="1"/>
    <cellStyle name="Followed Hyperlink" xfId="6083" builtinId="9" hidden="1"/>
    <cellStyle name="Followed Hyperlink" xfId="6019" builtinId="9" hidden="1"/>
    <cellStyle name="Followed Hyperlink" xfId="5955" builtinId="9" hidden="1"/>
    <cellStyle name="Followed Hyperlink" xfId="5891" builtinId="9" hidden="1"/>
    <cellStyle name="Followed Hyperlink" xfId="5827" builtinId="9" hidden="1"/>
    <cellStyle name="Followed Hyperlink" xfId="5763" builtinId="9" hidden="1"/>
    <cellStyle name="Followed Hyperlink" xfId="5699" builtinId="9" hidden="1"/>
    <cellStyle name="Followed Hyperlink" xfId="5635" builtinId="9" hidden="1"/>
    <cellStyle name="Followed Hyperlink" xfId="5571" builtinId="9" hidden="1"/>
    <cellStyle name="Followed Hyperlink" xfId="5507" builtinId="9" hidden="1"/>
    <cellStyle name="Followed Hyperlink" xfId="5443" builtinId="9" hidden="1"/>
    <cellStyle name="Followed Hyperlink" xfId="5379" builtinId="9" hidden="1"/>
    <cellStyle name="Followed Hyperlink" xfId="5315" builtinId="9" hidden="1"/>
    <cellStyle name="Followed Hyperlink" xfId="5251" builtinId="9" hidden="1"/>
    <cellStyle name="Followed Hyperlink" xfId="5187" builtinId="9" hidden="1"/>
    <cellStyle name="Followed Hyperlink" xfId="5123" builtinId="9" hidden="1"/>
    <cellStyle name="Followed Hyperlink" xfId="5059" builtinId="9" hidden="1"/>
    <cellStyle name="Followed Hyperlink" xfId="4995" builtinId="9" hidden="1"/>
    <cellStyle name="Followed Hyperlink" xfId="4931" builtinId="9" hidden="1"/>
    <cellStyle name="Followed Hyperlink" xfId="4867" builtinId="9" hidden="1"/>
    <cellStyle name="Followed Hyperlink" xfId="4803" builtinId="9" hidden="1"/>
    <cellStyle name="Followed Hyperlink" xfId="4739" builtinId="9" hidden="1"/>
    <cellStyle name="Followed Hyperlink" xfId="4675" builtinId="9" hidden="1"/>
    <cellStyle name="Followed Hyperlink" xfId="4611" builtinId="9" hidden="1"/>
    <cellStyle name="Followed Hyperlink" xfId="4547" builtinId="9" hidden="1"/>
    <cellStyle name="Followed Hyperlink" xfId="4483" builtinId="9" hidden="1"/>
    <cellStyle name="Followed Hyperlink" xfId="4419" builtinId="9" hidden="1"/>
    <cellStyle name="Followed Hyperlink" xfId="4355" builtinId="9" hidden="1"/>
    <cellStyle name="Followed Hyperlink" xfId="4291" builtinId="9" hidden="1"/>
    <cellStyle name="Followed Hyperlink" xfId="4227" builtinId="9" hidden="1"/>
    <cellStyle name="Followed Hyperlink" xfId="4163" builtinId="9" hidden="1"/>
    <cellStyle name="Followed Hyperlink" xfId="4099" builtinId="9" hidden="1"/>
    <cellStyle name="Followed Hyperlink" xfId="4035" builtinId="9" hidden="1"/>
    <cellStyle name="Followed Hyperlink" xfId="3971" builtinId="9" hidden="1"/>
    <cellStyle name="Followed Hyperlink" xfId="3907" builtinId="9" hidden="1"/>
    <cellStyle name="Followed Hyperlink" xfId="3843" builtinId="9" hidden="1"/>
    <cellStyle name="Followed Hyperlink" xfId="3779" builtinId="9" hidden="1"/>
    <cellStyle name="Followed Hyperlink" xfId="3715" builtinId="9" hidden="1"/>
    <cellStyle name="Followed Hyperlink" xfId="3651" builtinId="9" hidden="1"/>
    <cellStyle name="Followed Hyperlink" xfId="3587" builtinId="9" hidden="1"/>
    <cellStyle name="Followed Hyperlink" xfId="3523" builtinId="9" hidden="1"/>
    <cellStyle name="Followed Hyperlink" xfId="3459" builtinId="9" hidden="1"/>
    <cellStyle name="Followed Hyperlink" xfId="3395" builtinId="9" hidden="1"/>
    <cellStyle name="Followed Hyperlink" xfId="3331" builtinId="9" hidden="1"/>
    <cellStyle name="Followed Hyperlink" xfId="3267" builtinId="9" hidden="1"/>
    <cellStyle name="Followed Hyperlink" xfId="3203" builtinId="9" hidden="1"/>
    <cellStyle name="Followed Hyperlink" xfId="3139" builtinId="9" hidden="1"/>
    <cellStyle name="Followed Hyperlink" xfId="3075" builtinId="9" hidden="1"/>
    <cellStyle name="Followed Hyperlink" xfId="3011" builtinId="9" hidden="1"/>
    <cellStyle name="Followed Hyperlink" xfId="2947" builtinId="9" hidden="1"/>
    <cellStyle name="Followed Hyperlink" xfId="2883" builtinId="9" hidden="1"/>
    <cellStyle name="Followed Hyperlink" xfId="2819" builtinId="9" hidden="1"/>
    <cellStyle name="Followed Hyperlink" xfId="2755" builtinId="9" hidden="1"/>
    <cellStyle name="Followed Hyperlink" xfId="2691" builtinId="9" hidden="1"/>
    <cellStyle name="Followed Hyperlink" xfId="2627" builtinId="9" hidden="1"/>
    <cellStyle name="Followed Hyperlink" xfId="2563" builtinId="9" hidden="1"/>
    <cellStyle name="Followed Hyperlink" xfId="2499" builtinId="9" hidden="1"/>
    <cellStyle name="Followed Hyperlink" xfId="2435" builtinId="9" hidden="1"/>
    <cellStyle name="Followed Hyperlink" xfId="2371" builtinId="9" hidden="1"/>
    <cellStyle name="Followed Hyperlink" xfId="2307" builtinId="9" hidden="1"/>
    <cellStyle name="Followed Hyperlink" xfId="2243" builtinId="9" hidden="1"/>
    <cellStyle name="Followed Hyperlink" xfId="2179" builtinId="9" hidden="1"/>
    <cellStyle name="Followed Hyperlink" xfId="2115" builtinId="9" hidden="1"/>
    <cellStyle name="Followed Hyperlink" xfId="2051" builtinId="9" hidden="1"/>
    <cellStyle name="Followed Hyperlink" xfId="1987" builtinId="9" hidden="1"/>
    <cellStyle name="Followed Hyperlink" xfId="1923" builtinId="9" hidden="1"/>
    <cellStyle name="Followed Hyperlink" xfId="1859" builtinId="9" hidden="1"/>
    <cellStyle name="Followed Hyperlink" xfId="1795" builtinId="9" hidden="1"/>
    <cellStyle name="Followed Hyperlink" xfId="1731" builtinId="9" hidden="1"/>
    <cellStyle name="Followed Hyperlink" xfId="1667" builtinId="9" hidden="1"/>
    <cellStyle name="Followed Hyperlink" xfId="1603" builtinId="9" hidden="1"/>
    <cellStyle name="Followed Hyperlink" xfId="1539" builtinId="9" hidden="1"/>
    <cellStyle name="Followed Hyperlink" xfId="1475" builtinId="9" hidden="1"/>
    <cellStyle name="Followed Hyperlink" xfId="1411" builtinId="9" hidden="1"/>
    <cellStyle name="Followed Hyperlink" xfId="1347" builtinId="9" hidden="1"/>
    <cellStyle name="Followed Hyperlink" xfId="1283" builtinId="9" hidden="1"/>
    <cellStyle name="Followed Hyperlink" xfId="1219" builtinId="9" hidden="1"/>
    <cellStyle name="Followed Hyperlink" xfId="1155" builtinId="9" hidden="1"/>
    <cellStyle name="Followed Hyperlink" xfId="1091" builtinId="9" hidden="1"/>
    <cellStyle name="Followed Hyperlink" xfId="1026" builtinId="9" hidden="1"/>
    <cellStyle name="Followed Hyperlink" xfId="962" builtinId="9" hidden="1"/>
    <cellStyle name="Followed Hyperlink" xfId="898" builtinId="9" hidden="1"/>
    <cellStyle name="Followed Hyperlink" xfId="834" builtinId="9" hidden="1"/>
    <cellStyle name="Followed Hyperlink" xfId="770" builtinId="9" hidden="1"/>
    <cellStyle name="Followed Hyperlink" xfId="706" builtinId="9" hidden="1"/>
    <cellStyle name="Followed Hyperlink" xfId="642" builtinId="9" hidden="1"/>
    <cellStyle name="Followed Hyperlink" xfId="578" builtinId="9" hidden="1"/>
    <cellStyle name="Followed Hyperlink" xfId="514" builtinId="9" hidden="1"/>
    <cellStyle name="Followed Hyperlink" xfId="450" builtinId="9" hidden="1"/>
    <cellStyle name="Followed Hyperlink" xfId="386" builtinId="9" hidden="1"/>
    <cellStyle name="Followed Hyperlink" xfId="322" builtinId="9" hidden="1"/>
    <cellStyle name="Followed Hyperlink" xfId="258" builtinId="9" hidden="1"/>
    <cellStyle name="Followed Hyperlink" xfId="194" builtinId="9" hidden="1"/>
    <cellStyle name="Followed Hyperlink" xfId="130" builtinId="9" hidden="1"/>
    <cellStyle name="Followed Hyperlink" xfId="66" builtinId="9" hidden="1"/>
    <cellStyle name="Followed Hyperlink" xfId="52" builtinId="9" hidden="1"/>
    <cellStyle name="Followed Hyperlink" xfId="4" builtinId="9" hidden="1"/>
    <cellStyle name="Followed Hyperlink" xfId="38" builtinId="9" hidden="1"/>
    <cellStyle name="Followed Hyperlink" xfId="86" builtinId="9" hidden="1"/>
    <cellStyle name="Followed Hyperlink" xfId="150" builtinId="9" hidden="1"/>
    <cellStyle name="Followed Hyperlink" xfId="214" builtinId="9" hidden="1"/>
    <cellStyle name="Followed Hyperlink" xfId="278" builtinId="9" hidden="1"/>
    <cellStyle name="Followed Hyperlink" xfId="342" builtinId="9" hidden="1"/>
    <cellStyle name="Followed Hyperlink" xfId="406" builtinId="9" hidden="1"/>
    <cellStyle name="Followed Hyperlink" xfId="470" builtinId="9" hidden="1"/>
    <cellStyle name="Followed Hyperlink" xfId="534" builtinId="9" hidden="1"/>
    <cellStyle name="Followed Hyperlink" xfId="598" builtinId="9" hidden="1"/>
    <cellStyle name="Followed Hyperlink" xfId="662" builtinId="9" hidden="1"/>
    <cellStyle name="Followed Hyperlink" xfId="726" builtinId="9" hidden="1"/>
    <cellStyle name="Followed Hyperlink" xfId="790" builtinId="9" hidden="1"/>
    <cellStyle name="Followed Hyperlink" xfId="854" builtinId="9" hidden="1"/>
    <cellStyle name="Followed Hyperlink" xfId="918" builtinId="9" hidden="1"/>
    <cellStyle name="Followed Hyperlink" xfId="982" builtinId="9" hidden="1"/>
    <cellStyle name="Followed Hyperlink" xfId="1046" builtinId="9" hidden="1"/>
    <cellStyle name="Followed Hyperlink" xfId="1111" builtinId="9" hidden="1"/>
    <cellStyle name="Followed Hyperlink" xfId="1175" builtinId="9" hidden="1"/>
    <cellStyle name="Followed Hyperlink" xfId="1239" builtinId="9" hidden="1"/>
    <cellStyle name="Followed Hyperlink" xfId="1303" builtinId="9" hidden="1"/>
    <cellStyle name="Followed Hyperlink" xfId="1367" builtinId="9" hidden="1"/>
    <cellStyle name="Followed Hyperlink" xfId="1431" builtinId="9" hidden="1"/>
    <cellStyle name="Followed Hyperlink" xfId="1495" builtinId="9" hidden="1"/>
    <cellStyle name="Followed Hyperlink" xfId="1559" builtinId="9" hidden="1"/>
    <cellStyle name="Followed Hyperlink" xfId="1623" builtinId="9" hidden="1"/>
    <cellStyle name="Followed Hyperlink" xfId="1687" builtinId="9" hidden="1"/>
    <cellStyle name="Followed Hyperlink" xfId="1751" builtinId="9" hidden="1"/>
    <cellStyle name="Followed Hyperlink" xfId="1815" builtinId="9" hidden="1"/>
    <cellStyle name="Followed Hyperlink" xfId="1879" builtinId="9" hidden="1"/>
    <cellStyle name="Followed Hyperlink" xfId="1943" builtinId="9" hidden="1"/>
    <cellStyle name="Followed Hyperlink" xfId="2007" builtinId="9" hidden="1"/>
    <cellStyle name="Followed Hyperlink" xfId="2071" builtinId="9" hidden="1"/>
    <cellStyle name="Followed Hyperlink" xfId="2135" builtinId="9" hidden="1"/>
    <cellStyle name="Followed Hyperlink" xfId="2199" builtinId="9" hidden="1"/>
    <cellStyle name="Followed Hyperlink" xfId="2263" builtinId="9" hidden="1"/>
    <cellStyle name="Followed Hyperlink" xfId="2327" builtinId="9" hidden="1"/>
    <cellStyle name="Followed Hyperlink" xfId="2391" builtinId="9" hidden="1"/>
    <cellStyle name="Followed Hyperlink" xfId="2455" builtinId="9" hidden="1"/>
    <cellStyle name="Followed Hyperlink" xfId="2519" builtinId="9" hidden="1"/>
    <cellStyle name="Followed Hyperlink" xfId="2583" builtinId="9" hidden="1"/>
    <cellStyle name="Followed Hyperlink" xfId="2647" builtinId="9" hidden="1"/>
    <cellStyle name="Followed Hyperlink" xfId="2711" builtinId="9" hidden="1"/>
    <cellStyle name="Followed Hyperlink" xfId="2775" builtinId="9" hidden="1"/>
    <cellStyle name="Followed Hyperlink" xfId="2839" builtinId="9" hidden="1"/>
    <cellStyle name="Followed Hyperlink" xfId="2903" builtinId="9" hidden="1"/>
    <cellStyle name="Followed Hyperlink" xfId="2967" builtinId="9" hidden="1"/>
    <cellStyle name="Followed Hyperlink" xfId="3031" builtinId="9" hidden="1"/>
    <cellStyle name="Followed Hyperlink" xfId="3095" builtinId="9" hidden="1"/>
    <cellStyle name="Followed Hyperlink" xfId="3159" builtinId="9" hidden="1"/>
    <cellStyle name="Followed Hyperlink" xfId="3223" builtinId="9" hidden="1"/>
    <cellStyle name="Followed Hyperlink" xfId="3287" builtinId="9" hidden="1"/>
    <cellStyle name="Followed Hyperlink" xfId="3351" builtinId="9" hidden="1"/>
    <cellStyle name="Followed Hyperlink" xfId="3415" builtinId="9" hidden="1"/>
    <cellStyle name="Followed Hyperlink" xfId="3479" builtinId="9" hidden="1"/>
    <cellStyle name="Followed Hyperlink" xfId="3543" builtinId="9" hidden="1"/>
    <cellStyle name="Followed Hyperlink" xfId="3607" builtinId="9" hidden="1"/>
    <cellStyle name="Followed Hyperlink" xfId="3671" builtinId="9" hidden="1"/>
    <cellStyle name="Followed Hyperlink" xfId="3735" builtinId="9" hidden="1"/>
    <cellStyle name="Followed Hyperlink" xfId="3799" builtinId="9" hidden="1"/>
    <cellStyle name="Followed Hyperlink" xfId="3863" builtinId="9" hidden="1"/>
    <cellStyle name="Followed Hyperlink" xfId="3927" builtinId="9" hidden="1"/>
    <cellStyle name="Followed Hyperlink" xfId="3991" builtinId="9" hidden="1"/>
    <cellStyle name="Followed Hyperlink" xfId="4055" builtinId="9" hidden="1"/>
    <cellStyle name="Followed Hyperlink" xfId="4119" builtinId="9" hidden="1"/>
    <cellStyle name="Followed Hyperlink" xfId="4183" builtinId="9" hidden="1"/>
    <cellStyle name="Followed Hyperlink" xfId="4247" builtinId="9" hidden="1"/>
    <cellStyle name="Followed Hyperlink" xfId="4311" builtinId="9" hidden="1"/>
    <cellStyle name="Followed Hyperlink" xfId="4375" builtinId="9" hidden="1"/>
    <cellStyle name="Followed Hyperlink" xfId="4439" builtinId="9" hidden="1"/>
    <cellStyle name="Followed Hyperlink" xfId="4503" builtinId="9" hidden="1"/>
    <cellStyle name="Followed Hyperlink" xfId="4567" builtinId="9" hidden="1"/>
    <cellStyle name="Followed Hyperlink" xfId="4631" builtinId="9" hidden="1"/>
    <cellStyle name="Followed Hyperlink" xfId="4695" builtinId="9" hidden="1"/>
    <cellStyle name="Followed Hyperlink" xfId="4759" builtinId="9" hidden="1"/>
    <cellStyle name="Followed Hyperlink" xfId="4823" builtinId="9" hidden="1"/>
    <cellStyle name="Followed Hyperlink" xfId="4887" builtinId="9" hidden="1"/>
    <cellStyle name="Followed Hyperlink" xfId="4951" builtinId="9" hidden="1"/>
    <cellStyle name="Followed Hyperlink" xfId="5015" builtinId="9" hidden="1"/>
    <cellStyle name="Followed Hyperlink" xfId="5079" builtinId="9" hidden="1"/>
    <cellStyle name="Followed Hyperlink" xfId="5143" builtinId="9" hidden="1"/>
    <cellStyle name="Followed Hyperlink" xfId="5207" builtinId="9" hidden="1"/>
    <cellStyle name="Followed Hyperlink" xfId="5271" builtinId="9" hidden="1"/>
    <cellStyle name="Followed Hyperlink" xfId="5335" builtinId="9" hidden="1"/>
    <cellStyle name="Followed Hyperlink" xfId="5399" builtinId="9" hidden="1"/>
    <cellStyle name="Followed Hyperlink" xfId="5463" builtinId="9" hidden="1"/>
    <cellStyle name="Followed Hyperlink" xfId="5527" builtinId="9" hidden="1"/>
    <cellStyle name="Followed Hyperlink" xfId="5591" builtinId="9" hidden="1"/>
    <cellStyle name="Followed Hyperlink" xfId="5655" builtinId="9" hidden="1"/>
    <cellStyle name="Followed Hyperlink" xfId="5719" builtinId="9" hidden="1"/>
    <cellStyle name="Followed Hyperlink" xfId="5783" builtinId="9" hidden="1"/>
    <cellStyle name="Followed Hyperlink" xfId="5847" builtinId="9" hidden="1"/>
    <cellStyle name="Followed Hyperlink" xfId="5911" builtinId="9" hidden="1"/>
    <cellStyle name="Followed Hyperlink" xfId="5975" builtinId="9" hidden="1"/>
    <cellStyle name="Followed Hyperlink" xfId="6039" builtinId="9" hidden="1"/>
    <cellStyle name="Followed Hyperlink" xfId="6103" builtinId="9" hidden="1"/>
    <cellStyle name="Followed Hyperlink" xfId="6167" builtinId="9" hidden="1"/>
    <cellStyle name="Followed Hyperlink" xfId="6231" builtinId="9" hidden="1"/>
    <cellStyle name="Followed Hyperlink" xfId="6295" builtinId="9" hidden="1"/>
    <cellStyle name="Followed Hyperlink" xfId="6359" builtinId="9" hidden="1"/>
    <cellStyle name="Followed Hyperlink" xfId="6423" builtinId="9" hidden="1"/>
    <cellStyle name="Followed Hyperlink" xfId="6487" builtinId="9" hidden="1"/>
    <cellStyle name="Followed Hyperlink" xfId="6551" builtinId="9" hidden="1"/>
    <cellStyle name="Followed Hyperlink" xfId="6497" builtinId="9" hidden="1"/>
    <cellStyle name="Followed Hyperlink" xfId="6433" builtinId="9" hidden="1"/>
    <cellStyle name="Followed Hyperlink" xfId="6369" builtinId="9" hidden="1"/>
    <cellStyle name="Followed Hyperlink" xfId="6305" builtinId="9" hidden="1"/>
    <cellStyle name="Followed Hyperlink" xfId="6241" builtinId="9" hidden="1"/>
    <cellStyle name="Followed Hyperlink" xfId="6177" builtinId="9" hidden="1"/>
    <cellStyle name="Followed Hyperlink" xfId="6113" builtinId="9" hidden="1"/>
    <cellStyle name="Followed Hyperlink" xfId="6049" builtinId="9" hidden="1"/>
    <cellStyle name="Followed Hyperlink" xfId="5985" builtinId="9" hidden="1"/>
    <cellStyle name="Followed Hyperlink" xfId="5921" builtinId="9" hidden="1"/>
    <cellStyle name="Followed Hyperlink" xfId="5857" builtinId="9" hidden="1"/>
    <cellStyle name="Followed Hyperlink" xfId="5793" builtinId="9" hidden="1"/>
    <cellStyle name="Followed Hyperlink" xfId="5729" builtinId="9" hidden="1"/>
    <cellStyle name="Followed Hyperlink" xfId="5665" builtinId="9" hidden="1"/>
    <cellStyle name="Followed Hyperlink" xfId="5601" builtinId="9" hidden="1"/>
    <cellStyle name="Followed Hyperlink" xfId="5537" builtinId="9" hidden="1"/>
    <cellStyle name="Followed Hyperlink" xfId="5473" builtinId="9" hidden="1"/>
    <cellStyle name="Followed Hyperlink" xfId="5409" builtinId="9" hidden="1"/>
    <cellStyle name="Followed Hyperlink" xfId="5345" builtinId="9" hidden="1"/>
    <cellStyle name="Followed Hyperlink" xfId="5281" builtinId="9" hidden="1"/>
    <cellStyle name="Followed Hyperlink" xfId="5217" builtinId="9" hidden="1"/>
    <cellStyle name="Followed Hyperlink" xfId="5153" builtinId="9" hidden="1"/>
    <cellStyle name="Followed Hyperlink" xfId="5089" builtinId="9" hidden="1"/>
    <cellStyle name="Followed Hyperlink" xfId="5025" builtinId="9" hidden="1"/>
    <cellStyle name="Followed Hyperlink" xfId="4961" builtinId="9" hidden="1"/>
    <cellStyle name="Followed Hyperlink" xfId="4897" builtinId="9" hidden="1"/>
    <cellStyle name="Followed Hyperlink" xfId="4833" builtinId="9" hidden="1"/>
    <cellStyle name="Followed Hyperlink" xfId="4769" builtinId="9" hidden="1"/>
    <cellStyle name="Followed Hyperlink" xfId="4705" builtinId="9" hidden="1"/>
    <cellStyle name="Followed Hyperlink" xfId="4641" builtinId="9" hidden="1"/>
    <cellStyle name="Followed Hyperlink" xfId="4577" builtinId="9" hidden="1"/>
    <cellStyle name="Followed Hyperlink" xfId="4513" builtinId="9" hidden="1"/>
    <cellStyle name="Followed Hyperlink" xfId="4449" builtinId="9" hidden="1"/>
    <cellStyle name="Followed Hyperlink" xfId="4385" builtinId="9" hidden="1"/>
    <cellStyle name="Followed Hyperlink" xfId="4321" builtinId="9" hidden="1"/>
    <cellStyle name="Followed Hyperlink" xfId="4257" builtinId="9" hidden="1"/>
    <cellStyle name="Followed Hyperlink" xfId="4193" builtinId="9" hidden="1"/>
    <cellStyle name="Followed Hyperlink" xfId="4129" builtinId="9" hidden="1"/>
    <cellStyle name="Followed Hyperlink" xfId="4065" builtinId="9" hidden="1"/>
    <cellStyle name="Followed Hyperlink" xfId="4001" builtinId="9" hidden="1"/>
    <cellStyle name="Followed Hyperlink" xfId="3937" builtinId="9" hidden="1"/>
    <cellStyle name="Followed Hyperlink" xfId="3873" builtinId="9" hidden="1"/>
    <cellStyle name="Followed Hyperlink" xfId="3809" builtinId="9" hidden="1"/>
    <cellStyle name="Followed Hyperlink" xfId="3745" builtinId="9" hidden="1"/>
    <cellStyle name="Followed Hyperlink" xfId="3681" builtinId="9" hidden="1"/>
    <cellStyle name="Followed Hyperlink" xfId="3617" builtinId="9" hidden="1"/>
    <cellStyle name="Followed Hyperlink" xfId="3553" builtinId="9" hidden="1"/>
    <cellStyle name="Followed Hyperlink" xfId="3489" builtinId="9" hidden="1"/>
    <cellStyle name="Followed Hyperlink" xfId="3425" builtinId="9" hidden="1"/>
    <cellStyle name="Followed Hyperlink" xfId="3361" builtinId="9" hidden="1"/>
    <cellStyle name="Followed Hyperlink" xfId="3297" builtinId="9" hidden="1"/>
    <cellStyle name="Followed Hyperlink" xfId="3233" builtinId="9" hidden="1"/>
    <cellStyle name="Followed Hyperlink" xfId="3169" builtinId="9" hidden="1"/>
    <cellStyle name="Followed Hyperlink" xfId="3105" builtinId="9" hidden="1"/>
    <cellStyle name="Followed Hyperlink" xfId="3041" builtinId="9" hidden="1"/>
    <cellStyle name="Followed Hyperlink" xfId="2977" builtinId="9" hidden="1"/>
    <cellStyle name="Followed Hyperlink" xfId="2913" builtinId="9" hidden="1"/>
    <cellStyle name="Followed Hyperlink" xfId="2849" builtinId="9" hidden="1"/>
    <cellStyle name="Followed Hyperlink" xfId="2785" builtinId="9" hidden="1"/>
    <cellStyle name="Followed Hyperlink" xfId="2721" builtinId="9" hidden="1"/>
    <cellStyle name="Followed Hyperlink" xfId="2657" builtinId="9" hidden="1"/>
    <cellStyle name="Followed Hyperlink" xfId="2593" builtinId="9" hidden="1"/>
    <cellStyle name="Followed Hyperlink" xfId="2529" builtinId="9" hidden="1"/>
    <cellStyle name="Followed Hyperlink" xfId="2465" builtinId="9" hidden="1"/>
    <cellStyle name="Followed Hyperlink" xfId="2401" builtinId="9" hidden="1"/>
    <cellStyle name="Followed Hyperlink" xfId="2337" builtinId="9" hidden="1"/>
    <cellStyle name="Followed Hyperlink" xfId="2273" builtinId="9" hidden="1"/>
    <cellStyle name="Followed Hyperlink" xfId="2209" builtinId="9" hidden="1"/>
    <cellStyle name="Followed Hyperlink" xfId="2145" builtinId="9" hidden="1"/>
    <cellStyle name="Followed Hyperlink" xfId="2081" builtinId="9" hidden="1"/>
    <cellStyle name="Followed Hyperlink" xfId="2017" builtinId="9" hidden="1"/>
    <cellStyle name="Followed Hyperlink" xfId="1953" builtinId="9" hidden="1"/>
    <cellStyle name="Followed Hyperlink" xfId="1889" builtinId="9" hidden="1"/>
    <cellStyle name="Followed Hyperlink" xfId="1825" builtinId="9" hidden="1"/>
    <cellStyle name="Followed Hyperlink" xfId="1761" builtinId="9" hidden="1"/>
    <cellStyle name="Followed Hyperlink" xfId="1697" builtinId="9" hidden="1"/>
    <cellStyle name="Followed Hyperlink" xfId="1633" builtinId="9" hidden="1"/>
    <cellStyle name="Followed Hyperlink" xfId="1569" builtinId="9" hidden="1"/>
    <cellStyle name="Followed Hyperlink" xfId="1505" builtinId="9" hidden="1"/>
    <cellStyle name="Followed Hyperlink" xfId="1441" builtinId="9" hidden="1"/>
    <cellStyle name="Followed Hyperlink" xfId="1377" builtinId="9" hidden="1"/>
    <cellStyle name="Followed Hyperlink" xfId="1313" builtinId="9" hidden="1"/>
    <cellStyle name="Followed Hyperlink" xfId="1249" builtinId="9" hidden="1"/>
    <cellStyle name="Followed Hyperlink" xfId="1185" builtinId="9" hidden="1"/>
    <cellStyle name="Followed Hyperlink" xfId="1121" builtinId="9" hidden="1"/>
    <cellStyle name="Followed Hyperlink" xfId="1056" builtinId="9" hidden="1"/>
    <cellStyle name="Followed Hyperlink" xfId="992" builtinId="9" hidden="1"/>
    <cellStyle name="Followed Hyperlink" xfId="928" builtinId="9" hidden="1"/>
    <cellStyle name="Followed Hyperlink" xfId="864" builtinId="9" hidden="1"/>
    <cellStyle name="Followed Hyperlink" xfId="800" builtinId="9" hidden="1"/>
    <cellStyle name="Followed Hyperlink" xfId="736" builtinId="9" hidden="1"/>
    <cellStyle name="Followed Hyperlink" xfId="672" builtinId="9" hidden="1"/>
    <cellStyle name="Followed Hyperlink" xfId="608" builtinId="9" hidden="1"/>
    <cellStyle name="Followed Hyperlink" xfId="544" builtinId="9" hidden="1"/>
    <cellStyle name="Followed Hyperlink" xfId="480" builtinId="9" hidden="1"/>
    <cellStyle name="Followed Hyperlink" xfId="416" builtinId="9" hidden="1"/>
    <cellStyle name="Followed Hyperlink" xfId="352" builtinId="9" hidden="1"/>
    <cellStyle name="Followed Hyperlink" xfId="288" builtinId="9" hidden="1"/>
    <cellStyle name="Followed Hyperlink" xfId="224" builtinId="9" hidden="1"/>
    <cellStyle name="Followed Hyperlink" xfId="160" builtinId="9" hidden="1"/>
    <cellStyle name="Followed Hyperlink" xfId="128" builtinId="9" hidden="1"/>
    <cellStyle name="Followed Hyperlink" xfId="120" builtinId="9" hidden="1"/>
    <cellStyle name="Followed Hyperlink" xfId="60" builtinId="9" hidden="1"/>
    <cellStyle name="Followed Hyperlink" xfId="80" builtinId="9" hidden="1"/>
    <cellStyle name="Followed Hyperlink" xfId="156" builtinId="9" hidden="1"/>
    <cellStyle name="Followed Hyperlink" xfId="112" builtinId="9" hidden="1"/>
    <cellStyle name="Followed Hyperlink" xfId="184" builtinId="9" hidden="1"/>
    <cellStyle name="Followed Hyperlink" xfId="248" builtinId="9" hidden="1"/>
    <cellStyle name="Followed Hyperlink" xfId="312" builtinId="9" hidden="1"/>
    <cellStyle name="Followed Hyperlink" xfId="376" builtinId="9" hidden="1"/>
    <cellStyle name="Followed Hyperlink" xfId="440" builtinId="9" hidden="1"/>
    <cellStyle name="Followed Hyperlink" xfId="504" builtinId="9" hidden="1"/>
    <cellStyle name="Followed Hyperlink" xfId="568" builtinId="9" hidden="1"/>
    <cellStyle name="Followed Hyperlink" xfId="632" builtinId="9" hidden="1"/>
    <cellStyle name="Followed Hyperlink" xfId="696" builtinId="9" hidden="1"/>
    <cellStyle name="Followed Hyperlink" xfId="760" builtinId="9" hidden="1"/>
    <cellStyle name="Followed Hyperlink" xfId="824" builtinId="9" hidden="1"/>
    <cellStyle name="Followed Hyperlink" xfId="888" builtinId="9" hidden="1"/>
    <cellStyle name="Followed Hyperlink" xfId="952" builtinId="9" hidden="1"/>
    <cellStyle name="Followed Hyperlink" xfId="1016" builtinId="9" hidden="1"/>
    <cellStyle name="Followed Hyperlink" xfId="1081" builtinId="9" hidden="1"/>
    <cellStyle name="Followed Hyperlink" xfId="1145" builtinId="9" hidden="1"/>
    <cellStyle name="Followed Hyperlink" xfId="1209" builtinId="9" hidden="1"/>
    <cellStyle name="Followed Hyperlink" xfId="1273" builtinId="9" hidden="1"/>
    <cellStyle name="Followed Hyperlink" xfId="1337" builtinId="9" hidden="1"/>
    <cellStyle name="Followed Hyperlink" xfId="1401" builtinId="9" hidden="1"/>
    <cellStyle name="Followed Hyperlink" xfId="1465" builtinId="9" hidden="1"/>
    <cellStyle name="Followed Hyperlink" xfId="1529" builtinId="9" hidden="1"/>
    <cellStyle name="Followed Hyperlink" xfId="1593" builtinId="9" hidden="1"/>
    <cellStyle name="Followed Hyperlink" xfId="1657" builtinId="9" hidden="1"/>
    <cellStyle name="Followed Hyperlink" xfId="1721" builtinId="9" hidden="1"/>
    <cellStyle name="Followed Hyperlink" xfId="1785" builtinId="9" hidden="1"/>
    <cellStyle name="Followed Hyperlink" xfId="1849" builtinId="9" hidden="1"/>
    <cellStyle name="Followed Hyperlink" xfId="1913" builtinId="9" hidden="1"/>
    <cellStyle name="Followed Hyperlink" xfId="1977" builtinId="9" hidden="1"/>
    <cellStyle name="Followed Hyperlink" xfId="2041" builtinId="9" hidden="1"/>
    <cellStyle name="Followed Hyperlink" xfId="2105" builtinId="9" hidden="1"/>
    <cellStyle name="Followed Hyperlink" xfId="2169" builtinId="9" hidden="1"/>
    <cellStyle name="Followed Hyperlink" xfId="2233" builtinId="9" hidden="1"/>
    <cellStyle name="Followed Hyperlink" xfId="2297" builtinId="9" hidden="1"/>
    <cellStyle name="Followed Hyperlink" xfId="2361" builtinId="9" hidden="1"/>
    <cellStyle name="Followed Hyperlink" xfId="2425" builtinId="9" hidden="1"/>
    <cellStyle name="Followed Hyperlink" xfId="2489" builtinId="9" hidden="1"/>
    <cellStyle name="Followed Hyperlink" xfId="2553" builtinId="9" hidden="1"/>
    <cellStyle name="Followed Hyperlink" xfId="2617" builtinId="9" hidden="1"/>
    <cellStyle name="Followed Hyperlink" xfId="2681" builtinId="9" hidden="1"/>
    <cellStyle name="Followed Hyperlink" xfId="2745" builtinId="9" hidden="1"/>
    <cellStyle name="Followed Hyperlink" xfId="2809" builtinId="9" hidden="1"/>
    <cellStyle name="Followed Hyperlink" xfId="2873" builtinId="9" hidden="1"/>
    <cellStyle name="Followed Hyperlink" xfId="2937" builtinId="9" hidden="1"/>
    <cellStyle name="Followed Hyperlink" xfId="3001" builtinId="9" hidden="1"/>
    <cellStyle name="Followed Hyperlink" xfId="3065" builtinId="9" hidden="1"/>
    <cellStyle name="Followed Hyperlink" xfId="3129" builtinId="9" hidden="1"/>
    <cellStyle name="Followed Hyperlink" xfId="3193" builtinId="9" hidden="1"/>
    <cellStyle name="Followed Hyperlink" xfId="3257" builtinId="9" hidden="1"/>
    <cellStyle name="Followed Hyperlink" xfId="3321" builtinId="9" hidden="1"/>
    <cellStyle name="Followed Hyperlink" xfId="3385" builtinId="9" hidden="1"/>
    <cellStyle name="Followed Hyperlink" xfId="3449" builtinId="9" hidden="1"/>
    <cellStyle name="Followed Hyperlink" xfId="3513" builtinId="9" hidden="1"/>
    <cellStyle name="Followed Hyperlink" xfId="3577" builtinId="9" hidden="1"/>
    <cellStyle name="Followed Hyperlink" xfId="3641" builtinId="9" hidden="1"/>
    <cellStyle name="Followed Hyperlink" xfId="3705" builtinId="9" hidden="1"/>
    <cellStyle name="Followed Hyperlink" xfId="3769" builtinId="9" hidden="1"/>
    <cellStyle name="Followed Hyperlink" xfId="3833" builtinId="9" hidden="1"/>
    <cellStyle name="Followed Hyperlink" xfId="3897" builtinId="9" hidden="1"/>
    <cellStyle name="Followed Hyperlink" xfId="3961" builtinId="9" hidden="1"/>
    <cellStyle name="Followed Hyperlink" xfId="4025" builtinId="9" hidden="1"/>
    <cellStyle name="Followed Hyperlink" xfId="4089" builtinId="9" hidden="1"/>
    <cellStyle name="Followed Hyperlink" xfId="4153" builtinId="9" hidden="1"/>
    <cellStyle name="Followed Hyperlink" xfId="4217" builtinId="9" hidden="1"/>
    <cellStyle name="Followed Hyperlink" xfId="4281" builtinId="9" hidden="1"/>
    <cellStyle name="Followed Hyperlink" xfId="4345" builtinId="9" hidden="1"/>
    <cellStyle name="Followed Hyperlink" xfId="4409" builtinId="9" hidden="1"/>
    <cellStyle name="Followed Hyperlink" xfId="4473" builtinId="9" hidden="1"/>
    <cellStyle name="Followed Hyperlink" xfId="4537" builtinId="9" hidden="1"/>
    <cellStyle name="Followed Hyperlink" xfId="4601" builtinId="9" hidden="1"/>
    <cellStyle name="Followed Hyperlink" xfId="4665" builtinId="9" hidden="1"/>
    <cellStyle name="Followed Hyperlink" xfId="4729" builtinId="9" hidden="1"/>
    <cellStyle name="Followed Hyperlink" xfId="4793" builtinId="9" hidden="1"/>
    <cellStyle name="Followed Hyperlink" xfId="4857" builtinId="9" hidden="1"/>
    <cellStyle name="Followed Hyperlink" xfId="4921" builtinId="9" hidden="1"/>
    <cellStyle name="Followed Hyperlink" xfId="4985" builtinId="9" hidden="1"/>
    <cellStyle name="Followed Hyperlink" xfId="5049" builtinId="9" hidden="1"/>
    <cellStyle name="Followed Hyperlink" xfId="5113" builtinId="9" hidden="1"/>
    <cellStyle name="Followed Hyperlink" xfId="5177" builtinId="9" hidden="1"/>
    <cellStyle name="Followed Hyperlink" xfId="5241" builtinId="9" hidden="1"/>
    <cellStyle name="Followed Hyperlink" xfId="5305" builtinId="9" hidden="1"/>
    <cellStyle name="Followed Hyperlink" xfId="5369" builtinId="9" hidden="1"/>
    <cellStyle name="Followed Hyperlink" xfId="5433" builtinId="9" hidden="1"/>
    <cellStyle name="Followed Hyperlink" xfId="5497" builtinId="9" hidden="1"/>
    <cellStyle name="Followed Hyperlink" xfId="5561" builtinId="9" hidden="1"/>
    <cellStyle name="Followed Hyperlink" xfId="5625" builtinId="9" hidden="1"/>
    <cellStyle name="Followed Hyperlink" xfId="5689" builtinId="9" hidden="1"/>
    <cellStyle name="Followed Hyperlink" xfId="5753" builtinId="9" hidden="1"/>
    <cellStyle name="Followed Hyperlink" xfId="5817" builtinId="9" hidden="1"/>
    <cellStyle name="Followed Hyperlink" xfId="5881" builtinId="9" hidden="1"/>
    <cellStyle name="Followed Hyperlink" xfId="5945" builtinId="9" hidden="1"/>
    <cellStyle name="Followed Hyperlink" xfId="6009" builtinId="9" hidden="1"/>
    <cellStyle name="Followed Hyperlink" xfId="6073" builtinId="9" hidden="1"/>
    <cellStyle name="Followed Hyperlink" xfId="6137" builtinId="9" hidden="1"/>
    <cellStyle name="Followed Hyperlink" xfId="6201" builtinId="9" hidden="1"/>
    <cellStyle name="Followed Hyperlink" xfId="6265" builtinId="9" hidden="1"/>
    <cellStyle name="Followed Hyperlink" xfId="6329" builtinId="9" hidden="1"/>
    <cellStyle name="Followed Hyperlink" xfId="6393" builtinId="9" hidden="1"/>
    <cellStyle name="Followed Hyperlink" xfId="6457" builtinId="9" hidden="1"/>
    <cellStyle name="Followed Hyperlink" xfId="6521" builtinId="9" hidden="1"/>
    <cellStyle name="Followed Hyperlink" xfId="6527" builtinId="9" hidden="1"/>
    <cellStyle name="Followed Hyperlink" xfId="6463" builtinId="9" hidden="1"/>
    <cellStyle name="Followed Hyperlink" xfId="6399" builtinId="9" hidden="1"/>
    <cellStyle name="Followed Hyperlink" xfId="6335" builtinId="9" hidden="1"/>
    <cellStyle name="Followed Hyperlink" xfId="6271" builtinId="9" hidden="1"/>
    <cellStyle name="Followed Hyperlink" xfId="6207" builtinId="9" hidden="1"/>
    <cellStyle name="Followed Hyperlink" xfId="6143" builtinId="9" hidden="1"/>
    <cellStyle name="Followed Hyperlink" xfId="6079" builtinId="9" hidden="1"/>
    <cellStyle name="Followed Hyperlink" xfId="6015" builtinId="9" hidden="1"/>
    <cellStyle name="Followed Hyperlink" xfId="5951" builtinId="9" hidden="1"/>
    <cellStyle name="Followed Hyperlink" xfId="5887" builtinId="9" hidden="1"/>
    <cellStyle name="Followed Hyperlink" xfId="5823" builtinId="9" hidden="1"/>
    <cellStyle name="Followed Hyperlink" xfId="5759" builtinId="9" hidden="1"/>
    <cellStyle name="Followed Hyperlink" xfId="5695" builtinId="9" hidden="1"/>
    <cellStyle name="Followed Hyperlink" xfId="5631" builtinId="9" hidden="1"/>
    <cellStyle name="Followed Hyperlink" xfId="5567" builtinId="9" hidden="1"/>
    <cellStyle name="Followed Hyperlink" xfId="5503" builtinId="9" hidden="1"/>
    <cellStyle name="Followed Hyperlink" xfId="5439" builtinId="9" hidden="1"/>
    <cellStyle name="Followed Hyperlink" xfId="5375" builtinId="9" hidden="1"/>
    <cellStyle name="Followed Hyperlink" xfId="5311" builtinId="9" hidden="1"/>
    <cellStyle name="Followed Hyperlink" xfId="5247" builtinId="9" hidden="1"/>
    <cellStyle name="Followed Hyperlink" xfId="5183" builtinId="9" hidden="1"/>
    <cellStyle name="Followed Hyperlink" xfId="5119" builtinId="9" hidden="1"/>
    <cellStyle name="Followed Hyperlink" xfId="5055" builtinId="9" hidden="1"/>
    <cellStyle name="Followed Hyperlink" xfId="4991" builtinId="9" hidden="1"/>
    <cellStyle name="Followed Hyperlink" xfId="4927" builtinId="9" hidden="1"/>
    <cellStyle name="Followed Hyperlink" xfId="4863" builtinId="9" hidden="1"/>
    <cellStyle name="Followed Hyperlink" xfId="4799" builtinId="9" hidden="1"/>
    <cellStyle name="Followed Hyperlink" xfId="4735" builtinId="9" hidden="1"/>
    <cellStyle name="Followed Hyperlink" xfId="4671" builtinId="9" hidden="1"/>
    <cellStyle name="Followed Hyperlink" xfId="4607" builtinId="9" hidden="1"/>
    <cellStyle name="Followed Hyperlink" xfId="4543" builtinId="9" hidden="1"/>
    <cellStyle name="Followed Hyperlink" xfId="4479" builtinId="9" hidden="1"/>
    <cellStyle name="Followed Hyperlink" xfId="4415" builtinId="9" hidden="1"/>
    <cellStyle name="Followed Hyperlink" xfId="4351" builtinId="9" hidden="1"/>
    <cellStyle name="Followed Hyperlink" xfId="4287" builtinId="9" hidden="1"/>
    <cellStyle name="Followed Hyperlink" xfId="4223" builtinId="9" hidden="1"/>
    <cellStyle name="Followed Hyperlink" xfId="4159" builtinId="9" hidden="1"/>
    <cellStyle name="Followed Hyperlink" xfId="4095" builtinId="9" hidden="1"/>
    <cellStyle name="Followed Hyperlink" xfId="4031" builtinId="9" hidden="1"/>
    <cellStyle name="Followed Hyperlink" xfId="3967" builtinId="9" hidden="1"/>
    <cellStyle name="Followed Hyperlink" xfId="3903" builtinId="9" hidden="1"/>
    <cellStyle name="Followed Hyperlink" xfId="3839" builtinId="9" hidden="1"/>
    <cellStyle name="Followed Hyperlink" xfId="3775" builtinId="9" hidden="1"/>
    <cellStyle name="Followed Hyperlink" xfId="3711" builtinId="9" hidden="1"/>
    <cellStyle name="Followed Hyperlink" xfId="3647" builtinId="9" hidden="1"/>
    <cellStyle name="Followed Hyperlink" xfId="3583" builtinId="9" hidden="1"/>
    <cellStyle name="Followed Hyperlink" xfId="3519" builtinId="9" hidden="1"/>
    <cellStyle name="Followed Hyperlink" xfId="3455" builtinId="9" hidden="1"/>
    <cellStyle name="Followed Hyperlink" xfId="3391" builtinId="9" hidden="1"/>
    <cellStyle name="Followed Hyperlink" xfId="3327" builtinId="9" hidden="1"/>
    <cellStyle name="Followed Hyperlink" xfId="3263" builtinId="9" hidden="1"/>
    <cellStyle name="Followed Hyperlink" xfId="3199" builtinId="9" hidden="1"/>
    <cellStyle name="Followed Hyperlink" xfId="3135" builtinId="9" hidden="1"/>
    <cellStyle name="Followed Hyperlink" xfId="3071" builtinId="9" hidden="1"/>
    <cellStyle name="Followed Hyperlink" xfId="3007" builtinId="9" hidden="1"/>
    <cellStyle name="Followed Hyperlink" xfId="2943" builtinId="9" hidden="1"/>
    <cellStyle name="Followed Hyperlink" xfId="2879" builtinId="9" hidden="1"/>
    <cellStyle name="Followed Hyperlink" xfId="2815" builtinId="9" hidden="1"/>
    <cellStyle name="Followed Hyperlink" xfId="2751" builtinId="9" hidden="1"/>
    <cellStyle name="Followed Hyperlink" xfId="2687" builtinId="9" hidden="1"/>
    <cellStyle name="Followed Hyperlink" xfId="2623" builtinId="9" hidden="1"/>
    <cellStyle name="Followed Hyperlink" xfId="2559" builtinId="9" hidden="1"/>
    <cellStyle name="Followed Hyperlink" xfId="2495" builtinId="9" hidden="1"/>
    <cellStyle name="Followed Hyperlink" xfId="2431" builtinId="9" hidden="1"/>
    <cellStyle name="Followed Hyperlink" xfId="2367" builtinId="9" hidden="1"/>
    <cellStyle name="Followed Hyperlink" xfId="2303" builtinId="9" hidden="1"/>
    <cellStyle name="Followed Hyperlink" xfId="2239" builtinId="9" hidden="1"/>
    <cellStyle name="Followed Hyperlink" xfId="2175" builtinId="9" hidden="1"/>
    <cellStyle name="Followed Hyperlink" xfId="2111" builtinId="9" hidden="1"/>
    <cellStyle name="Followed Hyperlink" xfId="2047" builtinId="9" hidden="1"/>
    <cellStyle name="Followed Hyperlink" xfId="1983" builtinId="9" hidden="1"/>
    <cellStyle name="Followed Hyperlink" xfId="1919" builtinId="9" hidden="1"/>
    <cellStyle name="Followed Hyperlink" xfId="1855" builtinId="9" hidden="1"/>
    <cellStyle name="Followed Hyperlink" xfId="1791" builtinId="9" hidden="1"/>
    <cellStyle name="Followed Hyperlink" xfId="1727" builtinId="9" hidden="1"/>
    <cellStyle name="Followed Hyperlink" xfId="1663" builtinId="9" hidden="1"/>
    <cellStyle name="Followed Hyperlink" xfId="1599" builtinId="9" hidden="1"/>
    <cellStyle name="Followed Hyperlink" xfId="1535" builtinId="9" hidden="1"/>
    <cellStyle name="Followed Hyperlink" xfId="1471" builtinId="9" hidden="1"/>
    <cellStyle name="Followed Hyperlink" xfId="1407" builtinId="9" hidden="1"/>
    <cellStyle name="Followed Hyperlink" xfId="1343" builtinId="9" hidden="1"/>
    <cellStyle name="Followed Hyperlink" xfId="1279" builtinId="9" hidden="1"/>
    <cellStyle name="Followed Hyperlink" xfId="1215" builtinId="9" hidden="1"/>
    <cellStyle name="Followed Hyperlink" xfId="1151" builtinId="9" hidden="1"/>
    <cellStyle name="Followed Hyperlink" xfId="1087" builtinId="9" hidden="1"/>
    <cellStyle name="Followed Hyperlink" xfId="1022" builtinId="9" hidden="1"/>
    <cellStyle name="Followed Hyperlink" xfId="958" builtinId="9" hidden="1"/>
    <cellStyle name="Followed Hyperlink" xfId="894" builtinId="9" hidden="1"/>
    <cellStyle name="Followed Hyperlink" xfId="830" builtinId="9" hidden="1"/>
    <cellStyle name="Followed Hyperlink" xfId="766" builtinId="9" hidden="1"/>
    <cellStyle name="Followed Hyperlink" xfId="702" builtinId="9" hidden="1"/>
    <cellStyle name="Followed Hyperlink" xfId="638" builtinId="9" hidden="1"/>
    <cellStyle name="Followed Hyperlink" xfId="574" builtinId="9" hidden="1"/>
    <cellStyle name="Followed Hyperlink" xfId="510" builtinId="9" hidden="1"/>
    <cellStyle name="Followed Hyperlink" xfId="446" builtinId="9" hidden="1"/>
    <cellStyle name="Followed Hyperlink" xfId="382" builtinId="9" hidden="1"/>
    <cellStyle name="Followed Hyperlink" xfId="318" builtinId="9" hidden="1"/>
    <cellStyle name="Followed Hyperlink" xfId="254" builtinId="9" hidden="1"/>
    <cellStyle name="Followed Hyperlink" xfId="190" builtinId="9" hidden="1"/>
    <cellStyle name="Followed Hyperlink" xfId="126" builtinId="9" hidden="1"/>
    <cellStyle name="Followed Hyperlink" xfId="62" builtinId="9" hidden="1"/>
    <cellStyle name="Followed Hyperlink" xfId="50" builtinId="9" hidden="1"/>
    <cellStyle name="Followed Hyperlink" xfId="10" builtinId="9" hidden="1"/>
    <cellStyle name="Followed Hyperlink" xfId="36" builtinId="9" hidden="1"/>
    <cellStyle name="Followed Hyperlink" xfId="90" builtinId="9" hidden="1"/>
    <cellStyle name="Followed Hyperlink" xfId="154" builtinId="9" hidden="1"/>
    <cellStyle name="Followed Hyperlink" xfId="218" builtinId="9" hidden="1"/>
    <cellStyle name="Followed Hyperlink" xfId="282" builtinId="9" hidden="1"/>
    <cellStyle name="Followed Hyperlink" xfId="346" builtinId="9" hidden="1"/>
    <cellStyle name="Followed Hyperlink" xfId="410" builtinId="9" hidden="1"/>
    <cellStyle name="Followed Hyperlink" xfId="474" builtinId="9" hidden="1"/>
    <cellStyle name="Followed Hyperlink" xfId="538" builtinId="9" hidden="1"/>
    <cellStyle name="Followed Hyperlink" xfId="602" builtinId="9" hidden="1"/>
    <cellStyle name="Followed Hyperlink" xfId="666" builtinId="9" hidden="1"/>
    <cellStyle name="Followed Hyperlink" xfId="730" builtinId="9" hidden="1"/>
    <cellStyle name="Followed Hyperlink" xfId="794" builtinId="9" hidden="1"/>
    <cellStyle name="Followed Hyperlink" xfId="858" builtinId="9" hidden="1"/>
    <cellStyle name="Followed Hyperlink" xfId="922" builtinId="9" hidden="1"/>
    <cellStyle name="Followed Hyperlink" xfId="986" builtinId="9" hidden="1"/>
    <cellStyle name="Followed Hyperlink" xfId="1050" builtinId="9" hidden="1"/>
    <cellStyle name="Followed Hyperlink" xfId="1115" builtinId="9" hidden="1"/>
    <cellStyle name="Followed Hyperlink" xfId="1179" builtinId="9" hidden="1"/>
    <cellStyle name="Followed Hyperlink" xfId="1243" builtinId="9" hidden="1"/>
    <cellStyle name="Followed Hyperlink" xfId="1307" builtinId="9" hidden="1"/>
    <cellStyle name="Followed Hyperlink" xfId="1371" builtinId="9" hidden="1"/>
    <cellStyle name="Followed Hyperlink" xfId="1435" builtinId="9" hidden="1"/>
    <cellStyle name="Followed Hyperlink" xfId="1499" builtinId="9" hidden="1"/>
    <cellStyle name="Followed Hyperlink" xfId="1563" builtinId="9" hidden="1"/>
    <cellStyle name="Followed Hyperlink" xfId="1627" builtinId="9" hidden="1"/>
    <cellStyle name="Followed Hyperlink" xfId="1691" builtinId="9" hidden="1"/>
    <cellStyle name="Followed Hyperlink" xfId="1755" builtinId="9" hidden="1"/>
    <cellStyle name="Followed Hyperlink" xfId="1819" builtinId="9" hidden="1"/>
    <cellStyle name="Followed Hyperlink" xfId="1883" builtinId="9" hidden="1"/>
    <cellStyle name="Followed Hyperlink" xfId="1947" builtinId="9" hidden="1"/>
    <cellStyle name="Followed Hyperlink" xfId="2011" builtinId="9" hidden="1"/>
    <cellStyle name="Followed Hyperlink" xfId="2075" builtinId="9" hidden="1"/>
    <cellStyle name="Followed Hyperlink" xfId="2139" builtinId="9" hidden="1"/>
    <cellStyle name="Followed Hyperlink" xfId="2203" builtinId="9" hidden="1"/>
    <cellStyle name="Followed Hyperlink" xfId="2267" builtinId="9" hidden="1"/>
    <cellStyle name="Followed Hyperlink" xfId="2331" builtinId="9" hidden="1"/>
    <cellStyle name="Followed Hyperlink" xfId="2395" builtinId="9" hidden="1"/>
    <cellStyle name="Followed Hyperlink" xfId="2459" builtinId="9" hidden="1"/>
    <cellStyle name="Followed Hyperlink" xfId="2523" builtinId="9" hidden="1"/>
    <cellStyle name="Followed Hyperlink" xfId="2587" builtinId="9" hidden="1"/>
    <cellStyle name="Followed Hyperlink" xfId="2651" builtinId="9" hidden="1"/>
    <cellStyle name="Followed Hyperlink" xfId="2715" builtinId="9" hidden="1"/>
    <cellStyle name="Followed Hyperlink" xfId="2779" builtinId="9" hidden="1"/>
    <cellStyle name="Followed Hyperlink" xfId="2843" builtinId="9" hidden="1"/>
    <cellStyle name="Followed Hyperlink" xfId="2907" builtinId="9" hidden="1"/>
    <cellStyle name="Followed Hyperlink" xfId="2971" builtinId="9" hidden="1"/>
    <cellStyle name="Followed Hyperlink" xfId="3035" builtinId="9" hidden="1"/>
    <cellStyle name="Followed Hyperlink" xfId="3099" builtinId="9" hidden="1"/>
    <cellStyle name="Followed Hyperlink" xfId="3163" builtinId="9" hidden="1"/>
    <cellStyle name="Followed Hyperlink" xfId="3227" builtinId="9" hidden="1"/>
    <cellStyle name="Followed Hyperlink" xfId="3291" builtinId="9" hidden="1"/>
    <cellStyle name="Followed Hyperlink" xfId="3355" builtinId="9" hidden="1"/>
    <cellStyle name="Followed Hyperlink" xfId="3419" builtinId="9" hidden="1"/>
    <cellStyle name="Followed Hyperlink" xfId="3483" builtinId="9" hidden="1"/>
    <cellStyle name="Followed Hyperlink" xfId="3547" builtinId="9" hidden="1"/>
    <cellStyle name="Followed Hyperlink" xfId="3611" builtinId="9" hidden="1"/>
    <cellStyle name="Followed Hyperlink" xfId="3675" builtinId="9" hidden="1"/>
    <cellStyle name="Followed Hyperlink" xfId="3739" builtinId="9" hidden="1"/>
    <cellStyle name="Followed Hyperlink" xfId="3803" builtinId="9" hidden="1"/>
    <cellStyle name="Followed Hyperlink" xfId="3867" builtinId="9" hidden="1"/>
    <cellStyle name="Followed Hyperlink" xfId="3931" builtinId="9" hidden="1"/>
    <cellStyle name="Followed Hyperlink" xfId="3995" builtinId="9" hidden="1"/>
    <cellStyle name="Followed Hyperlink" xfId="4059" builtinId="9" hidden="1"/>
    <cellStyle name="Followed Hyperlink" xfId="4123" builtinId="9" hidden="1"/>
    <cellStyle name="Followed Hyperlink" xfId="4187" builtinId="9" hidden="1"/>
    <cellStyle name="Followed Hyperlink" xfId="4251" builtinId="9" hidden="1"/>
    <cellStyle name="Followed Hyperlink" xfId="4315" builtinId="9" hidden="1"/>
    <cellStyle name="Followed Hyperlink" xfId="4379" builtinId="9" hidden="1"/>
    <cellStyle name="Followed Hyperlink" xfId="4443" builtinId="9" hidden="1"/>
    <cellStyle name="Followed Hyperlink" xfId="4507" builtinId="9" hidden="1"/>
    <cellStyle name="Followed Hyperlink" xfId="4571" builtinId="9" hidden="1"/>
    <cellStyle name="Followed Hyperlink" xfId="4635" builtinId="9" hidden="1"/>
    <cellStyle name="Followed Hyperlink" xfId="4699" builtinId="9" hidden="1"/>
    <cellStyle name="Followed Hyperlink" xfId="4763" builtinId="9" hidden="1"/>
    <cellStyle name="Followed Hyperlink" xfId="4827" builtinId="9" hidden="1"/>
    <cellStyle name="Followed Hyperlink" xfId="4891" builtinId="9" hidden="1"/>
    <cellStyle name="Followed Hyperlink" xfId="4955" builtinId="9" hidden="1"/>
    <cellStyle name="Followed Hyperlink" xfId="5019" builtinId="9" hidden="1"/>
    <cellStyle name="Followed Hyperlink" xfId="5083" builtinId="9" hidden="1"/>
    <cellStyle name="Followed Hyperlink" xfId="5147" builtinId="9" hidden="1"/>
    <cellStyle name="Followed Hyperlink" xfId="5211" builtinId="9" hidden="1"/>
    <cellStyle name="Followed Hyperlink" xfId="5275" builtinId="9" hidden="1"/>
    <cellStyle name="Followed Hyperlink" xfId="5339" builtinId="9" hidden="1"/>
    <cellStyle name="Followed Hyperlink" xfId="5403" builtinId="9" hidden="1"/>
    <cellStyle name="Followed Hyperlink" xfId="5467" builtinId="9" hidden="1"/>
    <cellStyle name="Followed Hyperlink" xfId="5531" builtinId="9" hidden="1"/>
    <cellStyle name="Followed Hyperlink" xfId="5595" builtinId="9" hidden="1"/>
    <cellStyle name="Followed Hyperlink" xfId="5659" builtinId="9" hidden="1"/>
    <cellStyle name="Followed Hyperlink" xfId="5723" builtinId="9" hidden="1"/>
    <cellStyle name="Followed Hyperlink" xfId="5787" builtinId="9" hidden="1"/>
    <cellStyle name="Followed Hyperlink" xfId="5851" builtinId="9" hidden="1"/>
    <cellStyle name="Followed Hyperlink" xfId="5915" builtinId="9" hidden="1"/>
    <cellStyle name="Followed Hyperlink" xfId="5979" builtinId="9" hidden="1"/>
    <cellStyle name="Followed Hyperlink" xfId="6043" builtinId="9" hidden="1"/>
    <cellStyle name="Followed Hyperlink" xfId="6107" builtinId="9" hidden="1"/>
    <cellStyle name="Followed Hyperlink" xfId="6171" builtinId="9" hidden="1"/>
    <cellStyle name="Followed Hyperlink" xfId="6235" builtinId="9" hidden="1"/>
    <cellStyle name="Followed Hyperlink" xfId="6299" builtinId="9" hidden="1"/>
    <cellStyle name="Followed Hyperlink" xfId="6363" builtinId="9" hidden="1"/>
    <cellStyle name="Followed Hyperlink" xfId="6427" builtinId="9" hidden="1"/>
    <cellStyle name="Followed Hyperlink" xfId="6491" builtinId="9" hidden="1"/>
    <cellStyle name="Followed Hyperlink" xfId="6555" builtinId="9" hidden="1"/>
    <cellStyle name="Followed Hyperlink" xfId="6493" builtinId="9" hidden="1"/>
    <cellStyle name="Followed Hyperlink" xfId="6429" builtinId="9" hidden="1"/>
    <cellStyle name="Followed Hyperlink" xfId="6365" builtinId="9" hidden="1"/>
    <cellStyle name="Followed Hyperlink" xfId="6301" builtinId="9" hidden="1"/>
    <cellStyle name="Followed Hyperlink" xfId="6237" builtinId="9" hidden="1"/>
    <cellStyle name="Followed Hyperlink" xfId="6173" builtinId="9" hidden="1"/>
    <cellStyle name="Followed Hyperlink" xfId="6109" builtinId="9" hidden="1"/>
    <cellStyle name="Followed Hyperlink" xfId="6045" builtinId="9" hidden="1"/>
    <cellStyle name="Followed Hyperlink" xfId="5981" builtinId="9" hidden="1"/>
    <cellStyle name="Followed Hyperlink" xfId="5917" builtinId="9" hidden="1"/>
    <cellStyle name="Followed Hyperlink" xfId="5853" builtinId="9" hidden="1"/>
    <cellStyle name="Followed Hyperlink" xfId="5789" builtinId="9" hidden="1"/>
    <cellStyle name="Followed Hyperlink" xfId="5725" builtinId="9" hidden="1"/>
    <cellStyle name="Followed Hyperlink" xfId="5661" builtinId="9" hidden="1"/>
    <cellStyle name="Followed Hyperlink" xfId="5597" builtinId="9" hidden="1"/>
    <cellStyle name="Followed Hyperlink" xfId="5533" builtinId="9" hidden="1"/>
    <cellStyle name="Followed Hyperlink" xfId="5469" builtinId="9" hidden="1"/>
    <cellStyle name="Followed Hyperlink" xfId="5405" builtinId="9" hidden="1"/>
    <cellStyle name="Followed Hyperlink" xfId="5341" builtinId="9" hidden="1"/>
    <cellStyle name="Followed Hyperlink" xfId="5277" builtinId="9" hidden="1"/>
    <cellStyle name="Followed Hyperlink" xfId="5213" builtinId="9" hidden="1"/>
    <cellStyle name="Followed Hyperlink" xfId="5149" builtinId="9" hidden="1"/>
    <cellStyle name="Followed Hyperlink" xfId="5085" builtinId="9" hidden="1"/>
    <cellStyle name="Followed Hyperlink" xfId="5021" builtinId="9" hidden="1"/>
    <cellStyle name="Followed Hyperlink" xfId="4957" builtinId="9" hidden="1"/>
    <cellStyle name="Followed Hyperlink" xfId="4893" builtinId="9" hidden="1"/>
    <cellStyle name="Followed Hyperlink" xfId="4829" builtinId="9" hidden="1"/>
    <cellStyle name="Followed Hyperlink" xfId="4765" builtinId="9" hidden="1"/>
    <cellStyle name="Followed Hyperlink" xfId="4701" builtinId="9" hidden="1"/>
    <cellStyle name="Followed Hyperlink" xfId="4637" builtinId="9" hidden="1"/>
    <cellStyle name="Followed Hyperlink" xfId="4573" builtinId="9" hidden="1"/>
    <cellStyle name="Followed Hyperlink" xfId="4509" builtinId="9" hidden="1"/>
    <cellStyle name="Followed Hyperlink" xfId="4445" builtinId="9" hidden="1"/>
    <cellStyle name="Followed Hyperlink" xfId="4381" builtinId="9" hidden="1"/>
    <cellStyle name="Followed Hyperlink" xfId="4317" builtinId="9" hidden="1"/>
    <cellStyle name="Followed Hyperlink" xfId="4253" builtinId="9" hidden="1"/>
    <cellStyle name="Followed Hyperlink" xfId="4189" builtinId="9" hidden="1"/>
    <cellStyle name="Followed Hyperlink" xfId="4125" builtinId="9" hidden="1"/>
    <cellStyle name="Followed Hyperlink" xfId="4061" builtinId="9" hidden="1"/>
    <cellStyle name="Followed Hyperlink" xfId="3997" builtinId="9" hidden="1"/>
    <cellStyle name="Followed Hyperlink" xfId="3933" builtinId="9" hidden="1"/>
    <cellStyle name="Followed Hyperlink" xfId="3869" builtinId="9" hidden="1"/>
    <cellStyle name="Followed Hyperlink" xfId="3805" builtinId="9" hidden="1"/>
    <cellStyle name="Followed Hyperlink" xfId="3741" builtinId="9" hidden="1"/>
    <cellStyle name="Followed Hyperlink" xfId="3677" builtinId="9" hidden="1"/>
    <cellStyle name="Followed Hyperlink" xfId="3613" builtinId="9" hidden="1"/>
    <cellStyle name="Followed Hyperlink" xfId="3549" builtinId="9" hidden="1"/>
    <cellStyle name="Followed Hyperlink" xfId="3485" builtinId="9" hidden="1"/>
    <cellStyle name="Followed Hyperlink" xfId="3421" builtinId="9" hidden="1"/>
    <cellStyle name="Followed Hyperlink" xfId="3357" builtinId="9" hidden="1"/>
    <cellStyle name="Followed Hyperlink" xfId="3293" builtinId="9" hidden="1"/>
    <cellStyle name="Followed Hyperlink" xfId="3229" builtinId="9" hidden="1"/>
    <cellStyle name="Followed Hyperlink" xfId="3165" builtinId="9" hidden="1"/>
    <cellStyle name="Followed Hyperlink" xfId="3101" builtinId="9" hidden="1"/>
    <cellStyle name="Followed Hyperlink" xfId="3037" builtinId="9" hidden="1"/>
    <cellStyle name="Followed Hyperlink" xfId="2973" builtinId="9" hidden="1"/>
    <cellStyle name="Followed Hyperlink" xfId="2909" builtinId="9" hidden="1"/>
    <cellStyle name="Followed Hyperlink" xfId="2845" builtinId="9" hidden="1"/>
    <cellStyle name="Followed Hyperlink" xfId="2781" builtinId="9" hidden="1"/>
    <cellStyle name="Followed Hyperlink" xfId="2717" builtinId="9" hidden="1"/>
    <cellStyle name="Followed Hyperlink" xfId="2653" builtinId="9" hidden="1"/>
    <cellStyle name="Followed Hyperlink" xfId="2589" builtinId="9" hidden="1"/>
    <cellStyle name="Followed Hyperlink" xfId="2525" builtinId="9" hidden="1"/>
    <cellStyle name="Followed Hyperlink" xfId="2461" builtinId="9" hidden="1"/>
    <cellStyle name="Followed Hyperlink" xfId="2397" builtinId="9" hidden="1"/>
    <cellStyle name="Followed Hyperlink" xfId="2333" builtinId="9" hidden="1"/>
    <cellStyle name="Followed Hyperlink" xfId="2269" builtinId="9" hidden="1"/>
    <cellStyle name="Followed Hyperlink" xfId="2205" builtinId="9" hidden="1"/>
    <cellStyle name="Followed Hyperlink" xfId="2141" builtinId="9" hidden="1"/>
    <cellStyle name="Followed Hyperlink" xfId="2077" builtinId="9" hidden="1"/>
    <cellStyle name="Followed Hyperlink" xfId="2013" builtinId="9" hidden="1"/>
    <cellStyle name="Followed Hyperlink" xfId="1949" builtinId="9" hidden="1"/>
    <cellStyle name="Followed Hyperlink" xfId="1885" builtinId="9" hidden="1"/>
    <cellStyle name="Followed Hyperlink" xfId="1821" builtinId="9" hidden="1"/>
    <cellStyle name="Followed Hyperlink" xfId="1757" builtinId="9" hidden="1"/>
    <cellStyle name="Followed Hyperlink" xfId="1693" builtinId="9" hidden="1"/>
    <cellStyle name="Followed Hyperlink" xfId="1629" builtinId="9" hidden="1"/>
    <cellStyle name="Followed Hyperlink" xfId="1565" builtinId="9" hidden="1"/>
    <cellStyle name="Followed Hyperlink" xfId="1501" builtinId="9" hidden="1"/>
    <cellStyle name="Followed Hyperlink" xfId="1437" builtinId="9" hidden="1"/>
    <cellStyle name="Followed Hyperlink" xfId="1373" builtinId="9" hidden="1"/>
    <cellStyle name="Followed Hyperlink" xfId="1309" builtinId="9" hidden="1"/>
    <cellStyle name="Followed Hyperlink" xfId="1245" builtinId="9" hidden="1"/>
    <cellStyle name="Followed Hyperlink" xfId="1181" builtinId="9" hidden="1"/>
    <cellStyle name="Followed Hyperlink" xfId="1117" builtinId="9" hidden="1"/>
    <cellStyle name="Followed Hyperlink" xfId="1052" builtinId="9" hidden="1"/>
    <cellStyle name="Followed Hyperlink" xfId="988" builtinId="9" hidden="1"/>
    <cellStyle name="Followed Hyperlink" xfId="924" builtinId="9" hidden="1"/>
    <cellStyle name="Followed Hyperlink" xfId="860" builtinId="9" hidden="1"/>
    <cellStyle name="Followed Hyperlink" xfId="796" builtinId="9" hidden="1"/>
    <cellStyle name="Followed Hyperlink" xfId="540" builtinId="9" hidden="1"/>
    <cellStyle name="Followed Hyperlink" xfId="588" builtinId="9" hidden="1"/>
    <cellStyle name="Followed Hyperlink" xfId="620" builtinId="9" hidden="1"/>
    <cellStyle name="Followed Hyperlink" xfId="668" builtinId="9" hidden="1"/>
    <cellStyle name="Followed Hyperlink" xfId="716" builtinId="9" hidden="1"/>
    <cellStyle name="Followed Hyperlink" xfId="748" builtinId="9" hidden="1"/>
    <cellStyle name="Followed Hyperlink" xfId="764" builtinId="9" hidden="1"/>
    <cellStyle name="Followed Hyperlink" xfId="636" builtinId="9" hidden="1"/>
    <cellStyle name="Followed Hyperlink" xfId="508" builtinId="9" hidden="1"/>
    <cellStyle name="Followed Hyperlink" xfId="460" builtinId="9" hidden="1"/>
    <cellStyle name="Followed Hyperlink" xfId="492" builtinId="9" hidden="1"/>
    <cellStyle name="Followed Hyperlink" xfId="396" builtinId="9" hidden="1"/>
    <cellStyle name="Followed Hyperlink" xfId="380" builtinId="9" hidden="1"/>
    <cellStyle name="Followed Hyperlink" xfId="6605" builtinId="9" hidden="1"/>
    <cellStyle name="Followed Hyperlink" xfId="6609" builtinId="9" hidden="1"/>
    <cellStyle name="Followed Hyperlink" xfId="6613" builtinId="9" hidden="1"/>
    <cellStyle name="Followed Hyperlink" xfId="6617" builtinId="9" hidden="1"/>
    <cellStyle name="Followed Hyperlink" xfId="6621" builtinId="9" hidden="1"/>
    <cellStyle name="Followed Hyperlink" xfId="6625" builtinId="9" hidden="1"/>
    <cellStyle name="Followed Hyperlink" xfId="6629" builtinId="9" hidden="1"/>
    <cellStyle name="Followed Hyperlink" xfId="6633" builtinId="9" hidden="1"/>
    <cellStyle name="Followed Hyperlink" xfId="6637" builtinId="9" hidden="1"/>
    <cellStyle name="Followed Hyperlink" xfId="6641" builtinId="9" hidden="1"/>
    <cellStyle name="Followed Hyperlink" xfId="6645" builtinId="9" hidden="1"/>
    <cellStyle name="Followed Hyperlink" xfId="6649" builtinId="9" hidden="1"/>
    <cellStyle name="Followed Hyperlink" xfId="6653" builtinId="9" hidden="1"/>
    <cellStyle name="Followed Hyperlink" xfId="6657" builtinId="9" hidden="1"/>
    <cellStyle name="Followed Hyperlink" xfId="6661" builtinId="9" hidden="1"/>
    <cellStyle name="Followed Hyperlink" xfId="6665" builtinId="9" hidden="1"/>
    <cellStyle name="Followed Hyperlink" xfId="6669" builtinId="9" hidden="1"/>
    <cellStyle name="Followed Hyperlink" xfId="6673" builtinId="9" hidden="1"/>
    <cellStyle name="Followed Hyperlink" xfId="6677" builtinId="9" hidden="1"/>
    <cellStyle name="Followed Hyperlink" xfId="6681" builtinId="9" hidden="1"/>
    <cellStyle name="Followed Hyperlink" xfId="6685" builtinId="9" hidden="1"/>
    <cellStyle name="Followed Hyperlink" xfId="6689" builtinId="9" hidden="1"/>
    <cellStyle name="Followed Hyperlink" xfId="6693" builtinId="9" hidden="1"/>
    <cellStyle name="Followed Hyperlink" xfId="6697" builtinId="9" hidden="1"/>
    <cellStyle name="Followed Hyperlink" xfId="6701" builtinId="9" hidden="1"/>
    <cellStyle name="Followed Hyperlink" xfId="6705" builtinId="9" hidden="1"/>
    <cellStyle name="Followed Hyperlink" xfId="6709" builtinId="9" hidden="1"/>
    <cellStyle name="Followed Hyperlink" xfId="6711" builtinId="9" hidden="1"/>
    <cellStyle name="Followed Hyperlink" xfId="6707" builtinId="9" hidden="1"/>
    <cellStyle name="Followed Hyperlink" xfId="6703" builtinId="9" hidden="1"/>
    <cellStyle name="Followed Hyperlink" xfId="6699" builtinId="9" hidden="1"/>
    <cellStyle name="Followed Hyperlink" xfId="6695" builtinId="9" hidden="1"/>
    <cellStyle name="Followed Hyperlink" xfId="6691" builtinId="9" hidden="1"/>
    <cellStyle name="Followed Hyperlink" xfId="6687" builtinId="9" hidden="1"/>
    <cellStyle name="Followed Hyperlink" xfId="6683" builtinId="9" hidden="1"/>
    <cellStyle name="Followed Hyperlink" xfId="6679" builtinId="9" hidden="1"/>
    <cellStyle name="Followed Hyperlink" xfId="6675" builtinId="9" hidden="1"/>
    <cellStyle name="Followed Hyperlink" xfId="6671" builtinId="9" hidden="1"/>
    <cellStyle name="Followed Hyperlink" xfId="6667" builtinId="9" hidden="1"/>
    <cellStyle name="Followed Hyperlink" xfId="6663" builtinId="9" hidden="1"/>
    <cellStyle name="Followed Hyperlink" xfId="6659" builtinId="9" hidden="1"/>
    <cellStyle name="Followed Hyperlink" xfId="6655" builtinId="9" hidden="1"/>
    <cellStyle name="Followed Hyperlink" xfId="6651" builtinId="9" hidden="1"/>
    <cellStyle name="Followed Hyperlink" xfId="6647" builtinId="9" hidden="1"/>
    <cellStyle name="Followed Hyperlink" xfId="6643" builtinId="9" hidden="1"/>
    <cellStyle name="Followed Hyperlink" xfId="6639" builtinId="9" hidden="1"/>
    <cellStyle name="Followed Hyperlink" xfId="6635" builtinId="9" hidden="1"/>
    <cellStyle name="Followed Hyperlink" xfId="6631" builtinId="9" hidden="1"/>
    <cellStyle name="Followed Hyperlink" xfId="6627" builtinId="9" hidden="1"/>
    <cellStyle name="Followed Hyperlink" xfId="6623" builtinId="9" hidden="1"/>
    <cellStyle name="Followed Hyperlink" xfId="6619" builtinId="9" hidden="1"/>
    <cellStyle name="Followed Hyperlink" xfId="6615" builtinId="9" hidden="1"/>
    <cellStyle name="Followed Hyperlink" xfId="6611" builtinId="9" hidden="1"/>
    <cellStyle name="Followed Hyperlink" xfId="6607" builtinId="9" hidden="1"/>
    <cellStyle name="Followed Hyperlink" xfId="6603" builtinId="9" hidden="1"/>
    <cellStyle name="Followed Hyperlink" xfId="412" builtinId="9" hidden="1"/>
    <cellStyle name="Followed Hyperlink" xfId="444" builtinId="9" hidden="1"/>
    <cellStyle name="Followed Hyperlink" xfId="476" builtinId="9" hidden="1"/>
    <cellStyle name="Followed Hyperlink" xfId="428" builtinId="9" hidden="1"/>
    <cellStyle name="Followed Hyperlink" xfId="572" builtinId="9" hidden="1"/>
    <cellStyle name="Followed Hyperlink" xfId="700" builtinId="9" hidden="1"/>
    <cellStyle name="Followed Hyperlink" xfId="780" builtinId="9" hidden="1"/>
    <cellStyle name="Followed Hyperlink" xfId="732" builtinId="9" hidden="1"/>
    <cellStyle name="Followed Hyperlink" xfId="684" builtinId="9" hidden="1"/>
    <cellStyle name="Followed Hyperlink" xfId="652" builtinId="9" hidden="1"/>
    <cellStyle name="Followed Hyperlink" xfId="604" builtinId="9" hidden="1"/>
    <cellStyle name="Followed Hyperlink" xfId="556" builtinId="9" hidden="1"/>
    <cellStyle name="Followed Hyperlink" xfId="524" builtinId="9" hidden="1"/>
    <cellStyle name="Followed Hyperlink" xfId="828" builtinId="9" hidden="1"/>
    <cellStyle name="Followed Hyperlink" xfId="892" builtinId="9" hidden="1"/>
    <cellStyle name="Followed Hyperlink" xfId="956" builtinId="9" hidden="1"/>
    <cellStyle name="Followed Hyperlink" xfId="1020" builtinId="9" hidden="1"/>
    <cellStyle name="Followed Hyperlink" xfId="1085" builtinId="9" hidden="1"/>
    <cellStyle name="Followed Hyperlink" xfId="1149" builtinId="9" hidden="1"/>
    <cellStyle name="Followed Hyperlink" xfId="1213" builtinId="9" hidden="1"/>
    <cellStyle name="Followed Hyperlink" xfId="1277" builtinId="9" hidden="1"/>
    <cellStyle name="Followed Hyperlink" xfId="1341" builtinId="9" hidden="1"/>
    <cellStyle name="Followed Hyperlink" xfId="1405" builtinId="9" hidden="1"/>
    <cellStyle name="Followed Hyperlink" xfId="1469" builtinId="9" hidden="1"/>
    <cellStyle name="Followed Hyperlink" xfId="1533" builtinId="9" hidden="1"/>
    <cellStyle name="Followed Hyperlink" xfId="1597" builtinId="9" hidden="1"/>
    <cellStyle name="Followed Hyperlink" xfId="1661" builtinId="9" hidden="1"/>
    <cellStyle name="Followed Hyperlink" xfId="1725" builtinId="9" hidden="1"/>
    <cellStyle name="Followed Hyperlink" xfId="1789" builtinId="9" hidden="1"/>
    <cellStyle name="Followed Hyperlink" xfId="1853" builtinId="9" hidden="1"/>
    <cellStyle name="Followed Hyperlink" xfId="1917" builtinId="9" hidden="1"/>
    <cellStyle name="Followed Hyperlink" xfId="1981" builtinId="9" hidden="1"/>
    <cellStyle name="Followed Hyperlink" xfId="2045" builtinId="9" hidden="1"/>
    <cellStyle name="Followed Hyperlink" xfId="2109" builtinId="9" hidden="1"/>
    <cellStyle name="Followed Hyperlink" xfId="2173" builtinId="9" hidden="1"/>
    <cellStyle name="Followed Hyperlink" xfId="2237" builtinId="9" hidden="1"/>
    <cellStyle name="Followed Hyperlink" xfId="2301" builtinId="9" hidden="1"/>
    <cellStyle name="Followed Hyperlink" xfId="2365" builtinId="9" hidden="1"/>
    <cellStyle name="Followed Hyperlink" xfId="2429" builtinId="9" hidden="1"/>
    <cellStyle name="Followed Hyperlink" xfId="2493" builtinId="9" hidden="1"/>
    <cellStyle name="Followed Hyperlink" xfId="2557" builtinId="9" hidden="1"/>
    <cellStyle name="Followed Hyperlink" xfId="2621" builtinId="9" hidden="1"/>
    <cellStyle name="Followed Hyperlink" xfId="2685" builtinId="9" hidden="1"/>
    <cellStyle name="Followed Hyperlink" xfId="2749" builtinId="9" hidden="1"/>
    <cellStyle name="Followed Hyperlink" xfId="2813" builtinId="9" hidden="1"/>
    <cellStyle name="Followed Hyperlink" xfId="2877" builtinId="9" hidden="1"/>
    <cellStyle name="Followed Hyperlink" xfId="2941" builtinId="9" hidden="1"/>
    <cellStyle name="Followed Hyperlink" xfId="3005" builtinId="9" hidden="1"/>
    <cellStyle name="Followed Hyperlink" xfId="3069" builtinId="9" hidden="1"/>
    <cellStyle name="Followed Hyperlink" xfId="3133" builtinId="9" hidden="1"/>
    <cellStyle name="Followed Hyperlink" xfId="3197" builtinId="9" hidden="1"/>
    <cellStyle name="Followed Hyperlink" xfId="3261" builtinId="9" hidden="1"/>
    <cellStyle name="Followed Hyperlink" xfId="3325" builtinId="9" hidden="1"/>
    <cellStyle name="Followed Hyperlink" xfId="3389" builtinId="9" hidden="1"/>
    <cellStyle name="Followed Hyperlink" xfId="3453" builtinId="9" hidden="1"/>
    <cellStyle name="Followed Hyperlink" xfId="3517" builtinId="9" hidden="1"/>
    <cellStyle name="Followed Hyperlink" xfId="3581" builtinId="9" hidden="1"/>
    <cellStyle name="Followed Hyperlink" xfId="3645" builtinId="9" hidden="1"/>
    <cellStyle name="Followed Hyperlink" xfId="3709" builtinId="9" hidden="1"/>
    <cellStyle name="Followed Hyperlink" xfId="3773" builtinId="9" hidden="1"/>
    <cellStyle name="Followed Hyperlink" xfId="3837" builtinId="9" hidden="1"/>
    <cellStyle name="Followed Hyperlink" xfId="3901" builtinId="9" hidden="1"/>
    <cellStyle name="Followed Hyperlink" xfId="3965" builtinId="9" hidden="1"/>
    <cellStyle name="Followed Hyperlink" xfId="4029" builtinId="9" hidden="1"/>
    <cellStyle name="Followed Hyperlink" xfId="4093" builtinId="9" hidden="1"/>
    <cellStyle name="Followed Hyperlink" xfId="4157" builtinId="9" hidden="1"/>
    <cellStyle name="Followed Hyperlink" xfId="4221" builtinId="9" hidden="1"/>
    <cellStyle name="Followed Hyperlink" xfId="4285" builtinId="9" hidden="1"/>
    <cellStyle name="Followed Hyperlink" xfId="4349" builtinId="9" hidden="1"/>
    <cellStyle name="Followed Hyperlink" xfId="4413" builtinId="9" hidden="1"/>
    <cellStyle name="Followed Hyperlink" xfId="4477" builtinId="9" hidden="1"/>
    <cellStyle name="Followed Hyperlink" xfId="4541" builtinId="9" hidden="1"/>
    <cellStyle name="Followed Hyperlink" xfId="4605" builtinId="9" hidden="1"/>
    <cellStyle name="Followed Hyperlink" xfId="4669" builtinId="9" hidden="1"/>
    <cellStyle name="Followed Hyperlink" xfId="4733" builtinId="9" hidden="1"/>
    <cellStyle name="Followed Hyperlink" xfId="4797" builtinId="9" hidden="1"/>
    <cellStyle name="Followed Hyperlink" xfId="4861" builtinId="9" hidden="1"/>
    <cellStyle name="Followed Hyperlink" xfId="4925" builtinId="9" hidden="1"/>
    <cellStyle name="Followed Hyperlink" xfId="4989" builtinId="9" hidden="1"/>
    <cellStyle name="Followed Hyperlink" xfId="5053" builtinId="9" hidden="1"/>
    <cellStyle name="Followed Hyperlink" xfId="5117" builtinId="9" hidden="1"/>
    <cellStyle name="Followed Hyperlink" xfId="5181" builtinId="9" hidden="1"/>
    <cellStyle name="Followed Hyperlink" xfId="5245" builtinId="9" hidden="1"/>
    <cellStyle name="Followed Hyperlink" xfId="5309" builtinId="9" hidden="1"/>
    <cellStyle name="Followed Hyperlink" xfId="5373" builtinId="9" hidden="1"/>
    <cellStyle name="Followed Hyperlink" xfId="5437" builtinId="9" hidden="1"/>
    <cellStyle name="Followed Hyperlink" xfId="5501" builtinId="9" hidden="1"/>
    <cellStyle name="Followed Hyperlink" xfId="5565" builtinId="9" hidden="1"/>
    <cellStyle name="Followed Hyperlink" xfId="5629" builtinId="9" hidden="1"/>
    <cellStyle name="Followed Hyperlink" xfId="5693" builtinId="9" hidden="1"/>
    <cellStyle name="Followed Hyperlink" xfId="5757" builtinId="9" hidden="1"/>
    <cellStyle name="Followed Hyperlink" xfId="5821" builtinId="9" hidden="1"/>
    <cellStyle name="Followed Hyperlink" xfId="5885" builtinId="9" hidden="1"/>
    <cellStyle name="Followed Hyperlink" xfId="5949" builtinId="9" hidden="1"/>
    <cellStyle name="Followed Hyperlink" xfId="6013" builtinId="9" hidden="1"/>
    <cellStyle name="Followed Hyperlink" xfId="6077" builtinId="9" hidden="1"/>
    <cellStyle name="Followed Hyperlink" xfId="6141" builtinId="9" hidden="1"/>
    <cellStyle name="Followed Hyperlink" xfId="6205" builtinId="9" hidden="1"/>
    <cellStyle name="Followed Hyperlink" xfId="6269" builtinId="9" hidden="1"/>
    <cellStyle name="Followed Hyperlink" xfId="6333" builtinId="9" hidden="1"/>
    <cellStyle name="Followed Hyperlink" xfId="6397" builtinId="9" hidden="1"/>
    <cellStyle name="Followed Hyperlink" xfId="6461" builtinId="9" hidden="1"/>
    <cellStyle name="Followed Hyperlink" xfId="6525" builtinId="9" hidden="1"/>
    <cellStyle name="Followed Hyperlink" xfId="6523" builtinId="9" hidden="1"/>
    <cellStyle name="Followed Hyperlink" xfId="6459" builtinId="9" hidden="1"/>
    <cellStyle name="Followed Hyperlink" xfId="6395" builtinId="9" hidden="1"/>
    <cellStyle name="Followed Hyperlink" xfId="6331" builtinId="9" hidden="1"/>
    <cellStyle name="Followed Hyperlink" xfId="6267" builtinId="9" hidden="1"/>
    <cellStyle name="Followed Hyperlink" xfId="6203" builtinId="9" hidden="1"/>
    <cellStyle name="Followed Hyperlink" xfId="6139" builtinId="9" hidden="1"/>
    <cellStyle name="Followed Hyperlink" xfId="6075" builtinId="9" hidden="1"/>
    <cellStyle name="Followed Hyperlink" xfId="6011" builtinId="9" hidden="1"/>
    <cellStyle name="Followed Hyperlink" xfId="5947" builtinId="9" hidden="1"/>
    <cellStyle name="Followed Hyperlink" xfId="5883" builtinId="9" hidden="1"/>
    <cellStyle name="Followed Hyperlink" xfId="5819" builtinId="9" hidden="1"/>
    <cellStyle name="Followed Hyperlink" xfId="5755" builtinId="9" hidden="1"/>
    <cellStyle name="Followed Hyperlink" xfId="5691" builtinId="9" hidden="1"/>
    <cellStyle name="Followed Hyperlink" xfId="5627" builtinId="9" hidden="1"/>
    <cellStyle name="Followed Hyperlink" xfId="5563" builtinId="9" hidden="1"/>
    <cellStyle name="Followed Hyperlink" xfId="5499" builtinId="9" hidden="1"/>
    <cellStyle name="Followed Hyperlink" xfId="5435" builtinId="9" hidden="1"/>
    <cellStyle name="Followed Hyperlink" xfId="5371" builtinId="9" hidden="1"/>
    <cellStyle name="Followed Hyperlink" xfId="5307" builtinId="9" hidden="1"/>
    <cellStyle name="Followed Hyperlink" xfId="5243" builtinId="9" hidden="1"/>
    <cellStyle name="Followed Hyperlink" xfId="5179" builtinId="9" hidden="1"/>
    <cellStyle name="Followed Hyperlink" xfId="5115" builtinId="9" hidden="1"/>
    <cellStyle name="Followed Hyperlink" xfId="5051" builtinId="9" hidden="1"/>
    <cellStyle name="Followed Hyperlink" xfId="4987" builtinId="9" hidden="1"/>
    <cellStyle name="Followed Hyperlink" xfId="4923" builtinId="9" hidden="1"/>
    <cellStyle name="Followed Hyperlink" xfId="4859" builtinId="9" hidden="1"/>
    <cellStyle name="Followed Hyperlink" xfId="4795" builtinId="9" hidden="1"/>
    <cellStyle name="Followed Hyperlink" xfId="4731" builtinId="9" hidden="1"/>
    <cellStyle name="Followed Hyperlink" xfId="4667" builtinId="9" hidden="1"/>
    <cellStyle name="Followed Hyperlink" xfId="4603" builtinId="9" hidden="1"/>
    <cellStyle name="Followed Hyperlink" xfId="4539" builtinId="9" hidden="1"/>
    <cellStyle name="Followed Hyperlink" xfId="4475" builtinId="9" hidden="1"/>
    <cellStyle name="Followed Hyperlink" xfId="4411" builtinId="9" hidden="1"/>
    <cellStyle name="Followed Hyperlink" xfId="4347" builtinId="9" hidden="1"/>
    <cellStyle name="Followed Hyperlink" xfId="4283" builtinId="9" hidden="1"/>
    <cellStyle name="Followed Hyperlink" xfId="4219" builtinId="9" hidden="1"/>
    <cellStyle name="Followed Hyperlink" xfId="4155" builtinId="9" hidden="1"/>
    <cellStyle name="Followed Hyperlink" xfId="4091" builtinId="9" hidden="1"/>
    <cellStyle name="Followed Hyperlink" xfId="4027" builtinId="9" hidden="1"/>
    <cellStyle name="Followed Hyperlink" xfId="3963" builtinId="9" hidden="1"/>
    <cellStyle name="Followed Hyperlink" xfId="3899" builtinId="9" hidden="1"/>
    <cellStyle name="Followed Hyperlink" xfId="3835" builtinId="9" hidden="1"/>
    <cellStyle name="Followed Hyperlink" xfId="3771" builtinId="9" hidden="1"/>
    <cellStyle name="Followed Hyperlink" xfId="3707" builtinId="9" hidden="1"/>
    <cellStyle name="Followed Hyperlink" xfId="3643" builtinId="9" hidden="1"/>
    <cellStyle name="Followed Hyperlink" xfId="3579" builtinId="9" hidden="1"/>
    <cellStyle name="Followed Hyperlink" xfId="3515" builtinId="9" hidden="1"/>
    <cellStyle name="Followed Hyperlink" xfId="3451" builtinId="9" hidden="1"/>
    <cellStyle name="Followed Hyperlink" xfId="3387" builtinId="9" hidden="1"/>
    <cellStyle name="Followed Hyperlink" xfId="3323" builtinId="9" hidden="1"/>
    <cellStyle name="Followed Hyperlink" xfId="3259" builtinId="9" hidden="1"/>
    <cellStyle name="Followed Hyperlink" xfId="3195" builtinId="9" hidden="1"/>
    <cellStyle name="Followed Hyperlink" xfId="3131" builtinId="9" hidden="1"/>
    <cellStyle name="Followed Hyperlink" xfId="3067" builtinId="9" hidden="1"/>
    <cellStyle name="Followed Hyperlink" xfId="3003" builtinId="9" hidden="1"/>
    <cellStyle name="Followed Hyperlink" xfId="2939" builtinId="9" hidden="1"/>
    <cellStyle name="Followed Hyperlink" xfId="2875" builtinId="9" hidden="1"/>
    <cellStyle name="Followed Hyperlink" xfId="2811" builtinId="9" hidden="1"/>
    <cellStyle name="Followed Hyperlink" xfId="2747" builtinId="9" hidden="1"/>
    <cellStyle name="Followed Hyperlink" xfId="2683" builtinId="9" hidden="1"/>
    <cellStyle name="Followed Hyperlink" xfId="2619" builtinId="9" hidden="1"/>
    <cellStyle name="Followed Hyperlink" xfId="2555" builtinId="9" hidden="1"/>
    <cellStyle name="Followed Hyperlink" xfId="2491" builtinId="9" hidden="1"/>
    <cellStyle name="Followed Hyperlink" xfId="2427" builtinId="9" hidden="1"/>
    <cellStyle name="Followed Hyperlink" xfId="2363" builtinId="9" hidden="1"/>
    <cellStyle name="Followed Hyperlink" xfId="2299" builtinId="9" hidden="1"/>
    <cellStyle name="Followed Hyperlink" xfId="2235" builtinId="9" hidden="1"/>
    <cellStyle name="Followed Hyperlink" xfId="2171" builtinId="9" hidden="1"/>
    <cellStyle name="Followed Hyperlink" xfId="2107" builtinId="9" hidden="1"/>
    <cellStyle name="Followed Hyperlink" xfId="2043" builtinId="9" hidden="1"/>
    <cellStyle name="Followed Hyperlink" xfId="1979" builtinId="9" hidden="1"/>
    <cellStyle name="Followed Hyperlink" xfId="1915" builtinId="9" hidden="1"/>
    <cellStyle name="Followed Hyperlink" xfId="1851" builtinId="9" hidden="1"/>
    <cellStyle name="Followed Hyperlink" xfId="1787" builtinId="9" hidden="1"/>
    <cellStyle name="Followed Hyperlink" xfId="1723" builtinId="9" hidden="1"/>
    <cellStyle name="Followed Hyperlink" xfId="1659" builtinId="9" hidden="1"/>
    <cellStyle name="Followed Hyperlink" xfId="1595" builtinId="9" hidden="1"/>
    <cellStyle name="Followed Hyperlink" xfId="1531" builtinId="9" hidden="1"/>
    <cellStyle name="Followed Hyperlink" xfId="1467" builtinId="9" hidden="1"/>
    <cellStyle name="Followed Hyperlink" xfId="1403" builtinId="9" hidden="1"/>
    <cellStyle name="Followed Hyperlink" xfId="1339" builtinId="9" hidden="1"/>
    <cellStyle name="Followed Hyperlink" xfId="1275" builtinId="9" hidden="1"/>
    <cellStyle name="Followed Hyperlink" xfId="1211" builtinId="9" hidden="1"/>
    <cellStyle name="Followed Hyperlink" xfId="1147" builtinId="9" hidden="1"/>
    <cellStyle name="Followed Hyperlink" xfId="1083" builtinId="9" hidden="1"/>
    <cellStyle name="Followed Hyperlink" xfId="1018" builtinId="9" hidden="1"/>
    <cellStyle name="Followed Hyperlink" xfId="954" builtinId="9" hidden="1"/>
    <cellStyle name="Followed Hyperlink" xfId="890" builtinId="9" hidden="1"/>
    <cellStyle name="Followed Hyperlink" xfId="826" builtinId="9" hidden="1"/>
    <cellStyle name="Followed Hyperlink" xfId="762" builtinId="9" hidden="1"/>
    <cellStyle name="Followed Hyperlink" xfId="698" builtinId="9" hidden="1"/>
    <cellStyle name="Followed Hyperlink" xfId="634" builtinId="9" hidden="1"/>
    <cellStyle name="Followed Hyperlink" xfId="570" builtinId="9" hidden="1"/>
    <cellStyle name="Followed Hyperlink" xfId="506" builtinId="9" hidden="1"/>
    <cellStyle name="Followed Hyperlink" xfId="442" builtinId="9" hidden="1"/>
    <cellStyle name="Followed Hyperlink" xfId="378" builtinId="9" hidden="1"/>
    <cellStyle name="Followed Hyperlink" xfId="314" builtinId="9" hidden="1"/>
    <cellStyle name="Followed Hyperlink" xfId="250" builtinId="9" hidden="1"/>
    <cellStyle name="Followed Hyperlink" xfId="186" builtinId="9" hidden="1"/>
    <cellStyle name="Followed Hyperlink" xfId="122" builtinId="9" hidden="1"/>
    <cellStyle name="Followed Hyperlink" xfId="58" builtinId="9" hidden="1"/>
    <cellStyle name="Followed Hyperlink" xfId="42" builtinId="9" hidden="1"/>
    <cellStyle name="Followed Hyperlink" xfId="16" builtinId="9" hidden="1"/>
    <cellStyle name="Followed Hyperlink" xfId="32" builtinId="9" hidden="1"/>
    <cellStyle name="Followed Hyperlink" xfId="94" builtinId="9" hidden="1"/>
    <cellStyle name="Followed Hyperlink" xfId="158" builtinId="9" hidden="1"/>
    <cellStyle name="Followed Hyperlink" xfId="222" builtinId="9" hidden="1"/>
    <cellStyle name="Followed Hyperlink" xfId="286" builtinId="9" hidden="1"/>
    <cellStyle name="Followed Hyperlink" xfId="350" builtinId="9" hidden="1"/>
    <cellStyle name="Followed Hyperlink" xfId="414" builtinId="9" hidden="1"/>
    <cellStyle name="Followed Hyperlink" xfId="478" builtinId="9" hidden="1"/>
    <cellStyle name="Followed Hyperlink" xfId="542" builtinId="9" hidden="1"/>
    <cellStyle name="Followed Hyperlink" xfId="606" builtinId="9" hidden="1"/>
    <cellStyle name="Followed Hyperlink" xfId="670" builtinId="9" hidden="1"/>
    <cellStyle name="Followed Hyperlink" xfId="734" builtinId="9" hidden="1"/>
    <cellStyle name="Followed Hyperlink" xfId="798" builtinId="9" hidden="1"/>
    <cellStyle name="Followed Hyperlink" xfId="862" builtinId="9" hidden="1"/>
    <cellStyle name="Followed Hyperlink" xfId="926" builtinId="9" hidden="1"/>
    <cellStyle name="Followed Hyperlink" xfId="990" builtinId="9" hidden="1"/>
    <cellStyle name="Followed Hyperlink" xfId="1054" builtinId="9" hidden="1"/>
    <cellStyle name="Followed Hyperlink" xfId="1119" builtinId="9" hidden="1"/>
    <cellStyle name="Followed Hyperlink" xfId="1183" builtinId="9" hidden="1"/>
    <cellStyle name="Followed Hyperlink" xfId="1247" builtinId="9" hidden="1"/>
    <cellStyle name="Followed Hyperlink" xfId="1311" builtinId="9" hidden="1"/>
    <cellStyle name="Followed Hyperlink" xfId="1375" builtinId="9" hidden="1"/>
    <cellStyle name="Followed Hyperlink" xfId="1439" builtinId="9" hidden="1"/>
    <cellStyle name="Followed Hyperlink" xfId="1503" builtinId="9" hidden="1"/>
    <cellStyle name="Followed Hyperlink" xfId="1567" builtinId="9" hidden="1"/>
    <cellStyle name="Followed Hyperlink" xfId="1631" builtinId="9" hidden="1"/>
    <cellStyle name="Followed Hyperlink" xfId="1695" builtinId="9" hidden="1"/>
    <cellStyle name="Followed Hyperlink" xfId="1759" builtinId="9" hidden="1"/>
    <cellStyle name="Followed Hyperlink" xfId="1823" builtinId="9" hidden="1"/>
    <cellStyle name="Followed Hyperlink" xfId="1887" builtinId="9" hidden="1"/>
    <cellStyle name="Followed Hyperlink" xfId="1951" builtinId="9" hidden="1"/>
    <cellStyle name="Followed Hyperlink" xfId="2015" builtinId="9" hidden="1"/>
    <cellStyle name="Followed Hyperlink" xfId="2079" builtinId="9" hidden="1"/>
    <cellStyle name="Followed Hyperlink" xfId="2143" builtinId="9" hidden="1"/>
    <cellStyle name="Followed Hyperlink" xfId="2207" builtinId="9" hidden="1"/>
    <cellStyle name="Followed Hyperlink" xfId="2271" builtinId="9" hidden="1"/>
    <cellStyle name="Followed Hyperlink" xfId="2335" builtinId="9" hidden="1"/>
    <cellStyle name="Followed Hyperlink" xfId="2399" builtinId="9" hidden="1"/>
    <cellStyle name="Followed Hyperlink" xfId="2463" builtinId="9" hidden="1"/>
    <cellStyle name="Followed Hyperlink" xfId="2527" builtinId="9" hidden="1"/>
    <cellStyle name="Followed Hyperlink" xfId="2591" builtinId="9" hidden="1"/>
    <cellStyle name="Followed Hyperlink" xfId="2655" builtinId="9" hidden="1"/>
    <cellStyle name="Followed Hyperlink" xfId="2719" builtinId="9" hidden="1"/>
    <cellStyle name="Followed Hyperlink" xfId="2783" builtinId="9" hidden="1"/>
    <cellStyle name="Followed Hyperlink" xfId="2847" builtinId="9" hidden="1"/>
    <cellStyle name="Followed Hyperlink" xfId="2911" builtinId="9" hidden="1"/>
    <cellStyle name="Followed Hyperlink" xfId="2975" builtinId="9" hidden="1"/>
    <cellStyle name="Followed Hyperlink" xfId="3039" builtinId="9" hidden="1"/>
    <cellStyle name="Followed Hyperlink" xfId="3103" builtinId="9" hidden="1"/>
    <cellStyle name="Followed Hyperlink" xfId="3167" builtinId="9" hidden="1"/>
    <cellStyle name="Followed Hyperlink" xfId="3231" builtinId="9" hidden="1"/>
    <cellStyle name="Followed Hyperlink" xfId="3295" builtinId="9" hidden="1"/>
    <cellStyle name="Followed Hyperlink" xfId="3359" builtinId="9" hidden="1"/>
    <cellStyle name="Followed Hyperlink" xfId="3423" builtinId="9" hidden="1"/>
    <cellStyle name="Followed Hyperlink" xfId="3487" builtinId="9" hidden="1"/>
    <cellStyle name="Followed Hyperlink" xfId="3551" builtinId="9" hidden="1"/>
    <cellStyle name="Followed Hyperlink" xfId="3615" builtinId="9" hidden="1"/>
    <cellStyle name="Followed Hyperlink" xfId="3679" builtinId="9" hidden="1"/>
    <cellStyle name="Followed Hyperlink" xfId="3743" builtinId="9" hidden="1"/>
    <cellStyle name="Followed Hyperlink" xfId="3807" builtinId="9" hidden="1"/>
    <cellStyle name="Followed Hyperlink" xfId="3871" builtinId="9" hidden="1"/>
    <cellStyle name="Followed Hyperlink" xfId="3935" builtinId="9" hidden="1"/>
    <cellStyle name="Followed Hyperlink" xfId="3999" builtinId="9" hidden="1"/>
    <cellStyle name="Followed Hyperlink" xfId="4063" builtinId="9" hidden="1"/>
    <cellStyle name="Followed Hyperlink" xfId="4127" builtinId="9" hidden="1"/>
    <cellStyle name="Followed Hyperlink" xfId="4191" builtinId="9" hidden="1"/>
    <cellStyle name="Followed Hyperlink" xfId="4255" builtinId="9" hidden="1"/>
    <cellStyle name="Followed Hyperlink" xfId="4319" builtinId="9" hidden="1"/>
    <cellStyle name="Followed Hyperlink" xfId="4383" builtinId="9" hidden="1"/>
    <cellStyle name="Followed Hyperlink" xfId="4447" builtinId="9" hidden="1"/>
    <cellStyle name="Followed Hyperlink" xfId="4511" builtinId="9" hidden="1"/>
    <cellStyle name="Followed Hyperlink" xfId="4575" builtinId="9" hidden="1"/>
    <cellStyle name="Followed Hyperlink" xfId="4639" builtinId="9" hidden="1"/>
    <cellStyle name="Followed Hyperlink" xfId="4703" builtinId="9" hidden="1"/>
    <cellStyle name="Followed Hyperlink" xfId="4767" builtinId="9" hidden="1"/>
    <cellStyle name="Followed Hyperlink" xfId="4831" builtinId="9" hidden="1"/>
    <cellStyle name="Followed Hyperlink" xfId="4895" builtinId="9" hidden="1"/>
    <cellStyle name="Followed Hyperlink" xfId="4959" builtinId="9" hidden="1"/>
    <cellStyle name="Followed Hyperlink" xfId="5023" builtinId="9" hidden="1"/>
    <cellStyle name="Followed Hyperlink" xfId="5087" builtinId="9" hidden="1"/>
    <cellStyle name="Followed Hyperlink" xfId="5151" builtinId="9" hidden="1"/>
    <cellStyle name="Followed Hyperlink" xfId="5215" builtinId="9" hidden="1"/>
    <cellStyle name="Followed Hyperlink" xfId="5279" builtinId="9" hidden="1"/>
    <cellStyle name="Followed Hyperlink" xfId="5343" builtinId="9" hidden="1"/>
    <cellStyle name="Followed Hyperlink" xfId="5407" builtinId="9" hidden="1"/>
    <cellStyle name="Followed Hyperlink" xfId="5471" builtinId="9" hidden="1"/>
    <cellStyle name="Followed Hyperlink" xfId="5535" builtinId="9" hidden="1"/>
    <cellStyle name="Followed Hyperlink" xfId="5599" builtinId="9" hidden="1"/>
    <cellStyle name="Followed Hyperlink" xfId="5663" builtinId="9" hidden="1"/>
    <cellStyle name="Followed Hyperlink" xfId="5727" builtinId="9" hidden="1"/>
    <cellStyle name="Followed Hyperlink" xfId="5791" builtinId="9" hidden="1"/>
    <cellStyle name="Followed Hyperlink" xfId="5855" builtinId="9" hidden="1"/>
    <cellStyle name="Followed Hyperlink" xfId="5919" builtinId="9" hidden="1"/>
    <cellStyle name="Followed Hyperlink" xfId="5983" builtinId="9" hidden="1"/>
    <cellStyle name="Followed Hyperlink" xfId="6047" builtinId="9" hidden="1"/>
    <cellStyle name="Followed Hyperlink" xfId="6111" builtinId="9" hidden="1"/>
    <cellStyle name="Followed Hyperlink" xfId="6175" builtinId="9" hidden="1"/>
    <cellStyle name="Followed Hyperlink" xfId="6239" builtinId="9" hidden="1"/>
    <cellStyle name="Followed Hyperlink" xfId="6303" builtinId="9" hidden="1"/>
    <cellStyle name="Followed Hyperlink" xfId="6367" builtinId="9" hidden="1"/>
    <cellStyle name="Followed Hyperlink" xfId="6431" builtinId="9" hidden="1"/>
    <cellStyle name="Followed Hyperlink" xfId="6495" builtinId="9" hidden="1"/>
    <cellStyle name="Followed Hyperlink" xfId="6553" builtinId="9" hidden="1"/>
    <cellStyle name="Followed Hyperlink" xfId="6489" builtinId="9" hidden="1"/>
    <cellStyle name="Followed Hyperlink" xfId="6425" builtinId="9" hidden="1"/>
    <cellStyle name="Followed Hyperlink" xfId="6361" builtinId="9" hidden="1"/>
    <cellStyle name="Followed Hyperlink" xfId="6297" builtinId="9" hidden="1"/>
    <cellStyle name="Followed Hyperlink" xfId="6233" builtinId="9" hidden="1"/>
    <cellStyle name="Followed Hyperlink" xfId="6169" builtinId="9" hidden="1"/>
    <cellStyle name="Followed Hyperlink" xfId="6105" builtinId="9" hidden="1"/>
    <cellStyle name="Followed Hyperlink" xfId="6041" builtinId="9" hidden="1"/>
    <cellStyle name="Followed Hyperlink" xfId="5977" builtinId="9" hidden="1"/>
    <cellStyle name="Followed Hyperlink" xfId="5913" builtinId="9" hidden="1"/>
    <cellStyle name="Followed Hyperlink" xfId="5849" builtinId="9" hidden="1"/>
    <cellStyle name="Followed Hyperlink" xfId="5785" builtinId="9" hidden="1"/>
    <cellStyle name="Followed Hyperlink" xfId="5721" builtinId="9" hidden="1"/>
    <cellStyle name="Followed Hyperlink" xfId="5657" builtinId="9" hidden="1"/>
    <cellStyle name="Followed Hyperlink" xfId="5593" builtinId="9" hidden="1"/>
    <cellStyle name="Followed Hyperlink" xfId="5529" builtinId="9" hidden="1"/>
    <cellStyle name="Followed Hyperlink" xfId="5465" builtinId="9" hidden="1"/>
    <cellStyle name="Followed Hyperlink" xfId="5401" builtinId="9" hidden="1"/>
    <cellStyle name="Followed Hyperlink" xfId="5337" builtinId="9" hidden="1"/>
    <cellStyle name="Followed Hyperlink" xfId="5273" builtinId="9" hidden="1"/>
    <cellStyle name="Followed Hyperlink" xfId="5209" builtinId="9" hidden="1"/>
    <cellStyle name="Followed Hyperlink" xfId="5145" builtinId="9" hidden="1"/>
    <cellStyle name="Followed Hyperlink" xfId="5081" builtinId="9" hidden="1"/>
    <cellStyle name="Followed Hyperlink" xfId="5017" builtinId="9" hidden="1"/>
    <cellStyle name="Followed Hyperlink" xfId="4953" builtinId="9" hidden="1"/>
    <cellStyle name="Followed Hyperlink" xfId="4889" builtinId="9" hidden="1"/>
    <cellStyle name="Followed Hyperlink" xfId="4825" builtinId="9" hidden="1"/>
    <cellStyle name="Followed Hyperlink" xfId="4761" builtinId="9" hidden="1"/>
    <cellStyle name="Followed Hyperlink" xfId="4697" builtinId="9" hidden="1"/>
    <cellStyle name="Followed Hyperlink" xfId="4633" builtinId="9" hidden="1"/>
    <cellStyle name="Followed Hyperlink" xfId="4569" builtinId="9" hidden="1"/>
    <cellStyle name="Followed Hyperlink" xfId="4505" builtinId="9" hidden="1"/>
    <cellStyle name="Followed Hyperlink" xfId="4441" builtinId="9" hidden="1"/>
    <cellStyle name="Followed Hyperlink" xfId="4377" builtinId="9" hidden="1"/>
    <cellStyle name="Followed Hyperlink" xfId="4313" builtinId="9" hidden="1"/>
    <cellStyle name="Followed Hyperlink" xfId="4249" builtinId="9" hidden="1"/>
    <cellStyle name="Followed Hyperlink" xfId="4185" builtinId="9" hidden="1"/>
    <cellStyle name="Followed Hyperlink" xfId="4121" builtinId="9" hidden="1"/>
    <cellStyle name="Followed Hyperlink" xfId="4057" builtinId="9" hidden="1"/>
    <cellStyle name="Followed Hyperlink" xfId="3993" builtinId="9" hidden="1"/>
    <cellStyle name="Followed Hyperlink" xfId="3929" builtinId="9" hidden="1"/>
    <cellStyle name="Followed Hyperlink" xfId="3865" builtinId="9" hidden="1"/>
    <cellStyle name="Followed Hyperlink" xfId="3801" builtinId="9" hidden="1"/>
    <cellStyle name="Followed Hyperlink" xfId="3737" builtinId="9" hidden="1"/>
    <cellStyle name="Followed Hyperlink" xfId="3673" builtinId="9" hidden="1"/>
    <cellStyle name="Followed Hyperlink" xfId="3609" builtinId="9" hidden="1"/>
    <cellStyle name="Followed Hyperlink" xfId="3545" builtinId="9" hidden="1"/>
    <cellStyle name="Followed Hyperlink" xfId="3481" builtinId="9" hidden="1"/>
    <cellStyle name="Followed Hyperlink" xfId="3417" builtinId="9" hidden="1"/>
    <cellStyle name="Followed Hyperlink" xfId="3353" builtinId="9" hidden="1"/>
    <cellStyle name="Followed Hyperlink" xfId="3289" builtinId="9" hidden="1"/>
    <cellStyle name="Followed Hyperlink" xfId="3225" builtinId="9" hidden="1"/>
    <cellStyle name="Followed Hyperlink" xfId="3161" builtinId="9" hidden="1"/>
    <cellStyle name="Followed Hyperlink" xfId="3097" builtinId="9" hidden="1"/>
    <cellStyle name="Followed Hyperlink" xfId="3033" builtinId="9" hidden="1"/>
    <cellStyle name="Followed Hyperlink" xfId="2969" builtinId="9" hidden="1"/>
    <cellStyle name="Followed Hyperlink" xfId="2905" builtinId="9" hidden="1"/>
    <cellStyle name="Followed Hyperlink" xfId="2841" builtinId="9" hidden="1"/>
    <cellStyle name="Followed Hyperlink" xfId="2777" builtinId="9" hidden="1"/>
    <cellStyle name="Followed Hyperlink" xfId="2713" builtinId="9" hidden="1"/>
    <cellStyle name="Followed Hyperlink" xfId="2649" builtinId="9" hidden="1"/>
    <cellStyle name="Followed Hyperlink" xfId="2585" builtinId="9" hidden="1"/>
    <cellStyle name="Followed Hyperlink" xfId="2521" builtinId="9" hidden="1"/>
    <cellStyle name="Followed Hyperlink" xfId="2457" builtinId="9" hidden="1"/>
    <cellStyle name="Followed Hyperlink" xfId="2393" builtinId="9" hidden="1"/>
    <cellStyle name="Followed Hyperlink" xfId="2329" builtinId="9" hidden="1"/>
    <cellStyle name="Followed Hyperlink" xfId="2265" builtinId="9" hidden="1"/>
    <cellStyle name="Followed Hyperlink" xfId="2201" builtinId="9" hidden="1"/>
    <cellStyle name="Followed Hyperlink" xfId="2137" builtinId="9" hidden="1"/>
    <cellStyle name="Followed Hyperlink" xfId="2073" builtinId="9" hidden="1"/>
    <cellStyle name="Followed Hyperlink" xfId="2009" builtinId="9" hidden="1"/>
    <cellStyle name="Followed Hyperlink" xfId="1945" builtinId="9" hidden="1"/>
    <cellStyle name="Followed Hyperlink" xfId="1881" builtinId="9" hidden="1"/>
    <cellStyle name="Followed Hyperlink" xfId="1817" builtinId="9" hidden="1"/>
    <cellStyle name="Followed Hyperlink" xfId="1753" builtinId="9" hidden="1"/>
    <cellStyle name="Followed Hyperlink" xfId="1689" builtinId="9" hidden="1"/>
    <cellStyle name="Followed Hyperlink" xfId="1625" builtinId="9" hidden="1"/>
    <cellStyle name="Followed Hyperlink" xfId="1561" builtinId="9" hidden="1"/>
    <cellStyle name="Followed Hyperlink" xfId="1497" builtinId="9" hidden="1"/>
    <cellStyle name="Followed Hyperlink" xfId="1433" builtinId="9" hidden="1"/>
    <cellStyle name="Followed Hyperlink" xfId="1369" builtinId="9" hidden="1"/>
    <cellStyle name="Followed Hyperlink" xfId="1305" builtinId="9" hidden="1"/>
    <cellStyle name="Followed Hyperlink" xfId="1241" builtinId="9" hidden="1"/>
    <cellStyle name="Followed Hyperlink" xfId="1177" builtinId="9" hidden="1"/>
    <cellStyle name="Followed Hyperlink" xfId="1113" builtinId="9" hidden="1"/>
    <cellStyle name="Followed Hyperlink" xfId="1048" builtinId="9" hidden="1"/>
    <cellStyle name="Followed Hyperlink" xfId="984" builtinId="9" hidden="1"/>
    <cellStyle name="Followed Hyperlink" xfId="920" builtinId="9" hidden="1"/>
    <cellStyle name="Followed Hyperlink" xfId="856" builtinId="9" hidden="1"/>
    <cellStyle name="Followed Hyperlink" xfId="792" builtinId="9" hidden="1"/>
    <cellStyle name="Followed Hyperlink" xfId="728" builtinId="9" hidden="1"/>
    <cellStyle name="Followed Hyperlink" xfId="664" builtinId="9" hidden="1"/>
    <cellStyle name="Followed Hyperlink" xfId="600" builtinId="9" hidden="1"/>
    <cellStyle name="Followed Hyperlink" xfId="536" builtinId="9" hidden="1"/>
    <cellStyle name="Followed Hyperlink" xfId="472" builtinId="9" hidden="1"/>
    <cellStyle name="Followed Hyperlink" xfId="408" builtinId="9" hidden="1"/>
    <cellStyle name="Followed Hyperlink" xfId="344" builtinId="9" hidden="1"/>
    <cellStyle name="Followed Hyperlink" xfId="280" builtinId="9" hidden="1"/>
    <cellStyle name="Followed Hyperlink" xfId="216" builtinId="9" hidden="1"/>
    <cellStyle name="Followed Hyperlink" xfId="92" builtinId="9" hidden="1"/>
    <cellStyle name="Followed Hyperlink" xfId="132" builtinId="9" hidden="1"/>
    <cellStyle name="Followed Hyperlink" xfId="104" builtinId="9" hidden="1"/>
    <cellStyle name="Followed Hyperlink" xfId="64" builtinId="9" hidden="1"/>
    <cellStyle name="Followed Hyperlink" xfId="76" builtinId="9" hidden="1"/>
    <cellStyle name="Followed Hyperlink" xfId="148" builtinId="9" hidden="1"/>
    <cellStyle name="Followed Hyperlink" xfId="108" builtinId="9" hidden="1"/>
    <cellStyle name="Followed Hyperlink" xfId="192" builtinId="9" hidden="1"/>
    <cellStyle name="Followed Hyperlink" xfId="256" builtinId="9" hidden="1"/>
    <cellStyle name="Followed Hyperlink" xfId="320" builtinId="9" hidden="1"/>
    <cellStyle name="Followed Hyperlink" xfId="384" builtinId="9" hidden="1"/>
    <cellStyle name="Followed Hyperlink" xfId="448" builtinId="9" hidden="1"/>
    <cellStyle name="Followed Hyperlink" xfId="512" builtinId="9" hidden="1"/>
    <cellStyle name="Followed Hyperlink" xfId="576" builtinId="9" hidden="1"/>
    <cellStyle name="Followed Hyperlink" xfId="640" builtinId="9" hidden="1"/>
    <cellStyle name="Followed Hyperlink" xfId="704" builtinId="9" hidden="1"/>
    <cellStyle name="Followed Hyperlink" xfId="768" builtinId="9" hidden="1"/>
    <cellStyle name="Followed Hyperlink" xfId="832" builtinId="9" hidden="1"/>
    <cellStyle name="Followed Hyperlink" xfId="896" builtinId="9" hidden="1"/>
    <cellStyle name="Followed Hyperlink" xfId="960" builtinId="9" hidden="1"/>
    <cellStyle name="Followed Hyperlink" xfId="1024" builtinId="9" hidden="1"/>
    <cellStyle name="Followed Hyperlink" xfId="1089" builtinId="9" hidden="1"/>
    <cellStyle name="Followed Hyperlink" xfId="1153" builtinId="9" hidden="1"/>
    <cellStyle name="Followed Hyperlink" xfId="1217" builtinId="9" hidden="1"/>
    <cellStyle name="Followed Hyperlink" xfId="1281" builtinId="9" hidden="1"/>
    <cellStyle name="Followed Hyperlink" xfId="1345" builtinId="9" hidden="1"/>
    <cellStyle name="Followed Hyperlink" xfId="1409" builtinId="9" hidden="1"/>
    <cellStyle name="Followed Hyperlink" xfId="1473" builtinId="9" hidden="1"/>
    <cellStyle name="Followed Hyperlink" xfId="1537" builtinId="9" hidden="1"/>
    <cellStyle name="Followed Hyperlink" xfId="1601" builtinId="9" hidden="1"/>
    <cellStyle name="Followed Hyperlink" xfId="1665" builtinId="9" hidden="1"/>
    <cellStyle name="Followed Hyperlink" xfId="1729" builtinId="9" hidden="1"/>
    <cellStyle name="Followed Hyperlink" xfId="1793" builtinId="9" hidden="1"/>
    <cellStyle name="Followed Hyperlink" xfId="1857" builtinId="9" hidden="1"/>
    <cellStyle name="Followed Hyperlink" xfId="1921" builtinId="9" hidden="1"/>
    <cellStyle name="Followed Hyperlink" xfId="1985" builtinId="9" hidden="1"/>
    <cellStyle name="Followed Hyperlink" xfId="2049" builtinId="9" hidden="1"/>
    <cellStyle name="Followed Hyperlink" xfId="2113" builtinId="9" hidden="1"/>
    <cellStyle name="Followed Hyperlink" xfId="2177" builtinId="9" hidden="1"/>
    <cellStyle name="Followed Hyperlink" xfId="2241" builtinId="9" hidden="1"/>
    <cellStyle name="Followed Hyperlink" xfId="2305" builtinId="9" hidden="1"/>
    <cellStyle name="Followed Hyperlink" xfId="2369" builtinId="9" hidden="1"/>
    <cellStyle name="Followed Hyperlink" xfId="2433" builtinId="9" hidden="1"/>
    <cellStyle name="Followed Hyperlink" xfId="2497" builtinId="9" hidden="1"/>
    <cellStyle name="Followed Hyperlink" xfId="2561" builtinId="9" hidden="1"/>
    <cellStyle name="Followed Hyperlink" xfId="2625" builtinId="9" hidden="1"/>
    <cellStyle name="Followed Hyperlink" xfId="2689" builtinId="9" hidden="1"/>
    <cellStyle name="Followed Hyperlink" xfId="2753" builtinId="9" hidden="1"/>
    <cellStyle name="Followed Hyperlink" xfId="2817" builtinId="9" hidden="1"/>
    <cellStyle name="Followed Hyperlink" xfId="2881" builtinId="9" hidden="1"/>
    <cellStyle name="Followed Hyperlink" xfId="2945" builtinId="9" hidden="1"/>
    <cellStyle name="Followed Hyperlink" xfId="3009" builtinId="9" hidden="1"/>
    <cellStyle name="Followed Hyperlink" xfId="3073" builtinId="9" hidden="1"/>
    <cellStyle name="Followed Hyperlink" xfId="3137" builtinId="9" hidden="1"/>
    <cellStyle name="Followed Hyperlink" xfId="3201" builtinId="9" hidden="1"/>
    <cellStyle name="Followed Hyperlink" xfId="3265" builtinId="9" hidden="1"/>
    <cellStyle name="Followed Hyperlink" xfId="3329" builtinId="9" hidden="1"/>
    <cellStyle name="Followed Hyperlink" xfId="3393" builtinId="9" hidden="1"/>
    <cellStyle name="Followed Hyperlink" xfId="3457" builtinId="9" hidden="1"/>
    <cellStyle name="Followed Hyperlink" xfId="3521" builtinId="9" hidden="1"/>
    <cellStyle name="Followed Hyperlink" xfId="3585" builtinId="9" hidden="1"/>
    <cellStyle name="Followed Hyperlink" xfId="3649" builtinId="9" hidden="1"/>
    <cellStyle name="Followed Hyperlink" xfId="3713" builtinId="9" hidden="1"/>
    <cellStyle name="Followed Hyperlink" xfId="3777" builtinId="9" hidden="1"/>
    <cellStyle name="Followed Hyperlink" xfId="3841" builtinId="9" hidden="1"/>
    <cellStyle name="Followed Hyperlink" xfId="3905" builtinId="9" hidden="1"/>
    <cellStyle name="Followed Hyperlink" xfId="3969" builtinId="9" hidden="1"/>
    <cellStyle name="Followed Hyperlink" xfId="4033" builtinId="9" hidden="1"/>
    <cellStyle name="Followed Hyperlink" xfId="4097" builtinId="9" hidden="1"/>
    <cellStyle name="Followed Hyperlink" xfId="4161" builtinId="9" hidden="1"/>
    <cellStyle name="Followed Hyperlink" xfId="4225" builtinId="9" hidden="1"/>
    <cellStyle name="Followed Hyperlink" xfId="4289" builtinId="9" hidden="1"/>
    <cellStyle name="Followed Hyperlink" xfId="4353" builtinId="9" hidden="1"/>
    <cellStyle name="Followed Hyperlink" xfId="4417" builtinId="9" hidden="1"/>
    <cellStyle name="Followed Hyperlink" xfId="4481" builtinId="9" hidden="1"/>
    <cellStyle name="Followed Hyperlink" xfId="4545" builtinId="9" hidden="1"/>
    <cellStyle name="Followed Hyperlink" xfId="4609" builtinId="9" hidden="1"/>
    <cellStyle name="Followed Hyperlink" xfId="4673" builtinId="9" hidden="1"/>
    <cellStyle name="Followed Hyperlink" xfId="4737" builtinId="9" hidden="1"/>
    <cellStyle name="Followed Hyperlink" xfId="4801" builtinId="9" hidden="1"/>
    <cellStyle name="Followed Hyperlink" xfId="4865" builtinId="9" hidden="1"/>
    <cellStyle name="Followed Hyperlink" xfId="4929" builtinId="9" hidden="1"/>
    <cellStyle name="Followed Hyperlink" xfId="4993" builtinId="9" hidden="1"/>
    <cellStyle name="Followed Hyperlink" xfId="5057" builtinId="9" hidden="1"/>
    <cellStyle name="Followed Hyperlink" xfId="5121" builtinId="9" hidden="1"/>
    <cellStyle name="Followed Hyperlink" xfId="5185" builtinId="9" hidden="1"/>
    <cellStyle name="Followed Hyperlink" xfId="5249" builtinId="9" hidden="1"/>
    <cellStyle name="Followed Hyperlink" xfId="5313" builtinId="9" hidden="1"/>
    <cellStyle name="Followed Hyperlink" xfId="5377" builtinId="9" hidden="1"/>
    <cellStyle name="Followed Hyperlink" xfId="5441" builtinId="9" hidden="1"/>
    <cellStyle name="Followed Hyperlink" xfId="5505" builtinId="9" hidden="1"/>
    <cellStyle name="Followed Hyperlink" xfId="5569" builtinId="9" hidden="1"/>
    <cellStyle name="Followed Hyperlink" xfId="5633" builtinId="9" hidden="1"/>
    <cellStyle name="Followed Hyperlink" xfId="5697" builtinId="9" hidden="1"/>
    <cellStyle name="Followed Hyperlink" xfId="5761" builtinId="9" hidden="1"/>
    <cellStyle name="Followed Hyperlink" xfId="5825" builtinId="9" hidden="1"/>
    <cellStyle name="Followed Hyperlink" xfId="5889" builtinId="9" hidden="1"/>
    <cellStyle name="Followed Hyperlink" xfId="5953" builtinId="9" hidden="1"/>
    <cellStyle name="Followed Hyperlink" xfId="6017" builtinId="9" hidden="1"/>
    <cellStyle name="Followed Hyperlink" xfId="6081" builtinId="9" hidden="1"/>
    <cellStyle name="Followed Hyperlink" xfId="6145" builtinId="9" hidden="1"/>
    <cellStyle name="Followed Hyperlink" xfId="6209" builtinId="9" hidden="1"/>
    <cellStyle name="Followed Hyperlink" xfId="6273" builtinId="9" hidden="1"/>
    <cellStyle name="Followed Hyperlink" xfId="6337" builtinId="9" hidden="1"/>
    <cellStyle name="Followed Hyperlink" xfId="6401" builtinId="9" hidden="1"/>
    <cellStyle name="Followed Hyperlink" xfId="6465" builtinId="9" hidden="1"/>
    <cellStyle name="Followed Hyperlink" xfId="6529" builtinId="9" hidden="1"/>
    <cellStyle name="Followed Hyperlink" xfId="6519" builtinId="9" hidden="1"/>
    <cellStyle name="Followed Hyperlink" xfId="6455" builtinId="9" hidden="1"/>
    <cellStyle name="Followed Hyperlink" xfId="6391" builtinId="9" hidden="1"/>
    <cellStyle name="Followed Hyperlink" xfId="6327" builtinId="9" hidden="1"/>
    <cellStyle name="Followed Hyperlink" xfId="6263" builtinId="9" hidden="1"/>
    <cellStyle name="Followed Hyperlink" xfId="6199" builtinId="9" hidden="1"/>
    <cellStyle name="Followed Hyperlink" xfId="6135" builtinId="9" hidden="1"/>
    <cellStyle name="Followed Hyperlink" xfId="6071" builtinId="9" hidden="1"/>
    <cellStyle name="Followed Hyperlink" xfId="6007" builtinId="9" hidden="1"/>
    <cellStyle name="Followed Hyperlink" xfId="5943" builtinId="9" hidden="1"/>
    <cellStyle name="Followed Hyperlink" xfId="5879" builtinId="9" hidden="1"/>
    <cellStyle name="Followed Hyperlink" xfId="5815" builtinId="9" hidden="1"/>
    <cellStyle name="Followed Hyperlink" xfId="5751" builtinId="9" hidden="1"/>
    <cellStyle name="Followed Hyperlink" xfId="5687" builtinId="9" hidden="1"/>
    <cellStyle name="Followed Hyperlink" xfId="5623" builtinId="9" hidden="1"/>
    <cellStyle name="Followed Hyperlink" xfId="5559" builtinId="9" hidden="1"/>
    <cellStyle name="Followed Hyperlink" xfId="5495" builtinId="9" hidden="1"/>
    <cellStyle name="Followed Hyperlink" xfId="5431" builtinId="9" hidden="1"/>
    <cellStyle name="Followed Hyperlink" xfId="5367" builtinId="9" hidden="1"/>
    <cellStyle name="Followed Hyperlink" xfId="5303" builtinId="9" hidden="1"/>
    <cellStyle name="Followed Hyperlink" xfId="5239" builtinId="9" hidden="1"/>
    <cellStyle name="Followed Hyperlink" xfId="5175" builtinId="9" hidden="1"/>
    <cellStyle name="Followed Hyperlink" xfId="5111" builtinId="9" hidden="1"/>
    <cellStyle name="Followed Hyperlink" xfId="5047" builtinId="9" hidden="1"/>
    <cellStyle name="Followed Hyperlink" xfId="4983" builtinId="9" hidden="1"/>
    <cellStyle name="Followed Hyperlink" xfId="4919" builtinId="9" hidden="1"/>
    <cellStyle name="Followed Hyperlink" xfId="4855" builtinId="9" hidden="1"/>
    <cellStyle name="Followed Hyperlink" xfId="4791" builtinId="9" hidden="1"/>
    <cellStyle name="Followed Hyperlink" xfId="4727" builtinId="9" hidden="1"/>
    <cellStyle name="Followed Hyperlink" xfId="4663" builtinId="9" hidden="1"/>
    <cellStyle name="Followed Hyperlink" xfId="4599" builtinId="9" hidden="1"/>
    <cellStyle name="Followed Hyperlink" xfId="4535" builtinId="9" hidden="1"/>
    <cellStyle name="Followed Hyperlink" xfId="4471" builtinId="9" hidden="1"/>
    <cellStyle name="Followed Hyperlink" xfId="4407" builtinId="9" hidden="1"/>
    <cellStyle name="Followed Hyperlink" xfId="4343" builtinId="9" hidden="1"/>
    <cellStyle name="Followed Hyperlink" xfId="4279" builtinId="9" hidden="1"/>
    <cellStyle name="Followed Hyperlink" xfId="4215" builtinId="9" hidden="1"/>
    <cellStyle name="Followed Hyperlink" xfId="4151" builtinId="9" hidden="1"/>
    <cellStyle name="Followed Hyperlink" xfId="4087" builtinId="9" hidden="1"/>
    <cellStyle name="Followed Hyperlink" xfId="4023" builtinId="9" hidden="1"/>
    <cellStyle name="Followed Hyperlink" xfId="3959" builtinId="9" hidden="1"/>
    <cellStyle name="Followed Hyperlink" xfId="3895" builtinId="9" hidden="1"/>
    <cellStyle name="Followed Hyperlink" xfId="3831" builtinId="9" hidden="1"/>
    <cellStyle name="Followed Hyperlink" xfId="3767" builtinId="9" hidden="1"/>
    <cellStyle name="Followed Hyperlink" xfId="3703" builtinId="9" hidden="1"/>
    <cellStyle name="Followed Hyperlink" xfId="3639" builtinId="9" hidden="1"/>
    <cellStyle name="Followed Hyperlink" xfId="3575" builtinId="9" hidden="1"/>
    <cellStyle name="Followed Hyperlink" xfId="3511" builtinId="9" hidden="1"/>
    <cellStyle name="Followed Hyperlink" xfId="3447" builtinId="9" hidden="1"/>
    <cellStyle name="Followed Hyperlink" xfId="3383" builtinId="9" hidden="1"/>
    <cellStyle name="Followed Hyperlink" xfId="3319" builtinId="9" hidden="1"/>
    <cellStyle name="Followed Hyperlink" xfId="3255" builtinId="9" hidden="1"/>
    <cellStyle name="Followed Hyperlink" xfId="3191" builtinId="9" hidden="1"/>
    <cellStyle name="Followed Hyperlink" xfId="3127" builtinId="9" hidden="1"/>
    <cellStyle name="Followed Hyperlink" xfId="3063" builtinId="9" hidden="1"/>
    <cellStyle name="Followed Hyperlink" xfId="2999" builtinId="9" hidden="1"/>
    <cellStyle name="Followed Hyperlink" xfId="2935" builtinId="9" hidden="1"/>
    <cellStyle name="Followed Hyperlink" xfId="2871" builtinId="9" hidden="1"/>
    <cellStyle name="Followed Hyperlink" xfId="2807" builtinId="9" hidden="1"/>
    <cellStyle name="Followed Hyperlink" xfId="2743" builtinId="9" hidden="1"/>
    <cellStyle name="Followed Hyperlink" xfId="2679" builtinId="9" hidden="1"/>
    <cellStyle name="Followed Hyperlink" xfId="2615" builtinId="9" hidden="1"/>
    <cellStyle name="Followed Hyperlink" xfId="2551" builtinId="9" hidden="1"/>
    <cellStyle name="Followed Hyperlink" xfId="2487" builtinId="9" hidden="1"/>
    <cellStyle name="Followed Hyperlink" xfId="2423" builtinId="9" hidden="1"/>
    <cellStyle name="Followed Hyperlink" xfId="2359" builtinId="9" hidden="1"/>
    <cellStyle name="Followed Hyperlink" xfId="2295" builtinId="9" hidden="1"/>
    <cellStyle name="Followed Hyperlink" xfId="2231" builtinId="9" hidden="1"/>
    <cellStyle name="Followed Hyperlink" xfId="2167" builtinId="9" hidden="1"/>
    <cellStyle name="Followed Hyperlink" xfId="2103" builtinId="9" hidden="1"/>
    <cellStyle name="Followed Hyperlink" xfId="2039" builtinId="9" hidden="1"/>
    <cellStyle name="Followed Hyperlink" xfId="1975" builtinId="9" hidden="1"/>
    <cellStyle name="Followed Hyperlink" xfId="1911" builtinId="9" hidden="1"/>
    <cellStyle name="Followed Hyperlink" xfId="1847" builtinId="9" hidden="1"/>
    <cellStyle name="Followed Hyperlink" xfId="1783" builtinId="9" hidden="1"/>
    <cellStyle name="Followed Hyperlink" xfId="1719" builtinId="9" hidden="1"/>
    <cellStyle name="Followed Hyperlink" xfId="1655" builtinId="9" hidden="1"/>
    <cellStyle name="Followed Hyperlink" xfId="1591" builtinId="9" hidden="1"/>
    <cellStyle name="Followed Hyperlink" xfId="1527" builtinId="9" hidden="1"/>
    <cellStyle name="Followed Hyperlink" xfId="1463" builtinId="9" hidden="1"/>
    <cellStyle name="Followed Hyperlink" xfId="1399" builtinId="9" hidden="1"/>
    <cellStyle name="Followed Hyperlink" xfId="1335" builtinId="9" hidden="1"/>
    <cellStyle name="Followed Hyperlink" xfId="1271" builtinId="9" hidden="1"/>
    <cellStyle name="Followed Hyperlink" xfId="1207" builtinId="9" hidden="1"/>
    <cellStyle name="Followed Hyperlink" xfId="1143" builtinId="9" hidden="1"/>
    <cellStyle name="Followed Hyperlink" xfId="1079" builtinId="9" hidden="1"/>
    <cellStyle name="Followed Hyperlink" xfId="1014" builtinId="9" hidden="1"/>
    <cellStyle name="Followed Hyperlink" xfId="950" builtinId="9" hidden="1"/>
    <cellStyle name="Followed Hyperlink" xfId="886" builtinId="9" hidden="1"/>
    <cellStyle name="Followed Hyperlink" xfId="822" builtinId="9" hidden="1"/>
    <cellStyle name="Followed Hyperlink" xfId="758" builtinId="9" hidden="1"/>
    <cellStyle name="Followed Hyperlink" xfId="694" builtinId="9" hidden="1"/>
    <cellStyle name="Followed Hyperlink" xfId="630" builtinId="9" hidden="1"/>
    <cellStyle name="Followed Hyperlink" xfId="566" builtinId="9" hidden="1"/>
    <cellStyle name="Followed Hyperlink" xfId="502" builtinId="9" hidden="1"/>
    <cellStyle name="Followed Hyperlink" xfId="438" builtinId="9" hidden="1"/>
    <cellStyle name="Followed Hyperlink" xfId="374" builtinId="9" hidden="1"/>
    <cellStyle name="Followed Hyperlink" xfId="310" builtinId="9" hidden="1"/>
    <cellStyle name="Followed Hyperlink" xfId="246" builtinId="9" hidden="1"/>
    <cellStyle name="Followed Hyperlink" xfId="182" builtinId="9" hidden="1"/>
    <cellStyle name="Followed Hyperlink" xfId="118" builtinId="9" hidden="1"/>
    <cellStyle name="Followed Hyperlink" xfId="54" builtinId="9" hidden="1"/>
    <cellStyle name="Followed Hyperlink" xfId="34" builtinId="9" hidden="1"/>
    <cellStyle name="Followed Hyperlink" xfId="14" builtinId="9" hidden="1"/>
    <cellStyle name="Followed Hyperlink" xfId="30" builtinId="9" hidden="1"/>
    <cellStyle name="Followed Hyperlink" xfId="98" builtinId="9" hidden="1"/>
    <cellStyle name="Followed Hyperlink" xfId="162" builtinId="9" hidden="1"/>
    <cellStyle name="Followed Hyperlink" xfId="226" builtinId="9" hidden="1"/>
    <cellStyle name="Followed Hyperlink" xfId="290" builtinId="9" hidden="1"/>
    <cellStyle name="Followed Hyperlink" xfId="354" builtinId="9" hidden="1"/>
    <cellStyle name="Followed Hyperlink" xfId="418" builtinId="9" hidden="1"/>
    <cellStyle name="Followed Hyperlink" xfId="482" builtinId="9" hidden="1"/>
    <cellStyle name="Followed Hyperlink" xfId="546" builtinId="9" hidden="1"/>
    <cellStyle name="Followed Hyperlink" xfId="610" builtinId="9" hidden="1"/>
    <cellStyle name="Followed Hyperlink" xfId="674" builtinId="9" hidden="1"/>
    <cellStyle name="Followed Hyperlink" xfId="738" builtinId="9" hidden="1"/>
    <cellStyle name="Followed Hyperlink" xfId="802" builtinId="9" hidden="1"/>
    <cellStyle name="Followed Hyperlink" xfId="866" builtinId="9" hidden="1"/>
    <cellStyle name="Followed Hyperlink" xfId="930" builtinId="9" hidden="1"/>
    <cellStyle name="Followed Hyperlink" xfId="994" builtinId="9" hidden="1"/>
    <cellStyle name="Followed Hyperlink" xfId="1058" builtinId="9" hidden="1"/>
    <cellStyle name="Followed Hyperlink" xfId="1123" builtinId="9" hidden="1"/>
    <cellStyle name="Followed Hyperlink" xfId="1187" builtinId="9" hidden="1"/>
    <cellStyle name="Followed Hyperlink" xfId="1251" builtinId="9" hidden="1"/>
    <cellStyle name="Followed Hyperlink" xfId="1315" builtinId="9" hidden="1"/>
    <cellStyle name="Followed Hyperlink" xfId="1379" builtinId="9" hidden="1"/>
    <cellStyle name="Followed Hyperlink" xfId="1443" builtinId="9" hidden="1"/>
    <cellStyle name="Followed Hyperlink" xfId="1507" builtinId="9" hidden="1"/>
    <cellStyle name="Followed Hyperlink" xfId="1571" builtinId="9" hidden="1"/>
    <cellStyle name="Followed Hyperlink" xfId="1635" builtinId="9" hidden="1"/>
    <cellStyle name="Followed Hyperlink" xfId="1699" builtinId="9" hidden="1"/>
    <cellStyle name="Followed Hyperlink" xfId="1763" builtinId="9" hidden="1"/>
    <cellStyle name="Followed Hyperlink" xfId="1827" builtinId="9" hidden="1"/>
    <cellStyle name="Followed Hyperlink" xfId="1891" builtinId="9" hidden="1"/>
    <cellStyle name="Followed Hyperlink" xfId="1955" builtinId="9" hidden="1"/>
    <cellStyle name="Followed Hyperlink" xfId="2019" builtinId="9" hidden="1"/>
    <cellStyle name="Followed Hyperlink" xfId="2083" builtinId="9" hidden="1"/>
    <cellStyle name="Followed Hyperlink" xfId="2147" builtinId="9" hidden="1"/>
    <cellStyle name="Followed Hyperlink" xfId="2211" builtinId="9" hidden="1"/>
    <cellStyle name="Followed Hyperlink" xfId="2275" builtinId="9" hidden="1"/>
    <cellStyle name="Followed Hyperlink" xfId="2339" builtinId="9" hidden="1"/>
    <cellStyle name="Followed Hyperlink" xfId="2403" builtinId="9" hidden="1"/>
    <cellStyle name="Followed Hyperlink" xfId="2467" builtinId="9" hidden="1"/>
    <cellStyle name="Followed Hyperlink" xfId="2531" builtinId="9" hidden="1"/>
    <cellStyle name="Followed Hyperlink" xfId="2595" builtinId="9" hidden="1"/>
    <cellStyle name="Followed Hyperlink" xfId="2659" builtinId="9" hidden="1"/>
    <cellStyle name="Followed Hyperlink" xfId="2723" builtinId="9" hidden="1"/>
    <cellStyle name="Followed Hyperlink" xfId="2787" builtinId="9" hidden="1"/>
    <cellStyle name="Followed Hyperlink" xfId="2851" builtinId="9" hidden="1"/>
    <cellStyle name="Followed Hyperlink" xfId="2915" builtinId="9" hidden="1"/>
    <cellStyle name="Followed Hyperlink" xfId="2979" builtinId="9" hidden="1"/>
    <cellStyle name="Followed Hyperlink" xfId="3043" builtinId="9" hidden="1"/>
    <cellStyle name="Followed Hyperlink" xfId="3107" builtinId="9" hidden="1"/>
    <cellStyle name="Followed Hyperlink" xfId="3171" builtinId="9" hidden="1"/>
    <cellStyle name="Followed Hyperlink" xfId="3235" builtinId="9" hidden="1"/>
    <cellStyle name="Followed Hyperlink" xfId="3299" builtinId="9" hidden="1"/>
    <cellStyle name="Followed Hyperlink" xfId="3363" builtinId="9" hidden="1"/>
    <cellStyle name="Followed Hyperlink" xfId="3427" builtinId="9" hidden="1"/>
    <cellStyle name="Followed Hyperlink" xfId="3491" builtinId="9" hidden="1"/>
    <cellStyle name="Followed Hyperlink" xfId="3555" builtinId="9" hidden="1"/>
    <cellStyle name="Followed Hyperlink" xfId="3619" builtinId="9" hidden="1"/>
    <cellStyle name="Followed Hyperlink" xfId="3683" builtinId="9" hidden="1"/>
    <cellStyle name="Followed Hyperlink" xfId="3747" builtinId="9" hidden="1"/>
    <cellStyle name="Followed Hyperlink" xfId="3811" builtinId="9" hidden="1"/>
    <cellStyle name="Followed Hyperlink" xfId="3875" builtinId="9" hidden="1"/>
    <cellStyle name="Followed Hyperlink" xfId="3939" builtinId="9" hidden="1"/>
    <cellStyle name="Followed Hyperlink" xfId="4003" builtinId="9" hidden="1"/>
    <cellStyle name="Followed Hyperlink" xfId="4067" builtinId="9" hidden="1"/>
    <cellStyle name="Followed Hyperlink" xfId="4131" builtinId="9" hidden="1"/>
    <cellStyle name="Followed Hyperlink" xfId="4195" builtinId="9" hidden="1"/>
    <cellStyle name="Followed Hyperlink" xfId="4259" builtinId="9" hidden="1"/>
    <cellStyle name="Followed Hyperlink" xfId="4323" builtinId="9" hidden="1"/>
    <cellStyle name="Followed Hyperlink" xfId="4387" builtinId="9" hidden="1"/>
    <cellStyle name="Followed Hyperlink" xfId="4451" builtinId="9" hidden="1"/>
    <cellStyle name="Followed Hyperlink" xfId="4515" builtinId="9" hidden="1"/>
    <cellStyle name="Followed Hyperlink" xfId="4579" builtinId="9" hidden="1"/>
    <cellStyle name="Followed Hyperlink" xfId="4643" builtinId="9" hidden="1"/>
    <cellStyle name="Followed Hyperlink" xfId="4707" builtinId="9" hidden="1"/>
    <cellStyle name="Followed Hyperlink" xfId="4771" builtinId="9" hidden="1"/>
    <cellStyle name="Followed Hyperlink" xfId="4835" builtinId="9" hidden="1"/>
    <cellStyle name="Followed Hyperlink" xfId="4899" builtinId="9" hidden="1"/>
    <cellStyle name="Followed Hyperlink" xfId="4963" builtinId="9" hidden="1"/>
    <cellStyle name="Followed Hyperlink" xfId="5027" builtinId="9" hidden="1"/>
    <cellStyle name="Followed Hyperlink" xfId="5091" builtinId="9" hidden="1"/>
    <cellStyle name="Followed Hyperlink" xfId="5155" builtinId="9" hidden="1"/>
    <cellStyle name="Followed Hyperlink" xfId="5219" builtinId="9" hidden="1"/>
    <cellStyle name="Followed Hyperlink" xfId="5283" builtinId="9" hidden="1"/>
    <cellStyle name="Followed Hyperlink" xfId="5347" builtinId="9" hidden="1"/>
    <cellStyle name="Followed Hyperlink" xfId="5411" builtinId="9" hidden="1"/>
    <cellStyle name="Followed Hyperlink" xfId="5475" builtinId="9" hidden="1"/>
    <cellStyle name="Followed Hyperlink" xfId="5539" builtinId="9" hidden="1"/>
    <cellStyle name="Followed Hyperlink" xfId="5603" builtinId="9" hidden="1"/>
    <cellStyle name="Followed Hyperlink" xfId="5667" builtinId="9" hidden="1"/>
    <cellStyle name="Followed Hyperlink" xfId="5731" builtinId="9" hidden="1"/>
    <cellStyle name="Followed Hyperlink" xfId="5795" builtinId="9" hidden="1"/>
    <cellStyle name="Followed Hyperlink" xfId="5859" builtinId="9" hidden="1"/>
    <cellStyle name="Followed Hyperlink" xfId="5923" builtinId="9" hidden="1"/>
    <cellStyle name="Followed Hyperlink" xfId="5987" builtinId="9" hidden="1"/>
    <cellStyle name="Followed Hyperlink" xfId="6051" builtinId="9" hidden="1"/>
    <cellStyle name="Followed Hyperlink" xfId="6115" builtinId="9" hidden="1"/>
    <cellStyle name="Followed Hyperlink" xfId="6179" builtinId="9" hidden="1"/>
    <cellStyle name="Followed Hyperlink" xfId="6243" builtinId="9" hidden="1"/>
    <cellStyle name="Followed Hyperlink" xfId="6307" builtinId="9" hidden="1"/>
    <cellStyle name="Followed Hyperlink" xfId="6371" builtinId="9" hidden="1"/>
    <cellStyle name="Followed Hyperlink" xfId="6435" builtinId="9" hidden="1"/>
    <cellStyle name="Followed Hyperlink" xfId="6499" builtinId="9" hidden="1"/>
    <cellStyle name="Followed Hyperlink" xfId="6549" builtinId="9" hidden="1"/>
    <cellStyle name="Followed Hyperlink" xfId="6485" builtinId="9" hidden="1"/>
    <cellStyle name="Followed Hyperlink" xfId="6421" builtinId="9" hidden="1"/>
    <cellStyle name="Followed Hyperlink" xfId="6357" builtinId="9" hidden="1"/>
    <cellStyle name="Followed Hyperlink" xfId="6293" builtinId="9" hidden="1"/>
    <cellStyle name="Followed Hyperlink" xfId="6229" builtinId="9" hidden="1"/>
    <cellStyle name="Followed Hyperlink" xfId="6165" builtinId="9" hidden="1"/>
    <cellStyle name="Followed Hyperlink" xfId="6101" builtinId="9" hidden="1"/>
    <cellStyle name="Followed Hyperlink" xfId="6037" builtinId="9" hidden="1"/>
    <cellStyle name="Followed Hyperlink" xfId="5973" builtinId="9" hidden="1"/>
    <cellStyle name="Followed Hyperlink" xfId="5909" builtinId="9" hidden="1"/>
    <cellStyle name="Followed Hyperlink" xfId="5845" builtinId="9" hidden="1"/>
    <cellStyle name="Followed Hyperlink" xfId="5781" builtinId="9" hidden="1"/>
    <cellStyle name="Followed Hyperlink" xfId="5717" builtinId="9" hidden="1"/>
    <cellStyle name="Followed Hyperlink" xfId="5653" builtinId="9" hidden="1"/>
    <cellStyle name="Followed Hyperlink" xfId="5589" builtinId="9" hidden="1"/>
    <cellStyle name="Followed Hyperlink" xfId="5525" builtinId="9" hidden="1"/>
    <cellStyle name="Followed Hyperlink" xfId="5461" builtinId="9" hidden="1"/>
    <cellStyle name="Followed Hyperlink" xfId="5397" builtinId="9" hidden="1"/>
    <cellStyle name="Followed Hyperlink" xfId="5333" builtinId="9" hidden="1"/>
    <cellStyle name="Followed Hyperlink" xfId="5269" builtinId="9" hidden="1"/>
    <cellStyle name="Followed Hyperlink" xfId="5205" builtinId="9" hidden="1"/>
    <cellStyle name="Followed Hyperlink" xfId="5141" builtinId="9" hidden="1"/>
    <cellStyle name="Followed Hyperlink" xfId="5077" builtinId="9" hidden="1"/>
    <cellStyle name="Followed Hyperlink" xfId="5013" builtinId="9" hidden="1"/>
    <cellStyle name="Followed Hyperlink" xfId="4949" builtinId="9" hidden="1"/>
    <cellStyle name="Followed Hyperlink" xfId="4885" builtinId="9" hidden="1"/>
    <cellStyle name="Followed Hyperlink" xfId="4821" builtinId="9" hidden="1"/>
    <cellStyle name="Followed Hyperlink" xfId="4757" builtinId="9" hidden="1"/>
    <cellStyle name="Followed Hyperlink" xfId="4693" builtinId="9" hidden="1"/>
    <cellStyle name="Followed Hyperlink" xfId="4629" builtinId="9" hidden="1"/>
    <cellStyle name="Followed Hyperlink" xfId="4565" builtinId="9" hidden="1"/>
    <cellStyle name="Followed Hyperlink" xfId="4501" builtinId="9" hidden="1"/>
    <cellStyle name="Followed Hyperlink" xfId="4437" builtinId="9" hidden="1"/>
    <cellStyle name="Followed Hyperlink" xfId="4373" builtinId="9" hidden="1"/>
    <cellStyle name="Followed Hyperlink" xfId="4309" builtinId="9" hidden="1"/>
    <cellStyle name="Followed Hyperlink" xfId="4245" builtinId="9" hidden="1"/>
    <cellStyle name="Followed Hyperlink" xfId="4181" builtinId="9" hidden="1"/>
    <cellStyle name="Followed Hyperlink" xfId="4117" builtinId="9" hidden="1"/>
    <cellStyle name="Followed Hyperlink" xfId="4053" builtinId="9" hidden="1"/>
    <cellStyle name="Followed Hyperlink" xfId="3989" builtinId="9" hidden="1"/>
    <cellStyle name="Followed Hyperlink" xfId="3925" builtinId="9" hidden="1"/>
    <cellStyle name="Followed Hyperlink" xfId="3861" builtinId="9" hidden="1"/>
    <cellStyle name="Followed Hyperlink" xfId="3797" builtinId="9" hidden="1"/>
    <cellStyle name="Followed Hyperlink" xfId="3733" builtinId="9" hidden="1"/>
    <cellStyle name="Followed Hyperlink" xfId="3669" builtinId="9" hidden="1"/>
    <cellStyle name="Followed Hyperlink" xfId="3605" builtinId="9" hidden="1"/>
    <cellStyle name="Followed Hyperlink" xfId="3541" builtinId="9" hidden="1"/>
    <cellStyle name="Followed Hyperlink" xfId="3477" builtinId="9" hidden="1"/>
    <cellStyle name="Followed Hyperlink" xfId="3413" builtinId="9" hidden="1"/>
    <cellStyle name="Followed Hyperlink" xfId="3349" builtinId="9" hidden="1"/>
    <cellStyle name="Followed Hyperlink" xfId="3285" builtinId="9" hidden="1"/>
    <cellStyle name="Followed Hyperlink" xfId="3221" builtinId="9" hidden="1"/>
    <cellStyle name="Followed Hyperlink" xfId="3157" builtinId="9" hidden="1"/>
    <cellStyle name="Followed Hyperlink" xfId="3093" builtinId="9" hidden="1"/>
    <cellStyle name="Followed Hyperlink" xfId="3029" builtinId="9" hidden="1"/>
    <cellStyle name="Followed Hyperlink" xfId="2965" builtinId="9" hidden="1"/>
    <cellStyle name="Followed Hyperlink" xfId="2901" builtinId="9" hidden="1"/>
    <cellStyle name="Followed Hyperlink" xfId="2837" builtinId="9" hidden="1"/>
    <cellStyle name="Followed Hyperlink" xfId="2773" builtinId="9" hidden="1"/>
    <cellStyle name="Followed Hyperlink" xfId="2709" builtinId="9" hidden="1"/>
    <cellStyle name="Followed Hyperlink" xfId="2645" builtinId="9" hidden="1"/>
    <cellStyle name="Followed Hyperlink" xfId="2581" builtinId="9" hidden="1"/>
    <cellStyle name="Followed Hyperlink" xfId="2517" builtinId="9" hidden="1"/>
    <cellStyle name="Followed Hyperlink" xfId="2453" builtinId="9" hidden="1"/>
    <cellStyle name="Followed Hyperlink" xfId="2389" builtinId="9" hidden="1"/>
    <cellStyle name="Followed Hyperlink" xfId="2325" builtinId="9" hidden="1"/>
    <cellStyle name="Followed Hyperlink" xfId="2261" builtinId="9" hidden="1"/>
    <cellStyle name="Followed Hyperlink" xfId="2197" builtinId="9" hidden="1"/>
    <cellStyle name="Followed Hyperlink" xfId="2133" builtinId="9" hidden="1"/>
    <cellStyle name="Followed Hyperlink" xfId="2069" builtinId="9" hidden="1"/>
    <cellStyle name="Followed Hyperlink" xfId="2005" builtinId="9" hidden="1"/>
    <cellStyle name="Followed Hyperlink" xfId="1941" builtinId="9" hidden="1"/>
    <cellStyle name="Followed Hyperlink" xfId="1877" builtinId="9" hidden="1"/>
    <cellStyle name="Followed Hyperlink" xfId="1813" builtinId="9" hidden="1"/>
    <cellStyle name="Followed Hyperlink" xfId="1749" builtinId="9" hidden="1"/>
    <cellStyle name="Followed Hyperlink" xfId="1685" builtinId="9" hidden="1"/>
    <cellStyle name="Followed Hyperlink" xfId="1621" builtinId="9" hidden="1"/>
    <cellStyle name="Followed Hyperlink" xfId="1557" builtinId="9" hidden="1"/>
    <cellStyle name="Followed Hyperlink" xfId="1493" builtinId="9" hidden="1"/>
    <cellStyle name="Followed Hyperlink" xfId="1429" builtinId="9" hidden="1"/>
    <cellStyle name="Followed Hyperlink" xfId="1365" builtinId="9" hidden="1"/>
    <cellStyle name="Followed Hyperlink" xfId="1301" builtinId="9" hidden="1"/>
    <cellStyle name="Followed Hyperlink" xfId="1237" builtinId="9" hidden="1"/>
    <cellStyle name="Followed Hyperlink" xfId="1173" builtinId="9" hidden="1"/>
    <cellStyle name="Followed Hyperlink" xfId="1109" builtinId="9" hidden="1"/>
    <cellStyle name="Followed Hyperlink" xfId="1044" builtinId="9" hidden="1"/>
    <cellStyle name="Followed Hyperlink" xfId="980" builtinId="9" hidden="1"/>
    <cellStyle name="Followed Hyperlink" xfId="916" builtinId="9" hidden="1"/>
    <cellStyle name="Followed Hyperlink" xfId="852" builtinId="9" hidden="1"/>
    <cellStyle name="Followed Hyperlink" xfId="788" builtinId="9" hidden="1"/>
    <cellStyle name="Followed Hyperlink" xfId="724" builtinId="9" hidden="1"/>
    <cellStyle name="Followed Hyperlink" xfId="660" builtinId="9" hidden="1"/>
    <cellStyle name="Followed Hyperlink" xfId="596" builtinId="9" hidden="1"/>
    <cellStyle name="Followed Hyperlink" xfId="532" builtinId="9" hidden="1"/>
    <cellStyle name="Followed Hyperlink" xfId="468" builtinId="9" hidden="1"/>
    <cellStyle name="Followed Hyperlink" xfId="404" builtinId="9" hidden="1"/>
    <cellStyle name="Followed Hyperlink" xfId="244" builtinId="9" hidden="1"/>
    <cellStyle name="Followed Hyperlink" xfId="284" builtinId="9" hidden="1"/>
    <cellStyle name="Followed Hyperlink" xfId="332" builtinId="9" hidden="1"/>
    <cellStyle name="Followed Hyperlink" xfId="356" builtinId="9" hidden="1"/>
    <cellStyle name="Followed Hyperlink" xfId="228" builtinId="9" hidden="1"/>
    <cellStyle name="Followed Hyperlink" xfId="220" builtinId="9" hidden="1"/>
    <cellStyle name="Followed Hyperlink" xfId="164" builtinId="9" hidden="1"/>
    <cellStyle name="Followed Hyperlink" xfId="6563" builtinId="9" hidden="1"/>
    <cellStyle name="Followed Hyperlink" xfId="6571" builtinId="9" hidden="1"/>
    <cellStyle name="Followed Hyperlink" xfId="6579" builtinId="9" hidden="1"/>
    <cellStyle name="Followed Hyperlink" xfId="6587" builtinId="9" hidden="1"/>
    <cellStyle name="Followed Hyperlink" xfId="6595" builtinId="9" hidden="1"/>
    <cellStyle name="Followed Hyperlink" xfId="6601" builtinId="9" hidden="1"/>
    <cellStyle name="Followed Hyperlink" xfId="6593" builtinId="9" hidden="1"/>
    <cellStyle name="Followed Hyperlink" xfId="6585" builtinId="9" hidden="1"/>
    <cellStyle name="Followed Hyperlink" xfId="6577" builtinId="9" hidden="1"/>
    <cellStyle name="Followed Hyperlink" xfId="6569" builtinId="9" hidden="1"/>
    <cellStyle name="Followed Hyperlink" xfId="6561" builtinId="9" hidden="1"/>
    <cellStyle name="Followed Hyperlink" xfId="180" builtinId="9" hidden="1"/>
    <cellStyle name="Followed Hyperlink" xfId="212" builtinId="9" hidden="1"/>
    <cellStyle name="Followed Hyperlink" xfId="260" builtinId="9" hidden="1"/>
    <cellStyle name="Followed Hyperlink" xfId="364" builtinId="9" hidden="1"/>
    <cellStyle name="Followed Hyperlink" xfId="316" builtinId="9" hidden="1"/>
    <cellStyle name="Followed Hyperlink" xfId="276" builtinId="9" hidden="1"/>
    <cellStyle name="Followed Hyperlink" xfId="236" builtinId="9" hidden="1"/>
    <cellStyle name="Followed Hyperlink" xfId="420" builtinId="9" hidden="1"/>
    <cellStyle name="Followed Hyperlink" xfId="484" builtinId="9" hidden="1"/>
    <cellStyle name="Followed Hyperlink" xfId="548" builtinId="9" hidden="1"/>
    <cellStyle name="Followed Hyperlink" xfId="612" builtinId="9" hidden="1"/>
    <cellStyle name="Followed Hyperlink" xfId="676" builtinId="9" hidden="1"/>
    <cellStyle name="Followed Hyperlink" xfId="740" builtinId="9" hidden="1"/>
    <cellStyle name="Followed Hyperlink" xfId="804" builtinId="9" hidden="1"/>
    <cellStyle name="Followed Hyperlink" xfId="868" builtinId="9" hidden="1"/>
    <cellStyle name="Followed Hyperlink" xfId="932" builtinId="9" hidden="1"/>
    <cellStyle name="Followed Hyperlink" xfId="996" builtinId="9" hidden="1"/>
    <cellStyle name="Followed Hyperlink" xfId="1060" builtinId="9" hidden="1"/>
    <cellStyle name="Followed Hyperlink" xfId="1125" builtinId="9" hidden="1"/>
    <cellStyle name="Followed Hyperlink" xfId="1189" builtinId="9" hidden="1"/>
    <cellStyle name="Followed Hyperlink" xfId="1253" builtinId="9" hidden="1"/>
    <cellStyle name="Followed Hyperlink" xfId="1317" builtinId="9" hidden="1"/>
    <cellStyle name="Followed Hyperlink" xfId="1381" builtinId="9" hidden="1"/>
    <cellStyle name="Followed Hyperlink" xfId="1445" builtinId="9" hidden="1"/>
    <cellStyle name="Followed Hyperlink" xfId="1509" builtinId="9" hidden="1"/>
    <cellStyle name="Followed Hyperlink" xfId="1573" builtinId="9" hidden="1"/>
    <cellStyle name="Followed Hyperlink" xfId="1637" builtinId="9" hidden="1"/>
    <cellStyle name="Followed Hyperlink" xfId="1701" builtinId="9" hidden="1"/>
    <cellStyle name="Followed Hyperlink" xfId="1765" builtinId="9" hidden="1"/>
    <cellStyle name="Followed Hyperlink" xfId="1829" builtinId="9" hidden="1"/>
    <cellStyle name="Followed Hyperlink" xfId="1893" builtinId="9" hidden="1"/>
    <cellStyle name="Followed Hyperlink" xfId="1957" builtinId="9" hidden="1"/>
    <cellStyle name="Followed Hyperlink" xfId="2021" builtinId="9" hidden="1"/>
    <cellStyle name="Followed Hyperlink" xfId="2085" builtinId="9" hidden="1"/>
    <cellStyle name="Followed Hyperlink" xfId="2149" builtinId="9" hidden="1"/>
    <cellStyle name="Followed Hyperlink" xfId="2213" builtinId="9" hidden="1"/>
    <cellStyle name="Followed Hyperlink" xfId="2277" builtinId="9" hidden="1"/>
    <cellStyle name="Followed Hyperlink" xfId="2341" builtinId="9" hidden="1"/>
    <cellStyle name="Followed Hyperlink" xfId="2405" builtinId="9" hidden="1"/>
    <cellStyle name="Followed Hyperlink" xfId="2469" builtinId="9" hidden="1"/>
    <cellStyle name="Followed Hyperlink" xfId="2533" builtinId="9" hidden="1"/>
    <cellStyle name="Followed Hyperlink" xfId="2597" builtinId="9" hidden="1"/>
    <cellStyle name="Followed Hyperlink" xfId="2661" builtinId="9" hidden="1"/>
    <cellStyle name="Followed Hyperlink" xfId="2725" builtinId="9" hidden="1"/>
    <cellStyle name="Followed Hyperlink" xfId="2789" builtinId="9" hidden="1"/>
    <cellStyle name="Followed Hyperlink" xfId="2853" builtinId="9" hidden="1"/>
    <cellStyle name="Followed Hyperlink" xfId="2917" builtinId="9" hidden="1"/>
    <cellStyle name="Followed Hyperlink" xfId="2981" builtinId="9" hidden="1"/>
    <cellStyle name="Followed Hyperlink" xfId="3045" builtinId="9" hidden="1"/>
    <cellStyle name="Followed Hyperlink" xfId="3109" builtinId="9" hidden="1"/>
    <cellStyle name="Followed Hyperlink" xfId="3173" builtinId="9" hidden="1"/>
    <cellStyle name="Followed Hyperlink" xfId="3237" builtinId="9" hidden="1"/>
    <cellStyle name="Followed Hyperlink" xfId="3301" builtinId="9" hidden="1"/>
    <cellStyle name="Followed Hyperlink" xfId="3365" builtinId="9" hidden="1"/>
    <cellStyle name="Followed Hyperlink" xfId="3429" builtinId="9" hidden="1"/>
    <cellStyle name="Followed Hyperlink" xfId="3493" builtinId="9" hidden="1"/>
    <cellStyle name="Followed Hyperlink" xfId="3557" builtinId="9" hidden="1"/>
    <cellStyle name="Followed Hyperlink" xfId="3621" builtinId="9" hidden="1"/>
    <cellStyle name="Followed Hyperlink" xfId="3685" builtinId="9" hidden="1"/>
    <cellStyle name="Followed Hyperlink" xfId="3749" builtinId="9" hidden="1"/>
    <cellStyle name="Followed Hyperlink" xfId="3813" builtinId="9" hidden="1"/>
    <cellStyle name="Followed Hyperlink" xfId="3877" builtinId="9" hidden="1"/>
    <cellStyle name="Followed Hyperlink" xfId="3941" builtinId="9" hidden="1"/>
    <cellStyle name="Followed Hyperlink" xfId="4005" builtinId="9" hidden="1"/>
    <cellStyle name="Followed Hyperlink" xfId="4069" builtinId="9" hidden="1"/>
    <cellStyle name="Followed Hyperlink" xfId="4133" builtinId="9" hidden="1"/>
    <cellStyle name="Followed Hyperlink" xfId="4197" builtinId="9" hidden="1"/>
    <cellStyle name="Followed Hyperlink" xfId="4261" builtinId="9" hidden="1"/>
    <cellStyle name="Followed Hyperlink" xfId="4325" builtinId="9" hidden="1"/>
    <cellStyle name="Followed Hyperlink" xfId="4389" builtinId="9" hidden="1"/>
    <cellStyle name="Followed Hyperlink" xfId="4453" builtinId="9" hidden="1"/>
    <cellStyle name="Followed Hyperlink" xfId="4517" builtinId="9" hidden="1"/>
    <cellStyle name="Followed Hyperlink" xfId="4581" builtinId="9" hidden="1"/>
    <cellStyle name="Followed Hyperlink" xfId="4645" builtinId="9" hidden="1"/>
    <cellStyle name="Followed Hyperlink" xfId="4709" builtinId="9" hidden="1"/>
    <cellStyle name="Followed Hyperlink" xfId="4773" builtinId="9" hidden="1"/>
    <cellStyle name="Followed Hyperlink" xfId="4837" builtinId="9" hidden="1"/>
    <cellStyle name="Followed Hyperlink" xfId="4901" builtinId="9" hidden="1"/>
    <cellStyle name="Followed Hyperlink" xfId="4965" builtinId="9" hidden="1"/>
    <cellStyle name="Followed Hyperlink" xfId="5029" builtinId="9" hidden="1"/>
    <cellStyle name="Followed Hyperlink" xfId="5093" builtinId="9" hidden="1"/>
    <cellStyle name="Followed Hyperlink" xfId="5157" builtinId="9" hidden="1"/>
    <cellStyle name="Followed Hyperlink" xfId="5221" builtinId="9" hidden="1"/>
    <cellStyle name="Followed Hyperlink" xfId="5285" builtinId="9" hidden="1"/>
    <cellStyle name="Followed Hyperlink" xfId="5349" builtinId="9" hidden="1"/>
    <cellStyle name="Followed Hyperlink" xfId="5413" builtinId="9" hidden="1"/>
    <cellStyle name="Followed Hyperlink" xfId="5477" builtinId="9" hidden="1"/>
    <cellStyle name="Followed Hyperlink" xfId="5541" builtinId="9" hidden="1"/>
    <cellStyle name="Followed Hyperlink" xfId="5605" builtinId="9" hidden="1"/>
    <cellStyle name="Followed Hyperlink" xfId="5669" builtinId="9" hidden="1"/>
    <cellStyle name="Followed Hyperlink" xfId="5733" builtinId="9" hidden="1"/>
    <cellStyle name="Followed Hyperlink" xfId="5797" builtinId="9" hidden="1"/>
    <cellStyle name="Followed Hyperlink" xfId="5861" builtinId="9" hidden="1"/>
    <cellStyle name="Followed Hyperlink" xfId="5925" builtinId="9" hidden="1"/>
    <cellStyle name="Followed Hyperlink" xfId="5989" builtinId="9" hidden="1"/>
    <cellStyle name="Followed Hyperlink" xfId="6053" builtinId="9" hidden="1"/>
    <cellStyle name="Followed Hyperlink" xfId="6117" builtinId="9" hidden="1"/>
    <cellStyle name="Followed Hyperlink" xfId="6181" builtinId="9" hidden="1"/>
    <cellStyle name="Followed Hyperlink" xfId="6245" builtinId="9" hidden="1"/>
    <cellStyle name="Followed Hyperlink" xfId="6309" builtinId="9" hidden="1"/>
    <cellStyle name="Followed Hyperlink" xfId="6373" builtinId="9" hidden="1"/>
    <cellStyle name="Followed Hyperlink" xfId="6437" builtinId="9" hidden="1"/>
    <cellStyle name="Followed Hyperlink" xfId="6501" builtinId="9" hidden="1"/>
    <cellStyle name="Followed Hyperlink" xfId="6547" builtinId="9" hidden="1"/>
    <cellStyle name="Followed Hyperlink" xfId="6483" builtinId="9" hidden="1"/>
    <cellStyle name="Followed Hyperlink" xfId="6419" builtinId="9" hidden="1"/>
    <cellStyle name="Followed Hyperlink" xfId="6355" builtinId="9" hidden="1"/>
    <cellStyle name="Followed Hyperlink" xfId="6291" builtinId="9" hidden="1"/>
    <cellStyle name="Followed Hyperlink" xfId="6227" builtinId="9" hidden="1"/>
    <cellStyle name="Followed Hyperlink" xfId="6163" builtinId="9" hidden="1"/>
    <cellStyle name="Followed Hyperlink" xfId="6099" builtinId="9" hidden="1"/>
    <cellStyle name="Followed Hyperlink" xfId="6035" builtinId="9" hidden="1"/>
    <cellStyle name="Followed Hyperlink" xfId="5971" builtinId="9" hidden="1"/>
    <cellStyle name="Followed Hyperlink" xfId="5907" builtinId="9" hidden="1"/>
    <cellStyle name="Followed Hyperlink" xfId="5843" builtinId="9" hidden="1"/>
    <cellStyle name="Followed Hyperlink" xfId="5779" builtinId="9" hidden="1"/>
    <cellStyle name="Followed Hyperlink" xfId="5715" builtinId="9" hidden="1"/>
    <cellStyle name="Followed Hyperlink" xfId="5651" builtinId="9" hidden="1"/>
    <cellStyle name="Followed Hyperlink" xfId="5587" builtinId="9" hidden="1"/>
    <cellStyle name="Followed Hyperlink" xfId="5523" builtinId="9" hidden="1"/>
    <cellStyle name="Followed Hyperlink" xfId="5459" builtinId="9" hidden="1"/>
    <cellStyle name="Followed Hyperlink" xfId="5395" builtinId="9" hidden="1"/>
    <cellStyle name="Followed Hyperlink" xfId="5331" builtinId="9" hidden="1"/>
    <cellStyle name="Followed Hyperlink" xfId="5267" builtinId="9" hidden="1"/>
    <cellStyle name="Followed Hyperlink" xfId="5203" builtinId="9" hidden="1"/>
    <cellStyle name="Followed Hyperlink" xfId="5139" builtinId="9" hidden="1"/>
    <cellStyle name="Followed Hyperlink" xfId="5075" builtinId="9" hidden="1"/>
    <cellStyle name="Followed Hyperlink" xfId="5011" builtinId="9" hidden="1"/>
    <cellStyle name="Followed Hyperlink" xfId="4947" builtinId="9" hidden="1"/>
    <cellStyle name="Followed Hyperlink" xfId="4883" builtinId="9" hidden="1"/>
    <cellStyle name="Followed Hyperlink" xfId="4819" builtinId="9" hidden="1"/>
    <cellStyle name="Followed Hyperlink" xfId="4755" builtinId="9" hidden="1"/>
    <cellStyle name="Followed Hyperlink" xfId="4691" builtinId="9" hidden="1"/>
    <cellStyle name="Followed Hyperlink" xfId="4627" builtinId="9" hidden="1"/>
    <cellStyle name="Followed Hyperlink" xfId="4563" builtinId="9" hidden="1"/>
    <cellStyle name="Followed Hyperlink" xfId="4499" builtinId="9" hidden="1"/>
    <cellStyle name="Followed Hyperlink" xfId="4435" builtinId="9" hidden="1"/>
    <cellStyle name="Followed Hyperlink" xfId="4371" builtinId="9" hidden="1"/>
    <cellStyle name="Followed Hyperlink" xfId="4307" builtinId="9" hidden="1"/>
    <cellStyle name="Followed Hyperlink" xfId="4243" builtinId="9" hidden="1"/>
    <cellStyle name="Followed Hyperlink" xfId="4179" builtinId="9" hidden="1"/>
    <cellStyle name="Followed Hyperlink" xfId="4115" builtinId="9" hidden="1"/>
    <cellStyle name="Followed Hyperlink" xfId="4051" builtinId="9" hidden="1"/>
    <cellStyle name="Followed Hyperlink" xfId="3987" builtinId="9" hidden="1"/>
    <cellStyle name="Followed Hyperlink" xfId="3923" builtinId="9" hidden="1"/>
    <cellStyle name="Followed Hyperlink" xfId="3859" builtinId="9" hidden="1"/>
    <cellStyle name="Followed Hyperlink" xfId="3795" builtinId="9" hidden="1"/>
    <cellStyle name="Followed Hyperlink" xfId="3731" builtinId="9" hidden="1"/>
    <cellStyle name="Followed Hyperlink" xfId="3667" builtinId="9" hidden="1"/>
    <cellStyle name="Followed Hyperlink" xfId="3603" builtinId="9" hidden="1"/>
    <cellStyle name="Followed Hyperlink" xfId="3539" builtinId="9" hidden="1"/>
    <cellStyle name="Followed Hyperlink" xfId="3475" builtinId="9" hidden="1"/>
    <cellStyle name="Followed Hyperlink" xfId="3411" builtinId="9" hidden="1"/>
    <cellStyle name="Followed Hyperlink" xfId="3347" builtinId="9" hidden="1"/>
    <cellStyle name="Followed Hyperlink" xfId="3283" builtinId="9" hidden="1"/>
    <cellStyle name="Followed Hyperlink" xfId="3219" builtinId="9" hidden="1"/>
    <cellStyle name="Followed Hyperlink" xfId="3155" builtinId="9" hidden="1"/>
    <cellStyle name="Followed Hyperlink" xfId="3091" builtinId="9" hidden="1"/>
    <cellStyle name="Followed Hyperlink" xfId="3027" builtinId="9" hidden="1"/>
    <cellStyle name="Followed Hyperlink" xfId="2963" builtinId="9" hidden="1"/>
    <cellStyle name="Followed Hyperlink" xfId="2899" builtinId="9" hidden="1"/>
    <cellStyle name="Followed Hyperlink" xfId="2835" builtinId="9" hidden="1"/>
    <cellStyle name="Followed Hyperlink" xfId="2771" builtinId="9" hidden="1"/>
    <cellStyle name="Followed Hyperlink" xfId="2707" builtinId="9" hidden="1"/>
    <cellStyle name="Followed Hyperlink" xfId="2643" builtinId="9" hidden="1"/>
    <cellStyle name="Followed Hyperlink" xfId="2579" builtinId="9" hidden="1"/>
    <cellStyle name="Followed Hyperlink" xfId="2515" builtinId="9" hidden="1"/>
    <cellStyle name="Followed Hyperlink" xfId="2451" builtinId="9" hidden="1"/>
    <cellStyle name="Followed Hyperlink" xfId="2387" builtinId="9" hidden="1"/>
    <cellStyle name="Followed Hyperlink" xfId="2323" builtinId="9" hidden="1"/>
    <cellStyle name="Followed Hyperlink" xfId="2259" builtinId="9" hidden="1"/>
    <cellStyle name="Followed Hyperlink" xfId="2195" builtinId="9" hidden="1"/>
    <cellStyle name="Followed Hyperlink" xfId="2131" builtinId="9" hidden="1"/>
    <cellStyle name="Followed Hyperlink" xfId="2067" builtinId="9" hidden="1"/>
    <cellStyle name="Followed Hyperlink" xfId="2003" builtinId="9" hidden="1"/>
    <cellStyle name="Followed Hyperlink" xfId="1939" builtinId="9" hidden="1"/>
    <cellStyle name="Followed Hyperlink" xfId="1875" builtinId="9" hidden="1"/>
    <cellStyle name="Followed Hyperlink" xfId="1811" builtinId="9" hidden="1"/>
    <cellStyle name="Followed Hyperlink" xfId="1747" builtinId="9" hidden="1"/>
    <cellStyle name="Followed Hyperlink" xfId="1683" builtinId="9" hidden="1"/>
    <cellStyle name="Followed Hyperlink" xfId="1619" builtinId="9" hidden="1"/>
    <cellStyle name="Followed Hyperlink" xfId="1555" builtinId="9" hidden="1"/>
    <cellStyle name="Followed Hyperlink" xfId="1491" builtinId="9" hidden="1"/>
    <cellStyle name="Followed Hyperlink" xfId="1427" builtinId="9" hidden="1"/>
    <cellStyle name="Followed Hyperlink" xfId="1363" builtinId="9" hidden="1"/>
    <cellStyle name="Followed Hyperlink" xfId="1299" builtinId="9" hidden="1"/>
    <cellStyle name="Followed Hyperlink" xfId="1235" builtinId="9" hidden="1"/>
    <cellStyle name="Followed Hyperlink" xfId="1171" builtinId="9" hidden="1"/>
    <cellStyle name="Followed Hyperlink" xfId="1107" builtinId="9" hidden="1"/>
    <cellStyle name="Followed Hyperlink" xfId="1042" builtinId="9" hidden="1"/>
    <cellStyle name="Followed Hyperlink" xfId="978" builtinId="9" hidden="1"/>
    <cellStyle name="Followed Hyperlink" xfId="914" builtinId="9" hidden="1"/>
    <cellStyle name="Followed Hyperlink" xfId="850" builtinId="9" hidden="1"/>
    <cellStyle name="Followed Hyperlink" xfId="786" builtinId="9" hidden="1"/>
    <cellStyle name="Followed Hyperlink" xfId="722" builtinId="9" hidden="1"/>
    <cellStyle name="Followed Hyperlink" xfId="658" builtinId="9" hidden="1"/>
    <cellStyle name="Followed Hyperlink" xfId="594" builtinId="9" hidden="1"/>
    <cellStyle name="Followed Hyperlink" xfId="530" builtinId="9" hidden="1"/>
    <cellStyle name="Followed Hyperlink" xfId="466" builtinId="9" hidden="1"/>
    <cellStyle name="Followed Hyperlink" xfId="402" builtinId="9" hidden="1"/>
    <cellStyle name="Followed Hyperlink" xfId="338" builtinId="9" hidden="1"/>
    <cellStyle name="Followed Hyperlink" xfId="274" builtinId="9" hidden="1"/>
    <cellStyle name="Followed Hyperlink" xfId="210" builtinId="9" hidden="1"/>
    <cellStyle name="Followed Hyperlink" xfId="146" builtinId="9" hidden="1"/>
    <cellStyle name="Followed Hyperlink" xfId="82" builtinId="9" hidden="1"/>
    <cellStyle name="Followed Hyperlink" xfId="40" builtinId="9" hidden="1"/>
    <cellStyle name="Followed Hyperlink" xfId="6" builtinId="9" hidden="1"/>
    <cellStyle name="Followed Hyperlink" xfId="48" builtinId="9" hidden="1"/>
    <cellStyle name="Followed Hyperlink" xfId="70" builtinId="9" hidden="1"/>
    <cellStyle name="Followed Hyperlink" xfId="134" builtinId="9" hidden="1"/>
    <cellStyle name="Followed Hyperlink" xfId="198" builtinId="9" hidden="1"/>
    <cellStyle name="Followed Hyperlink" xfId="262" builtinId="9" hidden="1"/>
    <cellStyle name="Followed Hyperlink" xfId="326" builtinId="9" hidden="1"/>
    <cellStyle name="Followed Hyperlink" xfId="390" builtinId="9" hidden="1"/>
    <cellStyle name="Followed Hyperlink" xfId="454" builtinId="9" hidden="1"/>
    <cellStyle name="Followed Hyperlink" xfId="518" builtinId="9" hidden="1"/>
    <cellStyle name="Followed Hyperlink" xfId="582" builtinId="9" hidden="1"/>
    <cellStyle name="Followed Hyperlink" xfId="646" builtinId="9" hidden="1"/>
    <cellStyle name="Followed Hyperlink" xfId="710" builtinId="9" hidden="1"/>
    <cellStyle name="Followed Hyperlink" xfId="774" builtinId="9" hidden="1"/>
    <cellStyle name="Followed Hyperlink" xfId="838" builtinId="9" hidden="1"/>
    <cellStyle name="Followed Hyperlink" xfId="902" builtinId="9" hidden="1"/>
    <cellStyle name="Followed Hyperlink" xfId="966" builtinId="9" hidden="1"/>
    <cellStyle name="Followed Hyperlink" xfId="1030" builtinId="9" hidden="1"/>
    <cellStyle name="Followed Hyperlink" xfId="1095" builtinId="9" hidden="1"/>
    <cellStyle name="Followed Hyperlink" xfId="1159" builtinId="9" hidden="1"/>
    <cellStyle name="Followed Hyperlink" xfId="1223" builtinId="9" hidden="1"/>
    <cellStyle name="Followed Hyperlink" xfId="1287" builtinId="9" hidden="1"/>
    <cellStyle name="Followed Hyperlink" xfId="1351" builtinId="9" hidden="1"/>
    <cellStyle name="Followed Hyperlink" xfId="1415" builtinId="9" hidden="1"/>
    <cellStyle name="Followed Hyperlink" xfId="1479" builtinId="9" hidden="1"/>
    <cellStyle name="Followed Hyperlink" xfId="1543" builtinId="9" hidden="1"/>
    <cellStyle name="Followed Hyperlink" xfId="1607" builtinId="9" hidden="1"/>
    <cellStyle name="Followed Hyperlink" xfId="1671" builtinId="9" hidden="1"/>
    <cellStyle name="Followed Hyperlink" xfId="1735" builtinId="9" hidden="1"/>
    <cellStyle name="Followed Hyperlink" xfId="1799" builtinId="9" hidden="1"/>
    <cellStyle name="Followed Hyperlink" xfId="1863" builtinId="9" hidden="1"/>
    <cellStyle name="Followed Hyperlink" xfId="1927" builtinId="9" hidden="1"/>
    <cellStyle name="Followed Hyperlink" xfId="1991" builtinId="9" hidden="1"/>
    <cellStyle name="Followed Hyperlink" xfId="2055" builtinId="9" hidden="1"/>
    <cellStyle name="Followed Hyperlink" xfId="2119" builtinId="9" hidden="1"/>
    <cellStyle name="Followed Hyperlink" xfId="2183" builtinId="9" hidden="1"/>
    <cellStyle name="Followed Hyperlink" xfId="2247" builtinId="9" hidden="1"/>
    <cellStyle name="Followed Hyperlink" xfId="2311" builtinId="9" hidden="1"/>
    <cellStyle name="Followed Hyperlink" xfId="2375" builtinId="9" hidden="1"/>
    <cellStyle name="Followed Hyperlink" xfId="2439" builtinId="9" hidden="1"/>
    <cellStyle name="Followed Hyperlink" xfId="2503" builtinId="9" hidden="1"/>
    <cellStyle name="Followed Hyperlink" xfId="2567" builtinId="9" hidden="1"/>
    <cellStyle name="Followed Hyperlink" xfId="2631" builtinId="9" hidden="1"/>
    <cellStyle name="Followed Hyperlink" xfId="2695" builtinId="9" hidden="1"/>
    <cellStyle name="Followed Hyperlink" xfId="2759" builtinId="9" hidden="1"/>
    <cellStyle name="Followed Hyperlink" xfId="2823" builtinId="9" hidden="1"/>
    <cellStyle name="Followed Hyperlink" xfId="2887" builtinId="9" hidden="1"/>
    <cellStyle name="Followed Hyperlink" xfId="2951" builtinId="9" hidden="1"/>
    <cellStyle name="Followed Hyperlink" xfId="3015" builtinId="9" hidden="1"/>
    <cellStyle name="Followed Hyperlink" xfId="3079" builtinId="9" hidden="1"/>
    <cellStyle name="Followed Hyperlink" xfId="3143" builtinId="9" hidden="1"/>
    <cellStyle name="Followed Hyperlink" xfId="3207" builtinId="9" hidden="1"/>
    <cellStyle name="Followed Hyperlink" xfId="3271" builtinId="9" hidden="1"/>
    <cellStyle name="Followed Hyperlink" xfId="3335" builtinId="9" hidden="1"/>
    <cellStyle name="Followed Hyperlink" xfId="3399" builtinId="9" hidden="1"/>
    <cellStyle name="Followed Hyperlink" xfId="3463" builtinId="9" hidden="1"/>
    <cellStyle name="Followed Hyperlink" xfId="3527" builtinId="9" hidden="1"/>
    <cellStyle name="Followed Hyperlink" xfId="3591" builtinId="9" hidden="1"/>
    <cellStyle name="Followed Hyperlink" xfId="3655" builtinId="9" hidden="1"/>
    <cellStyle name="Followed Hyperlink" xfId="3719" builtinId="9" hidden="1"/>
    <cellStyle name="Followed Hyperlink" xfId="3783" builtinId="9" hidden="1"/>
    <cellStyle name="Followed Hyperlink" xfId="3847" builtinId="9" hidden="1"/>
    <cellStyle name="Followed Hyperlink" xfId="3911" builtinId="9" hidden="1"/>
    <cellStyle name="Followed Hyperlink" xfId="3975" builtinId="9" hidden="1"/>
    <cellStyle name="Followed Hyperlink" xfId="4039" builtinId="9" hidden="1"/>
    <cellStyle name="Followed Hyperlink" xfId="4103" builtinId="9" hidden="1"/>
    <cellStyle name="Followed Hyperlink" xfId="4167" builtinId="9" hidden="1"/>
    <cellStyle name="Followed Hyperlink" xfId="4231" builtinId="9" hidden="1"/>
    <cellStyle name="Followed Hyperlink" xfId="4295" builtinId="9" hidden="1"/>
    <cellStyle name="Followed Hyperlink" xfId="4359" builtinId="9" hidden="1"/>
    <cellStyle name="Followed Hyperlink" xfId="4423" builtinId="9" hidden="1"/>
    <cellStyle name="Followed Hyperlink" xfId="4487" builtinId="9" hidden="1"/>
    <cellStyle name="Followed Hyperlink" xfId="4551" builtinId="9" hidden="1"/>
    <cellStyle name="Followed Hyperlink" xfId="4615" builtinId="9" hidden="1"/>
    <cellStyle name="Followed Hyperlink" xfId="4679" builtinId="9" hidden="1"/>
    <cellStyle name="Followed Hyperlink" xfId="4743" builtinId="9" hidden="1"/>
    <cellStyle name="Followed Hyperlink" xfId="4807" builtinId="9" hidden="1"/>
    <cellStyle name="Followed Hyperlink" xfId="4871" builtinId="9" hidden="1"/>
    <cellStyle name="Followed Hyperlink" xfId="4935" builtinId="9" hidden="1"/>
    <cellStyle name="Followed Hyperlink" xfId="4999" builtinId="9" hidden="1"/>
    <cellStyle name="Followed Hyperlink" xfId="5063" builtinId="9" hidden="1"/>
    <cellStyle name="Followed Hyperlink" xfId="5127" builtinId="9" hidden="1"/>
    <cellStyle name="Followed Hyperlink" xfId="5191" builtinId="9" hidden="1"/>
    <cellStyle name="Followed Hyperlink" xfId="5255" builtinId="9" hidden="1"/>
    <cellStyle name="Followed Hyperlink" xfId="5319" builtinId="9" hidden="1"/>
    <cellStyle name="Followed Hyperlink" xfId="5383" builtinId="9" hidden="1"/>
    <cellStyle name="Followed Hyperlink" xfId="5447" builtinId="9" hidden="1"/>
    <cellStyle name="Followed Hyperlink" xfId="5511" builtinId="9" hidden="1"/>
    <cellStyle name="Followed Hyperlink" xfId="5575" builtinId="9" hidden="1"/>
    <cellStyle name="Followed Hyperlink" xfId="5639" builtinId="9" hidden="1"/>
    <cellStyle name="Followed Hyperlink" xfId="5703" builtinId="9" hidden="1"/>
    <cellStyle name="Followed Hyperlink" xfId="5767" builtinId="9" hidden="1"/>
    <cellStyle name="Followed Hyperlink" xfId="5831" builtinId="9" hidden="1"/>
    <cellStyle name="Followed Hyperlink" xfId="5895" builtinId="9" hidden="1"/>
    <cellStyle name="Followed Hyperlink" xfId="5959" builtinId="9" hidden="1"/>
    <cellStyle name="Followed Hyperlink" xfId="6023" builtinId="9" hidden="1"/>
    <cellStyle name="Followed Hyperlink" xfId="6087" builtinId="9" hidden="1"/>
    <cellStyle name="Followed Hyperlink" xfId="6151" builtinId="9" hidden="1"/>
    <cellStyle name="Followed Hyperlink" xfId="6215" builtinId="9" hidden="1"/>
    <cellStyle name="Followed Hyperlink" xfId="6279" builtinId="9" hidden="1"/>
    <cellStyle name="Followed Hyperlink" xfId="6343" builtinId="9" hidden="1"/>
    <cellStyle name="Followed Hyperlink" xfId="6407" builtinId="9" hidden="1"/>
    <cellStyle name="Followed Hyperlink" xfId="6471" builtinId="9" hidden="1"/>
    <cellStyle name="Followed Hyperlink" xfId="6535" builtinId="9" hidden="1"/>
    <cellStyle name="Followed Hyperlink" xfId="6513" builtinId="9" hidden="1"/>
    <cellStyle name="Followed Hyperlink" xfId="6449" builtinId="9" hidden="1"/>
    <cellStyle name="Followed Hyperlink" xfId="6385" builtinId="9" hidden="1"/>
    <cellStyle name="Followed Hyperlink" xfId="6321" builtinId="9" hidden="1"/>
    <cellStyle name="Followed Hyperlink" xfId="6257" builtinId="9" hidden="1"/>
    <cellStyle name="Followed Hyperlink" xfId="6193" builtinId="9" hidden="1"/>
    <cellStyle name="Followed Hyperlink" xfId="6129" builtinId="9" hidden="1"/>
    <cellStyle name="Followed Hyperlink" xfId="6065" builtinId="9" hidden="1"/>
    <cellStyle name="Followed Hyperlink" xfId="6001" builtinId="9" hidden="1"/>
    <cellStyle name="Followed Hyperlink" xfId="5937" builtinId="9" hidden="1"/>
    <cellStyle name="Followed Hyperlink" xfId="5873" builtinId="9" hidden="1"/>
    <cellStyle name="Followed Hyperlink" xfId="5809" builtinId="9" hidden="1"/>
    <cellStyle name="Followed Hyperlink" xfId="5745" builtinId="9" hidden="1"/>
    <cellStyle name="Followed Hyperlink" xfId="5681" builtinId="9" hidden="1"/>
    <cellStyle name="Followed Hyperlink" xfId="5617" builtinId="9" hidden="1"/>
    <cellStyle name="Followed Hyperlink" xfId="5553" builtinId="9" hidden="1"/>
    <cellStyle name="Followed Hyperlink" xfId="5489" builtinId="9" hidden="1"/>
    <cellStyle name="Followed Hyperlink" xfId="5425" builtinId="9" hidden="1"/>
    <cellStyle name="Followed Hyperlink" xfId="5361" builtinId="9" hidden="1"/>
    <cellStyle name="Followed Hyperlink" xfId="5297" builtinId="9" hidden="1"/>
    <cellStyle name="Followed Hyperlink" xfId="5233" builtinId="9" hidden="1"/>
    <cellStyle name="Followed Hyperlink" xfId="5169" builtinId="9" hidden="1"/>
    <cellStyle name="Followed Hyperlink" xfId="5105" builtinId="9" hidden="1"/>
    <cellStyle name="Followed Hyperlink" xfId="5041" builtinId="9" hidden="1"/>
    <cellStyle name="Followed Hyperlink" xfId="4977" builtinId="9" hidden="1"/>
    <cellStyle name="Followed Hyperlink" xfId="4913" builtinId="9" hidden="1"/>
    <cellStyle name="Followed Hyperlink" xfId="4849" builtinId="9" hidden="1"/>
    <cellStyle name="Followed Hyperlink" xfId="4785" builtinId="9" hidden="1"/>
    <cellStyle name="Followed Hyperlink" xfId="4721" builtinId="9" hidden="1"/>
    <cellStyle name="Followed Hyperlink" xfId="4657" builtinId="9" hidden="1"/>
    <cellStyle name="Followed Hyperlink" xfId="4593" builtinId="9" hidden="1"/>
    <cellStyle name="Followed Hyperlink" xfId="4529" builtinId="9" hidden="1"/>
    <cellStyle name="Followed Hyperlink" xfId="4465" builtinId="9" hidden="1"/>
    <cellStyle name="Followed Hyperlink" xfId="4401" builtinId="9" hidden="1"/>
    <cellStyle name="Followed Hyperlink" xfId="4337" builtinId="9" hidden="1"/>
    <cellStyle name="Followed Hyperlink" xfId="4273" builtinId="9" hidden="1"/>
    <cellStyle name="Followed Hyperlink" xfId="4209" builtinId="9" hidden="1"/>
    <cellStyle name="Followed Hyperlink" xfId="4145" builtinId="9" hidden="1"/>
    <cellStyle name="Followed Hyperlink" xfId="4081" builtinId="9" hidden="1"/>
    <cellStyle name="Followed Hyperlink" xfId="4017" builtinId="9" hidden="1"/>
    <cellStyle name="Followed Hyperlink" xfId="3953" builtinId="9" hidden="1"/>
    <cellStyle name="Followed Hyperlink" xfId="3889" builtinId="9" hidden="1"/>
    <cellStyle name="Followed Hyperlink" xfId="3825" builtinId="9" hidden="1"/>
    <cellStyle name="Followed Hyperlink" xfId="3761" builtinId="9" hidden="1"/>
    <cellStyle name="Followed Hyperlink" xfId="3697" builtinId="9" hidden="1"/>
    <cellStyle name="Followed Hyperlink" xfId="3633" builtinId="9" hidden="1"/>
    <cellStyle name="Followed Hyperlink" xfId="3569" builtinId="9" hidden="1"/>
    <cellStyle name="Followed Hyperlink" xfId="3505" builtinId="9" hidden="1"/>
    <cellStyle name="Followed Hyperlink" xfId="3441" builtinId="9" hidden="1"/>
    <cellStyle name="Followed Hyperlink" xfId="3377" builtinId="9" hidden="1"/>
    <cellStyle name="Followed Hyperlink" xfId="3313" builtinId="9" hidden="1"/>
    <cellStyle name="Followed Hyperlink" xfId="3249" builtinId="9" hidden="1"/>
    <cellStyle name="Followed Hyperlink" xfId="3185" builtinId="9" hidden="1"/>
    <cellStyle name="Followed Hyperlink" xfId="3121" builtinId="9" hidden="1"/>
    <cellStyle name="Followed Hyperlink" xfId="3057" builtinId="9" hidden="1"/>
    <cellStyle name="Followed Hyperlink" xfId="2993" builtinId="9" hidden="1"/>
    <cellStyle name="Followed Hyperlink" xfId="2929" builtinId="9" hidden="1"/>
    <cellStyle name="Followed Hyperlink" xfId="2865" builtinId="9" hidden="1"/>
    <cellStyle name="Followed Hyperlink" xfId="2801" builtinId="9" hidden="1"/>
    <cellStyle name="Followed Hyperlink" xfId="2737" builtinId="9" hidden="1"/>
    <cellStyle name="Followed Hyperlink" xfId="2673" builtinId="9" hidden="1"/>
    <cellStyle name="Followed Hyperlink" xfId="2609" builtinId="9" hidden="1"/>
    <cellStyle name="Followed Hyperlink" xfId="2545" builtinId="9" hidden="1"/>
    <cellStyle name="Followed Hyperlink" xfId="2481" builtinId="9" hidden="1"/>
    <cellStyle name="Followed Hyperlink" xfId="2417" builtinId="9" hidden="1"/>
    <cellStyle name="Followed Hyperlink" xfId="2353" builtinId="9" hidden="1"/>
    <cellStyle name="Followed Hyperlink" xfId="2289" builtinId="9" hidden="1"/>
    <cellStyle name="Followed Hyperlink" xfId="2225" builtinId="9" hidden="1"/>
    <cellStyle name="Followed Hyperlink" xfId="2161" builtinId="9" hidden="1"/>
    <cellStyle name="Followed Hyperlink" xfId="2097" builtinId="9" hidden="1"/>
    <cellStyle name="Followed Hyperlink" xfId="2033" builtinId="9" hidden="1"/>
    <cellStyle name="Followed Hyperlink" xfId="1969" builtinId="9" hidden="1"/>
    <cellStyle name="Followed Hyperlink" xfId="1905" builtinId="9" hidden="1"/>
    <cellStyle name="Followed Hyperlink" xfId="1841" builtinId="9" hidden="1"/>
    <cellStyle name="Followed Hyperlink" xfId="1777" builtinId="9" hidden="1"/>
    <cellStyle name="Followed Hyperlink" xfId="1713" builtinId="9" hidden="1"/>
    <cellStyle name="Followed Hyperlink" xfId="1649" builtinId="9" hidden="1"/>
    <cellStyle name="Followed Hyperlink" xfId="1585" builtinId="9" hidden="1"/>
    <cellStyle name="Followed Hyperlink" xfId="1521" builtinId="9" hidden="1"/>
    <cellStyle name="Followed Hyperlink" xfId="1457" builtinId="9" hidden="1"/>
    <cellStyle name="Followed Hyperlink" xfId="1393" builtinId="9" hidden="1"/>
    <cellStyle name="Followed Hyperlink" xfId="1329" builtinId="9" hidden="1"/>
    <cellStyle name="Followed Hyperlink" xfId="1265" builtinId="9" hidden="1"/>
    <cellStyle name="Followed Hyperlink" xfId="1201" builtinId="9" hidden="1"/>
    <cellStyle name="Followed Hyperlink" xfId="1137" builtinId="9" hidden="1"/>
    <cellStyle name="Followed Hyperlink" xfId="1072" builtinId="9" hidden="1"/>
    <cellStyle name="Followed Hyperlink" xfId="1008" builtinId="9" hidden="1"/>
    <cellStyle name="Followed Hyperlink" xfId="944" builtinId="9" hidden="1"/>
    <cellStyle name="Followed Hyperlink" xfId="880" builtinId="9" hidden="1"/>
    <cellStyle name="Followed Hyperlink" xfId="816" builtinId="9" hidden="1"/>
    <cellStyle name="Followed Hyperlink" xfId="752" builtinId="9" hidden="1"/>
    <cellStyle name="Followed Hyperlink" xfId="688" builtinId="9" hidden="1"/>
    <cellStyle name="Followed Hyperlink" xfId="624" builtinId="9" hidden="1"/>
    <cellStyle name="Followed Hyperlink" xfId="560" builtinId="9" hidden="1"/>
    <cellStyle name="Followed Hyperlink" xfId="496" builtinId="9" hidden="1"/>
    <cellStyle name="Followed Hyperlink" xfId="432" builtinId="9" hidden="1"/>
    <cellStyle name="Followed Hyperlink" xfId="368" builtinId="9" hidden="1"/>
    <cellStyle name="Followed Hyperlink" xfId="304" builtinId="9" hidden="1"/>
    <cellStyle name="Followed Hyperlink" xfId="240" builtinId="9" hidden="1"/>
    <cellStyle name="Followed Hyperlink" xfId="176" builtinId="9" hidden="1"/>
    <cellStyle name="Followed Hyperlink" xfId="116" builtinId="9" hidden="1"/>
    <cellStyle name="Followed Hyperlink" xfId="152" builtinId="9" hidden="1"/>
    <cellStyle name="Followed Hyperlink" xfId="84" builtinId="9" hidden="1"/>
    <cellStyle name="Followed Hyperlink" xfId="72" builtinId="9" hidden="1"/>
    <cellStyle name="Followed Hyperlink" xfId="136" builtinId="9" hidden="1"/>
    <cellStyle name="Followed Hyperlink" xfId="124" builtinId="9" hidden="1"/>
    <cellStyle name="Followed Hyperlink" xfId="168" builtinId="9" hidden="1"/>
    <cellStyle name="Followed Hyperlink" xfId="232" builtinId="9" hidden="1"/>
    <cellStyle name="Followed Hyperlink" xfId="296" builtinId="9" hidden="1"/>
    <cellStyle name="Followed Hyperlink" xfId="360" builtinId="9" hidden="1"/>
    <cellStyle name="Followed Hyperlink" xfId="424" builtinId="9" hidden="1"/>
    <cellStyle name="Followed Hyperlink" xfId="488" builtinId="9" hidden="1"/>
    <cellStyle name="Followed Hyperlink" xfId="552" builtinId="9" hidden="1"/>
    <cellStyle name="Followed Hyperlink" xfId="616" builtinId="9" hidden="1"/>
    <cellStyle name="Followed Hyperlink" xfId="680" builtinId="9" hidden="1"/>
    <cellStyle name="Followed Hyperlink" xfId="744" builtinId="9" hidden="1"/>
    <cellStyle name="Followed Hyperlink" xfId="808" builtinId="9" hidden="1"/>
    <cellStyle name="Followed Hyperlink" xfId="872" builtinId="9" hidden="1"/>
    <cellStyle name="Followed Hyperlink" xfId="936" builtinId="9" hidden="1"/>
    <cellStyle name="Followed Hyperlink" xfId="1000" builtinId="9" hidden="1"/>
    <cellStyle name="Followed Hyperlink" xfId="1064" builtinId="9" hidden="1"/>
    <cellStyle name="Followed Hyperlink" xfId="1129" builtinId="9" hidden="1"/>
    <cellStyle name="Followed Hyperlink" xfId="1193" builtinId="9" hidden="1"/>
    <cellStyle name="Followed Hyperlink" xfId="1257" builtinId="9" hidden="1"/>
    <cellStyle name="Followed Hyperlink" xfId="1321" builtinId="9" hidden="1"/>
    <cellStyle name="Followed Hyperlink" xfId="1385" builtinId="9" hidden="1"/>
    <cellStyle name="Followed Hyperlink" xfId="1449" builtinId="9" hidden="1"/>
    <cellStyle name="Followed Hyperlink" xfId="1513" builtinId="9" hidden="1"/>
    <cellStyle name="Followed Hyperlink" xfId="1577" builtinId="9" hidden="1"/>
    <cellStyle name="Followed Hyperlink" xfId="1641" builtinId="9" hidden="1"/>
    <cellStyle name="Followed Hyperlink" xfId="1705" builtinId="9" hidden="1"/>
    <cellStyle name="Followed Hyperlink" xfId="1769" builtinId="9" hidden="1"/>
    <cellStyle name="Followed Hyperlink" xfId="1833" builtinId="9" hidden="1"/>
    <cellStyle name="Followed Hyperlink" xfId="1897" builtinId="9" hidden="1"/>
    <cellStyle name="Followed Hyperlink" xfId="1961" builtinId="9" hidden="1"/>
    <cellStyle name="Followed Hyperlink" xfId="2025" builtinId="9" hidden="1"/>
    <cellStyle name="Followed Hyperlink" xfId="2089" builtinId="9" hidden="1"/>
    <cellStyle name="Followed Hyperlink" xfId="2153" builtinId="9" hidden="1"/>
    <cellStyle name="Followed Hyperlink" xfId="2217" builtinId="9" hidden="1"/>
    <cellStyle name="Followed Hyperlink" xfId="2281" builtinId="9" hidden="1"/>
    <cellStyle name="Followed Hyperlink" xfId="2345" builtinId="9" hidden="1"/>
    <cellStyle name="Followed Hyperlink" xfId="2409" builtinId="9" hidden="1"/>
    <cellStyle name="Followed Hyperlink" xfId="2473" builtinId="9" hidden="1"/>
    <cellStyle name="Followed Hyperlink" xfId="2537" builtinId="9" hidden="1"/>
    <cellStyle name="Followed Hyperlink" xfId="2601" builtinId="9" hidden="1"/>
    <cellStyle name="Followed Hyperlink" xfId="2665" builtinId="9" hidden="1"/>
    <cellStyle name="Followed Hyperlink" xfId="2729" builtinId="9" hidden="1"/>
    <cellStyle name="Followed Hyperlink" xfId="2793" builtinId="9" hidden="1"/>
    <cellStyle name="Followed Hyperlink" xfId="2857" builtinId="9" hidden="1"/>
    <cellStyle name="Followed Hyperlink" xfId="2921" builtinId="9" hidden="1"/>
    <cellStyle name="Followed Hyperlink" xfId="2985" builtinId="9" hidden="1"/>
    <cellStyle name="Followed Hyperlink" xfId="3049" builtinId="9" hidden="1"/>
    <cellStyle name="Followed Hyperlink" xfId="3113" builtinId="9" hidden="1"/>
    <cellStyle name="Followed Hyperlink" xfId="3177" builtinId="9" hidden="1"/>
    <cellStyle name="Followed Hyperlink" xfId="3241" builtinId="9" hidden="1"/>
    <cellStyle name="Followed Hyperlink" xfId="3305" builtinId="9" hidden="1"/>
    <cellStyle name="Followed Hyperlink" xfId="3369" builtinId="9" hidden="1"/>
    <cellStyle name="Followed Hyperlink" xfId="3433" builtinId="9" hidden="1"/>
    <cellStyle name="Followed Hyperlink" xfId="3497" builtinId="9" hidden="1"/>
    <cellStyle name="Followed Hyperlink" xfId="3561" builtinId="9" hidden="1"/>
    <cellStyle name="Followed Hyperlink" xfId="3625" builtinId="9" hidden="1"/>
    <cellStyle name="Followed Hyperlink" xfId="3689" builtinId="9" hidden="1"/>
    <cellStyle name="Followed Hyperlink" xfId="3753" builtinId="9" hidden="1"/>
    <cellStyle name="Followed Hyperlink" xfId="3817" builtinId="9" hidden="1"/>
    <cellStyle name="Followed Hyperlink" xfId="3881" builtinId="9" hidden="1"/>
    <cellStyle name="Followed Hyperlink" xfId="3945" builtinId="9" hidden="1"/>
    <cellStyle name="Followed Hyperlink" xfId="4009" builtinId="9" hidden="1"/>
    <cellStyle name="Followed Hyperlink" xfId="4073" builtinId="9" hidden="1"/>
    <cellStyle name="Followed Hyperlink" xfId="4137" builtinId="9" hidden="1"/>
    <cellStyle name="Followed Hyperlink" xfId="4201" builtinId="9" hidden="1"/>
    <cellStyle name="Followed Hyperlink" xfId="4265" builtinId="9" hidden="1"/>
    <cellStyle name="Followed Hyperlink" xfId="4329" builtinId="9" hidden="1"/>
    <cellStyle name="Followed Hyperlink" xfId="4393" builtinId="9" hidden="1"/>
    <cellStyle name="Followed Hyperlink" xfId="4457" builtinId="9" hidden="1"/>
    <cellStyle name="Followed Hyperlink" xfId="4521" builtinId="9" hidden="1"/>
    <cellStyle name="Followed Hyperlink" xfId="4585" builtinId="9" hidden="1"/>
    <cellStyle name="Followed Hyperlink" xfId="4649" builtinId="9" hidden="1"/>
    <cellStyle name="Followed Hyperlink" xfId="4713" builtinId="9" hidden="1"/>
    <cellStyle name="Followed Hyperlink" xfId="4777" builtinId="9" hidden="1"/>
    <cellStyle name="Followed Hyperlink" xfId="4841" builtinId="9" hidden="1"/>
    <cellStyle name="Followed Hyperlink" xfId="4905" builtinId="9" hidden="1"/>
    <cellStyle name="Followed Hyperlink" xfId="4969" builtinId="9" hidden="1"/>
    <cellStyle name="Followed Hyperlink" xfId="5033" builtinId="9" hidden="1"/>
    <cellStyle name="Followed Hyperlink" xfId="5097" builtinId="9" hidden="1"/>
    <cellStyle name="Followed Hyperlink" xfId="5161" builtinId="9" hidden="1"/>
    <cellStyle name="Followed Hyperlink" xfId="5225" builtinId="9" hidden="1"/>
    <cellStyle name="Followed Hyperlink" xfId="5289" builtinId="9" hidden="1"/>
    <cellStyle name="Followed Hyperlink" xfId="5353" builtinId="9" hidden="1"/>
    <cellStyle name="Followed Hyperlink" xfId="5417" builtinId="9" hidden="1"/>
    <cellStyle name="Followed Hyperlink" xfId="5481" builtinId="9" hidden="1"/>
    <cellStyle name="Followed Hyperlink" xfId="5545" builtinId="9" hidden="1"/>
    <cellStyle name="Followed Hyperlink" xfId="5609" builtinId="9" hidden="1"/>
    <cellStyle name="Followed Hyperlink" xfId="5673" builtinId="9" hidden="1"/>
    <cellStyle name="Followed Hyperlink" xfId="5737" builtinId="9" hidden="1"/>
    <cellStyle name="Followed Hyperlink" xfId="5801" builtinId="9" hidden="1"/>
    <cellStyle name="Followed Hyperlink" xfId="5865" builtinId="9" hidden="1"/>
    <cellStyle name="Followed Hyperlink" xfId="5929" builtinId="9" hidden="1"/>
    <cellStyle name="Followed Hyperlink" xfId="5993" builtinId="9" hidden="1"/>
    <cellStyle name="Followed Hyperlink" xfId="6057" builtinId="9" hidden="1"/>
    <cellStyle name="Followed Hyperlink" xfId="6121" builtinId="9" hidden="1"/>
    <cellStyle name="Followed Hyperlink" xfId="6185" builtinId="9" hidden="1"/>
    <cellStyle name="Followed Hyperlink" xfId="6249" builtinId="9" hidden="1"/>
    <cellStyle name="Followed Hyperlink" xfId="6313" builtinId="9" hidden="1"/>
    <cellStyle name="Followed Hyperlink" xfId="6377" builtinId="9" hidden="1"/>
    <cellStyle name="Followed Hyperlink" xfId="6441" builtinId="9" hidden="1"/>
    <cellStyle name="Followed Hyperlink" xfId="6505" builtinId="9" hidden="1"/>
    <cellStyle name="Followed Hyperlink" xfId="6543" builtinId="9" hidden="1"/>
    <cellStyle name="Followed Hyperlink" xfId="6479" builtinId="9" hidden="1"/>
    <cellStyle name="Followed Hyperlink" xfId="6415" builtinId="9" hidden="1"/>
    <cellStyle name="Followed Hyperlink" xfId="6351" builtinId="9" hidden="1"/>
    <cellStyle name="Followed Hyperlink" xfId="6287" builtinId="9" hidden="1"/>
    <cellStyle name="Followed Hyperlink" xfId="6223" builtinId="9" hidden="1"/>
    <cellStyle name="Followed Hyperlink" xfId="6159" builtinId="9" hidden="1"/>
    <cellStyle name="Followed Hyperlink" xfId="6095" builtinId="9" hidden="1"/>
    <cellStyle name="Followed Hyperlink" xfId="6031" builtinId="9" hidden="1"/>
    <cellStyle name="Followed Hyperlink" xfId="5967" builtinId="9" hidden="1"/>
    <cellStyle name="Followed Hyperlink" xfId="5903" builtinId="9" hidden="1"/>
    <cellStyle name="Followed Hyperlink" xfId="5839" builtinId="9" hidden="1"/>
    <cellStyle name="Followed Hyperlink" xfId="5775" builtinId="9" hidden="1"/>
    <cellStyle name="Followed Hyperlink" xfId="5711" builtinId="9" hidden="1"/>
    <cellStyle name="Followed Hyperlink" xfId="5647" builtinId="9" hidden="1"/>
    <cellStyle name="Followed Hyperlink" xfId="5583" builtinId="9" hidden="1"/>
    <cellStyle name="Followed Hyperlink" xfId="5519" builtinId="9" hidden="1"/>
    <cellStyle name="Followed Hyperlink" xfId="5455" builtinId="9" hidden="1"/>
    <cellStyle name="Followed Hyperlink" xfId="5391" builtinId="9" hidden="1"/>
    <cellStyle name="Followed Hyperlink" xfId="5327" builtinId="9" hidden="1"/>
    <cellStyle name="Followed Hyperlink" xfId="5263" builtinId="9" hidden="1"/>
    <cellStyle name="Followed Hyperlink" xfId="5199" builtinId="9" hidden="1"/>
    <cellStyle name="Followed Hyperlink" xfId="5135" builtinId="9" hidden="1"/>
    <cellStyle name="Followed Hyperlink" xfId="5071" builtinId="9" hidden="1"/>
    <cellStyle name="Followed Hyperlink" xfId="5007" builtinId="9" hidden="1"/>
    <cellStyle name="Followed Hyperlink" xfId="4943" builtinId="9" hidden="1"/>
    <cellStyle name="Followed Hyperlink" xfId="4879" builtinId="9" hidden="1"/>
    <cellStyle name="Followed Hyperlink" xfId="4815" builtinId="9" hidden="1"/>
    <cellStyle name="Followed Hyperlink" xfId="4751" builtinId="9" hidden="1"/>
    <cellStyle name="Followed Hyperlink" xfId="4687" builtinId="9" hidden="1"/>
    <cellStyle name="Followed Hyperlink" xfId="4623" builtinId="9" hidden="1"/>
    <cellStyle name="Followed Hyperlink" xfId="4559" builtinId="9" hidden="1"/>
    <cellStyle name="Followed Hyperlink" xfId="4495" builtinId="9" hidden="1"/>
    <cellStyle name="Followed Hyperlink" xfId="4431" builtinId="9" hidden="1"/>
    <cellStyle name="Followed Hyperlink" xfId="4367" builtinId="9" hidden="1"/>
    <cellStyle name="Followed Hyperlink" xfId="4303" builtinId="9" hidden="1"/>
    <cellStyle name="Followed Hyperlink" xfId="4239" builtinId="9" hidden="1"/>
    <cellStyle name="Followed Hyperlink" xfId="4175" builtinId="9" hidden="1"/>
    <cellStyle name="Followed Hyperlink" xfId="4111" builtinId="9" hidden="1"/>
    <cellStyle name="Followed Hyperlink" xfId="4047" builtinId="9" hidden="1"/>
    <cellStyle name="Followed Hyperlink" xfId="3983" builtinId="9" hidden="1"/>
    <cellStyle name="Followed Hyperlink" xfId="3919" builtinId="9" hidden="1"/>
    <cellStyle name="Followed Hyperlink" xfId="3855" builtinId="9" hidden="1"/>
    <cellStyle name="Followed Hyperlink" xfId="3791" builtinId="9" hidden="1"/>
    <cellStyle name="Followed Hyperlink" xfId="3727" builtinId="9" hidden="1"/>
    <cellStyle name="Followed Hyperlink" xfId="3663" builtinId="9" hidden="1"/>
    <cellStyle name="Followed Hyperlink" xfId="3599" builtinId="9" hidden="1"/>
    <cellStyle name="Followed Hyperlink" xfId="3535" builtinId="9" hidden="1"/>
    <cellStyle name="Followed Hyperlink" xfId="3471" builtinId="9" hidden="1"/>
    <cellStyle name="Followed Hyperlink" xfId="3407" builtinId="9" hidden="1"/>
    <cellStyle name="Followed Hyperlink" xfId="3343" builtinId="9" hidden="1"/>
    <cellStyle name="Followed Hyperlink" xfId="3279" builtinId="9" hidden="1"/>
    <cellStyle name="Followed Hyperlink" xfId="3215" builtinId="9" hidden="1"/>
    <cellStyle name="Followed Hyperlink" xfId="3151" builtinId="9" hidden="1"/>
    <cellStyle name="Followed Hyperlink" xfId="3087" builtinId="9" hidden="1"/>
    <cellStyle name="Followed Hyperlink" xfId="3023" builtinId="9" hidden="1"/>
    <cellStyle name="Followed Hyperlink" xfId="2959" builtinId="9" hidden="1"/>
    <cellStyle name="Followed Hyperlink" xfId="2895" builtinId="9" hidden="1"/>
    <cellStyle name="Followed Hyperlink" xfId="2831" builtinId="9" hidden="1"/>
    <cellStyle name="Followed Hyperlink" xfId="2767" builtinId="9" hidden="1"/>
    <cellStyle name="Followed Hyperlink" xfId="2703" builtinId="9" hidden="1"/>
    <cellStyle name="Followed Hyperlink" xfId="2639" builtinId="9" hidden="1"/>
    <cellStyle name="Followed Hyperlink" xfId="2575" builtinId="9" hidden="1"/>
    <cellStyle name="Followed Hyperlink" xfId="2511" builtinId="9" hidden="1"/>
    <cellStyle name="Followed Hyperlink" xfId="2447" builtinId="9" hidden="1"/>
    <cellStyle name="Followed Hyperlink" xfId="2383" builtinId="9" hidden="1"/>
    <cellStyle name="Followed Hyperlink" xfId="2319" builtinId="9" hidden="1"/>
    <cellStyle name="Followed Hyperlink" xfId="2255" builtinId="9" hidden="1"/>
    <cellStyle name="Followed Hyperlink" xfId="2191" builtinId="9" hidden="1"/>
    <cellStyle name="Followed Hyperlink" xfId="2127" builtinId="9" hidden="1"/>
    <cellStyle name="Followed Hyperlink" xfId="2063" builtinId="9" hidden="1"/>
    <cellStyle name="Followed Hyperlink" xfId="1999" builtinId="9" hidden="1"/>
    <cellStyle name="Followed Hyperlink" xfId="1935" builtinId="9" hidden="1"/>
    <cellStyle name="Followed Hyperlink" xfId="1871" builtinId="9" hidden="1"/>
    <cellStyle name="Followed Hyperlink" xfId="1807" builtinId="9" hidden="1"/>
    <cellStyle name="Followed Hyperlink" xfId="1743" builtinId="9" hidden="1"/>
    <cellStyle name="Followed Hyperlink" xfId="1679" builtinId="9" hidden="1"/>
    <cellStyle name="Followed Hyperlink" xfId="1615" builtinId="9" hidden="1"/>
    <cellStyle name="Followed Hyperlink" xfId="1551" builtinId="9" hidden="1"/>
    <cellStyle name="Followed Hyperlink" xfId="1487" builtinId="9" hidden="1"/>
    <cellStyle name="Followed Hyperlink" xfId="1423" builtinId="9" hidden="1"/>
    <cellStyle name="Followed Hyperlink" xfId="1359" builtinId="9" hidden="1"/>
    <cellStyle name="Followed Hyperlink" xfId="1295" builtinId="9" hidden="1"/>
    <cellStyle name="Followed Hyperlink" xfId="1231" builtinId="9" hidden="1"/>
    <cellStyle name="Followed Hyperlink" xfId="1167" builtinId="9" hidden="1"/>
    <cellStyle name="Followed Hyperlink" xfId="1103" builtinId="9" hidden="1"/>
    <cellStyle name="Followed Hyperlink" xfId="1038" builtinId="9" hidden="1"/>
    <cellStyle name="Followed Hyperlink" xfId="974" builtinId="9" hidden="1"/>
    <cellStyle name="Followed Hyperlink" xfId="910" builtinId="9" hidden="1"/>
    <cellStyle name="Followed Hyperlink" xfId="846" builtinId="9" hidden="1"/>
    <cellStyle name="Followed Hyperlink" xfId="782" builtinId="9" hidden="1"/>
    <cellStyle name="Followed Hyperlink" xfId="718" builtinId="9" hidden="1"/>
    <cellStyle name="Followed Hyperlink" xfId="654" builtinId="9" hidden="1"/>
    <cellStyle name="Followed Hyperlink" xfId="590" builtinId="9" hidden="1"/>
    <cellStyle name="Followed Hyperlink" xfId="526" builtinId="9" hidden="1"/>
    <cellStyle name="Followed Hyperlink" xfId="462" builtinId="9" hidden="1"/>
    <cellStyle name="Followed Hyperlink" xfId="398" builtinId="9" hidden="1"/>
    <cellStyle name="Followed Hyperlink" xfId="334" builtinId="9" hidden="1"/>
    <cellStyle name="Followed Hyperlink" xfId="270" builtinId="9" hidden="1"/>
    <cellStyle name="Followed Hyperlink" xfId="206" builtinId="9" hidden="1"/>
    <cellStyle name="Followed Hyperlink" xfId="142" builtinId="9" hidden="1"/>
    <cellStyle name="Followed Hyperlink" xfId="78" builtinId="9" hidden="1"/>
    <cellStyle name="Followed Hyperlink" xfId="44" builtinId="9" hidden="1"/>
    <cellStyle name="Followed Hyperlink" xfId="2" builtinId="9" hidden="1"/>
    <cellStyle name="Followed Hyperlink" xfId="46" builtinId="9" hidden="1"/>
    <cellStyle name="Followed Hyperlink" xfId="74" builtinId="9" hidden="1"/>
    <cellStyle name="Followed Hyperlink" xfId="138" builtinId="9" hidden="1"/>
    <cellStyle name="Followed Hyperlink" xfId="202" builtinId="9" hidden="1"/>
    <cellStyle name="Followed Hyperlink" xfId="266" builtinId="9" hidden="1"/>
    <cellStyle name="Followed Hyperlink" xfId="330" builtinId="9" hidden="1"/>
    <cellStyle name="Followed Hyperlink" xfId="394" builtinId="9" hidden="1"/>
    <cellStyle name="Followed Hyperlink" xfId="458" builtinId="9" hidden="1"/>
    <cellStyle name="Followed Hyperlink" xfId="522" builtinId="9" hidden="1"/>
    <cellStyle name="Followed Hyperlink" xfId="586" builtinId="9" hidden="1"/>
    <cellStyle name="Followed Hyperlink" xfId="650" builtinId="9" hidden="1"/>
    <cellStyle name="Followed Hyperlink" xfId="714" builtinId="9" hidden="1"/>
    <cellStyle name="Followed Hyperlink" xfId="778" builtinId="9" hidden="1"/>
    <cellStyle name="Followed Hyperlink" xfId="842" builtinId="9" hidden="1"/>
    <cellStyle name="Followed Hyperlink" xfId="906" builtinId="9" hidden="1"/>
    <cellStyle name="Followed Hyperlink" xfId="970" builtinId="9" hidden="1"/>
    <cellStyle name="Followed Hyperlink" xfId="1034" builtinId="9" hidden="1"/>
    <cellStyle name="Followed Hyperlink" xfId="1099" builtinId="9" hidden="1"/>
    <cellStyle name="Followed Hyperlink" xfId="1163" builtinId="9" hidden="1"/>
    <cellStyle name="Followed Hyperlink" xfId="1227" builtinId="9" hidden="1"/>
    <cellStyle name="Followed Hyperlink" xfId="1291" builtinId="9" hidden="1"/>
    <cellStyle name="Followed Hyperlink" xfId="1355" builtinId="9" hidden="1"/>
    <cellStyle name="Followed Hyperlink" xfId="1419" builtinId="9" hidden="1"/>
    <cellStyle name="Followed Hyperlink" xfId="1483" builtinId="9" hidden="1"/>
    <cellStyle name="Followed Hyperlink" xfId="1547" builtinId="9" hidden="1"/>
    <cellStyle name="Followed Hyperlink" xfId="1611" builtinId="9" hidden="1"/>
    <cellStyle name="Followed Hyperlink" xfId="1675" builtinId="9" hidden="1"/>
    <cellStyle name="Followed Hyperlink" xfId="1739" builtinId="9" hidden="1"/>
    <cellStyle name="Followed Hyperlink" xfId="1803" builtinId="9" hidden="1"/>
    <cellStyle name="Followed Hyperlink" xfId="1867" builtinId="9" hidden="1"/>
    <cellStyle name="Followed Hyperlink" xfId="1931" builtinId="9" hidden="1"/>
    <cellStyle name="Followed Hyperlink" xfId="1995" builtinId="9" hidden="1"/>
    <cellStyle name="Followed Hyperlink" xfId="2059" builtinId="9" hidden="1"/>
    <cellStyle name="Followed Hyperlink" xfId="2123" builtinId="9" hidden="1"/>
    <cellStyle name="Followed Hyperlink" xfId="2187" builtinId="9" hidden="1"/>
    <cellStyle name="Followed Hyperlink" xfId="2251" builtinId="9" hidden="1"/>
    <cellStyle name="Followed Hyperlink" xfId="2315" builtinId="9" hidden="1"/>
    <cellStyle name="Followed Hyperlink" xfId="2379" builtinId="9" hidden="1"/>
    <cellStyle name="Followed Hyperlink" xfId="2443" builtinId="9" hidden="1"/>
    <cellStyle name="Followed Hyperlink" xfId="2507" builtinId="9" hidden="1"/>
    <cellStyle name="Followed Hyperlink" xfId="2571" builtinId="9" hidden="1"/>
    <cellStyle name="Followed Hyperlink" xfId="2635" builtinId="9" hidden="1"/>
    <cellStyle name="Followed Hyperlink" xfId="2699" builtinId="9" hidden="1"/>
    <cellStyle name="Followed Hyperlink" xfId="2763" builtinId="9" hidden="1"/>
    <cellStyle name="Followed Hyperlink" xfId="2827" builtinId="9" hidden="1"/>
    <cellStyle name="Followed Hyperlink" xfId="2891" builtinId="9" hidden="1"/>
    <cellStyle name="Followed Hyperlink" xfId="2955" builtinId="9" hidden="1"/>
    <cellStyle name="Followed Hyperlink" xfId="3019" builtinId="9" hidden="1"/>
    <cellStyle name="Followed Hyperlink" xfId="3083" builtinId="9" hidden="1"/>
    <cellStyle name="Followed Hyperlink" xfId="3147" builtinId="9" hidden="1"/>
    <cellStyle name="Followed Hyperlink" xfId="3211" builtinId="9" hidden="1"/>
    <cellStyle name="Followed Hyperlink" xfId="3275" builtinId="9" hidden="1"/>
    <cellStyle name="Followed Hyperlink" xfId="3339" builtinId="9" hidden="1"/>
    <cellStyle name="Followed Hyperlink" xfId="3403" builtinId="9" hidden="1"/>
    <cellStyle name="Followed Hyperlink" xfId="3467" builtinId="9" hidden="1"/>
    <cellStyle name="Followed Hyperlink" xfId="3531" builtinId="9" hidden="1"/>
    <cellStyle name="Followed Hyperlink" xfId="3595" builtinId="9" hidden="1"/>
    <cellStyle name="Followed Hyperlink" xfId="3659" builtinId="9" hidden="1"/>
    <cellStyle name="Followed Hyperlink" xfId="3723" builtinId="9" hidden="1"/>
    <cellStyle name="Followed Hyperlink" xfId="3787" builtinId="9" hidden="1"/>
    <cellStyle name="Followed Hyperlink" xfId="3851" builtinId="9" hidden="1"/>
    <cellStyle name="Followed Hyperlink" xfId="3915" builtinId="9" hidden="1"/>
    <cellStyle name="Followed Hyperlink" xfId="3979" builtinId="9" hidden="1"/>
    <cellStyle name="Followed Hyperlink" xfId="4043" builtinId="9" hidden="1"/>
    <cellStyle name="Followed Hyperlink" xfId="4107" builtinId="9" hidden="1"/>
    <cellStyle name="Followed Hyperlink" xfId="4171" builtinId="9" hidden="1"/>
    <cellStyle name="Followed Hyperlink" xfId="4235" builtinId="9" hidden="1"/>
    <cellStyle name="Followed Hyperlink" xfId="4299" builtinId="9" hidden="1"/>
    <cellStyle name="Followed Hyperlink" xfId="4363" builtinId="9" hidden="1"/>
    <cellStyle name="Followed Hyperlink" xfId="4427" builtinId="9" hidden="1"/>
    <cellStyle name="Followed Hyperlink" xfId="4491" builtinId="9" hidden="1"/>
    <cellStyle name="Followed Hyperlink" xfId="4555" builtinId="9" hidden="1"/>
    <cellStyle name="Followed Hyperlink" xfId="4619" builtinId="9" hidden="1"/>
    <cellStyle name="Followed Hyperlink" xfId="4683" builtinId="9" hidden="1"/>
    <cellStyle name="Followed Hyperlink" xfId="4747" builtinId="9" hidden="1"/>
    <cellStyle name="Followed Hyperlink" xfId="4811" builtinId="9" hidden="1"/>
    <cellStyle name="Followed Hyperlink" xfId="4875" builtinId="9" hidden="1"/>
    <cellStyle name="Followed Hyperlink" xfId="4939" builtinId="9" hidden="1"/>
    <cellStyle name="Followed Hyperlink" xfId="5003" builtinId="9" hidden="1"/>
    <cellStyle name="Followed Hyperlink" xfId="5067" builtinId="9" hidden="1"/>
    <cellStyle name="Followed Hyperlink" xfId="5131" builtinId="9" hidden="1"/>
    <cellStyle name="Followed Hyperlink" xfId="5195" builtinId="9" hidden="1"/>
    <cellStyle name="Followed Hyperlink" xfId="5259" builtinId="9" hidden="1"/>
    <cellStyle name="Followed Hyperlink" xfId="5323" builtinId="9" hidden="1"/>
    <cellStyle name="Followed Hyperlink" xfId="5387" builtinId="9" hidden="1"/>
    <cellStyle name="Followed Hyperlink" xfId="5451" builtinId="9" hidden="1"/>
    <cellStyle name="Followed Hyperlink" xfId="5515" builtinId="9" hidden="1"/>
    <cellStyle name="Followed Hyperlink" xfId="5579" builtinId="9" hidden="1"/>
    <cellStyle name="Followed Hyperlink" xfId="5643" builtinId="9" hidden="1"/>
    <cellStyle name="Followed Hyperlink" xfId="5707" builtinId="9" hidden="1"/>
    <cellStyle name="Followed Hyperlink" xfId="5771" builtinId="9" hidden="1"/>
    <cellStyle name="Followed Hyperlink" xfId="5835" builtinId="9" hidden="1"/>
    <cellStyle name="Followed Hyperlink" xfId="5899" builtinId="9" hidden="1"/>
    <cellStyle name="Followed Hyperlink" xfId="5963" builtinId="9" hidden="1"/>
    <cellStyle name="Followed Hyperlink" xfId="6027" builtinId="9" hidden="1"/>
    <cellStyle name="Followed Hyperlink" xfId="6091" builtinId="9" hidden="1"/>
    <cellStyle name="Followed Hyperlink" xfId="6155" builtinId="9" hidden="1"/>
    <cellStyle name="Followed Hyperlink" xfId="6219" builtinId="9" hidden="1"/>
    <cellStyle name="Followed Hyperlink" xfId="6283" builtinId="9" hidden="1"/>
    <cellStyle name="Followed Hyperlink" xfId="6347" builtinId="9" hidden="1"/>
    <cellStyle name="Followed Hyperlink" xfId="6411" builtinId="9" hidden="1"/>
    <cellStyle name="Followed Hyperlink" xfId="6475" builtinId="9" hidden="1"/>
    <cellStyle name="Followed Hyperlink" xfId="6539" builtinId="9" hidden="1"/>
    <cellStyle name="Followed Hyperlink" xfId="6509" builtinId="9" hidden="1"/>
    <cellStyle name="Followed Hyperlink" xfId="6445" builtinId="9" hidden="1"/>
    <cellStyle name="Followed Hyperlink" xfId="6381" builtinId="9" hidden="1"/>
    <cellStyle name="Followed Hyperlink" xfId="6317" builtinId="9" hidden="1"/>
    <cellStyle name="Followed Hyperlink" xfId="6253" builtinId="9" hidden="1"/>
    <cellStyle name="Followed Hyperlink" xfId="6189" builtinId="9" hidden="1"/>
    <cellStyle name="Followed Hyperlink" xfId="6125" builtinId="9" hidden="1"/>
    <cellStyle name="Followed Hyperlink" xfId="6061" builtinId="9" hidden="1"/>
    <cellStyle name="Followed Hyperlink" xfId="5997" builtinId="9" hidden="1"/>
    <cellStyle name="Followed Hyperlink" xfId="5933" builtinId="9" hidden="1"/>
    <cellStyle name="Followed Hyperlink" xfId="5869" builtinId="9" hidden="1"/>
    <cellStyle name="Followed Hyperlink" xfId="5805" builtinId="9" hidden="1"/>
    <cellStyle name="Followed Hyperlink" xfId="5741" builtinId="9" hidden="1"/>
    <cellStyle name="Followed Hyperlink" xfId="5677" builtinId="9" hidden="1"/>
    <cellStyle name="Followed Hyperlink" xfId="5613" builtinId="9" hidden="1"/>
    <cellStyle name="Followed Hyperlink" xfId="5549" builtinId="9" hidden="1"/>
    <cellStyle name="Followed Hyperlink" xfId="5485" builtinId="9" hidden="1"/>
    <cellStyle name="Followed Hyperlink" xfId="5421" builtinId="9" hidden="1"/>
    <cellStyle name="Followed Hyperlink" xfId="5357" builtinId="9" hidden="1"/>
    <cellStyle name="Followed Hyperlink" xfId="5293" builtinId="9" hidden="1"/>
    <cellStyle name="Followed Hyperlink" xfId="5229" builtinId="9" hidden="1"/>
    <cellStyle name="Followed Hyperlink" xfId="5165" builtinId="9" hidden="1"/>
    <cellStyle name="Followed Hyperlink" xfId="5101" builtinId="9" hidden="1"/>
    <cellStyle name="Followed Hyperlink" xfId="5037" builtinId="9" hidden="1"/>
    <cellStyle name="Followed Hyperlink" xfId="4973" builtinId="9" hidden="1"/>
    <cellStyle name="Followed Hyperlink" xfId="4909" builtinId="9" hidden="1"/>
    <cellStyle name="Followed Hyperlink" xfId="4845" builtinId="9" hidden="1"/>
    <cellStyle name="Followed Hyperlink" xfId="4781" builtinId="9" hidden="1"/>
    <cellStyle name="Followed Hyperlink" xfId="4717" builtinId="9" hidden="1"/>
    <cellStyle name="Followed Hyperlink" xfId="4653" builtinId="9" hidden="1"/>
    <cellStyle name="Followed Hyperlink" xfId="4589" builtinId="9" hidden="1"/>
    <cellStyle name="Followed Hyperlink" xfId="4525" builtinId="9" hidden="1"/>
    <cellStyle name="Followed Hyperlink" xfId="4461" builtinId="9" hidden="1"/>
    <cellStyle name="Followed Hyperlink" xfId="4397" builtinId="9" hidden="1"/>
    <cellStyle name="Followed Hyperlink" xfId="4333" builtinId="9" hidden="1"/>
    <cellStyle name="Followed Hyperlink" xfId="4269" builtinId="9" hidden="1"/>
    <cellStyle name="Followed Hyperlink" xfId="4205" builtinId="9" hidden="1"/>
    <cellStyle name="Followed Hyperlink" xfId="4141" builtinId="9" hidden="1"/>
    <cellStyle name="Followed Hyperlink" xfId="4077" builtinId="9" hidden="1"/>
    <cellStyle name="Followed Hyperlink" xfId="4013" builtinId="9" hidden="1"/>
    <cellStyle name="Followed Hyperlink" xfId="3949" builtinId="9" hidden="1"/>
    <cellStyle name="Followed Hyperlink" xfId="3885" builtinId="9" hidden="1"/>
    <cellStyle name="Followed Hyperlink" xfId="3821" builtinId="9" hidden="1"/>
    <cellStyle name="Followed Hyperlink" xfId="3757" builtinId="9" hidden="1"/>
    <cellStyle name="Followed Hyperlink" xfId="3693" builtinId="9" hidden="1"/>
    <cellStyle name="Followed Hyperlink" xfId="3629" builtinId="9" hidden="1"/>
    <cellStyle name="Followed Hyperlink" xfId="3565" builtinId="9" hidden="1"/>
    <cellStyle name="Followed Hyperlink" xfId="3501" builtinId="9" hidden="1"/>
    <cellStyle name="Followed Hyperlink" xfId="3437" builtinId="9" hidden="1"/>
    <cellStyle name="Followed Hyperlink" xfId="3373" builtinId="9" hidden="1"/>
    <cellStyle name="Followed Hyperlink" xfId="3309" builtinId="9" hidden="1"/>
    <cellStyle name="Followed Hyperlink" xfId="3245" builtinId="9" hidden="1"/>
    <cellStyle name="Followed Hyperlink" xfId="3181" builtinId="9" hidden="1"/>
    <cellStyle name="Followed Hyperlink" xfId="3117" builtinId="9" hidden="1"/>
    <cellStyle name="Followed Hyperlink" xfId="3053" builtinId="9" hidden="1"/>
    <cellStyle name="Followed Hyperlink" xfId="2989" builtinId="9" hidden="1"/>
    <cellStyle name="Followed Hyperlink" xfId="2925" builtinId="9" hidden="1"/>
    <cellStyle name="Followed Hyperlink" xfId="2861" builtinId="9" hidden="1"/>
    <cellStyle name="Followed Hyperlink" xfId="2797" builtinId="9" hidden="1"/>
    <cellStyle name="Followed Hyperlink" xfId="2733" builtinId="9" hidden="1"/>
    <cellStyle name="Followed Hyperlink" xfId="2669" builtinId="9" hidden="1"/>
    <cellStyle name="Followed Hyperlink" xfId="2605" builtinId="9" hidden="1"/>
    <cellStyle name="Followed Hyperlink" xfId="2541" builtinId="9" hidden="1"/>
    <cellStyle name="Followed Hyperlink" xfId="2477" builtinId="9" hidden="1"/>
    <cellStyle name="Followed Hyperlink" xfId="2413" builtinId="9" hidden="1"/>
    <cellStyle name="Followed Hyperlink" xfId="2349" builtinId="9" hidden="1"/>
    <cellStyle name="Followed Hyperlink" xfId="2285" builtinId="9" hidden="1"/>
    <cellStyle name="Followed Hyperlink" xfId="2221" builtinId="9" hidden="1"/>
    <cellStyle name="Followed Hyperlink" xfId="2157" builtinId="9" hidden="1"/>
    <cellStyle name="Followed Hyperlink" xfId="2093" builtinId="9" hidden="1"/>
    <cellStyle name="Followed Hyperlink" xfId="2029" builtinId="9" hidden="1"/>
    <cellStyle name="Followed Hyperlink" xfId="1965" builtinId="9" hidden="1"/>
    <cellStyle name="Followed Hyperlink" xfId="1901" builtinId="9" hidden="1"/>
    <cellStyle name="Followed Hyperlink" xfId="1837" builtinId="9" hidden="1"/>
    <cellStyle name="Followed Hyperlink" xfId="1773" builtinId="9" hidden="1"/>
    <cellStyle name="Followed Hyperlink" xfId="1709" builtinId="9" hidden="1"/>
    <cellStyle name="Followed Hyperlink" xfId="1645" builtinId="9" hidden="1"/>
    <cellStyle name="Followed Hyperlink" xfId="1101" builtinId="9" hidden="1"/>
    <cellStyle name="Followed Hyperlink" xfId="1133" builtinId="9" hidden="1"/>
    <cellStyle name="Followed Hyperlink" xfId="1165" builtinId="9" hidden="1"/>
    <cellStyle name="Followed Hyperlink" xfId="1229" builtinId="9" hidden="1"/>
    <cellStyle name="Followed Hyperlink" xfId="1261" builtinId="9" hidden="1"/>
    <cellStyle name="Followed Hyperlink" xfId="1293" builtinId="9" hidden="1"/>
    <cellStyle name="Followed Hyperlink" xfId="1357" builtinId="9" hidden="1"/>
    <cellStyle name="Followed Hyperlink" xfId="1389" builtinId="9" hidden="1"/>
    <cellStyle name="Followed Hyperlink" xfId="1421" builtinId="9" hidden="1"/>
    <cellStyle name="Followed Hyperlink" xfId="1485" builtinId="9" hidden="1"/>
    <cellStyle name="Followed Hyperlink" xfId="1517" builtinId="9" hidden="1"/>
    <cellStyle name="Followed Hyperlink" xfId="1549" builtinId="9" hidden="1"/>
    <cellStyle name="Followed Hyperlink" xfId="1613" builtinId="9" hidden="1"/>
    <cellStyle name="Followed Hyperlink" xfId="1581" builtinId="9" hidden="1"/>
    <cellStyle name="Followed Hyperlink" xfId="1453" builtinId="9" hidden="1"/>
    <cellStyle name="Followed Hyperlink" xfId="1325" builtinId="9" hidden="1"/>
    <cellStyle name="Followed Hyperlink" xfId="1197" builtinId="9" hidden="1"/>
    <cellStyle name="Followed Hyperlink" xfId="1068" builtinId="9" hidden="1"/>
    <cellStyle name="Followed Hyperlink" xfId="908" builtinId="9" hidden="1"/>
    <cellStyle name="Followed Hyperlink" xfId="972" builtinId="9" hidden="1"/>
    <cellStyle name="Followed Hyperlink" xfId="1004" builtinId="9" hidden="1"/>
    <cellStyle name="Followed Hyperlink" xfId="1036" builtinId="9" hidden="1"/>
    <cellStyle name="Followed Hyperlink" xfId="940" builtinId="9" hidden="1"/>
    <cellStyle name="Followed Hyperlink" xfId="844" builtinId="9" hidden="1"/>
    <cellStyle name="Followed Hyperlink" xfId="876" builtinId="9" hidden="1"/>
    <cellStyle name="Followed Hyperlink" xfId="812" builtinId="9" hidden="1"/>
    <cellStyle name="Followed Hyperlink" xfId="6713" builtinId="9" hidden="1"/>
    <cellStyle name="Followed Hyperlink" xfId="6715" builtinId="9" hidden="1"/>
    <cellStyle name="Hyperlink" xfId="1486" builtinId="8" hidden="1"/>
    <cellStyle name="Hyperlink" xfId="1492" builtinId="8" hidden="1"/>
    <cellStyle name="Hyperlink" xfId="1500" builtinId="8" hidden="1"/>
    <cellStyle name="Hyperlink" xfId="1506" builtinId="8" hidden="1"/>
    <cellStyle name="Hyperlink" xfId="1512" builtinId="8" hidden="1"/>
    <cellStyle name="Hyperlink" xfId="1514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42" builtinId="8" hidden="1"/>
    <cellStyle name="Hyperlink" xfId="1548" builtinId="8" hidden="1"/>
    <cellStyle name="Hyperlink" xfId="1556" builtinId="8" hidden="1"/>
    <cellStyle name="Hyperlink" xfId="1560" builtinId="8" hidden="1"/>
    <cellStyle name="Hyperlink" xfId="1566" builtinId="8" hidden="1"/>
    <cellStyle name="Hyperlink" xfId="1574" builtinId="8" hidden="1"/>
    <cellStyle name="Hyperlink" xfId="1582" builtinId="8" hidden="1"/>
    <cellStyle name="Hyperlink" xfId="1586" builtinId="8" hidden="1"/>
    <cellStyle name="Hyperlink" xfId="1588" builtinId="8" hidden="1"/>
    <cellStyle name="Hyperlink" xfId="1602" builtinId="8" hidden="1"/>
    <cellStyle name="Hyperlink" xfId="1604" builtinId="8" hidden="1"/>
    <cellStyle name="Hyperlink" xfId="1610" builtinId="8" hidden="1"/>
    <cellStyle name="Hyperlink" xfId="1614" builtinId="8" hidden="1"/>
    <cellStyle name="Hyperlink" xfId="1624" builtinId="8" hidden="1"/>
    <cellStyle name="Hyperlink" xfId="1628" builtinId="8" hidden="1"/>
    <cellStyle name="Hyperlink" xfId="1638" builtinId="8" hidden="1"/>
    <cellStyle name="Hyperlink" xfId="1640" builtinId="8" hidden="1"/>
    <cellStyle name="Hyperlink" xfId="1646" builtinId="8" hidden="1"/>
    <cellStyle name="Hyperlink" xfId="1656" builtinId="8" hidden="1"/>
    <cellStyle name="Hyperlink" xfId="1658" builtinId="8" hidden="1"/>
    <cellStyle name="Hyperlink" xfId="1666" builtinId="8" hidden="1"/>
    <cellStyle name="Hyperlink" xfId="1674" builtinId="8" hidden="1"/>
    <cellStyle name="Hyperlink" xfId="1678" builtinId="8" hidden="1"/>
    <cellStyle name="Hyperlink" xfId="1684" builtinId="8" hidden="1"/>
    <cellStyle name="Hyperlink" xfId="1694" builtinId="8" hidden="1"/>
    <cellStyle name="Hyperlink" xfId="1698" builtinId="8" hidden="1"/>
    <cellStyle name="Hyperlink" xfId="1702" builtinId="8" hidden="1"/>
    <cellStyle name="Hyperlink" xfId="1710" builtinId="8" hidden="1"/>
    <cellStyle name="Hyperlink" xfId="1714" builtinId="8" hidden="1"/>
    <cellStyle name="Hyperlink" xfId="1722" builtinId="8" hidden="1"/>
    <cellStyle name="Hyperlink" xfId="1730" builtinId="8" hidden="1"/>
    <cellStyle name="Hyperlink" xfId="1734" builtinId="8" hidden="1"/>
    <cellStyle name="Hyperlink" xfId="1738" builtinId="8" hidden="1"/>
    <cellStyle name="Hyperlink" xfId="1750" builtinId="8" hidden="1"/>
    <cellStyle name="Hyperlink" xfId="1752" builtinId="8" hidden="1"/>
    <cellStyle name="Hyperlink" xfId="1756" builtinId="8" hidden="1"/>
    <cellStyle name="Hyperlink" xfId="1768" builtinId="8" hidden="1"/>
    <cellStyle name="Hyperlink" xfId="1770" builtinId="8" hidden="1"/>
    <cellStyle name="Hyperlink" xfId="1778" builtinId="8" hidden="1"/>
    <cellStyle name="Hyperlink" xfId="1784" builtinId="8" hidden="1"/>
    <cellStyle name="Hyperlink" xfId="1794" builtinId="8" hidden="1"/>
    <cellStyle name="Hyperlink" xfId="1796" builtinId="8" hidden="1"/>
    <cellStyle name="Hyperlink" xfId="1804" builtinId="8" hidden="1"/>
    <cellStyle name="Hyperlink" xfId="1806" builtinId="8" hidden="1"/>
    <cellStyle name="Hyperlink" xfId="1812" builtinId="8" hidden="1"/>
    <cellStyle name="Hyperlink" xfId="1822" builtinId="8" hidden="1"/>
    <cellStyle name="Hyperlink" xfId="1826" builtinId="8" hidden="1"/>
    <cellStyle name="Hyperlink" xfId="1832" builtinId="8" hidden="1"/>
    <cellStyle name="Hyperlink" xfId="1842" builtinId="8" hidden="1"/>
    <cellStyle name="Hyperlink" xfId="1848" builtinId="8" hidden="1"/>
    <cellStyle name="Hyperlink" xfId="1850" builtinId="8" hidden="1"/>
    <cellStyle name="Hyperlink" xfId="1860" builtinId="8" hidden="1"/>
    <cellStyle name="Hyperlink" xfId="1838" builtinId="8" hidden="1"/>
    <cellStyle name="Hyperlink" xfId="1814" builtinId="8" hidden="1"/>
    <cellStyle name="Hyperlink" xfId="1740" builtinId="8" hidden="1"/>
    <cellStyle name="Hyperlink" xfId="1716" builtinId="8" hidden="1"/>
    <cellStyle name="Hyperlink" xfId="1668" builtinId="8" hidden="1"/>
    <cellStyle name="Hyperlink" xfId="1620" builtinId="8" hidden="1"/>
    <cellStyle name="Hyperlink" xfId="1570" builtinId="8" hidden="1"/>
    <cellStyle name="Hyperlink" xfId="1546" builtinId="8" hidden="1"/>
    <cellStyle name="Hyperlink" xfId="1474" builtinId="8" hidden="1"/>
    <cellStyle name="Hyperlink" xfId="1448" builtinId="8" hidden="1"/>
    <cellStyle name="Hyperlink" xfId="1422" builtinId="8" hidden="1"/>
    <cellStyle name="Hyperlink" xfId="1350" builtinId="8" hidden="1"/>
    <cellStyle name="Hyperlink" xfId="1326" builtinId="8" hidden="1"/>
    <cellStyle name="Hyperlink" xfId="1276" builtinId="8" hidden="1"/>
    <cellStyle name="Hyperlink" xfId="1228" builtinId="8" hidden="1"/>
    <cellStyle name="Hyperlink" xfId="1180" builtinId="8" hidden="1"/>
    <cellStyle name="Hyperlink" xfId="1156" builtinId="8" hidden="1"/>
    <cellStyle name="Hyperlink" xfId="1082" builtinId="8" hidden="1"/>
    <cellStyle name="Hyperlink" xfId="1057" builtinId="8" hidden="1"/>
    <cellStyle name="Hyperlink" xfId="1033" builtinId="8" hidden="1"/>
    <cellStyle name="Hyperlink" xfId="961" builtinId="8" hidden="1"/>
    <cellStyle name="Hyperlink" xfId="2240" builtinId="8" hidden="1"/>
    <cellStyle name="Hyperlink" xfId="2408" builtinId="8" hidden="1"/>
    <cellStyle name="Hyperlink" xfId="2584" builtinId="8" hidden="1"/>
    <cellStyle name="Hyperlink" xfId="2752" builtinId="8" hidden="1"/>
    <cellStyle name="Hyperlink" xfId="2840" builtinId="8" hidden="1"/>
    <cellStyle name="Hyperlink" xfId="3096" builtinId="8" hidden="1"/>
    <cellStyle name="Hyperlink" xfId="3176" builtinId="8" hidden="1"/>
    <cellStyle name="Hyperlink" xfId="3264" builtinId="8" hidden="1"/>
    <cellStyle name="Hyperlink" xfId="3520" builtinId="8" hidden="1"/>
    <cellStyle name="Hyperlink" xfId="3608" builtinId="8" hidden="1"/>
    <cellStyle name="Hyperlink" xfId="3776" builtinId="8" hidden="1"/>
    <cellStyle name="Hyperlink" xfId="3944" builtinId="8" hidden="1"/>
    <cellStyle name="Hyperlink" xfId="4120" builtinId="8" hidden="1"/>
    <cellStyle name="Hyperlink" xfId="4200" builtinId="8" hidden="1"/>
    <cellStyle name="Hyperlink" xfId="4456" builtinId="8" hidden="1"/>
    <cellStyle name="Hyperlink" xfId="4544" builtinId="8" hidden="1"/>
    <cellStyle name="Hyperlink" xfId="4632" builtinId="8" hidden="1"/>
    <cellStyle name="Hyperlink" xfId="4888" builtinId="8" hidden="1"/>
    <cellStyle name="Hyperlink" xfId="4968" builtinId="8" hidden="1"/>
    <cellStyle name="Hyperlink" xfId="5144" builtinId="8" hidden="1"/>
    <cellStyle name="Hyperlink" xfId="5312" builtinId="8" hidden="1"/>
    <cellStyle name="Hyperlink" xfId="5480" builtinId="8" hidden="1"/>
    <cellStyle name="Hyperlink" xfId="5568" builtinId="8" hidden="1"/>
    <cellStyle name="Hyperlink" xfId="5938" builtinId="8" hidden="1"/>
    <cellStyle name="Hyperlink" xfId="5942" builtinId="8" hidden="1"/>
    <cellStyle name="Hyperlink" xfId="5948" builtinId="8" hidden="1"/>
    <cellStyle name="Hyperlink" xfId="5958" builtinId="8" hidden="1"/>
    <cellStyle name="Hyperlink" xfId="5964" builtinId="8" hidden="1"/>
    <cellStyle name="Hyperlink" xfId="5970" builtinId="8" hidden="1"/>
    <cellStyle name="Hyperlink" xfId="5978" builtinId="8" hidden="1"/>
    <cellStyle name="Hyperlink" xfId="5986" builtinId="8" hidden="1"/>
    <cellStyle name="Hyperlink" xfId="5988" builtinId="8" hidden="1"/>
    <cellStyle name="Hyperlink" xfId="5998" builtinId="8" hidden="1"/>
    <cellStyle name="Hyperlink" xfId="6006" builtinId="8" hidden="1"/>
    <cellStyle name="Hyperlink" xfId="6010" builtinId="8" hidden="1"/>
    <cellStyle name="Hyperlink" xfId="6020" builtinId="8" hidden="1"/>
    <cellStyle name="Hyperlink" xfId="6022" builtinId="8" hidden="1"/>
    <cellStyle name="Hyperlink" xfId="6030" builtinId="8" hidden="1"/>
    <cellStyle name="Hyperlink" xfId="6038" builtinId="8" hidden="1"/>
    <cellStyle name="Hyperlink" xfId="6044" builtinId="8" hidden="1"/>
    <cellStyle name="Hyperlink" xfId="6050" builtinId="8" hidden="1"/>
    <cellStyle name="Hyperlink" xfId="6062" builtinId="8" hidden="1"/>
    <cellStyle name="Hyperlink" xfId="6066" builtinId="8" hidden="1"/>
    <cellStyle name="Hyperlink" xfId="6070" builtinId="8" hidden="1"/>
    <cellStyle name="Hyperlink" xfId="6082" builtinId="8" hidden="1"/>
    <cellStyle name="Hyperlink" xfId="6084" builtinId="8" hidden="1"/>
    <cellStyle name="Hyperlink" xfId="6092" builtinId="8" hidden="1"/>
    <cellStyle name="Hyperlink" xfId="6098" builtinId="8" hidden="1"/>
    <cellStyle name="Hyperlink" xfId="6106" builtinId="8" hidden="1"/>
    <cellStyle name="Hyperlink" xfId="6108" builtinId="8" hidden="1"/>
    <cellStyle name="Hyperlink" xfId="6124" builtinId="8" hidden="1"/>
    <cellStyle name="Hyperlink" xfId="6126" builtinId="8" hidden="1"/>
    <cellStyle name="Hyperlink" xfId="6130" builtinId="8" hidden="1"/>
    <cellStyle name="Hyperlink" xfId="6140" builtinId="8" hidden="1"/>
    <cellStyle name="Hyperlink" xfId="6146" builtinId="8" hidden="1"/>
    <cellStyle name="Hyperlink" xfId="6150" builtinId="8" hidden="1"/>
    <cellStyle name="Hyperlink" xfId="6158" builtinId="8" hidden="1"/>
    <cellStyle name="Hyperlink" xfId="6166" builtinId="8" hidden="1"/>
    <cellStyle name="Hyperlink" xfId="6170" builtinId="8" hidden="1"/>
    <cellStyle name="Hyperlink" xfId="6182" builtinId="8" hidden="1"/>
    <cellStyle name="Hyperlink" xfId="6188" builtinId="8" hidden="1"/>
    <cellStyle name="Hyperlink" xfId="6190" builtinId="8" hidden="1"/>
    <cellStyle name="Hyperlink" xfId="6202" builtinId="8" hidden="1"/>
    <cellStyle name="Hyperlink" xfId="6204" builtinId="8" hidden="1"/>
    <cellStyle name="Hyperlink" xfId="6212" builtinId="8" hidden="1"/>
    <cellStyle name="Hyperlink" xfId="6220" builtinId="8" hidden="1"/>
    <cellStyle name="Hyperlink" xfId="6226" builtinId="8" hidden="1"/>
    <cellStyle name="Hyperlink" xfId="6234" builtinId="8" hidden="1"/>
    <cellStyle name="Hyperlink" xfId="6244" builtinId="8" hidden="1"/>
    <cellStyle name="Hyperlink" xfId="6246" builtinId="8" hidden="1"/>
    <cellStyle name="Hyperlink" xfId="6252" builtinId="8" hidden="1"/>
    <cellStyle name="Hyperlink" xfId="6262" builtinId="8" hidden="1"/>
    <cellStyle name="Hyperlink" xfId="6266" builtinId="8" hidden="1"/>
    <cellStyle name="Hyperlink" xfId="6274" builtinId="8" hidden="1"/>
    <cellStyle name="Hyperlink" xfId="6278" builtinId="8" hidden="1"/>
    <cellStyle name="Hyperlink" xfId="6290" builtinId="8" hidden="1"/>
    <cellStyle name="Hyperlink" xfId="629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22" builtinId="8" hidden="1"/>
    <cellStyle name="Hyperlink" xfId="6326" builtinId="8" hidden="1"/>
    <cellStyle name="Hyperlink" xfId="6332" builtinId="8" hidden="1"/>
    <cellStyle name="Hyperlink" xfId="6340" builtinId="8" hidden="1"/>
    <cellStyle name="Hyperlink" xfId="6350" builtinId="8" hidden="1"/>
    <cellStyle name="Hyperlink" xfId="6354" builtinId="8" hidden="1"/>
    <cellStyle name="Hyperlink" xfId="6364" builtinId="8" hidden="1"/>
    <cellStyle name="Hyperlink" xfId="6370" builtinId="8" hidden="1"/>
    <cellStyle name="Hyperlink" xfId="6372" builtinId="8" hidden="1"/>
    <cellStyle name="Hyperlink" xfId="6382" builtinId="8" hidden="1"/>
    <cellStyle name="Hyperlink" xfId="6386" builtinId="8" hidden="1"/>
    <cellStyle name="Hyperlink" xfId="6394" builtinId="8" hidden="1"/>
    <cellStyle name="Hyperlink" xfId="6404" builtinId="8" hidden="1"/>
    <cellStyle name="Hyperlink" xfId="6412" builtinId="8" hidden="1"/>
    <cellStyle name="Hyperlink" xfId="6414" builtinId="8" hidden="1"/>
    <cellStyle name="Hyperlink" xfId="6426" builtinId="8" hidden="1"/>
    <cellStyle name="Hyperlink" xfId="6428" builtinId="8" hidden="1"/>
    <cellStyle name="Hyperlink" xfId="6434" builtinId="8" hidden="1"/>
    <cellStyle name="Hyperlink" xfId="6444" builtinId="8" hidden="1"/>
    <cellStyle name="Hyperlink" xfId="6446" builtinId="8" hidden="1"/>
    <cellStyle name="Hyperlink" xfId="6454" builtinId="8" hidden="1"/>
    <cellStyle name="Hyperlink" xfId="6466" builtinId="8" hidden="1"/>
    <cellStyle name="Hyperlink" xfId="6470" builtinId="8" hidden="1"/>
    <cellStyle name="Hyperlink" xfId="6476" builtinId="8" hidden="1"/>
    <cellStyle name="Hyperlink" xfId="6486" builtinId="8" hidden="1"/>
    <cellStyle name="Hyperlink" xfId="6490" builtinId="8" hidden="1"/>
    <cellStyle name="Hyperlink" xfId="6492" builtinId="8" hidden="1"/>
    <cellStyle name="Hyperlink" xfId="6502" builtinId="8" hidden="1"/>
    <cellStyle name="Hyperlink" xfId="6508" builtinId="8" hidden="1"/>
    <cellStyle name="Hyperlink" xfId="6518" builtinId="8" hidden="1"/>
    <cellStyle name="Hyperlink" xfId="6524" builtinId="8" hidden="1"/>
    <cellStyle name="Hyperlink" xfId="6532" builtinId="8" hidden="1"/>
    <cellStyle name="Hyperlink" xfId="6534" builtinId="8" hidden="1"/>
    <cellStyle name="Hyperlink" xfId="6546" builtinId="8" hidden="1"/>
    <cellStyle name="Hyperlink" xfId="6550" builtinId="8" hidden="1"/>
    <cellStyle name="Hyperlink" xfId="6554" builtinId="8" hidden="1"/>
    <cellStyle name="Hyperlink" xfId="6528" builtinId="8" hidden="1"/>
    <cellStyle name="Hyperlink" xfId="6520" builtinId="8" hidden="1"/>
    <cellStyle name="Hyperlink" xfId="6488" builtinId="8" hidden="1"/>
    <cellStyle name="Hyperlink" xfId="6464" builtinId="8" hidden="1"/>
    <cellStyle name="Hyperlink" xfId="6440" builtinId="8" hidden="1"/>
    <cellStyle name="Hyperlink" xfId="6432" builtinId="8" hidden="1"/>
    <cellStyle name="Hyperlink" xfId="6400" builtinId="8" hidden="1"/>
    <cellStyle name="Hyperlink" xfId="6392" builtinId="8" hidden="1"/>
    <cellStyle name="Hyperlink" xfId="6376" builtinId="8" hidden="1"/>
    <cellStyle name="Hyperlink" xfId="6344" builtinId="8" hidden="1"/>
    <cellStyle name="Hyperlink" xfId="6328" builtinId="8" hidden="1"/>
    <cellStyle name="Hyperlink" xfId="6304" builtinId="8" hidden="1"/>
    <cellStyle name="Hyperlink" xfId="6280" builtinId="8" hidden="1"/>
    <cellStyle name="Hyperlink" xfId="6264" builtinId="8" hidden="1"/>
    <cellStyle name="Hyperlink" xfId="6248" builtinId="8" hidden="1"/>
    <cellStyle name="Hyperlink" xfId="6216" builtinId="8" hidden="1"/>
    <cellStyle name="Hyperlink" xfId="6208" builtinId="8" hidden="1"/>
    <cellStyle name="Hyperlink" xfId="6200" builtinId="8" hidden="1"/>
    <cellStyle name="Hyperlink" xfId="6152" builtinId="8" hidden="1"/>
    <cellStyle name="Hyperlink" xfId="6144" builtinId="8" hidden="1"/>
    <cellStyle name="Hyperlink" xfId="6120" builtinId="8" hidden="1"/>
    <cellStyle name="Hyperlink" xfId="6104" builtinId="8" hidden="1"/>
    <cellStyle name="Hyperlink" xfId="6080" builtinId="8" hidden="1"/>
    <cellStyle name="Hyperlink" xfId="6072" builtinId="8" hidden="1"/>
    <cellStyle name="Hyperlink" xfId="6040" builtinId="8" hidden="1"/>
    <cellStyle name="Hyperlink" xfId="6024" builtinId="8" hidden="1"/>
    <cellStyle name="Hyperlink" xfId="6016" builtinId="8" hidden="1"/>
    <cellStyle name="Hyperlink" xfId="5976" builtinId="8" hidden="1"/>
    <cellStyle name="Hyperlink" xfId="5960" builtinId="8" hidden="1"/>
    <cellStyle name="Hyperlink" xfId="5944" builtinId="8" hidden="1"/>
    <cellStyle name="Hyperlink" xfId="5920" builtinId="8" hidden="1"/>
    <cellStyle name="Hyperlink" xfId="5896" builtinId="8" hidden="1"/>
    <cellStyle name="Hyperlink" xfId="5888" builtinId="8" hidden="1"/>
    <cellStyle name="Hyperlink" xfId="5856" builtinId="8" hidden="1"/>
    <cellStyle name="Hyperlink" xfId="5848" builtinId="8" hidden="1"/>
    <cellStyle name="Hyperlink" xfId="5832" builtinId="8" hidden="1"/>
    <cellStyle name="Hyperlink" xfId="5792" builtinId="8" hidden="1"/>
    <cellStyle name="Hyperlink" xfId="5784" builtinId="8" hidden="1"/>
    <cellStyle name="Hyperlink" xfId="5760" builtinId="8" hidden="1"/>
    <cellStyle name="Hyperlink" xfId="5736" builtinId="8" hidden="1"/>
    <cellStyle name="Hyperlink" xfId="5824" builtinId="8" hidden="1"/>
    <cellStyle name="Hyperlink" xfId="5992" builtinId="8" hidden="1"/>
    <cellStyle name="Hyperlink" xfId="6504" builtinId="8" hidden="1"/>
    <cellStyle name="Hyperlink" xfId="6514" builtinId="8" hidden="1"/>
    <cellStyle name="Hyperlink" xfId="6458" builtinId="8" hidden="1"/>
    <cellStyle name="Hyperlink" xfId="6286" builtinId="8" hidden="1"/>
    <cellStyle name="Hyperlink" xfId="6230" builtinId="8" hidden="1"/>
    <cellStyle name="Hyperlink" xfId="6116" builtinId="8" hidden="1"/>
    <cellStyle name="Hyperlink" xfId="6002" builtinId="8" hidden="1"/>
    <cellStyle name="Hyperlink" xfId="5530" builtinId="8" hidden="1"/>
    <cellStyle name="Hyperlink" xfId="5532" builtinId="8" hidden="1"/>
    <cellStyle name="Hyperlink" xfId="5542" builtinId="8" hidden="1"/>
    <cellStyle name="Hyperlink" xfId="5550" builtinId="8" hidden="1"/>
    <cellStyle name="Hyperlink" xfId="5554" builtinId="8" hidden="1"/>
    <cellStyle name="Hyperlink" xfId="5564" builtinId="8" hidden="1"/>
    <cellStyle name="Hyperlink" xfId="5570" builtinId="8" hidden="1"/>
    <cellStyle name="Hyperlink" xfId="5574" builtinId="8" hidden="1"/>
    <cellStyle name="Hyperlink" xfId="5582" builtinId="8" hidden="1"/>
    <cellStyle name="Hyperlink" xfId="5590" builtinId="8" hidden="1"/>
    <cellStyle name="Hyperlink" xfId="5594" builtinId="8" hidden="1"/>
    <cellStyle name="Hyperlink" xfId="5604" builtinId="8" hidden="1"/>
    <cellStyle name="Hyperlink" xfId="5606" builtinId="8" hidden="1"/>
    <cellStyle name="Hyperlink" xfId="5612" builtinId="8" hidden="1"/>
    <cellStyle name="Hyperlink" xfId="5622" builtinId="8" hidden="1"/>
    <cellStyle name="Hyperlink" xfId="5626" builtinId="8" hidden="1"/>
    <cellStyle name="Hyperlink" xfId="5634" builtinId="8" hidden="1"/>
    <cellStyle name="Hyperlink" xfId="5638" builtinId="8" hidden="1"/>
    <cellStyle name="Hyperlink" xfId="5646" builtinId="8" hidden="1"/>
    <cellStyle name="Hyperlink" xfId="5650" builtinId="8" hidden="1"/>
    <cellStyle name="Hyperlink" xfId="5666" builtinId="8" hidden="1"/>
    <cellStyle name="Hyperlink" xfId="5668" builtinId="8" hidden="1"/>
    <cellStyle name="Hyperlink" xfId="5670" builtinId="8" hidden="1"/>
    <cellStyle name="Hyperlink" xfId="5682" builtinId="8" hidden="1"/>
    <cellStyle name="Hyperlink" xfId="5686" builtinId="8" hidden="1"/>
    <cellStyle name="Hyperlink" xfId="5692" builtinId="8" hidden="1"/>
    <cellStyle name="Hyperlink" xfId="5700" builtinId="8" hidden="1"/>
    <cellStyle name="Hyperlink" xfId="5708" builtinId="8" hidden="1"/>
    <cellStyle name="Hyperlink" xfId="5710" builtinId="8" hidden="1"/>
    <cellStyle name="Hyperlink" xfId="5722" builtinId="8" hidden="1"/>
    <cellStyle name="Hyperlink" xfId="5724" builtinId="8" hidden="1"/>
    <cellStyle name="Hyperlink" xfId="5730" builtinId="8" hidden="1"/>
    <cellStyle name="Hyperlink" xfId="5740" builtinId="8" hidden="1"/>
    <cellStyle name="Hyperlink" xfId="5742" builtinId="8" hidden="1"/>
    <cellStyle name="Hyperlink" xfId="5750" builtinId="8" hidden="1"/>
    <cellStyle name="Hyperlink" xfId="5756" builtinId="8" hidden="1"/>
    <cellStyle name="Hyperlink" xfId="5764" builtinId="8" hidden="1"/>
    <cellStyle name="Hyperlink" xfId="5766" builtinId="8" hidden="1"/>
    <cellStyle name="Hyperlink" xfId="5782" builtinId="8" hidden="1"/>
    <cellStyle name="Hyperlink" xfId="5786" builtinId="8" hidden="1"/>
    <cellStyle name="Hyperlink" xfId="5788" builtinId="8" hidden="1"/>
    <cellStyle name="Hyperlink" xfId="5798" builtinId="8" hidden="1"/>
    <cellStyle name="Hyperlink" xfId="5804" builtinId="8" hidden="1"/>
    <cellStyle name="Hyperlink" xfId="5810" builtinId="8" hidden="1"/>
    <cellStyle name="Hyperlink" xfId="5818" builtinId="8" hidden="1"/>
    <cellStyle name="Hyperlink" xfId="5826" builtinId="8" hidden="1"/>
    <cellStyle name="Hyperlink" xfId="5828" builtinId="8" hidden="1"/>
    <cellStyle name="Hyperlink" xfId="5838" builtinId="8" hidden="1"/>
    <cellStyle name="Hyperlink" xfId="5842" builtinId="8" hidden="1"/>
    <cellStyle name="Hyperlink" xfId="5846" builtinId="8" hidden="1"/>
    <cellStyle name="Hyperlink" xfId="5858" builtinId="8" hidden="1"/>
    <cellStyle name="Hyperlink" xfId="5860" builtinId="8" hidden="1"/>
    <cellStyle name="Hyperlink" xfId="5868" builtinId="8" hidden="1"/>
    <cellStyle name="Hyperlink" xfId="5874" builtinId="8" hidden="1"/>
    <cellStyle name="Hyperlink" xfId="5882" builtinId="8" hidden="1"/>
    <cellStyle name="Hyperlink" xfId="5884" builtinId="8" hidden="1"/>
    <cellStyle name="Hyperlink" xfId="5900" builtinId="8" hidden="1"/>
    <cellStyle name="Hyperlink" xfId="5902" builtinId="8" hidden="1"/>
    <cellStyle name="Hyperlink" xfId="5906" builtinId="8" hidden="1"/>
    <cellStyle name="Hyperlink" xfId="5916" builtinId="8" hidden="1"/>
    <cellStyle name="Hyperlink" xfId="5922" builtinId="8" hidden="1"/>
    <cellStyle name="Hyperlink" xfId="5926" builtinId="8" hidden="1"/>
    <cellStyle name="Hyperlink" xfId="5890" builtinId="8" hidden="1"/>
    <cellStyle name="Hyperlink" xfId="5660" builtinId="8" hidden="1"/>
    <cellStyle name="Hyperlink" xfId="5548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62" builtinId="8" hidden="1"/>
    <cellStyle name="Hyperlink" xfId="5366" builtinId="8" hidden="1"/>
    <cellStyle name="Hyperlink" xfId="5372" builtinId="8" hidden="1"/>
    <cellStyle name="Hyperlink" xfId="5380" builtinId="8" hidden="1"/>
    <cellStyle name="Hyperlink" xfId="5388" builtinId="8" hidden="1"/>
    <cellStyle name="Hyperlink" xfId="5390" builtinId="8" hidden="1"/>
    <cellStyle name="Hyperlink" xfId="5402" builtinId="8" hidden="1"/>
    <cellStyle name="Hyperlink" xfId="5404" builtinId="8" hidden="1"/>
    <cellStyle name="Hyperlink" xfId="5410" builtinId="8" hidden="1"/>
    <cellStyle name="Hyperlink" xfId="5420" builtinId="8" hidden="1"/>
    <cellStyle name="Hyperlink" xfId="5422" builtinId="8" hidden="1"/>
    <cellStyle name="Hyperlink" xfId="5430" builtinId="8" hidden="1"/>
    <cellStyle name="Hyperlink" xfId="5442" builtinId="8" hidden="1"/>
    <cellStyle name="Hyperlink" xfId="5446" builtinId="8" hidden="1"/>
    <cellStyle name="Hyperlink" xfId="5452" builtinId="8" hidden="1"/>
    <cellStyle name="Hyperlink" xfId="5462" builtinId="8" hidden="1"/>
    <cellStyle name="Hyperlink" xfId="5466" builtinId="8" hidden="1"/>
    <cellStyle name="Hyperlink" xfId="5468" builtinId="8" hidden="1"/>
    <cellStyle name="Hyperlink" xfId="5478" builtinId="8" hidden="1"/>
    <cellStyle name="Hyperlink" xfId="5484" builtinId="8" hidden="1"/>
    <cellStyle name="Hyperlink" xfId="5490" builtinId="8" hidden="1"/>
    <cellStyle name="Hyperlink" xfId="5498" builtinId="8" hidden="1"/>
    <cellStyle name="Hyperlink" xfId="5506" builtinId="8" hidden="1"/>
    <cellStyle name="Hyperlink" xfId="5508" builtinId="8" hidden="1"/>
    <cellStyle name="Hyperlink" xfId="5518" builtinId="8" hidden="1"/>
    <cellStyle name="Hyperlink" xfId="5522" builtinId="8" hidden="1"/>
    <cellStyle name="Hyperlink" xfId="5526" builtinId="8" hidden="1"/>
    <cellStyle name="Hyperlink" xfId="5250" builtinId="8" hidden="1"/>
    <cellStyle name="Hyperlink" xfId="5252" builtinId="8" hidden="1"/>
    <cellStyle name="Hyperlink" xfId="5260" builtinId="8" hidden="1"/>
    <cellStyle name="Hyperlink" xfId="5266" builtinId="8" hidden="1"/>
    <cellStyle name="Hyperlink" xfId="5274" builtinId="8" hidden="1"/>
    <cellStyle name="Hyperlink" xfId="5276" builtinId="8" hidden="1"/>
    <cellStyle name="Hyperlink" xfId="5286" builtinId="8" hidden="1"/>
    <cellStyle name="Hyperlink" xfId="5292" builtinId="8" hidden="1"/>
    <cellStyle name="Hyperlink" xfId="5294" builtinId="8" hidden="1"/>
    <cellStyle name="Hyperlink" xfId="5306" builtinId="8" hidden="1"/>
    <cellStyle name="Hyperlink" xfId="5308" builtinId="8" hidden="1"/>
    <cellStyle name="Hyperlink" xfId="5316" builtinId="8" hidden="1"/>
    <cellStyle name="Hyperlink" xfId="5324" builtinId="8" hidden="1"/>
    <cellStyle name="Hyperlink" xfId="5330" builtinId="8" hidden="1"/>
    <cellStyle name="Hyperlink" xfId="5334" builtinId="8" hidden="1"/>
    <cellStyle name="Hyperlink" xfId="5202" builtinId="8" hidden="1"/>
    <cellStyle name="Hyperlink" xfId="5210" builtinId="8" hidden="1"/>
    <cellStyle name="Hyperlink" xfId="5212" builtinId="8" hidden="1"/>
    <cellStyle name="Hyperlink" xfId="5222" builtinId="8" hidden="1"/>
    <cellStyle name="Hyperlink" xfId="5228" builtinId="8" hidden="1"/>
    <cellStyle name="Hyperlink" xfId="5234" builtinId="8" hidden="1"/>
    <cellStyle name="Hyperlink" xfId="5242" builtinId="8" hidden="1"/>
    <cellStyle name="Hyperlink" xfId="5174" builtinId="8" hidden="1"/>
    <cellStyle name="Hyperlink" xfId="5178" builtinId="8" hidden="1"/>
    <cellStyle name="Hyperlink" xfId="5188" builtinId="8" hidden="1"/>
    <cellStyle name="Hyperlink" xfId="5190" builtinId="8" hidden="1"/>
    <cellStyle name="Hyperlink" xfId="5164" builtinId="8" hidden="1"/>
    <cellStyle name="Hyperlink" xfId="5156" builtinId="8" hidden="1"/>
    <cellStyle name="Hyperlink" xfId="5158" builtinId="8" hidden="1"/>
    <cellStyle name="Hyperlink" xfId="6556" builtinId="8" hidden="1"/>
    <cellStyle name="Hyperlink" xfId="6560" builtinId="8" hidden="1"/>
    <cellStyle name="Hyperlink" xfId="6564" builtinId="8" hidden="1"/>
    <cellStyle name="Hyperlink" xfId="6566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82" builtinId="8" hidden="1"/>
    <cellStyle name="Hyperlink" xfId="6584" builtinId="8" hidden="1"/>
    <cellStyle name="Hyperlink" xfId="6588" builtinId="8" hidden="1"/>
    <cellStyle name="Hyperlink" xfId="6592" builtinId="8" hidden="1"/>
    <cellStyle name="Hyperlink" xfId="6596" builtinId="8" hidden="1"/>
    <cellStyle name="Hyperlink" xfId="6598" builtinId="8" hidden="1"/>
    <cellStyle name="Hyperlink" xfId="6594" builtinId="8" hidden="1"/>
    <cellStyle name="Hyperlink" xfId="6586" builtinId="8" hidden="1"/>
    <cellStyle name="Hyperlink" xfId="6578" builtinId="8" hidden="1"/>
    <cellStyle name="Hyperlink" xfId="6562" builtinId="8" hidden="1"/>
    <cellStyle name="Hyperlink" xfId="5154" builtinId="8" hidden="1"/>
    <cellStyle name="Hyperlink" xfId="5166" builtinId="8" hidden="1"/>
    <cellStyle name="Hyperlink" xfId="5206" builtinId="8" hidden="1"/>
    <cellStyle name="Hyperlink" xfId="5230" builtinId="8" hidden="1"/>
    <cellStyle name="Hyperlink" xfId="5218" builtinId="8" hidden="1"/>
    <cellStyle name="Hyperlink" xfId="5326" builtinId="8" hidden="1"/>
    <cellStyle name="Hyperlink" xfId="5314" builtinId="8" hidden="1"/>
    <cellStyle name="Hyperlink" xfId="5298" builtinId="8" hidden="1"/>
    <cellStyle name="Hyperlink" xfId="5270" builtinId="8" hidden="1"/>
    <cellStyle name="Hyperlink" xfId="5254" builtinId="8" hidden="1"/>
    <cellStyle name="Hyperlink" xfId="5434" builtinId="8" hidden="1"/>
    <cellStyle name="Hyperlink" xfId="5500" builtinId="8" hidden="1"/>
    <cellStyle name="Hyperlink" xfId="5486" builtinId="8" hidden="1"/>
    <cellStyle name="Hyperlink" xfId="5474" builtinId="8" hidden="1"/>
    <cellStyle name="Hyperlink" xfId="5444" builtinId="8" hidden="1"/>
    <cellStyle name="Hyperlink" xfId="5426" builtinId="8" hidden="1"/>
    <cellStyle name="Hyperlink" xfId="5412" builtinId="8" hidden="1"/>
    <cellStyle name="Hyperlink" xfId="5382" builtinId="8" hidden="1"/>
    <cellStyle name="Hyperlink" xfId="5370" builtinId="8" hidden="1"/>
    <cellStyle name="Hyperlink" xfId="5356" builtinId="8" hidden="1"/>
    <cellStyle name="Hyperlink" xfId="5774" builtinId="8" hidden="1"/>
    <cellStyle name="Hyperlink" xfId="5924" builtinId="8" hidden="1"/>
    <cellStyle name="Hyperlink" xfId="5910" builtinId="8" hidden="1"/>
    <cellStyle name="Hyperlink" xfId="5878" builtinId="8" hidden="1"/>
    <cellStyle name="Hyperlink" xfId="5862" builtinId="8" hidden="1"/>
    <cellStyle name="Hyperlink" xfId="5850" builtinId="8" hidden="1"/>
    <cellStyle name="Hyperlink" xfId="5820" builtinId="8" hidden="1"/>
    <cellStyle name="Hyperlink" xfId="5806" builtinId="8" hidden="1"/>
    <cellStyle name="Hyperlink" xfId="5794" builtinId="8" hidden="1"/>
    <cellStyle name="Hyperlink" xfId="5762" builtinId="8" hidden="1"/>
    <cellStyle name="Hyperlink" xfId="5746" builtinId="8" hidden="1"/>
    <cellStyle name="Hyperlink" xfId="5732" builtinId="8" hidden="1"/>
    <cellStyle name="Hyperlink" xfId="5702" builtinId="8" hidden="1"/>
    <cellStyle name="Hyperlink" xfId="5690" builtinId="8" hidden="1"/>
    <cellStyle name="Hyperlink" xfId="5676" builtinId="8" hidden="1"/>
    <cellStyle name="Hyperlink" xfId="5644" builtinId="8" hidden="1"/>
    <cellStyle name="Hyperlink" xfId="5628" builtinId="8" hidden="1"/>
    <cellStyle name="Hyperlink" xfId="5614" builtinId="8" hidden="1"/>
    <cellStyle name="Hyperlink" xfId="5586" builtinId="8" hidden="1"/>
    <cellStyle name="Hyperlink" xfId="5572" builtinId="8" hidden="1"/>
    <cellStyle name="Hyperlink" xfId="5558" builtinId="8" hidden="1"/>
    <cellStyle name="Hyperlink" xfId="5946" builtinId="8" hidden="1"/>
    <cellStyle name="Hyperlink" xfId="6172" builtinId="8" hidden="1"/>
    <cellStyle name="Hyperlink" xfId="6402" builtinId="8" hidden="1"/>
    <cellStyle name="Hyperlink" xfId="5728" builtinId="8" hidden="1"/>
    <cellStyle name="Hyperlink" xfId="5768" builtinId="8" hidden="1"/>
    <cellStyle name="Hyperlink" xfId="5816" builtinId="8" hidden="1"/>
    <cellStyle name="Hyperlink" xfId="5912" builtinId="8" hidden="1"/>
    <cellStyle name="Hyperlink" xfId="5952" builtinId="8" hidden="1"/>
    <cellStyle name="Hyperlink" xfId="6008" builtinId="8" hidden="1"/>
    <cellStyle name="Hyperlink" xfId="6088" builtinId="8" hidden="1"/>
    <cellStyle name="Hyperlink" xfId="6136" builtinId="8" hidden="1"/>
    <cellStyle name="Hyperlink" xfId="6184" builtinId="8" hidden="1"/>
    <cellStyle name="Hyperlink" xfId="6272" builtinId="8" hidden="1"/>
    <cellStyle name="Hyperlink" xfId="6312" builtinId="8" hidden="1"/>
    <cellStyle name="Hyperlink" xfId="6368" builtinId="8" hidden="1"/>
    <cellStyle name="Hyperlink" xfId="6456" builtinId="8" hidden="1"/>
    <cellStyle name="Hyperlink" xfId="6496" builtinId="8" hidden="1"/>
    <cellStyle name="Hyperlink" xfId="6552" builtinId="8" hidden="1"/>
    <cellStyle name="Hyperlink" xfId="6530" builtinId="8" hidden="1"/>
    <cellStyle name="Hyperlink" xfId="6510" builtinId="8" hidden="1"/>
    <cellStyle name="Hyperlink" xfId="6498" builtinId="8" hidden="1"/>
    <cellStyle name="Hyperlink" xfId="6468" builtinId="8" hidden="1"/>
    <cellStyle name="Hyperlink" xfId="6450" builtinId="8" hidden="1"/>
    <cellStyle name="Hyperlink" xfId="6436" builtinId="8" hidden="1"/>
    <cellStyle name="Hyperlink" xfId="6406" builtinId="8" hidden="1"/>
    <cellStyle name="Hyperlink" xfId="6390" builtinId="8" hidden="1"/>
    <cellStyle name="Hyperlink" xfId="6374" builtinId="8" hidden="1"/>
    <cellStyle name="Hyperlink" xfId="6348" builtinId="8" hidden="1"/>
    <cellStyle name="Hyperlink" xfId="6330" builtinId="8" hidden="1"/>
    <cellStyle name="Hyperlink" xfId="6316" builtinId="8" hidden="1"/>
    <cellStyle name="Hyperlink" xfId="6284" builtinId="8" hidden="1"/>
    <cellStyle name="Hyperlink" xfId="6268" builtinId="8" hidden="1"/>
    <cellStyle name="Hyperlink" xfId="6254" builtinId="8" hidden="1"/>
    <cellStyle name="Hyperlink" xfId="6222" builtinId="8" hidden="1"/>
    <cellStyle name="Hyperlink" xfId="6210" builtinId="8" hidden="1"/>
    <cellStyle name="Hyperlink" xfId="6194" builtinId="8" hidden="1"/>
    <cellStyle name="Hyperlink" xfId="6162" builtinId="8" hidden="1"/>
    <cellStyle name="Hyperlink" xfId="6148" builtinId="8" hidden="1"/>
    <cellStyle name="Hyperlink" xfId="6134" builtinId="8" hidden="1"/>
    <cellStyle name="Hyperlink" xfId="6102" builtinId="8" hidden="1"/>
    <cellStyle name="Hyperlink" xfId="6086" builtinId="8" hidden="1"/>
    <cellStyle name="Hyperlink" xfId="6074" builtinId="8" hidden="1"/>
    <cellStyle name="Hyperlink" xfId="6042" builtinId="8" hidden="1"/>
    <cellStyle name="Hyperlink" xfId="6028" builtinId="8" hidden="1"/>
    <cellStyle name="Hyperlink" xfId="6012" builtinId="8" hidden="1"/>
    <cellStyle name="Hyperlink" xfId="5980" builtinId="8" hidden="1"/>
    <cellStyle name="Hyperlink" xfId="5966" builtinId="8" hidden="1"/>
    <cellStyle name="Hyperlink" xfId="5954" builtinId="8" hidden="1"/>
    <cellStyle name="Hyperlink" xfId="5400" builtinId="8" hidden="1"/>
    <cellStyle name="Hyperlink" xfId="5056" builtinId="8" hidden="1"/>
    <cellStyle name="Hyperlink" xfId="4712" builtinId="8" hidden="1"/>
    <cellStyle name="Hyperlink" xfId="4032" builtinId="8" hidden="1"/>
    <cellStyle name="Hyperlink" xfId="3688" builtinId="8" hidden="1"/>
    <cellStyle name="Hyperlink" xfId="3352" builtinId="8" hidden="1"/>
    <cellStyle name="Hyperlink" xfId="2664" builtinId="8" hidden="1"/>
    <cellStyle name="Hyperlink" xfId="2328" builtinId="8" hidden="1"/>
    <cellStyle name="Hyperlink" xfId="1009" builtinId="8" hidden="1"/>
    <cellStyle name="Hyperlink" xfId="1204" builtinId="8" hidden="1"/>
    <cellStyle name="Hyperlink" xfId="1302" builtinId="8" hidden="1"/>
    <cellStyle name="Hyperlink" xfId="1400" builtinId="8" hidden="1"/>
    <cellStyle name="Hyperlink" xfId="1594" builtinId="8" hidden="1"/>
    <cellStyle name="Hyperlink" xfId="1692" builtinId="8" hidden="1"/>
    <cellStyle name="Hyperlink" xfId="1788" builtinId="8" hidden="1"/>
    <cellStyle name="Hyperlink" xfId="1844" builtinId="8" hidden="1"/>
    <cellStyle name="Hyperlink" xfId="1830" builtinId="8" hidden="1"/>
    <cellStyle name="Hyperlink" xfId="1816" builtinId="8" hidden="1"/>
    <cellStyle name="Hyperlink" xfId="1786" builtinId="8" hidden="1"/>
    <cellStyle name="Hyperlink" xfId="1774" builtinId="8" hidden="1"/>
    <cellStyle name="Hyperlink" xfId="1758" builtinId="8" hidden="1"/>
    <cellStyle name="Hyperlink" xfId="1732" builtinId="8" hidden="1"/>
    <cellStyle name="Hyperlink" xfId="1720" builtinId="8" hidden="1"/>
    <cellStyle name="Hyperlink" xfId="1704" builtinId="8" hidden="1"/>
    <cellStyle name="Hyperlink" xfId="1676" builtinId="8" hidden="1"/>
    <cellStyle name="Hyperlink" xfId="1660" builtinId="8" hidden="1"/>
    <cellStyle name="Hyperlink" xfId="1650" builtinId="8" hidden="1"/>
    <cellStyle name="Hyperlink" xfId="1622" builtinId="8" hidden="1"/>
    <cellStyle name="Hyperlink" xfId="1606" builtinId="8" hidden="1"/>
    <cellStyle name="Hyperlink" xfId="1592" builtinId="8" hidden="1"/>
    <cellStyle name="Hyperlink" xfId="1564" builtinId="8" hidden="1"/>
    <cellStyle name="Hyperlink" xfId="1550" builtinId="8" hidden="1"/>
    <cellStyle name="Hyperlink" xfId="1538" builtinId="8" hidden="1"/>
    <cellStyle name="Hyperlink" xfId="1510" builtinId="8" hidden="1"/>
    <cellStyle name="Hyperlink" xfId="1494" builtinId="8" hidden="1"/>
    <cellStyle name="Hyperlink" xfId="1482" builtinId="8" hidden="1"/>
    <cellStyle name="Hyperlink" xfId="1454" builtinId="8" hidden="1"/>
    <cellStyle name="Hyperlink" xfId="1438" builtinId="8" hidden="1"/>
    <cellStyle name="Hyperlink" xfId="1428" builtinId="8" hidden="1"/>
    <cellStyle name="Hyperlink" xfId="1396" builtinId="8" hidden="1"/>
    <cellStyle name="Hyperlink" xfId="1384" builtinId="8" hidden="1"/>
    <cellStyle name="Hyperlink" xfId="1368" builtinId="8" hidden="1"/>
    <cellStyle name="Hyperlink" xfId="1340" builtinId="8" hidden="1"/>
    <cellStyle name="Hyperlink" xfId="1330" builtinId="8" hidden="1"/>
    <cellStyle name="Hyperlink" xfId="1314" builtinId="8" hidden="1"/>
    <cellStyle name="Hyperlink" xfId="1286" builtinId="8" hidden="1"/>
    <cellStyle name="Hyperlink" xfId="1272" builtinId="8" hidden="1"/>
    <cellStyle name="Hyperlink" xfId="1258" builtinId="8" hidden="1"/>
    <cellStyle name="Hyperlink" xfId="1230" builtinId="8" hidden="1"/>
    <cellStyle name="Hyperlink" xfId="1218" builtinId="8" hidden="1"/>
    <cellStyle name="Hyperlink" xfId="1202" builtinId="8" hidden="1"/>
    <cellStyle name="Hyperlink" xfId="1174" builtinId="8" hidden="1"/>
    <cellStyle name="Hyperlink" xfId="1162" builtinId="8" hidden="1"/>
    <cellStyle name="Hyperlink" xfId="1146" builtinId="8" hidden="1"/>
    <cellStyle name="Hyperlink" xfId="1118" builtinId="8" hidden="1"/>
    <cellStyle name="Hyperlink" xfId="1102" builtinId="8" hidden="1"/>
    <cellStyle name="Hyperlink" xfId="1092" builtinId="8" hidden="1"/>
    <cellStyle name="Hyperlink" xfId="1063" builtinId="8" hidden="1"/>
    <cellStyle name="Hyperlink" xfId="1047" builtinId="8" hidden="1"/>
    <cellStyle name="Hyperlink" xfId="1035" builtinId="8" hidden="1"/>
    <cellStyle name="Hyperlink" xfId="1005" builtinId="8" hidden="1"/>
    <cellStyle name="Hyperlink" xfId="993" builtinId="8" hidden="1"/>
    <cellStyle name="Hyperlink" xfId="979" builtinId="8" hidden="1"/>
    <cellStyle name="Hyperlink" xfId="951" builtinId="8" hidden="1"/>
    <cellStyle name="Hyperlink" xfId="2232" builtinId="8" hidden="1"/>
    <cellStyle name="Hyperlink" xfId="2280" builtinId="8" hidden="1"/>
    <cellStyle name="Hyperlink" xfId="2376" builtinId="8" hidden="1"/>
    <cellStyle name="Hyperlink" xfId="2432" builtinId="8" hidden="1"/>
    <cellStyle name="Hyperlink" xfId="2472" builtinId="8" hidden="1"/>
    <cellStyle name="Hyperlink" xfId="2568" builtinId="8" hidden="1"/>
    <cellStyle name="Hyperlink" xfId="2624" builtinId="8" hidden="1"/>
    <cellStyle name="Hyperlink" xfId="2680" builtinId="8" hidden="1"/>
    <cellStyle name="Hyperlink" xfId="2776" builtinId="8" hidden="1"/>
    <cellStyle name="Hyperlink" xfId="2816" builtinId="8" hidden="1"/>
    <cellStyle name="Hyperlink" xfId="2872" builtinId="8" hidden="1"/>
    <cellStyle name="Hyperlink" xfId="2968" builtinId="8" hidden="1"/>
    <cellStyle name="Hyperlink" xfId="3016" builtinId="8" hidden="1"/>
    <cellStyle name="Hyperlink" xfId="3064" builtinId="8" hidden="1"/>
    <cellStyle name="Hyperlink" xfId="3160" builtinId="8" hidden="1"/>
    <cellStyle name="Hyperlink" xfId="3208" builtinId="8" hidden="1"/>
    <cellStyle name="Hyperlink" xfId="3256" builtinId="8" hidden="1"/>
    <cellStyle name="Hyperlink" xfId="3360" builtinId="8" hidden="1"/>
    <cellStyle name="Hyperlink" xfId="3400" builtinId="8" hidden="1"/>
    <cellStyle name="Hyperlink" xfId="3456" builtinId="8" hidden="1"/>
    <cellStyle name="Hyperlink" xfId="3552" builtinId="8" hidden="1"/>
    <cellStyle name="Hyperlink" xfId="3592" builtinId="8" hidden="1"/>
    <cellStyle name="Hyperlink" xfId="3648" builtinId="8" hidden="1"/>
    <cellStyle name="Hyperlink" xfId="3744" builtinId="8" hidden="1"/>
    <cellStyle name="Hyperlink" xfId="3800" builtinId="8" hidden="1"/>
    <cellStyle name="Hyperlink" xfId="3840" builtinId="8" hidden="1"/>
    <cellStyle name="Hyperlink" xfId="3936" builtinId="8" hidden="1"/>
    <cellStyle name="Hyperlink" xfId="3992" builtinId="8" hidden="1"/>
    <cellStyle name="Hyperlink" xfId="4040" builtinId="8" hidden="1"/>
    <cellStyle name="Hyperlink" xfId="4136" builtinId="8" hidden="1"/>
    <cellStyle name="Hyperlink" xfId="4184" builtinId="8" hidden="1"/>
    <cellStyle name="Hyperlink" xfId="4232" builtinId="8" hidden="1"/>
    <cellStyle name="Hyperlink" xfId="4328" builtinId="8" hidden="1"/>
    <cellStyle name="Hyperlink" xfId="4384" builtinId="8" hidden="1"/>
    <cellStyle name="Hyperlink" xfId="4424" builtinId="8" hidden="1"/>
    <cellStyle name="Hyperlink" xfId="4520" builtinId="8" hidden="1"/>
    <cellStyle name="Hyperlink" xfId="4576" builtinId="8" hidden="1"/>
    <cellStyle name="Hyperlink" xfId="4616" builtinId="8" hidden="1"/>
    <cellStyle name="Hyperlink" xfId="4728" builtinId="8" hidden="1"/>
    <cellStyle name="Hyperlink" xfId="4768" builtinId="8" hidden="1"/>
    <cellStyle name="Hyperlink" xfId="4824" builtinId="8" hidden="1"/>
    <cellStyle name="Hyperlink" xfId="4920" builtinId="8" hidden="1"/>
    <cellStyle name="Hyperlink" xfId="4960" builtinId="8" hidden="1"/>
    <cellStyle name="Hyperlink" xfId="5016" builtinId="8" hidden="1"/>
    <cellStyle name="Hyperlink" xfId="5112" builtinId="8" hidden="1"/>
    <cellStyle name="Hyperlink" xfId="5160" builtinId="8" hidden="1"/>
    <cellStyle name="Hyperlink" xfId="5208" builtinId="8" hidden="1"/>
    <cellStyle name="Hyperlink" xfId="5304" builtinId="8" hidden="1"/>
    <cellStyle name="Hyperlink" xfId="5352" builtinId="8" hidden="1"/>
    <cellStyle name="Hyperlink" xfId="5408" builtinId="8" hidden="1"/>
    <cellStyle name="Hyperlink" xfId="5504" builtinId="8" hidden="1"/>
    <cellStyle name="Hyperlink" xfId="5544" builtinId="8" hidden="1"/>
    <cellStyle name="Hyperlink" xfId="5600" builtinId="8" hidden="1"/>
    <cellStyle name="Hyperlink" xfId="5696" builtinId="8" hidden="1"/>
    <cellStyle name="Hyperlink" xfId="1876" builtinId="8" hidden="1"/>
    <cellStyle name="Hyperlink" xfId="1924" builtinId="8" hidden="1"/>
    <cellStyle name="Hyperlink" xfId="2022" builtinId="8" hidden="1"/>
    <cellStyle name="Hyperlink" xfId="2070" builtinId="8" hidden="1"/>
    <cellStyle name="Hyperlink" xfId="2118" builtinId="8" hidden="1"/>
    <cellStyle name="Hyperlink" xfId="2144" builtinId="8" hidden="1"/>
    <cellStyle name="Hyperlink" xfId="1808" builtinId="8" hidden="1"/>
    <cellStyle name="Hyperlink" xfId="1456" builtinId="8" hidden="1"/>
    <cellStyle name="Hyperlink" xfId="463" builtinId="8" hidden="1"/>
    <cellStyle name="Hyperlink" xfId="509" builtinId="8" hidden="1"/>
    <cellStyle name="Hyperlink" xfId="555" builtinId="8" hidden="1"/>
    <cellStyle name="Hyperlink" xfId="647" builtinId="8" hidden="1"/>
    <cellStyle name="Hyperlink" xfId="691" builtinId="8" hidden="1"/>
    <cellStyle name="Hyperlink" xfId="737" builtinId="8" hidden="1"/>
    <cellStyle name="Hyperlink" xfId="827" builtinId="8" hidden="1"/>
    <cellStyle name="Hyperlink" xfId="873" builtinId="8" hidden="1"/>
    <cellStyle name="Hyperlink" xfId="919" builtinId="8" hidden="1"/>
    <cellStyle name="Hyperlink" xfId="241" builtinId="8" hidden="1"/>
    <cellStyle name="Hyperlink" xfId="285" builtinId="8" hidden="1"/>
    <cellStyle name="Hyperlink" xfId="329" builtinId="8" hidden="1"/>
    <cellStyle name="Hyperlink" xfId="419" builtinId="8" hidden="1"/>
    <cellStyle name="Hyperlink" xfId="117" builtinId="8" hidden="1"/>
    <cellStyle name="Hyperlink" xfId="161" builtinId="8" hidden="1"/>
    <cellStyle name="Hyperlink" xfId="85" builtinId="8" hidden="1"/>
    <cellStyle name="Hyperlink" xfId="49" builtinId="8" hidden="1"/>
    <cellStyle name="Hyperlink" xfId="35" builtinId="8" hidden="1"/>
    <cellStyle name="Hyperlink" xfId="359" builtinId="8" hidden="1"/>
    <cellStyle name="Hyperlink" xfId="227" builtinId="8" hidden="1"/>
    <cellStyle name="Hyperlink" xfId="857" builtinId="8" hidden="1"/>
    <cellStyle name="Hyperlink" xfId="585" builtinId="8" hidden="1"/>
    <cellStyle name="Hyperlink" xfId="449" builtinId="8" hidden="1"/>
    <cellStyle name="Hyperlink" xfId="1920" builtinId="8" hidden="1"/>
    <cellStyle name="Hyperlink" xfId="1956" builtinId="8" hidden="1"/>
    <cellStyle name="Hyperlink" xfId="1810" builtinId="8" hidden="1"/>
    <cellStyle name="Hyperlink" xfId="1662" builtinId="8" hidden="1"/>
    <cellStyle name="Hyperlink" xfId="1370" builtinId="8" hidden="1"/>
    <cellStyle name="Hyperlink" xfId="1224" builtinId="8" hidden="1"/>
    <cellStyle name="Hyperlink" xfId="1078" builtinId="8" hidden="1"/>
    <cellStyle name="Hyperlink" xfId="2768" builtinId="8" hidden="1"/>
    <cellStyle name="Hyperlink" xfId="3280" builtinId="8" hidden="1"/>
    <cellStyle name="Hyperlink" xfId="3792" builtinId="8" hidden="1"/>
    <cellStyle name="Hyperlink" xfId="4816" builtinId="8" hidden="1"/>
    <cellStyle name="Hyperlink" xfId="5328" builtinId="8" hidden="1"/>
    <cellStyle name="Hyperlink" xfId="5840" builtinId="8" hidden="1"/>
    <cellStyle name="Hyperlink" xfId="6452" builtinId="8" hidden="1"/>
    <cellStyle name="Hyperlink" xfId="6282" builtinId="8" hidden="1"/>
    <cellStyle name="Hyperlink" xfId="6110" builtinId="8" hidden="1"/>
    <cellStyle name="Hyperlink" xfId="5770" builtinId="8" hidden="1"/>
    <cellStyle name="Hyperlink" xfId="5598" builtinId="8" hidden="1"/>
    <cellStyle name="Hyperlink" xfId="5428" builtinId="8" hidden="1"/>
    <cellStyle name="Hyperlink" xfId="3484" builtinId="8" hidden="1"/>
    <cellStyle name="Hyperlink" xfId="3534" builtinId="8" hidden="1"/>
    <cellStyle name="Hyperlink" xfId="3582" builtinId="8" hidden="1"/>
    <cellStyle name="Hyperlink" xfId="3682" builtinId="8" hidden="1"/>
    <cellStyle name="Hyperlink" xfId="3730" builtinId="8" hidden="1"/>
    <cellStyle name="Hyperlink" xfId="3778" builtinId="8" hidden="1"/>
    <cellStyle name="Hyperlink" xfId="3876" builtinId="8" hidden="1"/>
    <cellStyle name="Hyperlink" xfId="3924" builtinId="8" hidden="1"/>
    <cellStyle name="Hyperlink" xfId="3972" builtinId="8" hidden="1"/>
    <cellStyle name="Hyperlink" xfId="4070" builtinId="8" hidden="1"/>
    <cellStyle name="Hyperlink" xfId="4118" builtinId="8" hidden="1"/>
    <cellStyle name="Hyperlink" xfId="4166" builtinId="8" hidden="1"/>
    <cellStyle name="Hyperlink" xfId="4266" builtinId="8" hidden="1"/>
    <cellStyle name="Hyperlink" xfId="4314" builtinId="8" hidden="1"/>
    <cellStyle name="Hyperlink" xfId="4364" builtinId="8" hidden="1"/>
    <cellStyle name="Hyperlink" xfId="4460" builtinId="8" hidden="1"/>
    <cellStyle name="Hyperlink" xfId="4508" builtinId="8" hidden="1"/>
    <cellStyle name="Hyperlink" xfId="4558" builtinId="8" hidden="1"/>
    <cellStyle name="Hyperlink" xfId="4654" builtinId="8" hidden="1"/>
    <cellStyle name="Hyperlink" xfId="4706" builtinId="8" hidden="1"/>
    <cellStyle name="Hyperlink" xfId="4754" builtinId="8" hidden="1"/>
    <cellStyle name="Hyperlink" xfId="4850" builtinId="8" hidden="1"/>
    <cellStyle name="Hyperlink" xfId="4900" builtinId="8" hidden="1"/>
    <cellStyle name="Hyperlink" xfId="4948" builtinId="8" hidden="1"/>
    <cellStyle name="Hyperlink" xfId="5046" builtinId="8" hidden="1"/>
    <cellStyle name="Hyperlink" xfId="5094" builtinId="8" hidden="1"/>
    <cellStyle name="Hyperlink" xfId="5142" builtinId="8" hidden="1"/>
    <cellStyle name="Hyperlink" xfId="4510" builtinId="8" hidden="1"/>
    <cellStyle name="Hyperlink" xfId="4170" builtinId="8" hidden="1"/>
    <cellStyle name="Hyperlink" xfId="3828" builtinId="8" hidden="1"/>
    <cellStyle name="Hyperlink" xfId="2838" builtinId="8" hidden="1"/>
    <cellStyle name="Hyperlink" xfId="2884" builtinId="8" hidden="1"/>
    <cellStyle name="Hyperlink" xfId="2930" builtinId="8" hidden="1"/>
    <cellStyle name="Hyperlink" xfId="3022" builtinId="8" hidden="1"/>
    <cellStyle name="Hyperlink" xfId="3068" builtinId="8" hidden="1"/>
    <cellStyle name="Hyperlink" xfId="3114" builtinId="8" hidden="1"/>
    <cellStyle name="Hyperlink" xfId="3204" builtinId="8" hidden="1"/>
    <cellStyle name="Hyperlink" xfId="3250" builtinId="8" hidden="1"/>
    <cellStyle name="Hyperlink" xfId="3294" builtinId="8" hidden="1"/>
    <cellStyle name="Hyperlink" xfId="3386" builtinId="8" hidden="1"/>
    <cellStyle name="Hyperlink" xfId="3430" builtinId="8" hidden="1"/>
    <cellStyle name="Hyperlink" xfId="3358" builtinId="8" hidden="1"/>
    <cellStyle name="Hyperlink" xfId="2542" builtinId="8" hidden="1"/>
    <cellStyle name="Hyperlink" xfId="2586" builtinId="8" hidden="1"/>
    <cellStyle name="Hyperlink" xfId="2630" builtinId="8" hidden="1"/>
    <cellStyle name="Hyperlink" xfId="2718" builtinId="8" hidden="1"/>
    <cellStyle name="Hyperlink" xfId="2764" builtinId="8" hidden="1"/>
    <cellStyle name="Hyperlink" xfId="2348" builtinId="8" hidden="1"/>
    <cellStyle name="Hyperlink" xfId="2436" builtinId="8" hidden="1"/>
    <cellStyle name="Hyperlink" xfId="2478" builtinId="8" hidden="1"/>
    <cellStyle name="Hyperlink" xfId="2306" builtinId="8" hidden="1"/>
    <cellStyle name="Hyperlink" xfId="2230" builtinId="8" hidden="1"/>
    <cellStyle name="Hyperlink" xfId="2212" builtinId="8" hidden="1"/>
    <cellStyle name="Hyperlink" xfId="2236" builtinId="8" hidden="1"/>
    <cellStyle name="Hyperlink" xfId="2262" builtinId="8" hidden="1"/>
    <cellStyle name="Hyperlink" xfId="2246" builtinId="8" hidden="1"/>
    <cellStyle name="Hyperlink" xfId="2340" builtinId="8" hidden="1"/>
    <cellStyle name="Hyperlink" xfId="2310" builtinId="8" hidden="1"/>
    <cellStyle name="Hyperlink" xfId="2298" builtinId="8" hidden="1"/>
    <cellStyle name="Hyperlink" xfId="2282" builtinId="8" hidden="1"/>
    <cellStyle name="Hyperlink" xfId="2470" builtinId="8" hidden="1"/>
    <cellStyle name="Hyperlink" xfId="2454" builtinId="8" hidden="1"/>
    <cellStyle name="Hyperlink" xfId="2442" builtinId="8" hidden="1"/>
    <cellStyle name="Hyperlink" xfId="2410" builtinId="8" hidden="1"/>
    <cellStyle name="Hyperlink" xfId="2396" builtinId="8" hidden="1"/>
    <cellStyle name="Hyperlink" xfId="2382" builtinId="8" hidden="1"/>
    <cellStyle name="Hyperlink" xfId="2354" builtinId="8" hidden="1"/>
    <cellStyle name="Hyperlink" xfId="2676" builtinId="8" hidden="1"/>
    <cellStyle name="Hyperlink" xfId="2782" builtinId="8" hidden="1"/>
    <cellStyle name="Hyperlink" xfId="2754" builtinId="8" hidden="1"/>
    <cellStyle name="Hyperlink" xfId="2738" builtinId="8" hidden="1"/>
    <cellStyle name="Hyperlink" xfId="2724" builtinId="8" hidden="1"/>
    <cellStyle name="Hyperlink" xfId="2694" builtinId="8" hidden="1"/>
    <cellStyle name="Hyperlink" xfId="2682" builtinId="8" hidden="1"/>
    <cellStyle name="Hyperlink" xfId="2666" builtinId="8" hidden="1"/>
    <cellStyle name="Hyperlink" xfId="2636" builtinId="8" hidden="1"/>
    <cellStyle name="Hyperlink" xfId="2622" builtinId="8" hidden="1"/>
    <cellStyle name="Hyperlink" xfId="2606" builtinId="8" hidden="1"/>
    <cellStyle name="Hyperlink" xfId="2578" builtinId="8" hidden="1"/>
    <cellStyle name="Hyperlink" xfId="2562" builtinId="8" hidden="1"/>
    <cellStyle name="Hyperlink" xfId="2548" builtinId="8" hidden="1"/>
    <cellStyle name="Hyperlink" xfId="2518" builtinId="8" hidden="1"/>
    <cellStyle name="Hyperlink" xfId="2502" builtinId="8" hidden="1"/>
    <cellStyle name="Hyperlink" xfId="2804" builtinId="8" hidden="1"/>
    <cellStyle name="Hyperlink" xfId="3274" builtinId="8" hidden="1"/>
    <cellStyle name="Hyperlink" xfId="3468" builtinId="8" hidden="1"/>
    <cellStyle name="Hyperlink" xfId="3452" builtinId="8" hidden="1"/>
    <cellStyle name="Hyperlink" xfId="3422" builtinId="8" hidden="1"/>
    <cellStyle name="Hyperlink" xfId="3406" builtinId="8" hidden="1"/>
    <cellStyle name="Hyperlink" xfId="3390" builtinId="8" hidden="1"/>
    <cellStyle name="Hyperlink" xfId="3362" builtinId="8" hidden="1"/>
    <cellStyle name="Hyperlink" xfId="3346" builtinId="8" hidden="1"/>
    <cellStyle name="Hyperlink" xfId="3332" builtinId="8" hidden="1"/>
    <cellStyle name="Hyperlink" xfId="3300" builtinId="8" hidden="1"/>
    <cellStyle name="Hyperlink" xfId="3286" builtinId="8" hidden="1"/>
    <cellStyle name="Hyperlink" xfId="3268" builtinId="8" hidden="1"/>
    <cellStyle name="Hyperlink" xfId="3242" builtinId="8" hidden="1"/>
    <cellStyle name="Hyperlink" xfId="3222" builtinId="8" hidden="1"/>
    <cellStyle name="Hyperlink" xfId="3210" builtinId="8" hidden="1"/>
    <cellStyle name="Hyperlink" xfId="3178" builtinId="8" hidden="1"/>
    <cellStyle name="Hyperlink" xfId="3164" builtinId="8" hidden="1"/>
    <cellStyle name="Hyperlink" xfId="3150" builtinId="8" hidden="1"/>
    <cellStyle name="Hyperlink" xfId="3118" builtinId="8" hidden="1"/>
    <cellStyle name="Hyperlink" xfId="3106" builtinId="8" hidden="1"/>
    <cellStyle name="Hyperlink" xfId="3086" builtinId="8" hidden="1"/>
    <cellStyle name="Hyperlink" xfId="3058" builtinId="8" hidden="1"/>
    <cellStyle name="Hyperlink" xfId="3042" builtinId="8" hidden="1"/>
    <cellStyle name="Hyperlink" xfId="3028" builtinId="8" hidden="1"/>
    <cellStyle name="Hyperlink" xfId="2996" builtinId="8" hidden="1"/>
    <cellStyle name="Hyperlink" xfId="2982" builtinId="8" hidden="1"/>
    <cellStyle name="Hyperlink" xfId="2966" builtinId="8" hidden="1"/>
    <cellStyle name="Hyperlink" xfId="2938" builtinId="8" hidden="1"/>
    <cellStyle name="Hyperlink" xfId="2922" builtinId="8" hidden="1"/>
    <cellStyle name="Hyperlink" xfId="2906" builtinId="8" hidden="1"/>
    <cellStyle name="Hyperlink" xfId="2876" builtinId="8" hidden="1"/>
    <cellStyle name="Hyperlink" xfId="2860" builtinId="8" hidden="1"/>
    <cellStyle name="Hyperlink" xfId="2844" builtinId="8" hidden="1"/>
    <cellStyle name="Hyperlink" xfId="2814" builtinId="8" hidden="1"/>
    <cellStyle name="Hyperlink" xfId="2798" builtinId="8" hidden="1"/>
    <cellStyle name="Hyperlink" xfId="3550" builtinId="8" hidden="1"/>
    <cellStyle name="Hyperlink" xfId="3786" builtinId="8" hidden="1"/>
    <cellStyle name="Hyperlink" xfId="3892" builtinId="8" hidden="1"/>
    <cellStyle name="Hyperlink" xfId="4020" builtinId="8" hidden="1"/>
    <cellStyle name="Hyperlink" xfId="4234" builtinId="8" hidden="1"/>
    <cellStyle name="Hyperlink" xfId="4362" builtinId="8" hidden="1"/>
    <cellStyle name="Hyperlink" xfId="4468" builtinId="8" hidden="1"/>
    <cellStyle name="Hyperlink" xfId="4702" builtinId="8" hidden="1"/>
    <cellStyle name="Hyperlink" xfId="4810" builtinId="8" hidden="1"/>
    <cellStyle name="Hyperlink" xfId="4916" builtinId="8" hidden="1"/>
    <cellStyle name="Hyperlink" xfId="5148" builtinId="8" hidden="1"/>
    <cellStyle name="Hyperlink" xfId="5134" builtinId="8" hidden="1"/>
    <cellStyle name="Hyperlink" xfId="5116" builtinId="8" hidden="1"/>
    <cellStyle name="Hyperlink" xfId="5084" builtinId="8" hidden="1"/>
    <cellStyle name="Hyperlink" xfId="5068" builtinId="8" hidden="1"/>
    <cellStyle name="Hyperlink" xfId="5052" builtinId="8" hidden="1"/>
    <cellStyle name="Hyperlink" xfId="5018" builtinId="8" hidden="1"/>
    <cellStyle name="Hyperlink" xfId="5004" builtinId="8" hidden="1"/>
    <cellStyle name="Hyperlink" xfId="4988" builtinId="8" hidden="1"/>
    <cellStyle name="Hyperlink" xfId="4954" builtinId="8" hidden="1"/>
    <cellStyle name="Hyperlink" xfId="4940" builtinId="8" hidden="1"/>
    <cellStyle name="Hyperlink" xfId="4922" builtinId="8" hidden="1"/>
    <cellStyle name="Hyperlink" xfId="4890" builtinId="8" hidden="1"/>
    <cellStyle name="Hyperlink" xfId="4870" builtinId="8" hidden="1"/>
    <cellStyle name="Hyperlink" xfId="4858" builtinId="8" hidden="1"/>
    <cellStyle name="Hyperlink" xfId="4822" builtinId="8" hidden="1"/>
    <cellStyle name="Hyperlink" xfId="4806" builtinId="8" hidden="1"/>
    <cellStyle name="Hyperlink" xfId="4794" builtinId="8" hidden="1"/>
    <cellStyle name="Hyperlink" xfId="4758" builtinId="8" hidden="1"/>
    <cellStyle name="Hyperlink" xfId="4742" builtinId="8" hidden="1"/>
    <cellStyle name="Hyperlink" xfId="4726" builtinId="8" hidden="1"/>
    <cellStyle name="Hyperlink" xfId="507" builtinId="8" hidden="1"/>
    <cellStyle name="Hyperlink" xfId="499" builtinId="8" hidden="1"/>
    <cellStyle name="Hyperlink" xfId="491" builtinId="8" hidden="1"/>
    <cellStyle name="Hyperlink" xfId="457" builtinId="8" hidden="1"/>
    <cellStyle name="Hyperlink" xfId="959" builtinId="8" hidden="1"/>
    <cellStyle name="Hyperlink" xfId="1023" builtinId="8" hidden="1"/>
    <cellStyle name="Hyperlink" xfId="1216" builtinId="8" hidden="1"/>
    <cellStyle name="Hyperlink" xfId="1280" builtinId="8" hidden="1"/>
    <cellStyle name="Hyperlink" xfId="1472" builtinId="8" hidden="1"/>
    <cellStyle name="Hyperlink" xfId="1600" builtinId="8" hidden="1"/>
    <cellStyle name="Hyperlink" xfId="1728" builtinId="8" hidden="1"/>
    <cellStyle name="Hyperlink" xfId="1792" builtinId="8" hidden="1"/>
    <cellStyle name="Hyperlink" xfId="1984" builtinId="8" hidden="1"/>
    <cellStyle name="Hyperlink" xfId="2112" builtinId="8" hidden="1"/>
    <cellStyle name="Hyperlink" xfId="2202" builtinId="8" hidden="1"/>
    <cellStyle name="Hyperlink" xfId="2184" builtinId="8" hidden="1"/>
    <cellStyle name="Hyperlink" xfId="2166" builtinId="8" hidden="1"/>
    <cellStyle name="Hyperlink" xfId="2156" builtinId="8" hidden="1"/>
    <cellStyle name="Hyperlink" xfId="2120" builtinId="8" hidden="1"/>
    <cellStyle name="Hyperlink" xfId="2110" builtinId="8" hidden="1"/>
    <cellStyle name="Hyperlink" xfId="2092" builtinId="8" hidden="1"/>
    <cellStyle name="Hyperlink" xfId="2074" builtinId="8" hidden="1"/>
    <cellStyle name="Hyperlink" xfId="2056" builtinId="8" hidden="1"/>
    <cellStyle name="Hyperlink" xfId="2046" builtinId="8" hidden="1"/>
    <cellStyle name="Hyperlink" xfId="2010" builtinId="8" hidden="1"/>
    <cellStyle name="Hyperlink" xfId="2002" builtinId="8" hidden="1"/>
    <cellStyle name="Hyperlink" xfId="1982" builtinId="8" hidden="1"/>
    <cellStyle name="Hyperlink" xfId="1964" builtinId="8" hidden="1"/>
    <cellStyle name="Hyperlink" xfId="1946" builtinId="8" hidden="1"/>
    <cellStyle name="Hyperlink" xfId="1928" builtinId="8" hidden="1"/>
    <cellStyle name="Hyperlink" xfId="1900" builtinId="8" hidden="1"/>
    <cellStyle name="Hyperlink" xfId="1892" builtinId="8" hidden="1"/>
    <cellStyle name="Hyperlink" xfId="1874" builtinId="8" hidden="1"/>
    <cellStyle name="Hyperlink" xfId="1854" builtinId="8" hidden="1"/>
    <cellStyle name="Hyperlink" xfId="1828" builtinId="8" hidden="1"/>
    <cellStyle name="Hyperlink" xfId="1818" builtinId="8" hidden="1"/>
    <cellStyle name="Hyperlink" xfId="1790" builtinId="8" hidden="1"/>
    <cellStyle name="Hyperlink" xfId="1782" builtinId="8" hidden="1"/>
    <cellStyle name="Hyperlink" xfId="1764" builtinId="8" hidden="1"/>
    <cellStyle name="Hyperlink" xfId="1726" builtinId="8" hidden="1"/>
    <cellStyle name="Hyperlink" xfId="1718" builtinId="8" hidden="1"/>
    <cellStyle name="Hyperlink" xfId="1708" builtinId="8" hidden="1"/>
    <cellStyle name="Hyperlink" xfId="1682" builtinId="8" hidden="1"/>
    <cellStyle name="Hyperlink" xfId="1672" builtinId="8" hidden="1"/>
    <cellStyle name="Hyperlink" xfId="1654" builtinId="8" hidden="1"/>
    <cellStyle name="Hyperlink" xfId="1618" builtinId="8" hidden="1"/>
    <cellStyle name="Hyperlink" xfId="1608" builtinId="8" hidden="1"/>
    <cellStyle name="Hyperlink" xfId="1598" builtinId="8" hidden="1"/>
    <cellStyle name="Hyperlink" xfId="1572" builtinId="8" hidden="1"/>
    <cellStyle name="Hyperlink" xfId="1562" builtinId="8" hidden="1"/>
    <cellStyle name="Hyperlink" xfId="1534" builtinId="8" hidden="1"/>
    <cellStyle name="Hyperlink" xfId="1508" builtinId="8" hidden="1"/>
    <cellStyle name="Hyperlink" xfId="1498" builtinId="8" hidden="1"/>
    <cellStyle name="Hyperlink" xfId="1490" builtinId="8" hidden="1"/>
    <cellStyle name="Hyperlink" xfId="1462" builtinId="8" hidden="1"/>
    <cellStyle name="Hyperlink" xfId="1434" builtinId="8" hidden="1"/>
    <cellStyle name="Hyperlink" xfId="1426" builtinId="8" hidden="1"/>
    <cellStyle name="Hyperlink" xfId="1398" builtinId="8" hidden="1"/>
    <cellStyle name="Hyperlink" xfId="1388" builtinId="8" hidden="1"/>
    <cellStyle name="Hyperlink" xfId="1380" builtinId="8" hidden="1"/>
    <cellStyle name="Hyperlink" xfId="1342" builtinId="8" hidden="1"/>
    <cellStyle name="Hyperlink" xfId="1324" builtinId="8" hidden="1"/>
    <cellStyle name="Hyperlink" xfId="1316" builtinId="8" hidden="1"/>
    <cellStyle name="Hyperlink" xfId="1288" builtinId="8" hidden="1"/>
    <cellStyle name="Hyperlink" xfId="1278" builtinId="8" hidden="1"/>
    <cellStyle name="Hyperlink" xfId="1270" builtinId="8" hidden="1"/>
    <cellStyle name="Hyperlink" xfId="1234" builtinId="8" hidden="1"/>
    <cellStyle name="Hyperlink" xfId="1214" builtinId="8" hidden="1"/>
    <cellStyle name="Hyperlink" xfId="1206" builtinId="8" hidden="1"/>
    <cellStyle name="Hyperlink" xfId="1178" builtinId="8" hidden="1"/>
    <cellStyle name="Hyperlink" xfId="1170" builtinId="8" hidden="1"/>
    <cellStyle name="Hyperlink" xfId="1142" builtinId="8" hidden="1"/>
    <cellStyle name="Hyperlink" xfId="1124" builtinId="8" hidden="1"/>
    <cellStyle name="Hyperlink" xfId="1106" builtinId="8" hidden="1"/>
    <cellStyle name="Hyperlink" xfId="1096" builtinId="8" hidden="1"/>
    <cellStyle name="Hyperlink" xfId="1067" builtinId="8" hidden="1"/>
    <cellStyle name="Hyperlink" xfId="1049" builtinId="8" hidden="1"/>
    <cellStyle name="Hyperlink" xfId="1031" builtinId="8" hidden="1"/>
    <cellStyle name="Hyperlink" xfId="1013" builtinId="8" hidden="1"/>
    <cellStyle name="Hyperlink" xfId="995" builtinId="8" hidden="1"/>
    <cellStyle name="Hyperlink" xfId="985" builtinId="8" hidden="1"/>
    <cellStyle name="Hyperlink" xfId="949" builtinId="8" hidden="1"/>
    <cellStyle name="Hyperlink" xfId="2224" builtinId="8" hidden="1"/>
    <cellStyle name="Hyperlink" xfId="2288" builtinId="8" hidden="1"/>
    <cellStyle name="Hyperlink" xfId="2352" builtinId="8" hidden="1"/>
    <cellStyle name="Hyperlink" xfId="2416" builtinId="8" hidden="1"/>
    <cellStyle name="Hyperlink" xfId="2448" builtinId="8" hidden="1"/>
    <cellStyle name="Hyperlink" xfId="2576" builtinId="8" hidden="1"/>
    <cellStyle name="Hyperlink" xfId="2608" builtinId="8" hidden="1"/>
    <cellStyle name="Hyperlink" xfId="2672" builtinId="8" hidden="1"/>
    <cellStyle name="Hyperlink" xfId="2736" builtinId="8" hidden="1"/>
    <cellStyle name="Hyperlink" xfId="2800" builtinId="8" hidden="1"/>
    <cellStyle name="Hyperlink" xfId="2864" builtinId="8" hidden="1"/>
    <cellStyle name="Hyperlink" xfId="2960" builtinId="8" hidden="1"/>
    <cellStyle name="Hyperlink" xfId="2992" builtinId="8" hidden="1"/>
    <cellStyle name="Hyperlink" xfId="3056" builtinId="8" hidden="1"/>
    <cellStyle name="Hyperlink" xfId="3120" builtinId="8" hidden="1"/>
    <cellStyle name="Hyperlink" xfId="3216" builtinId="8" hidden="1"/>
    <cellStyle name="Hyperlink" xfId="3248" builtinId="8" hidden="1"/>
    <cellStyle name="Hyperlink" xfId="3344" builtinId="8" hidden="1"/>
    <cellStyle name="Hyperlink" xfId="3376" builtinId="8" hidden="1"/>
    <cellStyle name="Hyperlink" xfId="3440" builtinId="8" hidden="1"/>
    <cellStyle name="Hyperlink" xfId="3568" builtinId="8" hidden="1"/>
    <cellStyle name="Hyperlink" xfId="3600" builtinId="8" hidden="1"/>
    <cellStyle name="Hyperlink" xfId="3632" builtinId="8" hidden="1"/>
    <cellStyle name="Hyperlink" xfId="3728" builtinId="8" hidden="1"/>
    <cellStyle name="Hyperlink" xfId="3760" builtinId="8" hidden="1"/>
    <cellStyle name="Hyperlink" xfId="3824" builtinId="8" hidden="1"/>
    <cellStyle name="Hyperlink" xfId="3952" builtinId="8" hidden="1"/>
    <cellStyle name="Hyperlink" xfId="3984" builtinId="8" hidden="1"/>
    <cellStyle name="Hyperlink" xfId="4016" builtinId="8" hidden="1"/>
    <cellStyle name="Hyperlink" xfId="4112" builtinId="8" hidden="1"/>
    <cellStyle name="Hyperlink" xfId="4144" builtinId="8" hidden="1"/>
    <cellStyle name="Hyperlink" xfId="4240" builtinId="8" hidden="1"/>
    <cellStyle name="Hyperlink" xfId="4336" builtinId="8" hidden="1"/>
    <cellStyle name="Hyperlink" xfId="4368" builtinId="8" hidden="1"/>
    <cellStyle name="Hyperlink" xfId="4400" builtinId="8" hidden="1"/>
    <cellStyle name="Hyperlink" xfId="4496" builtinId="8" hidden="1"/>
    <cellStyle name="Hyperlink" xfId="4592" builtinId="8" hidden="1"/>
    <cellStyle name="Hyperlink" xfId="4624" builtinId="8" hidden="1"/>
    <cellStyle name="Hyperlink" xfId="4720" builtinId="8" hidden="1"/>
    <cellStyle name="Hyperlink" xfId="4752" builtinId="8" hidden="1"/>
    <cellStyle name="Hyperlink" xfId="4784" builtinId="8" hidden="1"/>
    <cellStyle name="Hyperlink" xfId="4912" builtinId="8" hidden="1"/>
    <cellStyle name="Hyperlink" xfId="4976" builtinId="8" hidden="1"/>
    <cellStyle name="Hyperlink" xfId="5008" builtinId="8" hidden="1"/>
    <cellStyle name="Hyperlink" xfId="5104" builtinId="8" hidden="1"/>
    <cellStyle name="Hyperlink" xfId="5136" builtinId="8" hidden="1"/>
    <cellStyle name="Hyperlink" xfId="5168" builtinId="8" hidden="1"/>
    <cellStyle name="Hyperlink" xfId="5296" builtinId="8" hidden="1"/>
    <cellStyle name="Hyperlink" xfId="5360" builtinId="8" hidden="1"/>
    <cellStyle name="Hyperlink" xfId="5392" builtinId="8" hidden="1"/>
    <cellStyle name="Hyperlink" xfId="5488" builtinId="8" hidden="1"/>
    <cellStyle name="Hyperlink" xfId="5520" builtinId="8" hidden="1"/>
    <cellStyle name="Hyperlink" xfId="5616" builtinId="8" hidden="1"/>
    <cellStyle name="Hyperlink" xfId="5680" builtinId="8" hidden="1"/>
    <cellStyle name="Hyperlink" xfId="5744" builtinId="8" hidden="1"/>
    <cellStyle name="Hyperlink" xfId="5776" builtinId="8" hidden="1"/>
    <cellStyle name="Hyperlink" xfId="5872" builtinId="8" hidden="1"/>
    <cellStyle name="Hyperlink" xfId="5936" builtinId="8" hidden="1"/>
    <cellStyle name="Hyperlink" xfId="6000" builtinId="8" hidden="1"/>
    <cellStyle name="Hyperlink" xfId="6064" builtinId="8" hidden="1"/>
    <cellStyle name="Hyperlink" xfId="6128" builtinId="8" hidden="1"/>
    <cellStyle name="Hyperlink" xfId="6160" builtinId="8" hidden="1"/>
    <cellStyle name="Hyperlink" xfId="6288" builtinId="8" hidden="1"/>
    <cellStyle name="Hyperlink" xfId="6320" builtinId="8" hidden="1"/>
    <cellStyle name="Hyperlink" xfId="6384" builtinId="8" hidden="1"/>
    <cellStyle name="Hyperlink" xfId="6448" builtinId="8" hidden="1"/>
    <cellStyle name="Hyperlink" xfId="6512" builtinId="8" hidden="1"/>
    <cellStyle name="Hyperlink" xfId="6544" builtinId="8" hidden="1"/>
    <cellStyle name="Hyperlink" xfId="6516" builtinId="8" hidden="1"/>
    <cellStyle name="Hyperlink" xfId="6506" builtinId="8" hidden="1"/>
    <cellStyle name="Hyperlink" xfId="6484" builtinId="8" hidden="1"/>
    <cellStyle name="Hyperlink" xfId="6462" builtinId="8" hidden="1"/>
    <cellStyle name="Hyperlink" xfId="6442" builtinId="8" hidden="1"/>
    <cellStyle name="Hyperlink" xfId="6420" builtinId="8" hidden="1"/>
    <cellStyle name="Hyperlink" xfId="6388" builtinId="8" hidden="1"/>
    <cellStyle name="Hyperlink" xfId="6378" builtinId="8" hidden="1"/>
    <cellStyle name="Hyperlink" xfId="6356" builtinId="8" hidden="1"/>
    <cellStyle name="Hyperlink" xfId="6334" builtinId="8" hidden="1"/>
    <cellStyle name="Hyperlink" xfId="6302" builtinId="8" hidden="1"/>
    <cellStyle name="Hyperlink" xfId="6292" builtinId="8" hidden="1"/>
    <cellStyle name="Hyperlink" xfId="6260" builtinId="8" hidden="1"/>
    <cellStyle name="Hyperlink" xfId="6250" builtinId="8" hidden="1"/>
    <cellStyle name="Hyperlink" xfId="6228" builtinId="8" hidden="1"/>
    <cellStyle name="Hyperlink" xfId="6186" builtinId="8" hidden="1"/>
    <cellStyle name="Hyperlink" xfId="6174" builtinId="8" hidden="1"/>
    <cellStyle name="Hyperlink" xfId="6164" builtinId="8" hidden="1"/>
    <cellStyle name="Hyperlink" xfId="6132" builtinId="8" hidden="1"/>
    <cellStyle name="Hyperlink" xfId="6122" builtinId="8" hidden="1"/>
    <cellStyle name="Hyperlink" xfId="6100" builtinId="8" hidden="1"/>
    <cellStyle name="Hyperlink" xfId="6058" builtinId="8" hidden="1"/>
    <cellStyle name="Hyperlink" xfId="6046" builtinId="8" hidden="1"/>
    <cellStyle name="Hyperlink" xfId="6036" builtinId="8" hidden="1"/>
    <cellStyle name="Hyperlink" xfId="6004" builtinId="8" hidden="1"/>
    <cellStyle name="Hyperlink" xfId="5994" builtinId="8" hidden="1"/>
    <cellStyle name="Hyperlink" xfId="5962" builtinId="8" hidden="1"/>
    <cellStyle name="Hyperlink" xfId="5930" builtinId="8" hidden="1"/>
    <cellStyle name="Hyperlink" xfId="5918" builtinId="8" hidden="1"/>
    <cellStyle name="Hyperlink" xfId="5908" builtinId="8" hidden="1"/>
    <cellStyle name="Hyperlink" xfId="5876" builtinId="8" hidden="1"/>
    <cellStyle name="Hyperlink" xfId="5844" builtinId="8" hidden="1"/>
    <cellStyle name="Hyperlink" xfId="5834" builtinId="8" hidden="1"/>
    <cellStyle name="Hyperlink" xfId="5802" builtinId="8" hidden="1"/>
    <cellStyle name="Hyperlink" xfId="5790" builtinId="8" hidden="1"/>
    <cellStyle name="Hyperlink" xfId="5780" builtinId="8" hidden="1"/>
    <cellStyle name="Hyperlink" xfId="5738" builtinId="8" hidden="1"/>
    <cellStyle name="Hyperlink" xfId="5716" builtinId="8" hidden="1"/>
    <cellStyle name="Hyperlink" xfId="5706" builtinId="8" hidden="1"/>
    <cellStyle name="Hyperlink" xfId="5674" builtinId="8" hidden="1"/>
    <cellStyle name="Hyperlink" xfId="5662" builtinId="8" hidden="1"/>
    <cellStyle name="Hyperlink" xfId="5652" builtinId="8" hidden="1"/>
    <cellStyle name="Hyperlink" xfId="5610" builtinId="8" hidden="1"/>
    <cellStyle name="Hyperlink" xfId="5588" builtinId="8" hidden="1"/>
    <cellStyle name="Hyperlink" xfId="5578" builtinId="8" hidden="1"/>
    <cellStyle name="Hyperlink" xfId="5546" builtinId="8" hidden="1"/>
    <cellStyle name="Hyperlink" xfId="5534" builtinId="8" hidden="1"/>
    <cellStyle name="Hyperlink" xfId="5502" builtinId="8" hidden="1"/>
    <cellStyle name="Hyperlink" xfId="5482" builtinId="8" hidden="1"/>
    <cellStyle name="Hyperlink" xfId="5460" builtinId="8" hidden="1"/>
    <cellStyle name="Hyperlink" xfId="5450" builtinId="8" hidden="1"/>
    <cellStyle name="Hyperlink" xfId="5418" builtinId="8" hidden="1"/>
    <cellStyle name="Hyperlink" xfId="5396" builtinId="8" hidden="1"/>
    <cellStyle name="Hyperlink" xfId="5374" builtinId="8" hidden="1"/>
    <cellStyle name="Hyperlink" xfId="5354" builtinId="8" hidden="1"/>
    <cellStyle name="Hyperlink" xfId="5332" builtinId="8" hidden="1"/>
    <cellStyle name="Hyperlink" xfId="5322" builtinId="8" hidden="1"/>
    <cellStyle name="Hyperlink" xfId="5278" builtinId="8" hidden="1"/>
    <cellStyle name="Hyperlink" xfId="5268" builtinId="8" hidden="1"/>
    <cellStyle name="Hyperlink" xfId="5246" builtinId="8" hidden="1"/>
    <cellStyle name="Hyperlink" xfId="5226" builtinId="8" hidden="1"/>
    <cellStyle name="Hyperlink" xfId="5204" builtinId="8" hidden="1"/>
    <cellStyle name="Hyperlink" xfId="5194" builtinId="8" hidden="1"/>
    <cellStyle name="Hyperlink" xfId="5150" builtinId="8" hidden="1"/>
    <cellStyle name="Hyperlink" xfId="3470" builtinId="8" hidden="1"/>
    <cellStyle name="Hyperlink" xfId="3476" builtinId="8" hidden="1"/>
    <cellStyle name="Hyperlink" xfId="3482" builtinId="8" hidden="1"/>
    <cellStyle name="Hyperlink" xfId="3490" builtinId="8" hidden="1"/>
    <cellStyle name="Hyperlink" xfId="3494" builtinId="8" hidden="1"/>
    <cellStyle name="Hyperlink" xfId="3502" builtinId="8" hidden="1"/>
    <cellStyle name="Hyperlink" xfId="3506" builtinId="8" hidden="1"/>
    <cellStyle name="Hyperlink" xfId="3514" builtinId="8" hidden="1"/>
    <cellStyle name="Hyperlink" xfId="3518" builtinId="8" hidden="1"/>
    <cellStyle name="Hyperlink" xfId="3526" builtinId="8" hidden="1"/>
    <cellStyle name="Hyperlink" xfId="3532" builtinId="8" hidden="1"/>
    <cellStyle name="Hyperlink" xfId="3540" builtinId="8" hidden="1"/>
    <cellStyle name="Hyperlink" xfId="3542" builtinId="8" hidden="1"/>
    <cellStyle name="Hyperlink" xfId="3548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78" builtinId="8" hidden="1"/>
    <cellStyle name="Hyperlink" xfId="3580" builtinId="8" hidden="1"/>
    <cellStyle name="Hyperlink" xfId="3586" builtinId="8" hidden="1"/>
    <cellStyle name="Hyperlink" xfId="3598" builtinId="8" hidden="1"/>
    <cellStyle name="Hyperlink" xfId="3602" builtinId="8" hidden="1"/>
    <cellStyle name="Hyperlink" xfId="3604" builtinId="8" hidden="1"/>
    <cellStyle name="Hyperlink" xfId="3612" builtinId="8" hidden="1"/>
    <cellStyle name="Hyperlink" xfId="3618" builtinId="8" hidden="1"/>
    <cellStyle name="Hyperlink" xfId="3626" builtinId="8" hidden="1"/>
    <cellStyle name="Hyperlink" xfId="3634" builtinId="8" hidden="1"/>
    <cellStyle name="Hyperlink" xfId="3638" builtinId="8" hidden="1"/>
    <cellStyle name="Hyperlink" xfId="3642" builtinId="8" hidden="1"/>
    <cellStyle name="Hyperlink" xfId="3650" builtinId="8" hidden="1"/>
    <cellStyle name="Hyperlink" xfId="3660" builtinId="8" hidden="1"/>
    <cellStyle name="Hyperlink" xfId="3662" builtinId="8" hidden="1"/>
    <cellStyle name="Hyperlink" xfId="3670" builtinId="8" hidden="1"/>
    <cellStyle name="Hyperlink" xfId="3674" builtinId="8" hidden="1"/>
    <cellStyle name="Hyperlink" xfId="3676" builtinId="8" hidden="1"/>
    <cellStyle name="Hyperlink" xfId="3690" builtinId="8" hidden="1"/>
    <cellStyle name="Hyperlink" xfId="3694" builtinId="8" hidden="1"/>
    <cellStyle name="Hyperlink" xfId="3698" builtinId="8" hidden="1"/>
    <cellStyle name="Hyperlink" xfId="3708" builtinId="8" hidden="1"/>
    <cellStyle name="Hyperlink" xfId="3710" builtinId="8" hidden="1"/>
    <cellStyle name="Hyperlink" xfId="3714" builtinId="8" hidden="1"/>
    <cellStyle name="Hyperlink" xfId="3726" builtinId="8" hidden="1"/>
    <cellStyle name="Hyperlink" xfId="3732" builtinId="8" hidden="1"/>
    <cellStyle name="Hyperlink" xfId="3734" builtinId="8" hidden="1"/>
    <cellStyle name="Hyperlink" xfId="3746" builtinId="8" hidden="1"/>
    <cellStyle name="Hyperlink" xfId="3748" builtinId="8" hidden="1"/>
    <cellStyle name="Hyperlink" xfId="3756" builtinId="8" hidden="1"/>
    <cellStyle name="Hyperlink" xfId="3762" builtinId="8" hidden="1"/>
    <cellStyle name="Hyperlink" xfId="3770" builtinId="8" hidden="1"/>
    <cellStyle name="Hyperlink" xfId="3772" builtinId="8" hidden="1"/>
    <cellStyle name="Hyperlink" xfId="3780" builtinId="8" hidden="1"/>
    <cellStyle name="Hyperlink" xfId="3788" builtinId="8" hidden="1"/>
    <cellStyle name="Hyperlink" xfId="3794" builtinId="8" hidden="1"/>
    <cellStyle name="Hyperlink" xfId="3798" builtinId="8" hidden="1"/>
    <cellStyle name="Hyperlink" xfId="3804" builtinId="8" hidden="1"/>
    <cellStyle name="Hyperlink" xfId="3810" builtinId="8" hidden="1"/>
    <cellStyle name="Hyperlink" xfId="3820" builtinId="8" hidden="1"/>
    <cellStyle name="Hyperlink" xfId="3822" builtinId="8" hidden="1"/>
    <cellStyle name="Hyperlink" xfId="3830" builtinId="8" hidden="1"/>
    <cellStyle name="Hyperlink" xfId="3836" builtinId="8" hidden="1"/>
    <cellStyle name="Hyperlink" xfId="3842" builtinId="8" hidden="1"/>
    <cellStyle name="Hyperlink" xfId="3844" builtinId="8" hidden="1"/>
    <cellStyle name="Hyperlink" xfId="3858" builtinId="8" hidden="1"/>
    <cellStyle name="Hyperlink" xfId="3860" builtinId="8" hidden="1"/>
    <cellStyle name="Hyperlink" xfId="3866" builtinId="8" hidden="1"/>
    <cellStyle name="Hyperlink" xfId="3874" builtinId="8" hidden="1"/>
    <cellStyle name="Hyperlink" xfId="3878" builtinId="8" hidden="1"/>
    <cellStyle name="Hyperlink" xfId="3884" builtinId="8" hidden="1"/>
    <cellStyle name="Hyperlink" xfId="3894" builtinId="8" hidden="1"/>
    <cellStyle name="Hyperlink" xfId="3898" builtinId="8" hidden="1"/>
    <cellStyle name="Hyperlink" xfId="3902" builtinId="8" hidden="1"/>
    <cellStyle name="Hyperlink" xfId="3908" builtinId="8" hidden="1"/>
    <cellStyle name="Hyperlink" xfId="3918" builtinId="8" hidden="1"/>
    <cellStyle name="Hyperlink" xfId="3922" builtinId="8" hidden="1"/>
    <cellStyle name="Hyperlink" xfId="3930" builtinId="8" hidden="1"/>
    <cellStyle name="Hyperlink" xfId="3932" builtinId="8" hidden="1"/>
    <cellStyle name="Hyperlink" xfId="3940" builtinId="8" hidden="1"/>
    <cellStyle name="Hyperlink" xfId="3950" builtinId="8" hidden="1"/>
    <cellStyle name="Hyperlink" xfId="3954" builtinId="8" hidden="1"/>
    <cellStyle name="Hyperlink" xfId="3958" builtinId="8" hidden="1"/>
    <cellStyle name="Hyperlink" xfId="3966" builtinId="8" hidden="1"/>
    <cellStyle name="Hyperlink" xfId="3970" builtinId="8" hidden="1"/>
    <cellStyle name="Hyperlink" xfId="3974" builtinId="8" hidden="1"/>
    <cellStyle name="Hyperlink" xfId="3988" builtinId="8" hidden="1"/>
    <cellStyle name="Hyperlink" xfId="3990" builtinId="8" hidden="1"/>
    <cellStyle name="Hyperlink" xfId="3994" builtinId="8" hidden="1"/>
    <cellStyle name="Hyperlink" xfId="4004" builtinId="8" hidden="1"/>
    <cellStyle name="Hyperlink" xfId="4006" builtinId="8" hidden="1"/>
    <cellStyle name="Hyperlink" xfId="401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8" builtinId="8" hidden="1"/>
    <cellStyle name="Hyperlink" xfId="4050" builtinId="8" hidden="1"/>
    <cellStyle name="Hyperlink" xfId="4052" builtinId="8" hidden="1"/>
    <cellStyle name="Hyperlink" xfId="4060" builtinId="8" hidden="1"/>
    <cellStyle name="Hyperlink" xfId="4066" builtinId="8" hidden="1"/>
    <cellStyle name="Hyperlink" xfId="4068" builtinId="8" hidden="1"/>
    <cellStyle name="Hyperlink" xfId="4078" builtinId="8" hidden="1"/>
    <cellStyle name="Hyperlink" xfId="4086" builtinId="8" hidden="1"/>
    <cellStyle name="Hyperlink" xfId="4090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16" builtinId="8" hidden="1"/>
    <cellStyle name="Hyperlink" xfId="4122" builtinId="8" hidden="1"/>
    <cellStyle name="Hyperlink" xfId="4124" builtinId="8" hidden="1"/>
    <cellStyle name="Hyperlink" xfId="4134" builtinId="8" hidden="1"/>
    <cellStyle name="Hyperlink" xfId="4138" builtinId="8" hidden="1"/>
    <cellStyle name="Hyperlink" xfId="4146" builtinId="8" hidden="1"/>
    <cellStyle name="Hyperlink" xfId="4154" builtinId="8" hidden="1"/>
    <cellStyle name="Hyperlink" xfId="4158" builtinId="8" hidden="1"/>
    <cellStyle name="Hyperlink" xfId="4162" builtinId="8" hidden="1"/>
    <cellStyle name="Hyperlink" xfId="4172" builtinId="8" hidden="1"/>
    <cellStyle name="Hyperlink" xfId="4178" builtinId="8" hidden="1"/>
    <cellStyle name="Hyperlink" xfId="4182" builtinId="8" hidden="1"/>
    <cellStyle name="Hyperlink" xfId="4188" builtinId="8" hidden="1"/>
    <cellStyle name="Hyperlink" xfId="4196" builtinId="8" hidden="1"/>
    <cellStyle name="Hyperlink" xfId="4198" builtinId="8" hidden="1"/>
    <cellStyle name="Hyperlink" xfId="4210" builtinId="8" hidden="1"/>
    <cellStyle name="Hyperlink" xfId="4214" builtinId="8" hidden="1"/>
    <cellStyle name="Hyperlink" xfId="4220" builtinId="8" hidden="1"/>
    <cellStyle name="Hyperlink" xfId="4226" builtinId="8" hidden="1"/>
    <cellStyle name="Hyperlink" xfId="4230" builtinId="8" hidden="1"/>
    <cellStyle name="Hyperlink" xfId="4236" builtinId="8" hidden="1"/>
    <cellStyle name="Hyperlink" xfId="4246" builtinId="8" hidden="1"/>
    <cellStyle name="Hyperlink" xfId="4250" builtinId="8" hidden="1"/>
    <cellStyle name="Hyperlink" xfId="4258" builtinId="8" hidden="1"/>
    <cellStyle name="Hyperlink" xfId="4262" builtinId="8" hidden="1"/>
    <cellStyle name="Hyperlink" xfId="4268" builtinId="8" hidden="1"/>
    <cellStyle name="Hyperlink" xfId="4274" builtinId="8" hidden="1"/>
    <cellStyle name="Hyperlink" xfId="4284" builtinId="8" hidden="1"/>
    <cellStyle name="Hyperlink" xfId="4286" builtinId="8" hidden="1"/>
    <cellStyle name="Hyperlink" xfId="4292" builtinId="8" hidden="1"/>
    <cellStyle name="Hyperlink" xfId="4300" builtinId="8" hidden="1"/>
    <cellStyle name="Hyperlink" xfId="4308" builtinId="8" hidden="1"/>
    <cellStyle name="Hyperlink" xfId="4310" builtinId="8" hidden="1"/>
    <cellStyle name="Hyperlink" xfId="4322" builtinId="8" hidden="1"/>
    <cellStyle name="Hyperlink" xfId="4324" builtinId="8" hidden="1"/>
    <cellStyle name="Hyperlink" xfId="4330" builtinId="8" hidden="1"/>
    <cellStyle name="Hyperlink" xfId="4342" builtinId="8" hidden="1"/>
    <cellStyle name="Hyperlink" xfId="4346" builtinId="8" hidden="1"/>
    <cellStyle name="Hyperlink" xfId="4348" builtinId="8" hidden="1"/>
    <cellStyle name="Hyperlink" xfId="4356" builtinId="8" hidden="1"/>
    <cellStyle name="Hyperlink" xfId="4358" builtinId="8" hidden="1"/>
    <cellStyle name="Hyperlink" xfId="4366" builtinId="8" hidden="1"/>
    <cellStyle name="Hyperlink" xfId="4378" builtinId="8" hidden="1"/>
    <cellStyle name="Hyperlink" xfId="4380" builtinId="8" hidden="1"/>
    <cellStyle name="Hyperlink" xfId="4386" builtinId="8" hidden="1"/>
    <cellStyle name="Hyperlink" xfId="4394" builtinId="8" hidden="1"/>
    <cellStyle name="Hyperlink" xfId="4396" builtinId="8" hidden="1"/>
    <cellStyle name="Hyperlink" xfId="4406" builtinId="8" hidden="1"/>
    <cellStyle name="Hyperlink" xfId="4414" builtinId="8" hidden="1"/>
    <cellStyle name="Hyperlink" xfId="4418" builtinId="8" hidden="1"/>
    <cellStyle name="Hyperlink" xfId="4420" builtinId="8" hidden="1"/>
    <cellStyle name="Hyperlink" xfId="4430" builtinId="8" hidden="1"/>
    <cellStyle name="Hyperlink" xfId="4438" builtinId="8" hidden="1"/>
    <cellStyle name="Hyperlink" xfId="4442" builtinId="8" hidden="1"/>
    <cellStyle name="Hyperlink" xfId="4452" builtinId="8" hidden="1"/>
    <cellStyle name="Hyperlink" xfId="4454" builtinId="8" hidden="1"/>
    <cellStyle name="Hyperlink" xfId="4458" builtinId="8" hidden="1"/>
    <cellStyle name="Hyperlink" xfId="4470" builtinId="8" hidden="1"/>
    <cellStyle name="Hyperlink" xfId="4476" builtinId="8" hidden="1"/>
    <cellStyle name="Hyperlink" xfId="4478" builtinId="8" hidden="1"/>
    <cellStyle name="Hyperlink" xfId="4486" builtinId="8" hidden="1"/>
    <cellStyle name="Hyperlink" xfId="4492" builtinId="8" hidden="1"/>
    <cellStyle name="Hyperlink" xfId="4494" builtinId="8" hidden="1"/>
    <cellStyle name="Hyperlink" xfId="4506" builtinId="8" hidden="1"/>
    <cellStyle name="Hyperlink" xfId="4514" builtinId="8" hidden="1"/>
    <cellStyle name="Hyperlink" xfId="4516" builtinId="8" hidden="1"/>
    <cellStyle name="Hyperlink" xfId="4524" builtinId="8" hidden="1"/>
    <cellStyle name="Hyperlink" xfId="4526" builtinId="8" hidden="1"/>
    <cellStyle name="Hyperlink" xfId="4538" builtinId="8" hidden="1"/>
    <cellStyle name="Hyperlink" xfId="4542" builtinId="8" hidden="1"/>
    <cellStyle name="Hyperlink" xfId="4548" builtinId="8" hidden="1"/>
    <cellStyle name="Hyperlink" xfId="4550" builtinId="8" hidden="1"/>
    <cellStyle name="Hyperlink" xfId="4562" builtinId="8" hidden="1"/>
    <cellStyle name="Hyperlink" xfId="4566" builtinId="8" hidden="1"/>
    <cellStyle name="Hyperlink" xfId="4572" builtinId="8" hidden="1"/>
    <cellStyle name="Hyperlink" xfId="4580" builtinId="8" hidden="1"/>
    <cellStyle name="Hyperlink" xfId="4586" builtinId="8" hidden="1"/>
    <cellStyle name="Hyperlink" xfId="4588" builtinId="8" hidden="1"/>
    <cellStyle name="Hyperlink" xfId="4602" builtinId="8" hidden="1"/>
    <cellStyle name="Hyperlink" xfId="4604" builtinId="8" hidden="1"/>
    <cellStyle name="Hyperlink" xfId="4610" builtinId="8" hidden="1"/>
    <cellStyle name="Hyperlink" xfId="4614" builtinId="8" hidden="1"/>
    <cellStyle name="Hyperlink" xfId="4622" builtinId="8" hidden="1"/>
    <cellStyle name="Hyperlink" xfId="4626" builtinId="8" hidden="1"/>
    <cellStyle name="Hyperlink" xfId="4636" builtinId="8" hidden="1"/>
    <cellStyle name="Hyperlink" xfId="4642" builtinId="8" hidden="1"/>
    <cellStyle name="Hyperlink" xfId="4646" builtinId="8" hidden="1"/>
    <cellStyle name="Hyperlink" xfId="4652" builtinId="8" hidden="1"/>
    <cellStyle name="Hyperlink" xfId="4658" builtinId="8" hidden="1"/>
    <cellStyle name="Hyperlink" xfId="4666" builtinId="8" hidden="1"/>
    <cellStyle name="Hyperlink" xfId="4674" builtinId="8" hidden="1"/>
    <cellStyle name="Hyperlink" xfId="4676" builtinId="8" hidden="1"/>
    <cellStyle name="Hyperlink" xfId="4684" builtinId="8" hidden="1"/>
    <cellStyle name="Hyperlink" xfId="4690" builtinId="8" hidden="1"/>
    <cellStyle name="Hyperlink" xfId="4698" builtinId="8" hidden="1"/>
    <cellStyle name="Hyperlink" xfId="4700" builtinId="8" hidden="1"/>
    <cellStyle name="Hyperlink" xfId="4710" builtinId="8" hidden="1"/>
    <cellStyle name="Hyperlink" xfId="4714" builtinId="8" hidden="1"/>
    <cellStyle name="Hyperlink" xfId="4718" builtinId="8" hidden="1"/>
    <cellStyle name="Hyperlink" xfId="4662" builtinId="8" hidden="1"/>
    <cellStyle name="Hyperlink" xfId="4628" builtinId="8" hidden="1"/>
    <cellStyle name="Hyperlink" xfId="4598" builtinId="8" hidden="1"/>
    <cellStyle name="Hyperlink" xfId="4530" builtinId="8" hidden="1"/>
    <cellStyle name="Hyperlink" xfId="4500" builtinId="8" hidden="1"/>
    <cellStyle name="Hyperlink" xfId="4466" builtinId="8" hidden="1"/>
    <cellStyle name="Hyperlink" xfId="4402" builtinId="8" hidden="1"/>
    <cellStyle name="Hyperlink" xfId="4370" builtinId="8" hidden="1"/>
    <cellStyle name="Hyperlink" xfId="4334" builtinId="8" hidden="1"/>
    <cellStyle name="Hyperlink" xfId="4270" builtinId="8" hidden="1"/>
    <cellStyle name="Hyperlink" xfId="4238" builtinId="8" hidden="1"/>
    <cellStyle name="Hyperlink" xfId="4206" builtinId="8" hidden="1"/>
    <cellStyle name="Hyperlink" xfId="4140" builtinId="8" hidden="1"/>
    <cellStyle name="Hyperlink" xfId="4110" builtinId="8" hidden="1"/>
    <cellStyle name="Hyperlink" xfId="4076" builtinId="8" hidden="1"/>
    <cellStyle name="Hyperlink" xfId="4012" builtinId="8" hidden="1"/>
    <cellStyle name="Hyperlink" xfId="3980" builtinId="8" hidden="1"/>
    <cellStyle name="Hyperlink" xfId="3946" builtinId="8" hidden="1"/>
    <cellStyle name="Hyperlink" xfId="3882" builtinId="8" hidden="1"/>
    <cellStyle name="Hyperlink" xfId="3846" builtinId="8" hidden="1"/>
    <cellStyle name="Hyperlink" xfId="3818" builtinId="8" hidden="1"/>
    <cellStyle name="Hyperlink" xfId="3750" builtinId="8" hidden="1"/>
    <cellStyle name="Hyperlink" xfId="3718" builtinId="8" hidden="1"/>
    <cellStyle name="Hyperlink" xfId="3686" builtinId="8" hidden="1"/>
    <cellStyle name="Hyperlink" xfId="3622" builtinId="8" hidden="1"/>
    <cellStyle name="Hyperlink" xfId="3588" builtinId="8" hidden="1"/>
    <cellStyle name="Hyperlink" xfId="3556" builtinId="8" hidden="1"/>
    <cellStyle name="Hyperlink" xfId="3492" builtinId="8" hidden="1"/>
    <cellStyle name="Hyperlink" xfId="5182" builtinId="8" hidden="1"/>
    <cellStyle name="Hyperlink" xfId="5290" builtinId="8" hidden="1"/>
    <cellStyle name="Hyperlink" xfId="5524" builtinId="8" hidden="1"/>
    <cellStyle name="Hyperlink" xfId="5630" builtinId="8" hidden="1"/>
    <cellStyle name="Hyperlink" xfId="5748" builtinId="8" hidden="1"/>
    <cellStyle name="Hyperlink" xfId="5972" builtinId="8" hidden="1"/>
    <cellStyle name="Hyperlink" xfId="6090" builtinId="8" hidden="1"/>
    <cellStyle name="Hyperlink" xfId="6206" builtinId="8" hidden="1"/>
    <cellStyle name="Hyperlink" xfId="6430" builtinId="8" hidden="1"/>
    <cellStyle name="Hyperlink" xfId="6548" builtinId="8" hidden="1"/>
    <cellStyle name="Hyperlink" xfId="6256" builtinId="8" hidden="1"/>
    <cellStyle name="Hyperlink" xfId="5552" builtinId="8" hidden="1"/>
    <cellStyle name="Hyperlink" xfId="5232" builtinId="8" hidden="1"/>
    <cellStyle name="Hyperlink" xfId="4880" builtinId="8" hidden="1"/>
    <cellStyle name="Hyperlink" xfId="4208" builtinId="8" hidden="1"/>
    <cellStyle name="Hyperlink" xfId="3856" builtinId="8" hidden="1"/>
    <cellStyle name="Hyperlink" xfId="3504" builtinId="8" hidden="1"/>
    <cellStyle name="Hyperlink" xfId="2832" builtinId="8" hidden="1"/>
    <cellStyle name="Hyperlink" xfId="2480" builtinId="8" hidden="1"/>
    <cellStyle name="Hyperlink" xfId="957" builtinId="8" hidden="1"/>
    <cellStyle name="Hyperlink" xfId="1160" builtinId="8" hidden="1"/>
    <cellStyle name="Hyperlink" xfId="1252" builtinId="8" hidden="1"/>
    <cellStyle name="Hyperlink" xfId="1352" builtinId="8" hidden="1"/>
    <cellStyle name="Hyperlink" xfId="1544" builtinId="8" hidden="1"/>
    <cellStyle name="Hyperlink" xfId="1644" builtinId="8" hidden="1"/>
    <cellStyle name="Hyperlink" xfId="1746" builtinId="8" hidden="1"/>
    <cellStyle name="Hyperlink" xfId="1938" builtinId="8" hidden="1"/>
    <cellStyle name="Hyperlink" xfId="2038" builtinId="8" hidden="1"/>
    <cellStyle name="Hyperlink" xfId="2130" builtinId="8" hidden="1"/>
    <cellStyle name="Hyperlink" xfId="1344" builtinId="8" hidden="1"/>
    <cellStyle name="Hyperlink" xfId="473" builtinId="8" hidden="1"/>
    <cellStyle name="Hyperlink" xfId="795" builtinId="8" hidden="1"/>
    <cellStyle name="Hyperlink" xfId="803" builtinId="8" hidden="1"/>
    <cellStyle name="Hyperlink" xfId="809" builtinId="8" hidden="1"/>
    <cellStyle name="Hyperlink" xfId="811" builtinId="8" hidden="1"/>
    <cellStyle name="Hyperlink" xfId="819" builtinId="8" hidden="1"/>
    <cellStyle name="Hyperlink" xfId="821" builtinId="8" hidden="1"/>
    <cellStyle name="Hyperlink" xfId="825" builtinId="8" hidden="1"/>
    <cellStyle name="Hyperlink" xfId="837" builtinId="8" hidden="1"/>
    <cellStyle name="Hyperlink" xfId="843" builtinId="8" hidden="1"/>
    <cellStyle name="Hyperlink" xfId="845" builtinId="8" hidden="1"/>
    <cellStyle name="Hyperlink" xfId="853" builtinId="8" hidden="1"/>
    <cellStyle name="Hyperlink" xfId="855" builtinId="8" hidden="1"/>
    <cellStyle name="Hyperlink" xfId="859" builtinId="8" hidden="1"/>
    <cellStyle name="Hyperlink" xfId="869" builtinId="8" hidden="1"/>
    <cellStyle name="Hyperlink" xfId="871" builtinId="8" hidden="1"/>
    <cellStyle name="Hyperlink" xfId="877" builtinId="8" hidden="1"/>
    <cellStyle name="Hyperlink" xfId="881" builtinId="8" hidden="1"/>
    <cellStyle name="Hyperlink" xfId="887" builtinId="8" hidden="1"/>
    <cellStyle name="Hyperlink" xfId="889" builtinId="8" hidden="1"/>
    <cellStyle name="Hyperlink" xfId="903" builtinId="8" hidden="1"/>
    <cellStyle name="Hyperlink" xfId="905" builtinId="8" hidden="1"/>
    <cellStyle name="Hyperlink" xfId="911" builtinId="8" hidden="1"/>
    <cellStyle name="Hyperlink" xfId="915" builtinId="8" hidden="1"/>
    <cellStyle name="Hyperlink" xfId="921" builtinId="8" hidden="1"/>
    <cellStyle name="Hyperlink" xfId="923" builtinId="8" hidden="1"/>
    <cellStyle name="Hyperlink" xfId="933" builtinId="8" hidden="1"/>
    <cellStyle name="Hyperlink" xfId="937" builtinId="8" hidden="1"/>
    <cellStyle name="Hyperlink" xfId="939" builtinId="8" hidden="1"/>
    <cellStyle name="Hyperlink" xfId="927" builtinId="8" hidden="1"/>
    <cellStyle name="Hyperlink" xfId="895" builtinId="8" hidden="1"/>
    <cellStyle name="Hyperlink" xfId="767" builtinId="8" hidden="1"/>
    <cellStyle name="Hyperlink" xfId="639" builtinId="8" hidden="1"/>
    <cellStyle name="Hyperlink" xfId="575" builtinId="8" hidden="1"/>
    <cellStyle name="Hyperlink" xfId="543" builtinId="8" hidden="1"/>
    <cellStyle name="Hyperlink" xfId="213" builtinId="8" hidden="1"/>
    <cellStyle name="Hyperlink" xfId="215" builtinId="8" hidden="1"/>
    <cellStyle name="Hyperlink" xfId="221" builtinId="8" hidden="1"/>
    <cellStyle name="Hyperlink" xfId="229" builtinId="8" hidden="1"/>
    <cellStyle name="Hyperlink" xfId="233" builtinId="8" hidden="1"/>
    <cellStyle name="Hyperlink" xfId="237" builtinId="8" hidden="1"/>
    <cellStyle name="Hyperlink" xfId="245" builtinId="8" hidden="1"/>
    <cellStyle name="Hyperlink" xfId="249" builtinId="8" hidden="1"/>
    <cellStyle name="Hyperlink" xfId="255" builtinId="8" hidden="1"/>
    <cellStyle name="Hyperlink" xfId="261" builtinId="8" hidden="1"/>
    <cellStyle name="Hyperlink" xfId="265" builtinId="8" hidden="1"/>
    <cellStyle name="Hyperlink" xfId="269" builtinId="8" hidden="1"/>
    <cellStyle name="Hyperlink" xfId="277" builtinId="8" hidden="1"/>
    <cellStyle name="Hyperlink" xfId="279" builtinId="8" hidden="1"/>
    <cellStyle name="Hyperlink" xfId="281" builtinId="8" hidden="1"/>
    <cellStyle name="Hyperlink" xfId="291" builtinId="8" hidden="1"/>
    <cellStyle name="Hyperlink" xfId="295" builtinId="8" hidden="1"/>
    <cellStyle name="Hyperlink" xfId="299" builtinId="8" hidden="1"/>
    <cellStyle name="Hyperlink" xfId="311" builtinId="8" hidden="1"/>
    <cellStyle name="Hyperlink" xfId="313" builtinId="8" hidden="1"/>
    <cellStyle name="Hyperlink" xfId="315" builtinId="8" hidden="1"/>
    <cellStyle name="Hyperlink" xfId="323" builtinId="8" hidden="1"/>
    <cellStyle name="Hyperlink" xfId="327" builtinId="8" hidden="1"/>
    <cellStyle name="Hyperlink" xfId="331" builtinId="8" hidden="1"/>
    <cellStyle name="Hyperlink" xfId="337" builtinId="8" hidden="1"/>
    <cellStyle name="Hyperlink" xfId="343" builtinId="8" hidden="1"/>
    <cellStyle name="Hyperlink" xfId="345" builtinId="8" hidden="1"/>
    <cellStyle name="Hyperlink" xfId="355" builtinId="8" hidden="1"/>
    <cellStyle name="Hyperlink" xfId="357" builtinId="8" hidden="1"/>
    <cellStyle name="Hyperlink" xfId="361" builtinId="8" hidden="1"/>
    <cellStyle name="Hyperlink" xfId="371" builtinId="8" hidden="1"/>
    <cellStyle name="Hyperlink" xfId="377" builtinId="8" hidden="1"/>
    <cellStyle name="Hyperlink" xfId="379" builtinId="8" hidden="1"/>
    <cellStyle name="Hyperlink" xfId="387" builtinId="8" hidden="1"/>
    <cellStyle name="Hyperlink" xfId="389" builtinId="8" hidden="1"/>
    <cellStyle name="Hyperlink" xfId="393" builtinId="8" hidden="1"/>
    <cellStyle name="Hyperlink" xfId="401" builtinId="8" hidden="1"/>
    <cellStyle name="Hyperlink" xfId="403" builtinId="8" hidden="1"/>
    <cellStyle name="Hyperlink" xfId="409" builtinId="8" hidden="1"/>
    <cellStyle name="Hyperlink" xfId="413" builtinId="8" hidden="1"/>
    <cellStyle name="Hyperlink" xfId="421" builtinId="8" hidden="1"/>
    <cellStyle name="Hyperlink" xfId="427" builtinId="8" hidden="1"/>
    <cellStyle name="Hyperlink" xfId="435" builtinId="8" hidden="1"/>
    <cellStyle name="Hyperlink" xfId="437" builtinId="8" hidden="1"/>
    <cellStyle name="Hyperlink" xfId="351" builtinId="8" hidden="1"/>
    <cellStyle name="Hyperlink" xfId="223" builtinId="8" hidden="1"/>
    <cellStyle name="Hyperlink" xfId="109" builtinId="8" hidden="1"/>
    <cellStyle name="Hyperlink" xfId="111" builtinId="8" hidden="1"/>
    <cellStyle name="Hyperlink" xfId="119" builtinId="8" hidden="1"/>
    <cellStyle name="Hyperlink" xfId="123" builtinId="8" hidden="1"/>
    <cellStyle name="Hyperlink" xfId="125" builtinId="8" hidden="1"/>
    <cellStyle name="Hyperlink" xfId="133" builtinId="8" hidden="1"/>
    <cellStyle name="Hyperlink" xfId="141" builtinId="8" hidden="1"/>
    <cellStyle name="Hyperlink" xfId="143" builtinId="8" hidden="1"/>
    <cellStyle name="Hyperlink" xfId="151" builtinId="8" hidden="1"/>
    <cellStyle name="Hyperlink" xfId="155" builtinId="8" hidden="1"/>
    <cellStyle name="Hyperlink" xfId="157" builtinId="8" hidden="1"/>
    <cellStyle name="Hyperlink" xfId="167" builtinId="8" hidden="1"/>
    <cellStyle name="Hyperlink" xfId="169" builtinId="8" hidden="1"/>
    <cellStyle name="Hyperlink" xfId="175" builtinId="8" hidden="1"/>
    <cellStyle name="Hyperlink" xfId="181" builtinId="8" hidden="1"/>
    <cellStyle name="Hyperlink" xfId="185" builtinId="8" hidden="1"/>
    <cellStyle name="Hyperlink" xfId="189" builtinId="8" hidden="1"/>
    <cellStyle name="Hyperlink" xfId="199" builtinId="8" hidden="1"/>
    <cellStyle name="Hyperlink" xfId="201" builtinId="8" hidden="1"/>
    <cellStyle name="Hyperlink" xfId="207" builtinId="8" hidden="1"/>
    <cellStyle name="Hyperlink" xfId="159" builtinId="8" hidden="1"/>
    <cellStyle name="Hyperlink" xfId="55" builtinId="8" hidden="1"/>
    <cellStyle name="Hyperlink" xfId="59" builtinId="8" hidden="1"/>
    <cellStyle name="Hyperlink" xfId="67" builtinId="8" hidden="1"/>
    <cellStyle name="Hyperlink" xfId="69" builtinId="8" hidden="1"/>
    <cellStyle name="Hyperlink" xfId="71" builtinId="8" hidden="1"/>
    <cellStyle name="Hyperlink" xfId="79" builtinId="8" hidden="1"/>
    <cellStyle name="Hyperlink" xfId="83" builtinId="8" hidden="1"/>
    <cellStyle name="Hyperlink" xfId="87" builtinId="8" hidden="1"/>
    <cellStyle name="Hyperlink" xfId="99" builtinId="8" hidden="1"/>
    <cellStyle name="Hyperlink" xfId="101" builtinId="8" hidden="1"/>
    <cellStyle name="Hyperlink" xfId="103" builtinId="8" hidden="1"/>
    <cellStyle name="Hyperlink" xfId="33" builtinId="8" hidden="1"/>
    <cellStyle name="Hyperlink" xfId="37" builtinId="8" hidden="1"/>
    <cellStyle name="Hyperlink" xfId="41" builtinId="8" hidden="1"/>
    <cellStyle name="Hyperlink" xfId="47" builtinId="8" hidden="1"/>
    <cellStyle name="Hyperlink" xfId="31" builtinId="8" hidden="1"/>
    <cellStyle name="Hyperlink" xfId="13" builtinId="8" hidden="1"/>
    <cellStyle name="Hyperlink" xfId="21" builtinId="8" hidden="1"/>
    <cellStyle name="Hyperlink" xfId="23" builtinId="8" hidden="1"/>
    <cellStyle name="Hyperlink" xfId="3" builtinId="8" hidden="1"/>
    <cellStyle name="Hyperlink" xfId="5" builtinId="8" hidden="1"/>
    <cellStyle name="Hyperlink" xfId="17" builtinId="8" hidden="1"/>
    <cellStyle name="Hyperlink" xfId="51" builtinId="8" hidden="1"/>
    <cellStyle name="Hyperlink" xfId="25" builtinId="8" hidden="1"/>
    <cellStyle name="Hyperlink" xfId="97" builtinId="8" hidden="1"/>
    <cellStyle name="Hyperlink" xfId="89" builtinId="8" hidden="1"/>
    <cellStyle name="Hyperlink" xfId="65" builtinId="8" hidden="1"/>
    <cellStyle name="Hyperlink" xfId="57" builtinId="8" hidden="1"/>
    <cellStyle name="Hyperlink" xfId="203" builtinId="8" hidden="1"/>
    <cellStyle name="Hyperlink" xfId="187" builtinId="8" hidden="1"/>
    <cellStyle name="Hyperlink" xfId="163" builtinId="8" hidden="1"/>
    <cellStyle name="Hyperlink" xfId="153" builtinId="8" hidden="1"/>
    <cellStyle name="Hyperlink" xfId="129" builtinId="8" hidden="1"/>
    <cellStyle name="Hyperlink" xfId="121" builtinId="8" hidden="1"/>
    <cellStyle name="Hyperlink" xfId="105" builtinId="8" hidden="1"/>
    <cellStyle name="Hyperlink" xfId="433" builtinId="8" hidden="1"/>
    <cellStyle name="Hyperlink" xfId="417" builtinId="8" hidden="1"/>
    <cellStyle name="Hyperlink" xfId="407" builtinId="8" hidden="1"/>
    <cellStyle name="Hyperlink" xfId="383" builtinId="8" hidden="1"/>
    <cellStyle name="Hyperlink" xfId="375" builtinId="8" hidden="1"/>
    <cellStyle name="Hyperlink" xfId="367" builtinId="8" hidden="1"/>
    <cellStyle name="Hyperlink" xfId="333" builtinId="8" hidden="1"/>
    <cellStyle name="Hyperlink" xfId="317" builtinId="8" hidden="1"/>
    <cellStyle name="Hyperlink" xfId="309" builtinId="8" hidden="1"/>
    <cellStyle name="Hyperlink" xfId="283" builtinId="8" hidden="1"/>
    <cellStyle name="Hyperlink" xfId="275" builtinId="8" hidden="1"/>
    <cellStyle name="Hyperlink" xfId="267" builtinId="8" hidden="1"/>
    <cellStyle name="Hyperlink" xfId="243" builtinId="8" hidden="1"/>
    <cellStyle name="Hyperlink" xfId="235" builtinId="8" hidden="1"/>
    <cellStyle name="Hyperlink" xfId="217" builtinId="8" hidden="1"/>
    <cellStyle name="Hyperlink" xfId="607" builtinId="8" hidden="1"/>
    <cellStyle name="Hyperlink" xfId="863" builtinId="8" hidden="1"/>
    <cellStyle name="Hyperlink" xfId="943" builtinId="8" hidden="1"/>
    <cellStyle name="Hyperlink" xfId="909" builtinId="8" hidden="1"/>
    <cellStyle name="Hyperlink" xfId="901" builtinId="8" hidden="1"/>
    <cellStyle name="Hyperlink" xfId="883" builtinId="8" hidden="1"/>
    <cellStyle name="Hyperlink" xfId="867" builtinId="8" hidden="1"/>
    <cellStyle name="Hyperlink" xfId="849" builtinId="8" hidden="1"/>
    <cellStyle name="Hyperlink" xfId="841" builtinId="8" hidden="1"/>
    <cellStyle name="Hyperlink" xfId="815" builtinId="8" hidden="1"/>
    <cellStyle name="Hyperlink" xfId="807" builtinId="8" hidden="1"/>
    <cellStyle name="Hyperlink" xfId="797" builtinId="8" hidden="1"/>
    <cellStyle name="Hyperlink" xfId="773" builtinId="8" hidden="1"/>
    <cellStyle name="Hyperlink" xfId="763" builtinId="8" hidden="1"/>
    <cellStyle name="Hyperlink" xfId="739" builtinId="8" hidden="1"/>
    <cellStyle name="Hyperlink" xfId="713" builtinId="8" hidden="1"/>
    <cellStyle name="Hyperlink" xfId="705" builtinId="8" hidden="1"/>
    <cellStyle name="Hyperlink" xfId="695" builtinId="8" hidden="1"/>
    <cellStyle name="Hyperlink" xfId="669" builtinId="8" hidden="1"/>
    <cellStyle name="Hyperlink" xfId="661" builtinId="8" hidden="1"/>
    <cellStyle name="Hyperlink" xfId="645" builtinId="8" hidden="1"/>
    <cellStyle name="Hyperlink" xfId="627" builtinId="8" hidden="1"/>
    <cellStyle name="Hyperlink" xfId="611" builtinId="8" hidden="1"/>
    <cellStyle name="Hyperlink" xfId="601" builtinId="8" hidden="1"/>
    <cellStyle name="Hyperlink" xfId="577" builtinId="8" hidden="1"/>
    <cellStyle name="Hyperlink" xfId="559" builtinId="8" hidden="1"/>
    <cellStyle name="Hyperlink" xfId="541" builtinId="8" hidden="1"/>
    <cellStyle name="Hyperlink" xfId="567" builtinId="8" hidden="1"/>
    <cellStyle name="Hyperlink" xfId="747" builtinId="8" hidden="1"/>
    <cellStyle name="Hyperlink" xfId="935" builtinId="8" hidden="1"/>
    <cellStyle name="Hyperlink" xfId="171" builtinId="8" hidden="1"/>
    <cellStyle name="Hyperlink" xfId="9" builtinId="8" hidden="1"/>
    <cellStyle name="Hyperlink" xfId="91" builtinId="8" hidden="1"/>
    <cellStyle name="Hyperlink" xfId="135" builtinId="8" hidden="1"/>
    <cellStyle name="Hyperlink" xfId="423" builtinId="8" hidden="1"/>
    <cellStyle name="Hyperlink" xfId="365" builtinId="8" hidden="1"/>
    <cellStyle name="Hyperlink" xfId="247" builtinId="8" hidden="1"/>
    <cellStyle name="Hyperlink" xfId="799" builtinId="8" hidden="1"/>
    <cellStyle name="Hyperlink" xfId="893" builtinId="8" hidden="1"/>
    <cellStyle name="Hyperlink" xfId="1568" builtinId="8" hidden="1"/>
    <cellStyle name="Hyperlink" xfId="1520" builtinId="8" hidden="1"/>
    <cellStyle name="Hyperlink" xfId="1504" builtinId="8" hidden="1"/>
    <cellStyle name="Hyperlink" xfId="1440" builtinId="8" hidden="1"/>
    <cellStyle name="Hyperlink" xfId="1424" builtinId="8" hidden="1"/>
    <cellStyle name="Hyperlink" xfId="1392" builtinId="8" hidden="1"/>
    <cellStyle name="Hyperlink" xfId="1328" builtinId="8" hidden="1"/>
    <cellStyle name="Hyperlink" xfId="1312" builtinId="8" hidden="1"/>
    <cellStyle name="Hyperlink" xfId="1264" builtinId="8" hidden="1"/>
    <cellStyle name="Hyperlink" xfId="1232" builtinId="8" hidden="1"/>
    <cellStyle name="Hyperlink" xfId="1168" builtinId="8" hidden="1"/>
    <cellStyle name="Hyperlink" xfId="1136" builtinId="8" hidden="1"/>
    <cellStyle name="Hyperlink" xfId="1071" builtinId="8" hidden="1"/>
    <cellStyle name="Hyperlink" xfId="1055" builtinId="8" hidden="1"/>
    <cellStyle name="Hyperlink" xfId="1007" builtinId="8" hidden="1"/>
    <cellStyle name="Hyperlink" xfId="975" builtinId="8" hidden="1"/>
    <cellStyle name="Hyperlink" xfId="443" builtinId="8" hidden="1"/>
    <cellStyle name="Hyperlink" xfId="445" builtinId="8" hidden="1"/>
    <cellStyle name="Hyperlink" xfId="455" builtinId="8" hidden="1"/>
    <cellStyle name="Hyperlink" xfId="459" builtinId="8" hidden="1"/>
    <cellStyle name="Hyperlink" xfId="461" builtinId="8" hidden="1"/>
    <cellStyle name="Hyperlink" xfId="469" builtinId="8" hidden="1"/>
    <cellStyle name="Hyperlink" xfId="471" builtinId="8" hidden="1"/>
    <cellStyle name="Hyperlink" xfId="477" builtinId="8" hidden="1"/>
    <cellStyle name="Hyperlink" xfId="485" builtinId="8" hidden="1"/>
    <cellStyle name="Hyperlink" xfId="489" builtinId="8" hidden="1"/>
    <cellStyle name="Hyperlink" xfId="493" builtinId="8" hidden="1"/>
    <cellStyle name="Hyperlink" xfId="501" builtinId="8" hidden="1"/>
    <cellStyle name="Hyperlink" xfId="503" builtinId="8" hidden="1"/>
    <cellStyle name="Hyperlink" xfId="505" builtinId="8" hidden="1"/>
    <cellStyle name="Hyperlink" xfId="515" builtinId="8" hidden="1"/>
    <cellStyle name="Hyperlink" xfId="519" builtinId="8" hidden="1"/>
    <cellStyle name="Hyperlink" xfId="52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9" builtinId="8" hidden="1"/>
    <cellStyle name="Hyperlink" xfId="553" builtinId="8" hidden="1"/>
    <cellStyle name="Hyperlink" xfId="557" builtinId="8" hidden="1"/>
    <cellStyle name="Hyperlink" xfId="563" builtinId="8" hidden="1"/>
    <cellStyle name="Hyperlink" xfId="569" builtinId="8" hidden="1"/>
    <cellStyle name="Hyperlink" xfId="571" builtinId="8" hidden="1"/>
    <cellStyle name="Hyperlink" xfId="581" builtinId="8" hidden="1"/>
    <cellStyle name="Hyperlink" xfId="583" builtinId="8" hidden="1"/>
    <cellStyle name="Hyperlink" xfId="587" builtinId="8" hidden="1"/>
    <cellStyle name="Hyperlink" xfId="595" builtinId="8" hidden="1"/>
    <cellStyle name="Hyperlink" xfId="597" builtinId="8" hidden="1"/>
    <cellStyle name="Hyperlink" xfId="603" builtinId="8" hidden="1"/>
    <cellStyle name="Hyperlink" xfId="609" builtinId="8" hidden="1"/>
    <cellStyle name="Hyperlink" xfId="615" builtinId="8" hidden="1"/>
    <cellStyle name="Hyperlink" xfId="617" builtinId="8" hidden="1"/>
    <cellStyle name="Hyperlink" xfId="625" builtinId="8" hidden="1"/>
    <cellStyle name="Hyperlink" xfId="629" builtinId="8" hidden="1"/>
    <cellStyle name="Hyperlink" xfId="631" builtinId="8" hidden="1"/>
    <cellStyle name="Hyperlink" xfId="641" builtinId="8" hidden="1"/>
    <cellStyle name="Hyperlink" xfId="643" builtinId="8" hidden="1"/>
    <cellStyle name="Hyperlink" xfId="649" builtinId="8" hidden="1"/>
    <cellStyle name="Hyperlink" xfId="659" builtinId="8" hidden="1"/>
    <cellStyle name="Hyperlink" xfId="663" builtinId="8" hidden="1"/>
    <cellStyle name="Hyperlink" xfId="665" builtinId="8" hidden="1"/>
    <cellStyle name="Hyperlink" xfId="675" builtinId="8" hidden="1"/>
    <cellStyle name="Hyperlink" xfId="677" builtinId="8" hidden="1"/>
    <cellStyle name="Hyperlink" xfId="683" builtinId="8" hidden="1"/>
    <cellStyle name="Hyperlink" xfId="689" builtinId="8" hidden="1"/>
    <cellStyle name="Hyperlink" xfId="693" builtinId="8" hidden="1"/>
    <cellStyle name="Hyperlink" xfId="697" builtinId="8" hidden="1"/>
    <cellStyle name="Hyperlink" xfId="707" builtinId="8" hidden="1"/>
    <cellStyle name="Hyperlink" xfId="709" builtinId="8" hidden="1"/>
    <cellStyle name="Hyperlink" xfId="711" builtinId="8" hidden="1"/>
    <cellStyle name="Hyperlink" xfId="719" builtinId="8" hidden="1"/>
    <cellStyle name="Hyperlink" xfId="723" builtinId="8" hidden="1"/>
    <cellStyle name="Hyperlink" xfId="727" builtinId="8" hidden="1"/>
    <cellStyle name="Hyperlink" xfId="733" builtinId="8" hidden="1"/>
    <cellStyle name="Hyperlink" xfId="741" builtinId="8" hidden="1"/>
    <cellStyle name="Hyperlink" xfId="743" builtinId="8" hidden="1"/>
    <cellStyle name="Hyperlink" xfId="751" builtinId="8" hidden="1"/>
    <cellStyle name="Hyperlink" xfId="753" builtinId="8" hidden="1"/>
    <cellStyle name="Hyperlink" xfId="757" builtinId="8" hidden="1"/>
    <cellStyle name="Hyperlink" xfId="765" builtinId="8" hidden="1"/>
    <cellStyle name="Hyperlink" xfId="769" builtinId="8" hidden="1"/>
    <cellStyle name="Hyperlink" xfId="777" builtinId="8" hidden="1"/>
    <cellStyle name="Hyperlink" xfId="785" builtinId="8" hidden="1"/>
    <cellStyle name="Hyperlink" xfId="787" builtinId="8" hidden="1"/>
    <cellStyle name="Hyperlink" xfId="791" builtinId="8" hidden="1"/>
    <cellStyle name="Hyperlink" xfId="651" builtinId="8" hidden="1"/>
    <cellStyle name="Hyperlink" xfId="529" builtinId="8" hidden="1"/>
    <cellStyle name="Hyperlink" xfId="1184" builtinId="8" hidden="1"/>
    <cellStyle name="Hyperlink" xfId="2078" builtinId="8" hidden="1"/>
    <cellStyle name="Hyperlink" xfId="2086" builtinId="8" hidden="1"/>
    <cellStyle name="Hyperlink" xfId="2088" builtinId="8" hidden="1"/>
    <cellStyle name="Hyperlink" xfId="2100" builtinId="8" hidden="1"/>
    <cellStyle name="Hyperlink" xfId="2104" builtinId="8" hidden="1"/>
    <cellStyle name="Hyperlink" xfId="2108" builtinId="8" hidden="1"/>
    <cellStyle name="Hyperlink" xfId="2116" builtinId="8" hidden="1"/>
    <cellStyle name="Hyperlink" xfId="2122" builtinId="8" hidden="1"/>
    <cellStyle name="Hyperlink" xfId="2124" builtinId="8" hidden="1"/>
    <cellStyle name="Hyperlink" xfId="2134" builtinId="8" hidden="1"/>
    <cellStyle name="Hyperlink" xfId="2136" builtinId="8" hidden="1"/>
    <cellStyle name="Hyperlink" xfId="2140" builtinId="8" hidden="1"/>
    <cellStyle name="Hyperlink" xfId="2150" builtinId="8" hidden="1"/>
    <cellStyle name="Hyperlink" xfId="2152" builtinId="8" hidden="1"/>
    <cellStyle name="Hyperlink" xfId="2158" builtinId="8" hidden="1"/>
    <cellStyle name="Hyperlink" xfId="2164" builtinId="8" hidden="1"/>
    <cellStyle name="Hyperlink" xfId="2170" builtinId="8" hidden="1"/>
    <cellStyle name="Hyperlink" xfId="2172" builtinId="8" hidden="1"/>
    <cellStyle name="Hyperlink" xfId="2182" builtinId="8" hidden="1"/>
    <cellStyle name="Hyperlink" xfId="2186" builtinId="8" hidden="1"/>
    <cellStyle name="Hyperlink" xfId="2188" builtinId="8" hidden="1"/>
    <cellStyle name="Hyperlink" xfId="2198" builtinId="8" hidden="1"/>
    <cellStyle name="Hyperlink" xfId="2200" builtinId="8" hidden="1"/>
    <cellStyle name="Hyperlink" xfId="2206" builtinId="8" hidden="1"/>
    <cellStyle name="Hyperlink" xfId="2160" builtinId="8" hidden="1"/>
    <cellStyle name="Hyperlink" xfId="2128" builtinId="8" hidden="1"/>
    <cellStyle name="Hyperlink" xfId="2096" builtinId="8" hidden="1"/>
    <cellStyle name="Hyperlink" xfId="2032" builtinId="8" hidden="1"/>
    <cellStyle name="Hyperlink" xfId="2016" builtinId="8" hidden="1"/>
    <cellStyle name="Hyperlink" xfId="2000" builtinId="8" hidden="1"/>
    <cellStyle name="Hyperlink" xfId="1936" builtinId="8" hidden="1"/>
    <cellStyle name="Hyperlink" xfId="1904" builtinId="8" hidden="1"/>
    <cellStyle name="Hyperlink" xfId="1872" builtinId="8" hidden="1"/>
    <cellStyle name="Hyperlink" xfId="1824" builtinId="8" hidden="1"/>
    <cellStyle name="Hyperlink" xfId="1776" builtinId="8" hidden="1"/>
    <cellStyle name="Hyperlink" xfId="1760" builtinId="8" hidden="1"/>
    <cellStyle name="Hyperlink" xfId="1696" builtinId="8" hidden="1"/>
    <cellStyle name="Hyperlink" xfId="1680" builtinId="8" hidden="1"/>
    <cellStyle name="Hyperlink" xfId="1648" builtinId="8" hidden="1"/>
    <cellStyle name="Hyperlink" xfId="1584" builtinId="8" hidden="1"/>
    <cellStyle name="Hyperlink" xfId="2090" builtinId="8" hidden="1"/>
    <cellStyle name="Hyperlink" xfId="1970" builtinId="8" hidden="1"/>
    <cellStyle name="Hyperlink" xfId="1978" builtinId="8" hidden="1"/>
    <cellStyle name="Hyperlink" xfId="1980" builtinId="8" hidden="1"/>
    <cellStyle name="Hyperlink" xfId="1988" builtinId="8" hidden="1"/>
    <cellStyle name="Hyperlink" xfId="1994" builtinId="8" hidden="1"/>
    <cellStyle name="Hyperlink" xfId="1998" builtinId="8" hidden="1"/>
    <cellStyle name="Hyperlink" xfId="2004" builtinId="8" hidden="1"/>
    <cellStyle name="Hyperlink" xfId="2012" builtinId="8" hidden="1"/>
    <cellStyle name="Hyperlink" xfId="2014" builtinId="8" hidden="1"/>
    <cellStyle name="Hyperlink" xfId="2018" builtinId="8" hidden="1"/>
    <cellStyle name="Hyperlink" xfId="2026" builtinId="8" hidden="1"/>
    <cellStyle name="Hyperlink" xfId="2030" builtinId="8" hidden="1"/>
    <cellStyle name="Hyperlink" xfId="2036" builtinId="8" hidden="1"/>
    <cellStyle name="Hyperlink" xfId="2042" builtinId="8" hidden="1"/>
    <cellStyle name="Hyperlink" xfId="2050" builtinId="8" hidden="1"/>
    <cellStyle name="Hyperlink" xfId="2052" builtinId="8" hidden="1"/>
    <cellStyle name="Hyperlink" xfId="2060" builtinId="8" hidden="1"/>
    <cellStyle name="Hyperlink" xfId="2062" builtinId="8" hidden="1"/>
    <cellStyle name="Hyperlink" xfId="2068" builtinId="8" hidden="1"/>
    <cellStyle name="Hyperlink" xfId="1916" builtinId="8" hidden="1"/>
    <cellStyle name="Hyperlink" xfId="1922" builtinId="8" hidden="1"/>
    <cellStyle name="Hyperlink" xfId="1926" builtinId="8" hidden="1"/>
    <cellStyle name="Hyperlink" xfId="1932" builtinId="8" hidden="1"/>
    <cellStyle name="Hyperlink" xfId="1940" builtinId="8" hidden="1"/>
    <cellStyle name="Hyperlink" xfId="1942" builtinId="8" hidden="1"/>
    <cellStyle name="Hyperlink" xfId="1950" builtinId="8" hidden="1"/>
    <cellStyle name="Hyperlink" xfId="1954" builtinId="8" hidden="1"/>
    <cellStyle name="Hyperlink" xfId="1958" builtinId="8" hidden="1"/>
    <cellStyle name="Hyperlink" xfId="1966" builtinId="8" hidden="1"/>
    <cellStyle name="Hyperlink" xfId="1890" builtinId="8" hidden="1"/>
    <cellStyle name="Hyperlink" xfId="1894" builtinId="8" hidden="1"/>
    <cellStyle name="Hyperlink" xfId="1902" builtinId="8" hidden="1"/>
    <cellStyle name="Hyperlink" xfId="1906" builtinId="8" hidden="1"/>
    <cellStyle name="Hyperlink" xfId="1908" builtinId="8" hidden="1"/>
    <cellStyle name="Hyperlink" xfId="1878" builtinId="8" hidden="1"/>
    <cellStyle name="Hyperlink" xfId="1880" builtinId="8" hidden="1"/>
    <cellStyle name="Hyperlink" xfId="1884" builtinId="8" hidden="1"/>
    <cellStyle name="Hyperlink" xfId="1870" builtinId="8" hidden="1"/>
    <cellStyle name="Hyperlink" xfId="1866" builtinId="8" hidden="1"/>
    <cellStyle name="Hyperlink" xfId="6602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4" builtinId="8" hidden="1"/>
    <cellStyle name="Hyperlink" xfId="6616" builtinId="8" hidden="1"/>
    <cellStyle name="Hyperlink" xfId="6618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30" builtinId="8" hidden="1"/>
    <cellStyle name="Hyperlink" xfId="6632" builtinId="8" hidden="1"/>
    <cellStyle name="Hyperlink" xfId="6634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10" builtinId="8" hidden="1"/>
    <cellStyle name="Hyperlink" xfId="6708" builtinId="8" hidden="1"/>
    <cellStyle name="Hyperlink" xfId="6700" builtinId="8" hidden="1"/>
    <cellStyle name="Hyperlink" xfId="6692" builtinId="8" hidden="1"/>
    <cellStyle name="Hyperlink" xfId="6684" builtinId="8" hidden="1"/>
    <cellStyle name="Hyperlink" xfId="6676" builtinId="8" hidden="1"/>
    <cellStyle name="Hyperlink" xfId="6668" builtinId="8" hidden="1"/>
    <cellStyle name="Hyperlink" xfId="6660" builtinId="8" hidden="1"/>
    <cellStyle name="Hyperlink" xfId="6652" builtinId="8" hidden="1"/>
    <cellStyle name="Hyperlink" xfId="6644" builtinId="8" hidden="1"/>
    <cellStyle name="Hyperlink" xfId="6636" builtinId="8" hidden="1"/>
    <cellStyle name="Hyperlink" xfId="6628" builtinId="8" hidden="1"/>
    <cellStyle name="Hyperlink" xfId="6620" builtinId="8" hidden="1"/>
    <cellStyle name="Hyperlink" xfId="6612" builtinId="8" hidden="1"/>
    <cellStyle name="Hyperlink" xfId="6604" builtinId="8" hidden="1"/>
    <cellStyle name="Hyperlink" xfId="1868" builtinId="8" hidden="1"/>
    <cellStyle name="Hyperlink" xfId="1914" builtinId="8" hidden="1"/>
    <cellStyle name="Hyperlink" xfId="1896" builtinId="8" hidden="1"/>
    <cellStyle name="Hyperlink" xfId="1962" builtinId="8" hidden="1"/>
    <cellStyle name="Hyperlink" xfId="1944" builtinId="8" hidden="1"/>
    <cellStyle name="Hyperlink" xfId="1930" builtinId="8" hidden="1"/>
    <cellStyle name="Hyperlink" xfId="2072" builtinId="8" hidden="1"/>
    <cellStyle name="Hyperlink" xfId="2054" builtinId="8" hidden="1"/>
    <cellStyle name="Hyperlink" xfId="2040" builtinId="8" hidden="1"/>
    <cellStyle name="Hyperlink" xfId="2024" builtinId="8" hidden="1"/>
    <cellStyle name="Hyperlink" xfId="2006" builtinId="8" hidden="1"/>
    <cellStyle name="Hyperlink" xfId="1990" builtinId="8" hidden="1"/>
    <cellStyle name="Hyperlink" xfId="1976" builtinId="8" hidden="1"/>
    <cellStyle name="Hyperlink" xfId="1616" builtinId="8" hidden="1"/>
    <cellStyle name="Hyperlink" xfId="1744" builtinId="8" hidden="1"/>
    <cellStyle name="Hyperlink" xfId="1840" builtinId="8" hidden="1"/>
    <cellStyle name="Hyperlink" xfId="1952" builtinId="8" hidden="1"/>
    <cellStyle name="Hyperlink" xfId="2080" builtinId="8" hidden="1"/>
    <cellStyle name="Hyperlink" xfId="2192" builtinId="8" hidden="1"/>
    <cellStyle name="Hyperlink" xfId="2196" builtinId="8" hidden="1"/>
    <cellStyle name="Hyperlink" xfId="2178" builtinId="8" hidden="1"/>
    <cellStyle name="Hyperlink" xfId="2162" builtinId="8" hidden="1"/>
    <cellStyle name="Hyperlink" xfId="2146" builtinId="8" hidden="1"/>
    <cellStyle name="Hyperlink" xfId="2126" builtinId="8" hidden="1"/>
    <cellStyle name="Hyperlink" xfId="2114" builtinId="8" hidden="1"/>
    <cellStyle name="Hyperlink" xfId="2098" builtinId="8" hidden="1"/>
    <cellStyle name="Hyperlink" xfId="2076" builtinId="8" hidden="1"/>
    <cellStyle name="Hyperlink" xfId="775" builtinId="8" hidden="1"/>
    <cellStyle name="Hyperlink" xfId="779" builtinId="8" hidden="1"/>
    <cellStyle name="Hyperlink" xfId="761" builtinId="8" hidden="1"/>
    <cellStyle name="Hyperlink" xfId="745" builtinId="8" hidden="1"/>
    <cellStyle name="Hyperlink" xfId="731" builtinId="8" hidden="1"/>
    <cellStyle name="Hyperlink" xfId="717" builtinId="8" hidden="1"/>
    <cellStyle name="Hyperlink" xfId="699" builtinId="8" hidden="1"/>
    <cellStyle name="Hyperlink" xfId="685" builtinId="8" hidden="1"/>
    <cellStyle name="Hyperlink" xfId="673" builtinId="8" hidden="1"/>
    <cellStyle name="Hyperlink" xfId="655" builtinId="8" hidden="1"/>
    <cellStyle name="Hyperlink" xfId="637" builtinId="8" hidden="1"/>
    <cellStyle name="Hyperlink" xfId="621" builtinId="8" hidden="1"/>
    <cellStyle name="Hyperlink" xfId="605" builtinId="8" hidden="1"/>
    <cellStyle name="Hyperlink" xfId="591" builtinId="8" hidden="1"/>
    <cellStyle name="Hyperlink" xfId="573" builtinId="8" hidden="1"/>
    <cellStyle name="Hyperlink" xfId="561" builtinId="8" hidden="1"/>
    <cellStyle name="Hyperlink" xfId="547" builtinId="8" hidden="1"/>
    <cellStyle name="Hyperlink" xfId="527" builtinId="8" hidden="1"/>
    <cellStyle name="Hyperlink" xfId="513" builtinId="8" hidden="1"/>
    <cellStyle name="Hyperlink" xfId="495" builtinId="8" hidden="1"/>
    <cellStyle name="Hyperlink" xfId="481" builtinId="8" hidden="1"/>
    <cellStyle name="Hyperlink" xfId="467" builtinId="8" hidden="1"/>
    <cellStyle name="Hyperlink" xfId="451" builtinId="8" hidden="1"/>
    <cellStyle name="Hyperlink" xfId="991" builtinId="8" hidden="1"/>
    <cellStyle name="Hyperlink" xfId="1104" builtinId="8" hidden="1"/>
    <cellStyle name="Hyperlink" xfId="1248" builtinId="8" hidden="1"/>
    <cellStyle name="Hyperlink" xfId="1360" builtinId="8" hidden="1"/>
    <cellStyle name="Hyperlink" xfId="1488" builtinId="8" hidden="1"/>
    <cellStyle name="Hyperlink" xfId="835" builtinId="8" hidden="1"/>
    <cellStyle name="Hyperlink" xfId="305" builtinId="8" hidden="1"/>
    <cellStyle name="Hyperlink" xfId="197" builtinId="8" hidden="1"/>
    <cellStyle name="Hyperlink" xfId="341" builtinId="8" hidden="1"/>
    <cellStyle name="Hyperlink" xfId="533" builtinId="8" hidden="1"/>
    <cellStyle name="Hyperlink" xfId="593" builtinId="8" hidden="1"/>
    <cellStyle name="Hyperlink" xfId="635" builtinId="8" hidden="1"/>
    <cellStyle name="Hyperlink" xfId="679" builtinId="8" hidden="1"/>
    <cellStyle name="Hyperlink" xfId="729" builtinId="8" hidden="1"/>
    <cellStyle name="Hyperlink" xfId="781" builtinId="8" hidden="1"/>
    <cellStyle name="Hyperlink" xfId="833" builtinId="8" hidden="1"/>
    <cellStyle name="Hyperlink" xfId="875" builtinId="8" hidden="1"/>
    <cellStyle name="Hyperlink" xfId="917" builtinId="8" hidden="1"/>
    <cellStyle name="Hyperlink" xfId="479" builtinId="8" hidden="1"/>
    <cellStyle name="Hyperlink" xfId="251" builtinId="8" hidden="1"/>
    <cellStyle name="Hyperlink" xfId="301" builtinId="8" hidden="1"/>
    <cellStyle name="Hyperlink" xfId="349" builtinId="8" hidden="1"/>
    <cellStyle name="Hyperlink" xfId="399" builtinId="8" hidden="1"/>
    <cellStyle name="Hyperlink" xfId="415" builtinId="8" hidden="1"/>
    <cellStyle name="Hyperlink" xfId="137" builtinId="8" hidden="1"/>
    <cellStyle name="Hyperlink" xfId="195" builtinId="8" hidden="1"/>
    <cellStyle name="Hyperlink" xfId="73" builtinId="8" hidden="1"/>
    <cellStyle name="Hyperlink" xfId="43" builtinId="8" hidden="1"/>
    <cellStyle name="Hyperlink" xfId="1" builtinId="8" hidden="1"/>
    <cellStyle name="Hyperlink" xfId="15" builtinId="8" hidden="1"/>
    <cellStyle name="Hyperlink" xfId="45" builtinId="8" hidden="1"/>
    <cellStyle name="Hyperlink" xfId="29" builtinId="8" hidden="1"/>
    <cellStyle name="Hyperlink" xfId="93" builtinId="8" hidden="1"/>
    <cellStyle name="Hyperlink" xfId="77" builtinId="8" hidden="1"/>
    <cellStyle name="Hyperlink" xfId="61" builtinId="8" hidden="1"/>
    <cellStyle name="Hyperlink" xfId="209" builtinId="8" hidden="1"/>
    <cellStyle name="Hyperlink" xfId="191" builtinId="8" hidden="1"/>
    <cellStyle name="Hyperlink" xfId="177" builtinId="8" hidden="1"/>
    <cellStyle name="Hyperlink" xfId="165" builtinId="8" hidden="1"/>
    <cellStyle name="Hyperlink" xfId="147" builtinId="8" hidden="1"/>
    <cellStyle name="Hyperlink" xfId="131" builtinId="8" hidden="1"/>
    <cellStyle name="Hyperlink" xfId="115" builtinId="8" hidden="1"/>
    <cellStyle name="Hyperlink" xfId="287" builtinId="8" hidden="1"/>
    <cellStyle name="Hyperlink" xfId="431" builtinId="8" hidden="1"/>
    <cellStyle name="Hyperlink" xfId="411" builtinId="8" hidden="1"/>
    <cellStyle name="Hyperlink" xfId="397" builtinId="8" hidden="1"/>
    <cellStyle name="Hyperlink" xfId="381" builtinId="8" hidden="1"/>
    <cellStyle name="Hyperlink" xfId="369" builtinId="8" hidden="1"/>
    <cellStyle name="Hyperlink" xfId="347" builtinId="8" hidden="1"/>
    <cellStyle name="Hyperlink" xfId="335" builtinId="8" hidden="1"/>
    <cellStyle name="Hyperlink" xfId="321" builtinId="8" hidden="1"/>
    <cellStyle name="Hyperlink" xfId="303" builtinId="8" hidden="1"/>
    <cellStyle name="Hyperlink" xfId="289" builtinId="8" hidden="1"/>
    <cellStyle name="Hyperlink" xfId="271" builtinId="8" hidden="1"/>
    <cellStyle name="Hyperlink" xfId="257" builtinId="8" hidden="1"/>
    <cellStyle name="Hyperlink" xfId="239" builtinId="8" hidden="1"/>
    <cellStyle name="Hyperlink" xfId="225" builtinId="8" hidden="1"/>
    <cellStyle name="Hyperlink" xfId="447" builtinId="8" hidden="1"/>
    <cellStyle name="Hyperlink" xfId="703" builtinId="8" hidden="1"/>
    <cellStyle name="Hyperlink" xfId="945" builtinId="8" hidden="1"/>
    <cellStyle name="Hyperlink" xfId="929" builtinId="8" hidden="1"/>
    <cellStyle name="Hyperlink" xfId="913" builtinId="8" hidden="1"/>
    <cellStyle name="Hyperlink" xfId="899" builtinId="8" hidden="1"/>
    <cellStyle name="Hyperlink" xfId="879" builtinId="8" hidden="1"/>
    <cellStyle name="Hyperlink" xfId="865" builtinId="8" hidden="1"/>
    <cellStyle name="Hyperlink" xfId="847" builtinId="8" hidden="1"/>
    <cellStyle name="Hyperlink" xfId="829" builtinId="8" hidden="1"/>
    <cellStyle name="Hyperlink" xfId="813" builtinId="8" hidden="1"/>
    <cellStyle name="Hyperlink" xfId="801" builtinId="8" hidden="1"/>
    <cellStyle name="Hyperlink" xfId="2048" builtinId="8" hidden="1"/>
    <cellStyle name="Hyperlink" xfId="1836" builtinId="8" hidden="1"/>
    <cellStyle name="Hyperlink" xfId="1452" builtinId="8" hidden="1"/>
    <cellStyle name="Hyperlink" xfId="1059" builtinId="8" hidden="1"/>
    <cellStyle name="Hyperlink" xfId="3184" builtinId="8" hidden="1"/>
    <cellStyle name="Hyperlink" xfId="4528" builtinId="8" hidden="1"/>
    <cellStyle name="Hyperlink" xfId="5904" builtinId="8" hidden="1"/>
    <cellStyle name="Hyperlink" xfId="6314" builtinId="8" hidden="1"/>
    <cellStyle name="Hyperlink" xfId="5866" builtinId="8" hidden="1"/>
    <cellStyle name="Hyperlink" xfId="5406" builtinId="8" hidden="1"/>
    <cellStyle name="Hyperlink" xfId="3524" builtinId="8" hidden="1"/>
    <cellStyle name="Hyperlink" xfId="3652" builtinId="8" hidden="1"/>
    <cellStyle name="Hyperlink" xfId="3782" builtinId="8" hidden="1"/>
    <cellStyle name="Hyperlink" xfId="3916" builtinId="8" hidden="1"/>
    <cellStyle name="Hyperlink" xfId="4044" builtinId="8" hidden="1"/>
    <cellStyle name="Hyperlink" xfId="4174" builtinId="8" hidden="1"/>
    <cellStyle name="Hyperlink" xfId="4306" builtinId="8" hidden="1"/>
    <cellStyle name="Hyperlink" xfId="4434" builtinId="8" hidden="1"/>
    <cellStyle name="Hyperlink" xfId="4564" builtinId="8" hidden="1"/>
    <cellStyle name="Hyperlink" xfId="4694" builtinId="8" hidden="1"/>
    <cellStyle name="Hyperlink" xfId="4708" builtinId="8" hidden="1"/>
    <cellStyle name="Hyperlink" xfId="4686" builtinId="8" hidden="1"/>
    <cellStyle name="Hyperlink" xfId="4670" builtinId="8" hidden="1"/>
    <cellStyle name="Hyperlink" xfId="4650" builtinId="8" hidden="1"/>
    <cellStyle name="Hyperlink" xfId="4634" builtinId="8" hidden="1"/>
    <cellStyle name="Hyperlink" xfId="4612" builtinId="8" hidden="1"/>
    <cellStyle name="Hyperlink" xfId="4590" builtinId="8" hidden="1"/>
    <cellStyle name="Hyperlink" xfId="4578" builtinId="8" hidden="1"/>
    <cellStyle name="Hyperlink" xfId="4556" builtinId="8" hidden="1"/>
    <cellStyle name="Hyperlink" xfId="4540" builtinId="8" hidden="1"/>
    <cellStyle name="Hyperlink" xfId="4518" builtinId="8" hidden="1"/>
    <cellStyle name="Hyperlink" xfId="4502" builtinId="8" hidden="1"/>
    <cellStyle name="Hyperlink" xfId="4482" builtinId="8" hidden="1"/>
    <cellStyle name="Hyperlink" xfId="4462" builtinId="8" hidden="1"/>
    <cellStyle name="Hyperlink" xfId="4444" builtinId="8" hidden="1"/>
    <cellStyle name="Hyperlink" xfId="4428" builtinId="8" hidden="1"/>
    <cellStyle name="Hyperlink" xfId="4410" builtinId="8" hidden="1"/>
    <cellStyle name="Hyperlink" xfId="4390" builtinId="8" hidden="1"/>
    <cellStyle name="Hyperlink" xfId="4372" builtinId="8" hidden="1"/>
    <cellStyle name="Hyperlink" xfId="4354" builtinId="8" hidden="1"/>
    <cellStyle name="Hyperlink" xfId="4332" builtinId="8" hidden="1"/>
    <cellStyle name="Hyperlink" xfId="4316" builtinId="8" hidden="1"/>
    <cellStyle name="Hyperlink" xfId="4294" builtinId="8" hidden="1"/>
    <cellStyle name="Hyperlink" xfId="4282" builtinId="8" hidden="1"/>
    <cellStyle name="Hyperlink" xfId="4260" builtinId="8" hidden="1"/>
    <cellStyle name="Hyperlink" xfId="4244" builtinId="8" hidden="1"/>
    <cellStyle name="Hyperlink" xfId="4222" builtinId="8" hidden="1"/>
    <cellStyle name="Hyperlink" xfId="4202" builtinId="8" hidden="1"/>
    <cellStyle name="Hyperlink" xfId="4186" builtinId="8" hidden="1"/>
    <cellStyle name="Hyperlink" xfId="4164" builtinId="8" hidden="1"/>
    <cellStyle name="Hyperlink" xfId="4150" builtinId="8" hidden="1"/>
    <cellStyle name="Hyperlink" xfId="4130" builtinId="8" hidden="1"/>
    <cellStyle name="Hyperlink" xfId="4114" builtinId="8" hidden="1"/>
    <cellStyle name="Hyperlink" xfId="4092" builtinId="8" hidden="1"/>
    <cellStyle name="Hyperlink" xfId="4074" builtinId="8" hidden="1"/>
    <cellStyle name="Hyperlink" xfId="4054" builtinId="8" hidden="1"/>
    <cellStyle name="Hyperlink" xfId="4036" builtinId="8" hidden="1"/>
    <cellStyle name="Hyperlink" xfId="4018" builtinId="8" hidden="1"/>
    <cellStyle name="Hyperlink" xfId="4002" builtinId="8" hidden="1"/>
    <cellStyle name="Hyperlink" xfId="3982" builtinId="8" hidden="1"/>
    <cellStyle name="Hyperlink" xfId="3964" builtinId="8" hidden="1"/>
    <cellStyle name="Hyperlink" xfId="3942" builtinId="8" hidden="1"/>
    <cellStyle name="Hyperlink" xfId="3926" builtinId="8" hidden="1"/>
    <cellStyle name="Hyperlink" xfId="3906" builtinId="8" hidden="1"/>
    <cellStyle name="Hyperlink" xfId="3890" builtinId="8" hidden="1"/>
    <cellStyle name="Hyperlink" xfId="3868" builtinId="8" hidden="1"/>
    <cellStyle name="Hyperlink" xfId="3854" builtinId="8" hidden="1"/>
    <cellStyle name="Hyperlink" xfId="3834" builtinId="8" hidden="1"/>
    <cellStyle name="Hyperlink" xfId="3812" builtinId="8" hidden="1"/>
    <cellStyle name="Hyperlink" xfId="3796" builtinId="8" hidden="1"/>
    <cellStyle name="Hyperlink" xfId="3774" builtinId="8" hidden="1"/>
    <cellStyle name="Hyperlink" xfId="3758" builtinId="8" hidden="1"/>
    <cellStyle name="Hyperlink" xfId="3738" builtinId="8" hidden="1"/>
    <cellStyle name="Hyperlink" xfId="3724" builtinId="8" hidden="1"/>
    <cellStyle name="Hyperlink" xfId="3702" builtinId="8" hidden="1"/>
    <cellStyle name="Hyperlink" xfId="3684" builtinId="8" hidden="1"/>
    <cellStyle name="Hyperlink" xfId="3666" builtinId="8" hidden="1"/>
    <cellStyle name="Hyperlink" xfId="3646" builtinId="8" hidden="1"/>
    <cellStyle name="Hyperlink" xfId="3628" builtinId="8" hidden="1"/>
    <cellStyle name="Hyperlink" xfId="3610" builtinId="8" hidden="1"/>
    <cellStyle name="Hyperlink" xfId="3590" builtinId="8" hidden="1"/>
    <cellStyle name="Hyperlink" xfId="3574" builtinId="8" hidden="1"/>
    <cellStyle name="Hyperlink" xfId="3554" builtinId="8" hidden="1"/>
    <cellStyle name="Hyperlink" xfId="3538" builtinId="8" hidden="1"/>
    <cellStyle name="Hyperlink" xfId="3516" builtinId="8" hidden="1"/>
    <cellStyle name="Hyperlink" xfId="3500" builtinId="8" hidden="1"/>
    <cellStyle name="Hyperlink" xfId="3478" builtinId="8" hidden="1"/>
    <cellStyle name="Hyperlink" xfId="5162" builtinId="8" hidden="1"/>
    <cellStyle name="Hyperlink" xfId="5236" builtinId="8" hidden="1"/>
    <cellStyle name="Hyperlink" xfId="5310" builtinId="8" hidden="1"/>
    <cellStyle name="Hyperlink" xfId="5364" builtinId="8" hidden="1"/>
    <cellStyle name="Hyperlink" xfId="5438" builtinId="8" hidden="1"/>
    <cellStyle name="Hyperlink" xfId="5492" builtinId="8" hidden="1"/>
    <cellStyle name="Hyperlink" xfId="5566" builtinId="8" hidden="1"/>
    <cellStyle name="Hyperlink" xfId="5620" builtinId="8" hidden="1"/>
    <cellStyle name="Hyperlink" xfId="5694" builtinId="8" hidden="1"/>
    <cellStyle name="Hyperlink" xfId="5758" builtinId="8" hidden="1"/>
    <cellStyle name="Hyperlink" xfId="5822" builtinId="8" hidden="1"/>
    <cellStyle name="Hyperlink" xfId="5886" builtinId="8" hidden="1"/>
    <cellStyle name="Hyperlink" xfId="5950" builtinId="8" hidden="1"/>
    <cellStyle name="Hyperlink" xfId="6014" builtinId="8" hidden="1"/>
    <cellStyle name="Hyperlink" xfId="6078" builtinId="8" hidden="1"/>
    <cellStyle name="Hyperlink" xfId="6142" builtinId="8" hidden="1"/>
    <cellStyle name="Hyperlink" xfId="6218" builtinId="8" hidden="1"/>
    <cellStyle name="Hyperlink" xfId="6270" builtinId="8" hidden="1"/>
    <cellStyle name="Hyperlink" xfId="6346" builtinId="8" hidden="1"/>
    <cellStyle name="Hyperlink" xfId="6398" builtinId="8" hidden="1"/>
    <cellStyle name="Hyperlink" xfId="6474" builtinId="8" hidden="1"/>
    <cellStyle name="Hyperlink" xfId="6526" builtinId="8" hidden="1"/>
    <cellStyle name="Hyperlink" xfId="6416" builtinId="8" hidden="1"/>
    <cellStyle name="Hyperlink" xfId="6192" builtinId="8" hidden="1"/>
    <cellStyle name="Hyperlink" xfId="6032" builtinId="8" hidden="1"/>
    <cellStyle name="Hyperlink" xfId="5808" builtinId="8" hidden="1"/>
    <cellStyle name="Hyperlink" xfId="5648" builtinId="8" hidden="1"/>
    <cellStyle name="Hyperlink" xfId="5424" builtinId="8" hidden="1"/>
    <cellStyle name="Hyperlink" xfId="5264" builtinId="8" hidden="1"/>
    <cellStyle name="Hyperlink" xfId="5040" builtinId="8" hidden="1"/>
    <cellStyle name="Hyperlink" xfId="4848" builtinId="8" hidden="1"/>
    <cellStyle name="Hyperlink" xfId="4656" builtinId="8" hidden="1"/>
    <cellStyle name="Hyperlink" xfId="4464" builtinId="8" hidden="1"/>
    <cellStyle name="Hyperlink" xfId="4272" builtinId="8" hidden="1"/>
    <cellStyle name="Hyperlink" xfId="4080" builtinId="8" hidden="1"/>
    <cellStyle name="Hyperlink" xfId="3888" builtinId="8" hidden="1"/>
    <cellStyle name="Hyperlink" xfId="3696" builtinId="8" hidden="1"/>
    <cellStyle name="Hyperlink" xfId="3472" builtinId="8" hidden="1"/>
    <cellStyle name="Hyperlink" xfId="3312" builtinId="8" hidden="1"/>
    <cellStyle name="Hyperlink" xfId="3088" builtinId="8" hidden="1"/>
    <cellStyle name="Hyperlink" xfId="2928" builtinId="8" hidden="1"/>
    <cellStyle name="Hyperlink" xfId="2704" builtinId="8" hidden="1"/>
    <cellStyle name="Hyperlink" xfId="2544" builtinId="8" hidden="1"/>
    <cellStyle name="Hyperlink" xfId="2320" builtinId="8" hidden="1"/>
    <cellStyle name="Hyperlink" xfId="977" builtinId="8" hidden="1"/>
    <cellStyle name="Hyperlink" xfId="1021" builtinId="8" hidden="1"/>
    <cellStyle name="Hyperlink" xfId="1086" builtinId="8" hidden="1"/>
    <cellStyle name="Hyperlink" xfId="1132" builtinId="8" hidden="1"/>
    <cellStyle name="Hyperlink" xfId="1196" builtinId="8" hidden="1"/>
    <cellStyle name="Hyperlink" xfId="1242" builtinId="8" hidden="1"/>
    <cellStyle name="Hyperlink" xfId="1306" builtinId="8" hidden="1"/>
    <cellStyle name="Hyperlink" xfId="1362" builtinId="8" hidden="1"/>
    <cellStyle name="Hyperlink" xfId="1416" builtinId="8" hidden="1"/>
    <cellStyle name="Hyperlink" xfId="1470" builtinId="8" hidden="1"/>
    <cellStyle name="Hyperlink" xfId="1526" builtinId="8" hidden="1"/>
    <cellStyle name="Hyperlink" xfId="1580" builtinId="8" hidden="1"/>
    <cellStyle name="Hyperlink" xfId="1636" builtinId="8" hidden="1"/>
    <cellStyle name="Hyperlink" xfId="1690" builtinId="8" hidden="1"/>
    <cellStyle name="Hyperlink" xfId="1754" builtinId="8" hidden="1"/>
    <cellStyle name="Hyperlink" xfId="1800" builtinId="8" hidden="1"/>
    <cellStyle name="Hyperlink" xfId="1864" builtinId="8" hidden="1"/>
    <cellStyle name="Hyperlink" xfId="1910" builtinId="8" hidden="1"/>
    <cellStyle name="Hyperlink" xfId="1974" builtinId="8" hidden="1"/>
    <cellStyle name="Hyperlink" xfId="2020" builtinId="8" hidden="1"/>
    <cellStyle name="Hyperlink" xfId="2084" builtinId="8" hidden="1"/>
    <cellStyle name="Hyperlink" xfId="2148" builtinId="8" hidden="1"/>
    <cellStyle name="Hyperlink" xfId="2194" builtinId="8" hidden="1"/>
    <cellStyle name="Hyperlink" xfId="1856" builtinId="8" hidden="1"/>
    <cellStyle name="Hyperlink" xfId="1536" builtinId="8" hidden="1"/>
    <cellStyle name="Hyperlink" xfId="1088" builtinId="8" hidden="1"/>
    <cellStyle name="Hyperlink" xfId="465" builtinId="8" hidden="1"/>
    <cellStyle name="Hyperlink" xfId="525" builtinId="8" hidden="1"/>
    <cellStyle name="Hyperlink" xfId="4774" builtinId="8" hidden="1"/>
    <cellStyle name="Hyperlink" xfId="4842" builtinId="8" hidden="1"/>
    <cellStyle name="Hyperlink" xfId="4906" builtinId="8" hidden="1"/>
    <cellStyle name="Hyperlink" xfId="4970" builtinId="8" hidden="1"/>
    <cellStyle name="Hyperlink" xfId="5036" builtinId="8" hidden="1"/>
    <cellStyle name="Hyperlink" xfId="5100" builtinId="8" hidden="1"/>
    <cellStyle name="Hyperlink" xfId="5044" builtinId="8" hidden="1"/>
    <cellStyle name="Hyperlink" xfId="4574" builtinId="8" hidden="1"/>
    <cellStyle name="Hyperlink" xfId="4126" builtinId="8" hidden="1"/>
    <cellStyle name="Hyperlink" xfId="3678" builtinId="8" hidden="1"/>
    <cellStyle name="Hyperlink" xfId="2830" builtinId="8" hidden="1"/>
    <cellStyle name="Hyperlink" xfId="2892" builtinId="8" hidden="1"/>
    <cellStyle name="Hyperlink" xfId="2950" builtinId="8" hidden="1"/>
    <cellStyle name="Hyperlink" xfId="3012" builtinId="8" hidden="1"/>
    <cellStyle name="Hyperlink" xfId="3074" builtinId="8" hidden="1"/>
    <cellStyle name="Hyperlink" xfId="3132" builtinId="8" hidden="1"/>
    <cellStyle name="Hyperlink" xfId="3196" builtinId="8" hidden="1"/>
    <cellStyle name="Hyperlink" xfId="3254" builtinId="8" hidden="1"/>
    <cellStyle name="Hyperlink" xfId="3314" builtinId="8" hidden="1"/>
    <cellStyle name="Hyperlink" xfId="3378" builtinId="8" hidden="1"/>
    <cellStyle name="Hyperlink" xfId="3436" builtinId="8" hidden="1"/>
    <cellStyle name="Hyperlink" xfId="3060" builtinId="8" hidden="1"/>
    <cellStyle name="Hyperlink" xfId="2534" builtinId="8" hidden="1"/>
    <cellStyle name="Hyperlink" xfId="2594" builtinId="8" hidden="1"/>
    <cellStyle name="Hyperlink" xfId="2650" builtinId="8" hidden="1"/>
    <cellStyle name="Hyperlink" xfId="2710" builtinId="8" hidden="1"/>
    <cellStyle name="Hyperlink" xfId="2770" builtinId="8" hidden="1"/>
    <cellStyle name="Hyperlink" xfId="2366" builtinId="8" hidden="1"/>
    <cellStyle name="Hyperlink" xfId="2428" builtinId="8" hidden="1"/>
    <cellStyle name="Hyperlink" xfId="2484" builtinId="8" hidden="1"/>
    <cellStyle name="Hyperlink" xfId="2324" builtinId="8" hidden="1"/>
    <cellStyle name="Hyperlink" xfId="2250" builtinId="8" hidden="1"/>
    <cellStyle name="Hyperlink" xfId="2242" builtinId="8" hidden="1"/>
    <cellStyle name="Hyperlink" xfId="2390" builtinId="8" hidden="1"/>
    <cellStyle name="Hyperlink" xfId="2674" builtinId="8" hidden="1"/>
    <cellStyle name="Hyperlink" xfId="2498" builtinId="8" hidden="1"/>
    <cellStyle name="Hyperlink" xfId="3340" builtinId="8" hidden="1"/>
    <cellStyle name="Hyperlink" xfId="3158" builtinId="8" hidden="1"/>
    <cellStyle name="Hyperlink" xfId="2978" builtinId="8" hidden="1"/>
    <cellStyle name="Hyperlink" xfId="3486" builtinId="8" hidden="1"/>
    <cellStyle name="Hyperlink" xfId="4852" builtinId="8" hidden="1"/>
    <cellStyle name="Hyperlink" xfId="4996" builtinId="8" hidden="1"/>
    <cellStyle name="Hyperlink" xfId="4802" builtinId="8" hidden="1"/>
    <cellStyle name="Hyperlink" xfId="4606" builtinId="8" hidden="1"/>
    <cellStyle name="Hyperlink" xfId="4412" builtinId="8" hidden="1"/>
    <cellStyle name="Hyperlink" xfId="4218" builtinId="8" hidden="1"/>
    <cellStyle name="Hyperlink" xfId="4022" builtinId="8" hidden="1"/>
    <cellStyle name="Hyperlink" xfId="3826" builtinId="8" hidden="1"/>
    <cellStyle name="Hyperlink" xfId="3630" builtinId="8" hidden="1"/>
    <cellStyle name="Hyperlink" xfId="5258" builtinId="8" hidden="1"/>
    <cellStyle name="Hyperlink" xfId="5940" builtinId="8" hidden="1"/>
    <cellStyle name="Hyperlink" xfId="6352" builtinId="8" hidden="1"/>
    <cellStyle name="Hyperlink" xfId="4304" builtinId="8" hidden="1"/>
    <cellStyle name="Hyperlink" xfId="2256" builtinId="8" hidden="1"/>
    <cellStyle name="Hyperlink" xfId="1516" builtinId="8" hidden="1"/>
    <cellStyle name="Hyperlink" xfId="2102" builtinId="8" hidden="1"/>
    <cellStyle name="Hyperlink" xfId="721" builtinId="8" hidden="1"/>
    <cellStyle name="Hyperlink" xfId="145" builtinId="8" hidden="1"/>
    <cellStyle name="Hyperlink" xfId="205" builtinId="8" hidden="1"/>
    <cellStyle name="Hyperlink" xfId="373" builtinId="8" hidden="1"/>
    <cellStyle name="Hyperlink" xfId="671" builtinId="8" hidden="1"/>
    <cellStyle name="Hyperlink" xfId="783" builtinId="8" hidden="1"/>
    <cellStyle name="Hyperlink" xfId="599" builtinId="8" hidden="1"/>
    <cellStyle name="Hyperlink" xfId="1120" builtinId="8" hidden="1"/>
    <cellStyle name="Hyperlink" xfId="2168" builtinId="8" hidden="1"/>
    <cellStyle name="Hyperlink" xfId="1972" builtinId="8" hidden="1"/>
    <cellStyle name="Hyperlink" xfId="5640" builtinId="8" hidden="1"/>
    <cellStyle name="Hyperlink" xfId="5448" builtinId="8" hidden="1"/>
    <cellStyle name="Hyperlink" xfId="5256" builtinId="8" hidden="1"/>
    <cellStyle name="Hyperlink" xfId="5064" builtinId="8" hidden="1"/>
    <cellStyle name="Hyperlink" xfId="4864" builtinId="8" hidden="1"/>
    <cellStyle name="Hyperlink" xfId="4672" builtinId="8" hidden="1"/>
    <cellStyle name="Hyperlink" xfId="4480" builtinId="8" hidden="1"/>
    <cellStyle name="Hyperlink" xfId="4280" builtinId="8" hidden="1"/>
    <cellStyle name="Hyperlink" xfId="4088" builtinId="8" hidden="1"/>
    <cellStyle name="Hyperlink" xfId="3896" builtinId="8" hidden="1"/>
    <cellStyle name="Hyperlink" xfId="3704" builtinId="8" hidden="1"/>
    <cellStyle name="Hyperlink" xfId="3496" builtinId="8" hidden="1"/>
    <cellStyle name="Hyperlink" xfId="3304" builtinId="8" hidden="1"/>
    <cellStyle name="Hyperlink" xfId="3112" builtinId="8" hidden="1"/>
    <cellStyle name="Hyperlink" xfId="2912" builtinId="8" hidden="1"/>
    <cellStyle name="Hyperlink" xfId="2720" builtinId="8" hidden="1"/>
    <cellStyle name="Hyperlink" xfId="2528" builtinId="8" hidden="1"/>
    <cellStyle name="Hyperlink" xfId="2336" builtinId="8" hidden="1"/>
    <cellStyle name="Hyperlink" xfId="965" builtinId="8" hidden="1"/>
    <cellStyle name="Hyperlink" xfId="1019" builtinId="8" hidden="1"/>
    <cellStyle name="Hyperlink" xfId="1076" builtinId="8" hidden="1"/>
    <cellStyle name="Hyperlink" xfId="1134" builtinId="8" hidden="1"/>
    <cellStyle name="Hyperlink" xfId="1190" builtinId="8" hidden="1"/>
    <cellStyle name="Hyperlink" xfId="1244" builtinId="8" hidden="1"/>
    <cellStyle name="Hyperlink" xfId="1300" builtinId="8" hidden="1"/>
    <cellStyle name="Hyperlink" xfId="1356" builtinId="8" hidden="1"/>
    <cellStyle name="Hyperlink" xfId="1412" builtinId="8" hidden="1"/>
    <cellStyle name="Hyperlink" xfId="1466" builtinId="8" hidden="1"/>
    <cellStyle name="Hyperlink" xfId="1524" builtinId="8" hidden="1"/>
    <cellStyle name="Hyperlink" xfId="1578" builtinId="8" hidden="1"/>
    <cellStyle name="Hyperlink" xfId="1634" builtinId="8" hidden="1"/>
    <cellStyle name="Hyperlink" xfId="1688" builtinId="8" hidden="1"/>
    <cellStyle name="Hyperlink" xfId="1748" builtinId="8" hidden="1"/>
    <cellStyle name="Hyperlink" xfId="1802" builtinId="8" hidden="1"/>
    <cellStyle name="Hyperlink" xfId="1858" builtinId="8" hidden="1"/>
    <cellStyle name="Hyperlink" xfId="1496" builtinId="8" hidden="1"/>
    <cellStyle name="Hyperlink" xfId="1108" builtinId="8" hidden="1"/>
    <cellStyle name="Hyperlink" xfId="3008" builtinId="8" hidden="1"/>
    <cellStyle name="Hyperlink" xfId="4376" builtinId="8" hidden="1"/>
    <cellStyle name="Hyperlink" xfId="5934" builtinId="8" hidden="1"/>
    <cellStyle name="Hyperlink" xfId="5996" builtinId="8" hidden="1"/>
    <cellStyle name="Hyperlink" xfId="6054" builtinId="8" hidden="1"/>
    <cellStyle name="Hyperlink" xfId="6118" builtinId="8" hidden="1"/>
    <cellStyle name="Hyperlink" xfId="6180" builtinId="8" hidden="1"/>
    <cellStyle name="Hyperlink" xfId="6242" builtinId="8" hidden="1"/>
    <cellStyle name="Hyperlink" xfId="6300" builtinId="8" hidden="1"/>
    <cellStyle name="Hyperlink" xfId="6362" builtinId="8" hidden="1"/>
    <cellStyle name="Hyperlink" xfId="6422" builtinId="8" hidden="1"/>
    <cellStyle name="Hyperlink" xfId="6482" builtinId="8" hidden="1"/>
    <cellStyle name="Hyperlink" xfId="6542" builtinId="8" hidden="1"/>
    <cellStyle name="Hyperlink" xfId="6408" builtinId="8" hidden="1"/>
    <cellStyle name="Hyperlink" xfId="6232" builtinId="8" hidden="1"/>
    <cellStyle name="Hyperlink" xfId="6048" builtinId="8" hidden="1"/>
    <cellStyle name="Hyperlink" xfId="5864" builtinId="8" hidden="1"/>
    <cellStyle name="Hyperlink" xfId="6336" builtinId="8" hidden="1"/>
    <cellStyle name="Hyperlink" xfId="5540" builtinId="8" hidden="1"/>
    <cellStyle name="Hyperlink" xfId="5602" builtinId="8" hidden="1"/>
    <cellStyle name="Hyperlink" xfId="5658" builtinId="8" hidden="1"/>
    <cellStyle name="Hyperlink" xfId="5718" builtinId="8" hidden="1"/>
    <cellStyle name="Hyperlink" xfId="5778" builtinId="8" hidden="1"/>
    <cellStyle name="Hyperlink" xfId="5836" builtinId="8" hidden="1"/>
    <cellStyle name="Hyperlink" xfId="5894" builtinId="8" hidden="1"/>
    <cellStyle name="Hyperlink" xfId="5340" builtinId="8" hidden="1"/>
    <cellStyle name="Hyperlink" xfId="5398" builtinId="8" hidden="1"/>
    <cellStyle name="Hyperlink" xfId="5458" builtinId="8" hidden="1"/>
    <cellStyle name="Hyperlink" xfId="5516" builtinId="8" hidden="1"/>
    <cellStyle name="Hyperlink" xfId="5284" builtinId="8" hidden="1"/>
    <cellStyle name="Hyperlink" xfId="5198" builtinId="8" hidden="1"/>
    <cellStyle name="Hyperlink" xfId="5186" builtinId="8" hidden="1"/>
    <cellStyle name="Hyperlink" xfId="6570" builtinId="8" hidden="1"/>
    <cellStyle name="Hyperlink" xfId="6600" builtinId="8" hidden="1"/>
    <cellStyle name="Hyperlink" xfId="6590" builtinId="8" hidden="1"/>
    <cellStyle name="Hyperlink" xfId="6580" builtinId="8" hidden="1"/>
    <cellStyle name="Hyperlink" xfId="6568" builtinId="8" hidden="1"/>
    <cellStyle name="Hyperlink" xfId="6558" builtinId="8" hidden="1"/>
    <cellStyle name="Hyperlink" xfId="5170" builtinId="8" hidden="1"/>
    <cellStyle name="Hyperlink" xfId="5180" builtinId="8" hidden="1"/>
    <cellStyle name="Hyperlink" xfId="5238" builtinId="8" hidden="1"/>
    <cellStyle name="Hyperlink" xfId="5220" builtinId="8" hidden="1"/>
    <cellStyle name="Hyperlink" xfId="5196" builtinId="8" hidden="1"/>
    <cellStyle name="Hyperlink" xfId="5318" builtinId="8" hidden="1"/>
    <cellStyle name="Hyperlink" xfId="5302" builtinId="8" hidden="1"/>
    <cellStyle name="Hyperlink" xfId="5282" builtinId="8" hidden="1"/>
    <cellStyle name="Hyperlink" xfId="5262" builtinId="8" hidden="1"/>
    <cellStyle name="Hyperlink" xfId="5244" builtinId="8" hidden="1"/>
    <cellStyle name="Hyperlink" xfId="5510" builtinId="8" hidden="1"/>
    <cellStyle name="Hyperlink" xfId="5494" builtinId="8" hidden="1"/>
    <cellStyle name="Hyperlink" xfId="5476" builtinId="8" hidden="1"/>
    <cellStyle name="Hyperlink" xfId="5454" builtinId="8" hidden="1"/>
    <cellStyle name="Hyperlink" xfId="5436" builtinId="8" hidden="1"/>
    <cellStyle name="Hyperlink" xfId="5414" builtinId="8" hidden="1"/>
    <cellStyle name="Hyperlink" xfId="5394" builtinId="8" hidden="1"/>
    <cellStyle name="Hyperlink" xfId="5378" builtinId="8" hidden="1"/>
    <cellStyle name="Hyperlink" xfId="5358" builtinId="8" hidden="1"/>
    <cellStyle name="Hyperlink" xfId="5338" builtinId="8" hidden="1"/>
    <cellStyle name="Hyperlink" xfId="5932" builtinId="8" hidden="1"/>
    <cellStyle name="Hyperlink" xfId="5914" builtinId="8" hidden="1"/>
    <cellStyle name="Hyperlink" xfId="5892" builtinId="8" hidden="1"/>
    <cellStyle name="Hyperlink" xfId="5870" builtinId="8" hidden="1"/>
    <cellStyle name="Hyperlink" xfId="5852" builtinId="8" hidden="1"/>
    <cellStyle name="Hyperlink" xfId="5830" builtinId="8" hidden="1"/>
    <cellStyle name="Hyperlink" xfId="5814" builtinId="8" hidden="1"/>
    <cellStyle name="Hyperlink" xfId="5796" builtinId="8" hidden="1"/>
    <cellStyle name="Hyperlink" xfId="5772" builtinId="8" hidden="1"/>
    <cellStyle name="Hyperlink" xfId="5754" builtinId="8" hidden="1"/>
    <cellStyle name="Hyperlink" xfId="5734" builtinId="8" hidden="1"/>
    <cellStyle name="Hyperlink" xfId="5714" builtinId="8" hidden="1"/>
    <cellStyle name="Hyperlink" xfId="5698" builtinId="8" hidden="1"/>
    <cellStyle name="Hyperlink" xfId="5678" builtinId="8" hidden="1"/>
    <cellStyle name="Hyperlink" xfId="5654" builtinId="8" hidden="1"/>
    <cellStyle name="Hyperlink" xfId="5636" builtinId="8" hidden="1"/>
    <cellStyle name="Hyperlink" xfId="5618" builtinId="8" hidden="1"/>
    <cellStyle name="Hyperlink" xfId="5596" builtinId="8" hidden="1"/>
    <cellStyle name="Hyperlink" xfId="5580" builtinId="8" hidden="1"/>
    <cellStyle name="Hyperlink" xfId="5562" builtinId="8" hidden="1"/>
    <cellStyle name="Hyperlink" xfId="5538" builtinId="8" hidden="1"/>
    <cellStyle name="Hyperlink" xfId="6060" builtinId="8" hidden="1"/>
    <cellStyle name="Hyperlink" xfId="6342" builtinId="8" hidden="1"/>
    <cellStyle name="Hyperlink" xfId="6168" builtinId="8" hidden="1"/>
    <cellStyle name="Hyperlink" xfId="5752" builtinId="8" hidden="1"/>
    <cellStyle name="Hyperlink" xfId="5800" builtinId="8" hidden="1"/>
    <cellStyle name="Hyperlink" xfId="5880" builtinId="8" hidden="1"/>
    <cellStyle name="Hyperlink" xfId="5928" builtinId="8" hidden="1"/>
    <cellStyle name="Hyperlink" xfId="5984" builtinId="8" hidden="1"/>
    <cellStyle name="Hyperlink" xfId="6056" builtinId="8" hidden="1"/>
    <cellStyle name="Hyperlink" xfId="6112" builtinId="8" hidden="1"/>
    <cellStyle name="Hyperlink" xfId="6176" builtinId="8" hidden="1"/>
    <cellStyle name="Hyperlink" xfId="6240" builtinId="8" hidden="1"/>
    <cellStyle name="Hyperlink" xfId="6296" builtinId="8" hidden="1"/>
    <cellStyle name="Hyperlink" xfId="6360" builtinId="8" hidden="1"/>
    <cellStyle name="Hyperlink" xfId="6424" builtinId="8" hidden="1"/>
    <cellStyle name="Hyperlink" xfId="6472" builtinId="8" hidden="1"/>
    <cellStyle name="Hyperlink" xfId="6536" builtinId="8" hidden="1"/>
    <cellStyle name="Hyperlink" xfId="6540" builtinId="8" hidden="1"/>
    <cellStyle name="Hyperlink" xfId="6522" builtinId="8" hidden="1"/>
    <cellStyle name="Hyperlink" xfId="6500" builtinId="8" hidden="1"/>
    <cellStyle name="Hyperlink" xfId="6478" builtinId="8" hidden="1"/>
    <cellStyle name="Hyperlink" xfId="6460" builtinId="8" hidden="1"/>
    <cellStyle name="Hyperlink" xfId="6438" builtinId="8" hidden="1"/>
    <cellStyle name="Hyperlink" xfId="6418" builtinId="8" hidden="1"/>
    <cellStyle name="Hyperlink" xfId="6396" builtinId="8" hidden="1"/>
    <cellStyle name="Hyperlink" xfId="6380" builtinId="8" hidden="1"/>
    <cellStyle name="Hyperlink" xfId="6358" builtinId="8" hidden="1"/>
    <cellStyle name="Hyperlink" xfId="6338" builtinId="8" hidden="1"/>
    <cellStyle name="Hyperlink" xfId="6318" builtinId="8" hidden="1"/>
    <cellStyle name="Hyperlink" xfId="6298" builtinId="8" hidden="1"/>
    <cellStyle name="Hyperlink" xfId="6276" builtinId="8" hidden="1"/>
    <cellStyle name="Hyperlink" xfId="6258" builtinId="8" hidden="1"/>
    <cellStyle name="Hyperlink" xfId="6236" builtinId="8" hidden="1"/>
    <cellStyle name="Hyperlink" xfId="6214" builtinId="8" hidden="1"/>
    <cellStyle name="Hyperlink" xfId="6198" builtinId="8" hidden="1"/>
    <cellStyle name="Hyperlink" xfId="6178" builtinId="8" hidden="1"/>
    <cellStyle name="Hyperlink" xfId="6156" builtinId="8" hidden="1"/>
    <cellStyle name="Hyperlink" xfId="6138" builtinId="8" hidden="1"/>
    <cellStyle name="Hyperlink" xfId="6114" builtinId="8" hidden="1"/>
    <cellStyle name="Hyperlink" xfId="6094" builtinId="8" hidden="1"/>
    <cellStyle name="Hyperlink" xfId="6076" builtinId="8" hidden="1"/>
    <cellStyle name="Hyperlink" xfId="6052" builtinId="8" hidden="1"/>
    <cellStyle name="Hyperlink" xfId="6034" builtinId="8" hidden="1"/>
    <cellStyle name="Hyperlink" xfId="6018" builtinId="8" hidden="1"/>
    <cellStyle name="Hyperlink" xfId="5990" builtinId="8" hidden="1"/>
    <cellStyle name="Hyperlink" xfId="5974" builtinId="8" hidden="1"/>
    <cellStyle name="Hyperlink" xfId="5956" builtinId="8" hidden="1"/>
    <cellStyle name="Hyperlink" xfId="5656" builtinId="8" hidden="1"/>
    <cellStyle name="Hyperlink" xfId="5224" builtinId="8" hidden="1"/>
    <cellStyle name="Hyperlink" xfId="4800" builtinId="8" hidden="1"/>
    <cellStyle name="Hyperlink" xfId="4288" builtinId="8" hidden="1"/>
    <cellStyle name="Hyperlink" xfId="3864" builtinId="8" hidden="1"/>
    <cellStyle name="Hyperlink" xfId="3432" builtinId="8" hidden="1"/>
    <cellStyle name="Hyperlink" xfId="2920" builtinId="8" hidden="1"/>
    <cellStyle name="Hyperlink" xfId="2496" builtinId="8" hidden="1"/>
    <cellStyle name="Hyperlink" xfId="983" builtinId="8" hidden="1"/>
    <cellStyle name="Hyperlink" xfId="1130" builtinId="8" hidden="1"/>
    <cellStyle name="Hyperlink" xfId="1254" builtinId="8" hidden="1"/>
    <cellStyle name="Hyperlink" xfId="1374" builtinId="8" hidden="1"/>
    <cellStyle name="Hyperlink" xfId="1522" builtinId="8" hidden="1"/>
    <cellStyle name="Hyperlink" xfId="1642" builtinId="8" hidden="1"/>
    <cellStyle name="Hyperlink" xfId="1766" builtinId="8" hidden="1"/>
    <cellStyle name="Hyperlink" xfId="1852" builtinId="8" hidden="1"/>
    <cellStyle name="Hyperlink" xfId="1834" builtinId="8" hidden="1"/>
    <cellStyle name="Hyperlink" xfId="1820" builtinId="8" hidden="1"/>
    <cellStyle name="Hyperlink" xfId="1798" builtinId="8" hidden="1"/>
    <cellStyle name="Hyperlink" xfId="1780" builtinId="8" hidden="1"/>
    <cellStyle name="Hyperlink" xfId="1762" builtinId="8" hidden="1"/>
    <cellStyle name="Hyperlink" xfId="1742" builtinId="8" hidden="1"/>
    <cellStyle name="Hyperlink" xfId="1724" builtinId="8" hidden="1"/>
    <cellStyle name="Hyperlink" xfId="1706" builtinId="8" hidden="1"/>
    <cellStyle name="Hyperlink" xfId="1686" builtinId="8" hidden="1"/>
    <cellStyle name="Hyperlink" xfId="1670" builtinId="8" hidden="1"/>
    <cellStyle name="Hyperlink" xfId="1652" builtinId="8" hidden="1"/>
    <cellStyle name="Hyperlink" xfId="1630" builtinId="8" hidden="1"/>
    <cellStyle name="Hyperlink" xfId="1612" builtinId="8" hidden="1"/>
    <cellStyle name="Hyperlink" xfId="1596" builtinId="8" hidden="1"/>
    <cellStyle name="Hyperlink" xfId="1576" builtinId="8" hidden="1"/>
    <cellStyle name="Hyperlink" xfId="1558" builtinId="8" hidden="1"/>
    <cellStyle name="Hyperlink" xfId="1540" builtinId="8" hidden="1"/>
    <cellStyle name="Hyperlink" xfId="1518" builtinId="8" hidden="1"/>
    <cellStyle name="Hyperlink" xfId="1502" builtinId="8" hidden="1"/>
    <cellStyle name="Hyperlink" xfId="1484" builtinId="8" hidden="1"/>
    <cellStyle name="Hyperlink" xfId="4254" builtinId="8" hidden="1"/>
    <cellStyle name="Hyperlink" xfId="4340" builtinId="8" hidden="1"/>
    <cellStyle name="Hyperlink" xfId="4426" builtinId="8" hidden="1"/>
    <cellStyle name="Hyperlink" xfId="4596" builtinId="8" hidden="1"/>
    <cellStyle name="Hyperlink" xfId="4682" builtinId="8" hidden="1"/>
    <cellStyle name="Hyperlink" xfId="4938" builtinId="8" hidden="1"/>
    <cellStyle name="Hyperlink" xfId="5022" builtinId="8" hidden="1"/>
    <cellStyle name="Hyperlink" xfId="5108" builtinId="8" hidden="1"/>
    <cellStyle name="Hyperlink" xfId="5132" builtinId="8" hidden="1"/>
    <cellStyle name="Hyperlink" xfId="5118" builtinId="8" hidden="1"/>
    <cellStyle name="Hyperlink" xfId="5106" builtinId="8" hidden="1"/>
    <cellStyle name="Hyperlink" xfId="5082" builtinId="8" hidden="1"/>
    <cellStyle name="Hyperlink" xfId="5058" builtinId="8" hidden="1"/>
    <cellStyle name="Hyperlink" xfId="5034" builtinId="8" hidden="1"/>
    <cellStyle name="Hyperlink" xfId="5020" builtinId="8" hidden="1"/>
    <cellStyle name="Hyperlink" xfId="5010" builtinId="8" hidden="1"/>
    <cellStyle name="Hyperlink" xfId="4986" builtinId="8" hidden="1"/>
    <cellStyle name="Hyperlink" xfId="4972" builtinId="8" hidden="1"/>
    <cellStyle name="Hyperlink" xfId="4962" builtinId="8" hidden="1"/>
    <cellStyle name="Hyperlink" xfId="4924" builtinId="8" hidden="1"/>
    <cellStyle name="Hyperlink" xfId="4910" builtinId="8" hidden="1"/>
    <cellStyle name="Hyperlink" xfId="4886" builtinId="8" hidden="1"/>
    <cellStyle name="Hyperlink" xfId="4876" builtinId="8" hidden="1"/>
    <cellStyle name="Hyperlink" xfId="4862" builtinId="8" hidden="1"/>
    <cellStyle name="Hyperlink" xfId="4838" builtinId="8" hidden="1"/>
    <cellStyle name="Hyperlink" xfId="4826" builtinId="8" hidden="1"/>
    <cellStyle name="Hyperlink" xfId="4790" builtinId="8" hidden="1"/>
    <cellStyle name="Hyperlink" xfId="4778" builtinId="8" hidden="1"/>
    <cellStyle name="Hyperlink" xfId="4764" builtinId="8" hidden="1"/>
    <cellStyle name="Hyperlink" xfId="4740" builtinId="8" hidden="1"/>
    <cellStyle name="Hyperlink" xfId="4730" builtinId="8" hidden="1"/>
    <cellStyle name="Hyperlink" xfId="4716" builtinId="8" hidden="1"/>
    <cellStyle name="Hyperlink" xfId="4692" builtinId="8" hidden="1"/>
    <cellStyle name="Hyperlink" xfId="4668" builtinId="8" hidden="1"/>
    <cellStyle name="Hyperlink" xfId="4644" builtinId="8" hidden="1"/>
    <cellStyle name="Hyperlink" xfId="4630" builtinId="8" hidden="1"/>
    <cellStyle name="Hyperlink" xfId="4620" builtinId="8" hidden="1"/>
    <cellStyle name="Hyperlink" xfId="4594" builtinId="8" hidden="1"/>
    <cellStyle name="Hyperlink" xfId="4582" builtinId="8" hidden="1"/>
    <cellStyle name="Hyperlink" xfId="4570" builtinId="8" hidden="1"/>
    <cellStyle name="Hyperlink" xfId="4534" builtinId="8" hidden="1"/>
    <cellStyle name="Hyperlink" xfId="4522" builtinId="8" hidden="1"/>
    <cellStyle name="Hyperlink" xfId="4498" builtinId="8" hidden="1"/>
    <cellStyle name="Hyperlink" xfId="4484" builtinId="8" hidden="1"/>
    <cellStyle name="Hyperlink" xfId="4474" builtinId="8" hidden="1"/>
    <cellStyle name="Hyperlink" xfId="4450" builtinId="8" hidden="1"/>
    <cellStyle name="Hyperlink" xfId="4436" builtinId="8" hidden="1"/>
    <cellStyle name="Hyperlink" xfId="4398" builtinId="8" hidden="1"/>
    <cellStyle name="Hyperlink" xfId="4388" builtinId="8" hidden="1"/>
    <cellStyle name="Hyperlink" xfId="4374" builtinId="8" hidden="1"/>
    <cellStyle name="Hyperlink" xfId="4350" builtinId="8" hidden="1"/>
    <cellStyle name="Hyperlink" xfId="4338" builtinId="8" hidden="1"/>
    <cellStyle name="Hyperlink" xfId="4326" builtinId="8" hidden="1"/>
    <cellStyle name="Hyperlink" xfId="4302" builtinId="8" hidden="1"/>
    <cellStyle name="Hyperlink" xfId="4278" builtinId="8" hidden="1"/>
    <cellStyle name="Hyperlink" xfId="4252" builtinId="8" hidden="1"/>
    <cellStyle name="Hyperlink" xfId="4242" builtinId="8" hidden="1"/>
    <cellStyle name="Hyperlink" xfId="4228" builtinId="8" hidden="1"/>
    <cellStyle name="Hyperlink" xfId="4204" builtinId="8" hidden="1"/>
    <cellStyle name="Hyperlink" xfId="4194" builtinId="8" hidden="1"/>
    <cellStyle name="Hyperlink" xfId="4180" builtinId="8" hidden="1"/>
    <cellStyle name="Hyperlink" xfId="4142" builtinId="8" hidden="1"/>
    <cellStyle name="Hyperlink" xfId="4132" builtinId="8" hidden="1"/>
    <cellStyle name="Hyperlink" xfId="4108" builtinId="8" hidden="1"/>
    <cellStyle name="Hyperlink" xfId="4094" builtinId="8" hidden="1"/>
    <cellStyle name="Hyperlink" xfId="4082" builtinId="8" hidden="1"/>
    <cellStyle name="Hyperlink" xfId="4058" builtinId="8" hidden="1"/>
    <cellStyle name="Hyperlink" xfId="4046" builtinId="8" hidden="1"/>
    <cellStyle name="Hyperlink" xfId="4010" builtinId="8" hidden="1"/>
    <cellStyle name="Hyperlink" xfId="3996" builtinId="8" hidden="1"/>
    <cellStyle name="Hyperlink" xfId="3986" builtinId="8" hidden="1"/>
    <cellStyle name="Hyperlink" xfId="3962" builtinId="8" hidden="1"/>
    <cellStyle name="Hyperlink" xfId="3948" builtinId="8" hidden="1"/>
    <cellStyle name="Hyperlink" xfId="3938" builtinId="8" hidden="1"/>
    <cellStyle name="Hyperlink" xfId="3910" builtinId="8" hidden="1"/>
    <cellStyle name="Hyperlink" xfId="3886" builtinId="8" hidden="1"/>
    <cellStyle name="Hyperlink" xfId="3862" builtinId="8" hidden="1"/>
    <cellStyle name="Hyperlink" xfId="3852" builtinId="8" hidden="1"/>
    <cellStyle name="Hyperlink" xfId="3838" builtinId="8" hidden="1"/>
    <cellStyle name="Hyperlink" xfId="3814" builtinId="8" hidden="1"/>
    <cellStyle name="Hyperlink" xfId="3802" builtinId="8" hidden="1"/>
    <cellStyle name="Hyperlink" xfId="3790" builtinId="8" hidden="1"/>
    <cellStyle name="Hyperlink" xfId="3754" builtinId="8" hidden="1"/>
    <cellStyle name="Hyperlink" xfId="3740" builtinId="8" hidden="1"/>
    <cellStyle name="Hyperlink" xfId="3716" builtinId="8" hidden="1"/>
    <cellStyle name="Hyperlink" xfId="3706" builtinId="8" hidden="1"/>
    <cellStyle name="Hyperlink" xfId="3692" builtinId="8" hidden="1"/>
    <cellStyle name="Hyperlink" xfId="3668" builtinId="8" hidden="1"/>
    <cellStyle name="Hyperlink" xfId="3654" builtinId="8" hidden="1"/>
    <cellStyle name="Hyperlink" xfId="3620" builtinId="8" hidden="1"/>
    <cellStyle name="Hyperlink" xfId="3606" builtinId="8" hidden="1"/>
    <cellStyle name="Hyperlink" xfId="3596" builtinId="8" hidden="1"/>
    <cellStyle name="Hyperlink" xfId="3570" builtinId="8" hidden="1"/>
    <cellStyle name="Hyperlink" xfId="3558" builtinId="8" hidden="1"/>
    <cellStyle name="Hyperlink" xfId="3546" builtinId="8" hidden="1"/>
    <cellStyle name="Hyperlink" xfId="3522" builtinId="8" hidden="1"/>
    <cellStyle name="Hyperlink" xfId="3498" builtinId="8" hidden="1"/>
    <cellStyle name="Hyperlink" xfId="3474" builtinId="8" hidden="1"/>
    <cellStyle name="Hyperlink" xfId="5172" builtinId="8" hidden="1"/>
    <cellStyle name="Hyperlink" xfId="5214" builtinId="8" hidden="1"/>
    <cellStyle name="Hyperlink" xfId="5300" builtinId="8" hidden="1"/>
    <cellStyle name="Hyperlink" xfId="5342" builtinId="8" hidden="1"/>
    <cellStyle name="Hyperlink" xfId="5386" builtinId="8" hidden="1"/>
    <cellStyle name="Hyperlink" xfId="5514" builtinId="8" hidden="1"/>
    <cellStyle name="Hyperlink" xfId="5556" builtinId="8" hidden="1"/>
    <cellStyle name="Hyperlink" xfId="5642" builtinId="8" hidden="1"/>
    <cellStyle name="Hyperlink" xfId="5684" builtinId="8" hidden="1"/>
    <cellStyle name="Hyperlink" xfId="5726" builtinId="8" hidden="1"/>
    <cellStyle name="Hyperlink" xfId="5812" builtinId="8" hidden="1"/>
    <cellStyle name="Hyperlink" xfId="5854" builtinId="8" hidden="1"/>
    <cellStyle name="Hyperlink" xfId="5982" builtinId="8" hidden="1"/>
    <cellStyle name="Hyperlink" xfId="6026" builtinId="8" hidden="1"/>
    <cellStyle name="Hyperlink" xfId="6068" builtinId="8" hidden="1"/>
    <cellStyle name="Hyperlink" xfId="6154" builtinId="8" hidden="1"/>
    <cellStyle name="Hyperlink" xfId="6196" builtinId="8" hidden="1"/>
    <cellStyle name="Hyperlink" xfId="6238" builtinId="8" hidden="1"/>
    <cellStyle name="Hyperlink" xfId="6324" builtinId="8" hidden="1"/>
    <cellStyle name="Hyperlink" xfId="6410" builtinId="8" hidden="1"/>
    <cellStyle name="Hyperlink" xfId="6494" builtinId="8" hidden="1"/>
    <cellStyle name="Hyperlink" xfId="6538" builtinId="8" hidden="1"/>
    <cellStyle name="Hyperlink" xfId="6480" builtinId="8" hidden="1"/>
    <cellStyle name="Hyperlink" xfId="6224" builtinId="8" hidden="1"/>
    <cellStyle name="Hyperlink" xfId="6096" builtinId="8" hidden="1"/>
    <cellStyle name="Hyperlink" xfId="5968" builtinId="8" hidden="1"/>
    <cellStyle name="Hyperlink" xfId="5584" builtinId="8" hidden="1"/>
    <cellStyle name="Hyperlink" xfId="5456" builtinId="8" hidden="1"/>
    <cellStyle name="Hyperlink" xfId="5200" builtinId="8" hidden="1"/>
    <cellStyle name="Hyperlink" xfId="5072" builtinId="8" hidden="1"/>
    <cellStyle name="Hyperlink" xfId="4944" builtinId="8" hidden="1"/>
    <cellStyle name="Hyperlink" xfId="4688" builtinId="8" hidden="1"/>
    <cellStyle name="Hyperlink" xfId="4560" builtinId="8" hidden="1"/>
    <cellStyle name="Hyperlink" xfId="4176" builtinId="8" hidden="1"/>
    <cellStyle name="Hyperlink" xfId="4048" builtinId="8" hidden="1"/>
    <cellStyle name="Hyperlink" xfId="3920" builtinId="8" hidden="1"/>
    <cellStyle name="Hyperlink" xfId="3664" builtinId="8" hidden="1"/>
    <cellStyle name="Hyperlink" xfId="3536" builtinId="8" hidden="1"/>
    <cellStyle name="Hyperlink" xfId="3408" builtinId="8" hidden="1"/>
    <cellStyle name="Hyperlink" xfId="3152" builtinId="8" hidden="1"/>
    <cellStyle name="Hyperlink" xfId="2896" builtinId="8" hidden="1"/>
    <cellStyle name="Hyperlink" xfId="2640" builtinId="8" hidden="1"/>
    <cellStyle name="Hyperlink" xfId="2512" builtinId="8" hidden="1"/>
    <cellStyle name="Hyperlink" xfId="2384" builtinId="8" hidden="1"/>
    <cellStyle name="Hyperlink" xfId="967" builtinId="8" hidden="1"/>
    <cellStyle name="Hyperlink" xfId="1003" builtinId="8" hidden="1"/>
    <cellStyle name="Hyperlink" xfId="1041" builtinId="8" hidden="1"/>
    <cellStyle name="Hyperlink" xfId="1150" builtinId="8" hidden="1"/>
    <cellStyle name="Hyperlink" xfId="1188" builtinId="8" hidden="1"/>
    <cellStyle name="Hyperlink" xfId="1260" builtinId="8" hidden="1"/>
    <cellStyle name="Hyperlink" xfId="1298" builtinId="8" hidden="1"/>
    <cellStyle name="Hyperlink" xfId="1334" builtinId="8" hidden="1"/>
    <cellStyle name="Hyperlink" xfId="1406" builtinId="8" hidden="1"/>
    <cellStyle name="Hyperlink" xfId="1444" builtinId="8" hidden="1"/>
    <cellStyle name="Hyperlink" xfId="1554" builtinId="8" hidden="1"/>
    <cellStyle name="Hyperlink" xfId="1590" builtinId="8" hidden="1"/>
    <cellStyle name="Hyperlink" xfId="1626" builtinId="8" hidden="1"/>
    <cellStyle name="Hyperlink" xfId="1700" builtinId="8" hidden="1"/>
    <cellStyle name="Hyperlink" xfId="1736" builtinId="8" hidden="1"/>
    <cellStyle name="Hyperlink" xfId="1772" builtinId="8" hidden="1"/>
    <cellStyle name="Hyperlink" xfId="1846" builtinId="8" hidden="1"/>
    <cellStyle name="Hyperlink" xfId="1918" builtinId="8" hidden="1"/>
    <cellStyle name="Hyperlink" xfId="1992" builtinId="8" hidden="1"/>
    <cellStyle name="Hyperlink" xfId="2028" builtinId="8" hidden="1"/>
    <cellStyle name="Hyperlink" xfId="2066" builtinId="8" hidden="1"/>
    <cellStyle name="Hyperlink" xfId="2138" builtinId="8" hidden="1"/>
    <cellStyle name="Hyperlink" xfId="2174" builtinId="8" hidden="1"/>
    <cellStyle name="Hyperlink" xfId="2176" builtinId="8" hidden="1"/>
    <cellStyle name="Hyperlink" xfId="1408" builtinId="8" hidden="1"/>
    <cellStyle name="Hyperlink" xfId="1152" builtinId="8" hidden="1"/>
    <cellStyle name="Hyperlink" xfId="483" builtinId="8" hidden="1"/>
    <cellStyle name="Hyperlink" xfId="517" builtinId="8" hidden="1"/>
    <cellStyle name="Hyperlink" xfId="551" builtinId="8" hidden="1"/>
    <cellStyle name="Hyperlink" xfId="619" builtinId="8" hidden="1"/>
    <cellStyle name="Hyperlink" xfId="653" builtinId="8" hidden="1"/>
    <cellStyle name="Hyperlink" xfId="755" builtinId="8" hidden="1"/>
    <cellStyle name="Hyperlink" xfId="789" builtinId="8" hidden="1"/>
    <cellStyle name="Hyperlink" xfId="823" builtinId="8" hidden="1"/>
    <cellStyle name="Hyperlink" xfId="891" builtinId="8" hidden="1"/>
    <cellStyle name="Hyperlink" xfId="925" builtinId="8" hidden="1"/>
    <cellStyle name="Hyperlink" xfId="735" builtinId="8" hidden="1"/>
    <cellStyle name="Hyperlink" xfId="259" builtinId="8" hidden="1"/>
    <cellStyle name="Hyperlink" xfId="325" builtinId="8" hidden="1"/>
    <cellStyle name="Hyperlink" xfId="391" builtinId="8" hidden="1"/>
    <cellStyle name="Hyperlink" xfId="425" builtinId="8" hidden="1"/>
    <cellStyle name="Hyperlink" xfId="113" builtinId="8" hidden="1"/>
    <cellStyle name="Hyperlink" xfId="179" builtinId="8" hidden="1"/>
    <cellStyle name="Hyperlink" xfId="211" builtinId="8" hidden="1"/>
    <cellStyle name="Hyperlink" xfId="81" builtinId="8" hidden="1"/>
    <cellStyle name="Hyperlink" xfId="11" builtinId="8" hidden="1"/>
    <cellStyle name="Hyperlink" xfId="19" builtinId="8" hidden="1"/>
    <cellStyle name="Hyperlink" xfId="39" builtinId="8" hidden="1"/>
    <cellStyle name="Hyperlink" xfId="27" builtinId="8" hidden="1"/>
    <cellStyle name="Hyperlink" xfId="95" builtinId="8" hidden="1"/>
    <cellStyle name="Hyperlink" xfId="75" builtinId="8" hidden="1"/>
    <cellStyle name="Hyperlink" xfId="63" builtinId="8" hidden="1"/>
    <cellStyle name="Hyperlink" xfId="193" builtinId="8" hidden="1"/>
    <cellStyle name="Hyperlink" xfId="183" builtinId="8" hidden="1"/>
    <cellStyle name="Hyperlink" xfId="173" builtinId="8" hidden="1"/>
    <cellStyle name="Hyperlink" xfId="149" builtinId="8" hidden="1"/>
    <cellStyle name="Hyperlink" xfId="139" builtinId="8" hidden="1"/>
    <cellStyle name="Hyperlink" xfId="127" builtinId="8" hidden="1"/>
    <cellStyle name="Hyperlink" xfId="107" builtinId="8" hidden="1"/>
    <cellStyle name="Hyperlink" xfId="429" builtinId="8" hidden="1"/>
    <cellStyle name="Hyperlink" xfId="405" builtinId="8" hidden="1"/>
    <cellStyle name="Hyperlink" xfId="395" builtinId="8" hidden="1"/>
    <cellStyle name="Hyperlink" xfId="385" builtinId="8" hidden="1"/>
    <cellStyle name="Hyperlink" xfId="363" builtinId="8" hidden="1"/>
    <cellStyle name="Hyperlink" xfId="353" builtinId="8" hidden="1"/>
    <cellStyle name="Hyperlink" xfId="339" builtinId="8" hidden="1"/>
    <cellStyle name="Hyperlink" xfId="307" builtinId="8" hidden="1"/>
    <cellStyle name="Hyperlink" xfId="297" builtinId="8" hidden="1"/>
    <cellStyle name="Hyperlink" xfId="273" builtinId="8" hidden="1"/>
    <cellStyle name="Hyperlink" xfId="263" builtinId="8" hidden="1"/>
    <cellStyle name="Hyperlink" xfId="253" builtinId="8" hidden="1"/>
    <cellStyle name="Hyperlink" xfId="231" builtinId="8" hidden="1"/>
    <cellStyle name="Hyperlink" xfId="219" builtinId="8" hidden="1"/>
    <cellStyle name="Hyperlink" xfId="831" builtinId="8" hidden="1"/>
    <cellStyle name="Hyperlink" xfId="941" builtinId="8" hidden="1"/>
    <cellStyle name="Hyperlink" xfId="931" builtinId="8" hidden="1"/>
    <cellStyle name="Hyperlink" xfId="907" builtinId="8" hidden="1"/>
    <cellStyle name="Hyperlink" xfId="897" builtinId="8" hidden="1"/>
    <cellStyle name="Hyperlink" xfId="885" builtinId="8" hidden="1"/>
    <cellStyle name="Hyperlink" xfId="861" builtinId="8" hidden="1"/>
    <cellStyle name="Hyperlink" xfId="839" builtinId="8" hidden="1"/>
    <cellStyle name="Hyperlink" xfId="817" builtinId="8" hidden="1"/>
    <cellStyle name="Hyperlink" xfId="805" builtinId="8" hidden="1"/>
    <cellStyle name="Hyperlink" xfId="793" builtinId="8" hidden="1"/>
    <cellStyle name="Hyperlink" xfId="771" builtinId="8" hidden="1"/>
    <cellStyle name="Hyperlink" xfId="759" builtinId="8" hidden="1"/>
    <cellStyle name="Hyperlink" xfId="749" builtinId="8" hidden="1"/>
    <cellStyle name="Hyperlink" xfId="715" builtinId="8" hidden="1"/>
    <cellStyle name="Hyperlink" xfId="701" builtinId="8" hidden="1"/>
    <cellStyle name="Hyperlink" xfId="681" builtinId="8" hidden="1"/>
    <cellStyle name="Hyperlink" xfId="667" builtinId="8" hidden="1"/>
    <cellStyle name="Hyperlink" xfId="657" builtinId="8" hidden="1"/>
    <cellStyle name="Hyperlink" xfId="633" builtinId="8" hidden="1"/>
    <cellStyle name="Hyperlink" xfId="623" builtinId="8" hidden="1"/>
    <cellStyle name="Hyperlink" xfId="589" builtinId="8" hidden="1"/>
    <cellStyle name="Hyperlink" xfId="579" builtinId="8" hidden="1"/>
    <cellStyle name="Hyperlink" xfId="565" builtinId="8" hidden="1"/>
    <cellStyle name="Hyperlink" xfId="545" builtinId="8" hidden="1"/>
    <cellStyle name="Hyperlink" xfId="531" builtinId="8" hidden="1"/>
    <cellStyle name="Hyperlink" xfId="521" builtinId="8" hidden="1"/>
    <cellStyle name="Hyperlink" xfId="497" builtinId="8" hidden="1"/>
    <cellStyle name="Hyperlink" xfId="475" builtinId="8" hidden="1"/>
    <cellStyle name="Hyperlink" xfId="453" builtinId="8" hidden="1"/>
    <cellStyle name="Hyperlink" xfId="441" builtinId="8" hidden="1"/>
    <cellStyle name="Hyperlink" xfId="1039" builtinId="8" hidden="1"/>
    <cellStyle name="Hyperlink" xfId="1200" builtinId="8" hidden="1"/>
    <cellStyle name="Hyperlink" xfId="1296" builtinId="8" hidden="1"/>
    <cellStyle name="Hyperlink" xfId="1376" builtinId="8" hidden="1"/>
    <cellStyle name="Hyperlink" xfId="1632" builtinId="8" hidden="1"/>
    <cellStyle name="Hyperlink" xfId="1712" builtinId="8" hidden="1"/>
    <cellStyle name="Hyperlink" xfId="1888" builtinId="8" hidden="1"/>
    <cellStyle name="Hyperlink" xfId="1968" builtinId="8" hidden="1"/>
    <cellStyle name="Hyperlink" xfId="2064" builtinId="8" hidden="1"/>
    <cellStyle name="Hyperlink" xfId="2204" builtinId="8" hidden="1"/>
    <cellStyle name="Hyperlink" xfId="2190" builtinId="8" hidden="1"/>
    <cellStyle name="Hyperlink" xfId="2154" builtinId="8" hidden="1"/>
    <cellStyle name="Hyperlink" xfId="2142" builtinId="8" hidden="1"/>
    <cellStyle name="Hyperlink" xfId="2132" builtinId="8" hidden="1"/>
    <cellStyle name="Hyperlink" xfId="2106" builtinId="8" hidden="1"/>
    <cellStyle name="Hyperlink" xfId="2094" builtinId="8" hidden="1"/>
    <cellStyle name="Hyperlink" xfId="2082" builtinId="8" hidden="1"/>
    <cellStyle name="Hyperlink" xfId="2058" builtinId="8" hidden="1"/>
    <cellStyle name="Hyperlink" xfId="2034" builtinId="8" hidden="1"/>
    <cellStyle name="Hyperlink" xfId="2008" builtinId="8" hidden="1"/>
    <cellStyle name="Hyperlink" xfId="1996" builtinId="8" hidden="1"/>
    <cellStyle name="Hyperlink" xfId="1986" builtinId="8" hidden="1"/>
    <cellStyle name="Hyperlink" xfId="1960" builtinId="8" hidden="1"/>
    <cellStyle name="Hyperlink" xfId="1948" builtinId="8" hidden="1"/>
    <cellStyle name="Hyperlink" xfId="1934" builtinId="8" hidden="1"/>
    <cellStyle name="Hyperlink" xfId="1898" builtinId="8" hidden="1"/>
    <cellStyle name="Hyperlink" xfId="1886" builtinId="8" hidden="1"/>
    <cellStyle name="Hyperlink" xfId="1862" builtinId="8" hidden="1"/>
    <cellStyle name="Hyperlink" xfId="5720" builtinId="8" hidden="1"/>
    <cellStyle name="Hyperlink" xfId="5704" builtinId="8" hidden="1"/>
    <cellStyle name="Hyperlink" xfId="5688" builtinId="8" hidden="1"/>
    <cellStyle name="Hyperlink" xfId="5672" builtinId="8" hidden="1"/>
    <cellStyle name="Hyperlink" xfId="5632" builtinId="8" hidden="1"/>
    <cellStyle name="Hyperlink" xfId="5624" builtinId="8" hidden="1"/>
    <cellStyle name="Hyperlink" xfId="5608" builtinId="8" hidden="1"/>
    <cellStyle name="Hyperlink" xfId="5592" builtinId="8" hidden="1"/>
    <cellStyle name="Hyperlink" xfId="5576" builtinId="8" hidden="1"/>
    <cellStyle name="Hyperlink" xfId="5560" builtinId="8" hidden="1"/>
    <cellStyle name="Hyperlink" xfId="5536" builtinId="8" hidden="1"/>
    <cellStyle name="Hyperlink" xfId="5512" builtinId="8" hidden="1"/>
    <cellStyle name="Hyperlink" xfId="5496" builtinId="8" hidden="1"/>
    <cellStyle name="Hyperlink" xfId="5472" builtinId="8" hidden="1"/>
    <cellStyle name="Hyperlink" xfId="5464" builtinId="8" hidden="1"/>
    <cellStyle name="Hyperlink" xfId="5440" builtinId="8" hidden="1"/>
    <cellStyle name="Hyperlink" xfId="5432" builtinId="8" hidden="1"/>
    <cellStyle name="Hyperlink" xfId="5416" builtinId="8" hidden="1"/>
    <cellStyle name="Hyperlink" xfId="5376" builtinId="8" hidden="1"/>
    <cellStyle name="Hyperlink" xfId="5368" builtinId="8" hidden="1"/>
    <cellStyle name="Hyperlink" xfId="5344" builtinId="8" hidden="1"/>
    <cellStyle name="Hyperlink" xfId="5336" builtinId="8" hidden="1"/>
    <cellStyle name="Hyperlink" xfId="5320" builtinId="8" hidden="1"/>
    <cellStyle name="Hyperlink" xfId="5288" builtinId="8" hidden="1"/>
    <cellStyle name="Hyperlink" xfId="5280" builtinId="8" hidden="1"/>
    <cellStyle name="Hyperlink" xfId="5248" builtinId="8" hidden="1"/>
    <cellStyle name="Hyperlink" xfId="5240" builtinId="8" hidden="1"/>
    <cellStyle name="Hyperlink" xfId="5216" builtinId="8" hidden="1"/>
    <cellStyle name="Hyperlink" xfId="5192" builtinId="8" hidden="1"/>
    <cellStyle name="Hyperlink" xfId="5184" builtinId="8" hidden="1"/>
    <cellStyle name="Hyperlink" xfId="5176" builtinId="8" hidden="1"/>
    <cellStyle name="Hyperlink" xfId="5152" builtinId="8" hidden="1"/>
    <cellStyle name="Hyperlink" xfId="5120" builtinId="8" hidden="1"/>
    <cellStyle name="Hyperlink" xfId="5096" builtinId="8" hidden="1"/>
    <cellStyle name="Hyperlink" xfId="5088" builtinId="8" hidden="1"/>
    <cellStyle name="Hyperlink" xfId="5080" builtinId="8" hidden="1"/>
    <cellStyle name="Hyperlink" xfId="5048" builtinId="8" hidden="1"/>
    <cellStyle name="Hyperlink" xfId="5032" builtinId="8" hidden="1"/>
    <cellStyle name="Hyperlink" xfId="5024" builtinId="8" hidden="1"/>
    <cellStyle name="Hyperlink" xfId="4992" builtinId="8" hidden="1"/>
    <cellStyle name="Hyperlink" xfId="4984" builtinId="8" hidden="1"/>
    <cellStyle name="Hyperlink" xfId="4952" builtinId="8" hidden="1"/>
    <cellStyle name="Hyperlink" xfId="4936" builtinId="8" hidden="1"/>
    <cellStyle name="Hyperlink" xfId="4928" builtinId="8" hidden="1"/>
    <cellStyle name="Hyperlink" xfId="4904" builtinId="8" hidden="1"/>
    <cellStyle name="Hyperlink" xfId="4896" builtinId="8" hidden="1"/>
    <cellStyle name="Hyperlink" xfId="4856" builtinId="8" hidden="1"/>
    <cellStyle name="Hyperlink" xfId="4840" builtinId="8" hidden="1"/>
    <cellStyle name="Hyperlink" xfId="4832" builtinId="8" hidden="1"/>
    <cellStyle name="Hyperlink" xfId="4808" builtinId="8" hidden="1"/>
    <cellStyle name="Hyperlink" xfId="4792" builtinId="8" hidden="1"/>
    <cellStyle name="Hyperlink" xfId="4776" builtinId="8" hidden="1"/>
    <cellStyle name="Hyperlink" xfId="4760" builtinId="8" hidden="1"/>
    <cellStyle name="Hyperlink" xfId="4736" builtinId="8" hidden="1"/>
    <cellStyle name="Hyperlink" xfId="4704" builtinId="8" hidden="1"/>
    <cellStyle name="Hyperlink" xfId="4696" builtinId="8" hidden="1"/>
    <cellStyle name="Hyperlink" xfId="4680" builtinId="8" hidden="1"/>
    <cellStyle name="Hyperlink" xfId="4664" builtinId="8" hidden="1"/>
    <cellStyle name="Hyperlink" xfId="4648" builtinId="8" hidden="1"/>
    <cellStyle name="Hyperlink" xfId="4640" builtinId="8" hidden="1"/>
    <cellStyle name="Hyperlink" xfId="4600" builtinId="8" hidden="1"/>
    <cellStyle name="Hyperlink" xfId="4584" builtinId="8" hidden="1"/>
    <cellStyle name="Hyperlink" xfId="4568" builtinId="8" hidden="1"/>
    <cellStyle name="Hyperlink" xfId="4552" builtinId="8" hidden="1"/>
    <cellStyle name="Hyperlink" xfId="4536" builtinId="8" hidden="1"/>
    <cellStyle name="Hyperlink" xfId="4512" builtinId="8" hidden="1"/>
    <cellStyle name="Hyperlink" xfId="4504" builtinId="8" hidden="1"/>
    <cellStyle name="Hyperlink" xfId="4472" builtinId="8" hidden="1"/>
    <cellStyle name="Hyperlink" xfId="4448" builtinId="8" hidden="1"/>
    <cellStyle name="Hyperlink" xfId="4440" builtinId="8" hidden="1"/>
    <cellStyle name="Hyperlink" xfId="4416" builtinId="8" hidden="1"/>
    <cellStyle name="Hyperlink" xfId="4408" builtinId="8" hidden="1"/>
    <cellStyle name="Hyperlink" xfId="4392" builtinId="8" hidden="1"/>
    <cellStyle name="Hyperlink" xfId="4360" builtinId="8" hidden="1"/>
    <cellStyle name="Hyperlink" xfId="4344" builtinId="8" hidden="1"/>
    <cellStyle name="Hyperlink" xfId="4320" builtinId="8" hidden="1"/>
    <cellStyle name="Hyperlink" xfId="4312" builtinId="8" hidden="1"/>
    <cellStyle name="Hyperlink" xfId="4296" builtinId="8" hidden="1"/>
    <cellStyle name="Hyperlink" xfId="4264" builtinId="8" hidden="1"/>
    <cellStyle name="Hyperlink" xfId="4256" builtinId="8" hidden="1"/>
    <cellStyle name="Hyperlink" xfId="4248" builtinId="8" hidden="1"/>
    <cellStyle name="Hyperlink" xfId="4216" builtinId="8" hidden="1"/>
    <cellStyle name="Hyperlink" xfId="4192" builtinId="8" hidden="1"/>
    <cellStyle name="Hyperlink" xfId="4168" builtinId="8" hidden="1"/>
    <cellStyle name="Hyperlink" xfId="4160" builtinId="8" hidden="1"/>
    <cellStyle name="Hyperlink" xfId="4152" builtinId="8" hidden="1"/>
    <cellStyle name="Hyperlink" xfId="4128" builtinId="8" hidden="1"/>
    <cellStyle name="Hyperlink" xfId="4104" builtinId="8" hidden="1"/>
    <cellStyle name="Hyperlink" xfId="4072" builtinId="8" hidden="1"/>
    <cellStyle name="Hyperlink" xfId="4064" builtinId="8" hidden="1"/>
    <cellStyle name="Hyperlink" xfId="4056" builtinId="8" hidden="1"/>
    <cellStyle name="Hyperlink" xfId="4024" builtinId="8" hidden="1"/>
    <cellStyle name="Hyperlink" xfId="4008" builtinId="8" hidden="1"/>
    <cellStyle name="Hyperlink" xfId="4000" builtinId="8" hidden="1"/>
    <cellStyle name="Hyperlink" xfId="3976" builtinId="8" hidden="1"/>
    <cellStyle name="Hyperlink" xfId="3960" builtinId="8" hidden="1"/>
    <cellStyle name="Hyperlink" xfId="3928" builtinId="8" hidden="1"/>
    <cellStyle name="Hyperlink" xfId="3912" builtinId="8" hidden="1"/>
    <cellStyle name="Hyperlink" xfId="3904" builtinId="8" hidden="1"/>
    <cellStyle name="Hyperlink" xfId="3880" builtinId="8" hidden="1"/>
    <cellStyle name="Hyperlink" xfId="3872" builtinId="8" hidden="1"/>
    <cellStyle name="Hyperlink" xfId="3848" builtinId="8" hidden="1"/>
    <cellStyle name="Hyperlink" xfId="3816" builtinId="8" hidden="1"/>
    <cellStyle name="Hyperlink" xfId="3808" builtinId="8" hidden="1"/>
    <cellStyle name="Hyperlink" xfId="3784" builtinId="8" hidden="1"/>
    <cellStyle name="Hyperlink" xfId="3768" builtinId="8" hidden="1"/>
    <cellStyle name="Hyperlink" xfId="3752" builtinId="8" hidden="1"/>
    <cellStyle name="Hyperlink" xfId="3736" builtinId="8" hidden="1"/>
    <cellStyle name="Hyperlink" xfId="3720" builtinId="8" hidden="1"/>
    <cellStyle name="Hyperlink" xfId="3680" builtinId="8" hidden="1"/>
    <cellStyle name="Hyperlink" xfId="3672" builtinId="8" hidden="1"/>
    <cellStyle name="Hyperlink" xfId="3656" builtinId="8" hidden="1"/>
    <cellStyle name="Hyperlink" xfId="3640" builtinId="8" hidden="1"/>
    <cellStyle name="Hyperlink" xfId="3624" builtinId="8" hidden="1"/>
    <cellStyle name="Hyperlink" xfId="3616" builtinId="8" hidden="1"/>
    <cellStyle name="Hyperlink" xfId="3584" builtinId="8" hidden="1"/>
    <cellStyle name="Hyperlink" xfId="3560" builtinId="8" hidden="1"/>
    <cellStyle name="Hyperlink" xfId="3544" builtinId="8" hidden="1"/>
    <cellStyle name="Hyperlink" xfId="3528" builtinId="8" hidden="1"/>
    <cellStyle name="Hyperlink" xfId="3512" builtinId="8" hidden="1"/>
    <cellStyle name="Hyperlink" xfId="3488" builtinId="8" hidden="1"/>
    <cellStyle name="Hyperlink" xfId="3480" builtinId="8" hidden="1"/>
    <cellStyle name="Hyperlink" xfId="3464" builtinId="8" hidden="1"/>
    <cellStyle name="Hyperlink" xfId="3424" builtinId="8" hidden="1"/>
    <cellStyle name="Hyperlink" xfId="3416" builtinId="8" hidden="1"/>
    <cellStyle name="Hyperlink" xfId="3392" builtinId="8" hidden="1"/>
    <cellStyle name="Hyperlink" xfId="3384" builtinId="8" hidden="1"/>
    <cellStyle name="Hyperlink" xfId="3368" builtinId="8" hidden="1"/>
    <cellStyle name="Hyperlink" xfId="3336" builtinId="8" hidden="1"/>
    <cellStyle name="Hyperlink" xfId="3328" builtinId="8" hidden="1"/>
    <cellStyle name="Hyperlink" xfId="3296" builtinId="8" hidden="1"/>
    <cellStyle name="Hyperlink" xfId="3288" builtinId="8" hidden="1"/>
    <cellStyle name="Hyperlink" xfId="3272" builtinId="8" hidden="1"/>
    <cellStyle name="Hyperlink" xfId="3240" builtinId="8" hidden="1"/>
    <cellStyle name="Hyperlink" xfId="3232" builtinId="8" hidden="1"/>
    <cellStyle name="Hyperlink" xfId="3224" builtinId="8" hidden="1"/>
    <cellStyle name="Hyperlink" xfId="3200" builtinId="8" hidden="1"/>
    <cellStyle name="Hyperlink" xfId="3168" builtinId="8" hidden="1"/>
    <cellStyle name="Hyperlink" xfId="3144" builtinId="8" hidden="1"/>
    <cellStyle name="Hyperlink" xfId="3136" builtinId="8" hidden="1"/>
    <cellStyle name="Hyperlink" xfId="3128" builtinId="8" hidden="1"/>
    <cellStyle name="Hyperlink" xfId="3104" builtinId="8" hidden="1"/>
    <cellStyle name="Hyperlink" xfId="3080" builtinId="8" hidden="1"/>
    <cellStyle name="Hyperlink" xfId="3072" builtinId="8" hidden="1"/>
    <cellStyle name="Hyperlink" xfId="3040" builtinId="8" hidden="1"/>
    <cellStyle name="Hyperlink" xfId="3032" builtinId="8" hidden="1"/>
    <cellStyle name="Hyperlink" xfId="3000" builtinId="8" hidden="1"/>
    <cellStyle name="Hyperlink" xfId="2984" builtinId="8" hidden="1"/>
    <cellStyle name="Hyperlink" xfId="2976" builtinId="8" hidden="1"/>
    <cellStyle name="Hyperlink" xfId="2952" builtinId="8" hidden="1"/>
    <cellStyle name="Hyperlink" xfId="2944" builtinId="8" hidden="1"/>
    <cellStyle name="Hyperlink" xfId="2904" builtinId="8" hidden="1"/>
    <cellStyle name="Hyperlink" xfId="2888" builtinId="8" hidden="1"/>
    <cellStyle name="Hyperlink" xfId="2880" builtinId="8" hidden="1"/>
    <cellStyle name="Hyperlink" xfId="2856" builtinId="8" hidden="1"/>
    <cellStyle name="Hyperlink" xfId="2848" builtinId="8" hidden="1"/>
    <cellStyle name="Hyperlink" xfId="2824" builtinId="8" hidden="1"/>
    <cellStyle name="Hyperlink" xfId="2808" builtinId="8" hidden="1"/>
    <cellStyle name="Hyperlink" xfId="2784" builtinId="8" hidden="1"/>
    <cellStyle name="Hyperlink" xfId="2760" builtinId="8" hidden="1"/>
    <cellStyle name="Hyperlink" xfId="2744" builtinId="8" hidden="1"/>
    <cellStyle name="Hyperlink" xfId="2728" builtinId="8" hidden="1"/>
    <cellStyle name="Hyperlink" xfId="2712" builtinId="8" hidden="1"/>
    <cellStyle name="Hyperlink" xfId="2696" builtinId="8" hidden="1"/>
    <cellStyle name="Hyperlink" xfId="2688" builtinId="8" hidden="1"/>
    <cellStyle name="Hyperlink" xfId="2648" builtinId="8" hidden="1"/>
    <cellStyle name="Hyperlink" xfId="2632" builtinId="8" hidden="1"/>
    <cellStyle name="Hyperlink" xfId="2616" builtinId="8" hidden="1"/>
    <cellStyle name="Hyperlink" xfId="2600" builtinId="8" hidden="1"/>
    <cellStyle name="Hyperlink" xfId="2592" builtinId="8" hidden="1"/>
    <cellStyle name="Hyperlink" xfId="2560" builtinId="8" hidden="1"/>
    <cellStyle name="Hyperlink" xfId="2552" builtinId="8" hidden="1"/>
    <cellStyle name="Hyperlink" xfId="2520" builtinId="8" hidden="1"/>
    <cellStyle name="Hyperlink" xfId="2504" builtinId="8" hidden="1"/>
    <cellStyle name="Hyperlink" xfId="2488" builtinId="8" hidden="1"/>
    <cellStyle name="Hyperlink" xfId="2464" builtinId="8" hidden="1"/>
    <cellStyle name="Hyperlink" xfId="2456" builtinId="8" hidden="1"/>
    <cellStyle name="Hyperlink" xfId="2440" builtinId="8" hidden="1"/>
    <cellStyle name="Hyperlink" xfId="2424" builtinId="8" hidden="1"/>
    <cellStyle name="Hyperlink" xfId="2392" builtinId="8" hidden="1"/>
    <cellStyle name="Hyperlink" xfId="2368" builtinId="8" hidden="1"/>
    <cellStyle name="Hyperlink" xfId="2360" builtinId="8" hidden="1"/>
    <cellStyle name="Hyperlink" xfId="2344" builtinId="8" hidden="1"/>
    <cellStyle name="Hyperlink" xfId="2312" builtinId="8" hidden="1"/>
    <cellStyle name="Hyperlink" xfId="2304" builtinId="8" hidden="1"/>
    <cellStyle name="Hyperlink" xfId="2296" builtinId="8" hidden="1"/>
    <cellStyle name="Hyperlink" xfId="2264" builtinId="8" hidden="1"/>
    <cellStyle name="Hyperlink" xfId="2248" builtinId="8" hidden="1"/>
    <cellStyle name="Hyperlink" xfId="2216" builtinId="8" hidden="1"/>
    <cellStyle name="Hyperlink" xfId="2208" builtinId="8" hidden="1"/>
    <cellStyle name="Hyperlink" xfId="947" builtinId="8" hidden="1"/>
    <cellStyle name="Hyperlink" xfId="953" builtinId="8" hidden="1"/>
    <cellStyle name="Hyperlink" xfId="955" builtinId="8" hidden="1"/>
    <cellStyle name="Hyperlink" xfId="969" builtinId="8" hidden="1"/>
    <cellStyle name="Hyperlink" xfId="971" builtinId="8" hidden="1"/>
    <cellStyle name="Hyperlink" xfId="973" builtinId="8" hidden="1"/>
    <cellStyle name="Hyperlink" xfId="981" builtinId="8" hidden="1"/>
    <cellStyle name="Hyperlink" xfId="987" builtinId="8" hidden="1"/>
    <cellStyle name="Hyperlink" xfId="989" builtinId="8" hidden="1"/>
    <cellStyle name="Hyperlink" xfId="997" builtinId="8" hidden="1"/>
    <cellStyle name="Hyperlink" xfId="1001" builtinId="8" hidden="1"/>
    <cellStyle name="Hyperlink" xfId="1011" builtinId="8" hidden="1"/>
    <cellStyle name="Hyperlink" xfId="1015" builtinId="8" hidden="1"/>
    <cellStyle name="Hyperlink" xfId="1017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43" builtinId="8" hidden="1"/>
    <cellStyle name="Hyperlink" xfId="1045" builtinId="8" hidden="1"/>
    <cellStyle name="Hyperlink" xfId="1051" builtinId="8" hidden="1"/>
    <cellStyle name="Hyperlink" xfId="1053" builtinId="8" hidden="1"/>
    <cellStyle name="Hyperlink" xfId="1061" builtinId="8" hidden="1"/>
    <cellStyle name="Hyperlink" xfId="1065" builtinId="8" hidden="1"/>
    <cellStyle name="Hyperlink" xfId="1069" builtinId="8" hidden="1"/>
    <cellStyle name="Hyperlink" xfId="1080" builtinId="8" hidden="1"/>
    <cellStyle name="Hyperlink" xfId="1084" builtinId="8" hidden="1"/>
    <cellStyle name="Hyperlink" xfId="1090" builtinId="8" hidden="1"/>
    <cellStyle name="Hyperlink" xfId="1094" builtinId="8" hidden="1"/>
    <cellStyle name="Hyperlink" xfId="1098" builtinId="8" hidden="1"/>
    <cellStyle name="Hyperlink" xfId="1100" builtinId="8" hidden="1"/>
    <cellStyle name="Hyperlink" xfId="1110" builtinId="8" hidden="1"/>
    <cellStyle name="Hyperlink" xfId="1116" builtinId="8" hidden="1"/>
    <cellStyle name="Hyperlink" xfId="1122" builtinId="8" hidden="1"/>
    <cellStyle name="Hyperlink" xfId="1126" builtinId="8" hidden="1"/>
    <cellStyle name="Hyperlink" xfId="1128" builtinId="8" hidden="1"/>
    <cellStyle name="Hyperlink" xfId="1138" builtinId="8" hidden="1"/>
    <cellStyle name="Hyperlink" xfId="1140" builtinId="8" hidden="1"/>
    <cellStyle name="Hyperlink" xfId="1144" builtinId="8" hidden="1"/>
    <cellStyle name="Hyperlink" xfId="1154" builtinId="8" hidden="1"/>
    <cellStyle name="Hyperlink" xfId="1158" builtinId="8" hidden="1"/>
    <cellStyle name="Hyperlink" xfId="1164" builtinId="8" hidden="1"/>
    <cellStyle name="Hyperlink" xfId="1166" builtinId="8" hidden="1"/>
    <cellStyle name="Hyperlink" xfId="1172" builtinId="8" hidden="1"/>
    <cellStyle name="Hyperlink" xfId="1176" builtinId="8" hidden="1"/>
    <cellStyle name="Hyperlink" xfId="1182" builtinId="8" hidden="1"/>
    <cellStyle name="Hyperlink" xfId="1192" builtinId="8" hidden="1"/>
    <cellStyle name="Hyperlink" xfId="1194" builtinId="8" hidden="1"/>
    <cellStyle name="Hyperlink" xfId="1198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20" builtinId="8" hidden="1"/>
    <cellStyle name="Hyperlink" xfId="1226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6" builtinId="8" hidden="1"/>
    <cellStyle name="Hyperlink" xfId="1250" builtinId="8" hidden="1"/>
    <cellStyle name="Hyperlink" xfId="1256" builtinId="8" hidden="1"/>
    <cellStyle name="Hyperlink" xfId="1266" builtinId="8" hidden="1"/>
    <cellStyle name="Hyperlink" xfId="1268" builtinId="8" hidden="1"/>
    <cellStyle name="Hyperlink" xfId="1274" builtinId="8" hidden="1"/>
    <cellStyle name="Hyperlink" xfId="1282" builtinId="8" hidden="1"/>
    <cellStyle name="Hyperlink" xfId="1284" builtinId="8" hidden="1"/>
    <cellStyle name="Hyperlink" xfId="1290" builtinId="8" hidden="1"/>
    <cellStyle name="Hyperlink" xfId="1292" builtinId="8" hidden="1"/>
    <cellStyle name="Hyperlink" xfId="1304" builtinId="8" hidden="1"/>
    <cellStyle name="Hyperlink" xfId="1308" builtinId="8" hidden="1"/>
    <cellStyle name="Hyperlink" xfId="1310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32" builtinId="8" hidden="1"/>
    <cellStyle name="Hyperlink" xfId="1338" builtinId="8" hidden="1"/>
    <cellStyle name="Hyperlink" xfId="1346" builtinId="8" hidden="1"/>
    <cellStyle name="Hyperlink" xfId="1348" builtinId="8" hidden="1"/>
    <cellStyle name="Hyperlink" xfId="1354" builtinId="8" hidden="1"/>
    <cellStyle name="Hyperlink" xfId="1358" builtinId="8" hidden="1"/>
    <cellStyle name="Hyperlink" xfId="1364" builtinId="8" hidden="1"/>
    <cellStyle name="Hyperlink" xfId="1366" builtinId="8" hidden="1"/>
    <cellStyle name="Hyperlink" xfId="1378" builtinId="8" hidden="1"/>
    <cellStyle name="Hyperlink" xfId="1382" builtinId="8" hidden="1"/>
    <cellStyle name="Hyperlink" xfId="1386" builtinId="8" hidden="1"/>
    <cellStyle name="Hyperlink" xfId="1390" builtinId="8" hidden="1"/>
    <cellStyle name="Hyperlink" xfId="1394" builtinId="8" hidden="1"/>
    <cellStyle name="Hyperlink" xfId="1402" builtinId="8" hidden="1"/>
    <cellStyle name="Hyperlink" xfId="1404" builtinId="8" hidden="1"/>
    <cellStyle name="Hyperlink" xfId="1414" builtinId="8" hidden="1"/>
    <cellStyle name="Hyperlink" xfId="1418" builtinId="8" hidden="1"/>
    <cellStyle name="Hyperlink" xfId="1420" builtinId="8" hidden="1"/>
    <cellStyle name="Hyperlink" xfId="1430" builtinId="8" hidden="1"/>
    <cellStyle name="Hyperlink" xfId="1432" builtinId="8" hidden="1"/>
    <cellStyle name="Hyperlink" xfId="1436" builtinId="8" hidden="1"/>
    <cellStyle name="Hyperlink" xfId="1442" builtinId="8" hidden="1"/>
    <cellStyle name="Hyperlink" xfId="1450" builtinId="8" hidden="1"/>
    <cellStyle name="Hyperlink" xfId="1458" builtinId="8" hidden="1"/>
    <cellStyle name="Hyperlink" xfId="1460" builtinId="8" hidden="1"/>
    <cellStyle name="Hyperlink" xfId="1464" builtinId="8" hidden="1"/>
    <cellStyle name="Hyperlink" xfId="1468" builtinId="8" hidden="1"/>
    <cellStyle name="Hyperlink" xfId="1476" builtinId="8" hidden="1"/>
    <cellStyle name="Hyperlink" xfId="1478" builtinId="8" hidden="1"/>
    <cellStyle name="Hyperlink" xfId="1446" builtinId="8" hidden="1"/>
    <cellStyle name="Hyperlink" xfId="1410" builtinId="8" hidden="1"/>
    <cellStyle name="Hyperlink" xfId="1372" builtinId="8" hidden="1"/>
    <cellStyle name="Hyperlink" xfId="1336" builtinId="8" hidden="1"/>
    <cellStyle name="Hyperlink" xfId="1294" builtinId="8" hidden="1"/>
    <cellStyle name="Hyperlink" xfId="1262" builtinId="8" hidden="1"/>
    <cellStyle name="Hyperlink" xfId="1222" builtinId="8" hidden="1"/>
    <cellStyle name="Hyperlink" xfId="1186" builtinId="8" hidden="1"/>
    <cellStyle name="Hyperlink" xfId="1148" builtinId="8" hidden="1"/>
    <cellStyle name="Hyperlink" xfId="1112" builtinId="8" hidden="1"/>
    <cellStyle name="Hyperlink" xfId="1074" builtinId="8" hidden="1"/>
    <cellStyle name="Hyperlink" xfId="1037" builtinId="8" hidden="1"/>
    <cellStyle name="Hyperlink" xfId="999" builtinId="8" hidden="1"/>
    <cellStyle name="Hyperlink" xfId="963" builtinId="8" hidden="1"/>
    <cellStyle name="Hyperlink" xfId="2272" builtinId="8" hidden="1"/>
    <cellStyle name="Hyperlink" xfId="2400" builtinId="8" hidden="1"/>
    <cellStyle name="Hyperlink" xfId="2536" builtinId="8" hidden="1"/>
    <cellStyle name="Hyperlink" xfId="2656" builtinId="8" hidden="1"/>
    <cellStyle name="Hyperlink" xfId="2792" builtinId="8" hidden="1"/>
    <cellStyle name="Hyperlink" xfId="2936" builtinId="8" hidden="1"/>
    <cellStyle name="Hyperlink" xfId="3048" builtinId="8" hidden="1"/>
    <cellStyle name="Hyperlink" xfId="3192" builtinId="8" hidden="1"/>
    <cellStyle name="Hyperlink" xfId="3320" builtinId="8" hidden="1"/>
    <cellStyle name="Hyperlink" xfId="3448" builtinId="8" hidden="1"/>
    <cellStyle name="Hyperlink" xfId="3576" builtinId="8" hidden="1"/>
    <cellStyle name="Hyperlink" xfId="3712" builtinId="8" hidden="1"/>
    <cellStyle name="Hyperlink" xfId="3832" builtinId="8" hidden="1"/>
    <cellStyle name="Hyperlink" xfId="3968" builtinId="8" hidden="1"/>
    <cellStyle name="Hyperlink" xfId="4096" builtinId="8" hidden="1"/>
    <cellStyle name="Hyperlink" xfId="4224" builtinId="8" hidden="1"/>
    <cellStyle name="Hyperlink" xfId="4352" builtinId="8" hidden="1"/>
    <cellStyle name="Hyperlink" xfId="4488" builtinId="8" hidden="1"/>
    <cellStyle name="Hyperlink" xfId="4608" builtinId="8" hidden="1"/>
    <cellStyle name="Hyperlink" xfId="4744" builtinId="8" hidden="1"/>
    <cellStyle name="Hyperlink" xfId="4872" builtinId="8" hidden="1"/>
    <cellStyle name="Hyperlink" xfId="5000" builtinId="8" hidden="1"/>
    <cellStyle name="Hyperlink" xfId="5128" builtinId="8" hidden="1"/>
    <cellStyle name="Hyperlink" xfId="5272" builtinId="8" hidden="1"/>
    <cellStyle name="Hyperlink" xfId="5384" builtinId="8" hidden="1"/>
    <cellStyle name="Hyperlink" xfId="5528" builtinId="8" hidden="1"/>
    <cellStyle name="Hyperlink" xfId="5664" builtinId="8" hidden="1"/>
    <cellStyle name="Hyperlink" xfId="1912" builtinId="8" hidden="1"/>
    <cellStyle name="Hyperlink" xfId="2044" builtinId="8" hidden="1"/>
    <cellStyle name="Hyperlink" xfId="2180" builtinId="8" hidden="1"/>
    <cellStyle name="Hyperlink" xfId="1552" builtinId="8" hidden="1"/>
    <cellStyle name="Hyperlink" xfId="487" builtinId="8" hidden="1"/>
    <cellStyle name="Hyperlink" xfId="613" builtinId="8" hidden="1"/>
    <cellStyle name="Hyperlink" xfId="725" builtinId="8" hidden="1"/>
    <cellStyle name="Hyperlink" xfId="851" builtinId="8" hidden="1"/>
    <cellStyle name="Hyperlink" xfId="511" builtinId="8" hidden="1"/>
    <cellStyle name="Hyperlink" xfId="319" builtinId="8" hidden="1"/>
    <cellStyle name="Hyperlink" xfId="439" builtinId="8" hidden="1"/>
    <cellStyle name="Hyperlink" xfId="53" builtinId="8" hidden="1"/>
    <cellStyle name="Hyperlink" xfId="7" builtinId="8" hidden="1"/>
    <cellStyle name="Hyperlink" xfId="293" builtinId="8" hidden="1"/>
    <cellStyle name="Hyperlink" xfId="687" builtinId="8" hidden="1"/>
    <cellStyle name="Hyperlink" xfId="1664" builtinId="8" hidden="1"/>
    <cellStyle name="Hyperlink" xfId="1882" builtinId="8" hidden="1"/>
    <cellStyle name="Hyperlink" xfId="1480" builtinId="8" hidden="1"/>
    <cellStyle name="Hyperlink" xfId="1114" builtinId="8" hidden="1"/>
    <cellStyle name="Hyperlink" xfId="3024" builtinId="8" hidden="1"/>
    <cellStyle name="Hyperlink" xfId="4432" builtinId="8" hidden="1"/>
    <cellStyle name="Hyperlink" xfId="5712" builtinId="8" hidden="1"/>
    <cellStyle name="Hyperlink" xfId="6366" builtinId="8" hidden="1"/>
    <cellStyle name="Hyperlink" xfId="5898" builtinId="8" hidden="1"/>
    <cellStyle name="Hyperlink" xfId="5470" builtinId="8" hidden="1"/>
    <cellStyle name="Hyperlink" xfId="3510" builtinId="8" hidden="1"/>
    <cellStyle name="Hyperlink" xfId="3644" builtinId="8" hidden="1"/>
    <cellStyle name="Hyperlink" xfId="3766" builtinId="8" hidden="1"/>
    <cellStyle name="Hyperlink" xfId="3900" builtinId="8" hidden="1"/>
    <cellStyle name="Hyperlink" xfId="4034" builtinId="8" hidden="1"/>
    <cellStyle name="Hyperlink" xfId="4156" builtinId="8" hidden="1"/>
    <cellStyle name="Hyperlink" xfId="4290" builtinId="8" hidden="1"/>
    <cellStyle name="Hyperlink" xfId="4422" builtinId="8" hidden="1"/>
    <cellStyle name="Hyperlink" xfId="4546" builtinId="8" hidden="1"/>
    <cellStyle name="Hyperlink" xfId="4678" builtinId="8" hidden="1"/>
    <cellStyle name="Hyperlink" xfId="4814" builtinId="8" hidden="1"/>
    <cellStyle name="Hyperlink" xfId="4934" builtinId="8" hidden="1"/>
    <cellStyle name="Hyperlink" xfId="5070" builtinId="8" hidden="1"/>
    <cellStyle name="Hyperlink" xfId="4766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34" builtinId="8" hidden="1"/>
    <cellStyle name="Hyperlink" xfId="3338" builtinId="8" hidden="1"/>
    <cellStyle name="Hyperlink" xfId="3342" builtinId="8" hidden="1"/>
    <cellStyle name="Hyperlink" xfId="3348" builtinId="8" hidden="1"/>
    <cellStyle name="Hyperlink" xfId="3354" builtinId="8" hidden="1"/>
    <cellStyle name="Hyperlink" xfId="3356" builtinId="8" hidden="1"/>
    <cellStyle name="Hyperlink" xfId="3366" builtinId="8" hidden="1"/>
    <cellStyle name="Hyperlink" xfId="3370" builtinId="8" hidden="1"/>
    <cellStyle name="Hyperlink" xfId="3372" builtinId="8" hidden="1"/>
    <cellStyle name="Hyperlink" xfId="3380" builtinId="8" hidden="1"/>
    <cellStyle name="Hyperlink" xfId="3382" builtinId="8" hidden="1"/>
    <cellStyle name="Hyperlink" xfId="3388" builtinId="8" hidden="1"/>
    <cellStyle name="Hyperlink" xfId="3398" builtinId="8" hidden="1"/>
    <cellStyle name="Hyperlink" xfId="3404" builtinId="8" hidden="1"/>
    <cellStyle name="Hyperlink" xfId="3412" builtinId="8" hidden="1"/>
    <cellStyle name="Hyperlink" xfId="3414" builtinId="8" hidden="1"/>
    <cellStyle name="Hyperlink" xfId="3418" builtinId="8" hidden="1"/>
    <cellStyle name="Hyperlink" xfId="3426" builtinId="8" hidden="1"/>
    <cellStyle name="Hyperlink" xfId="3428" builtinId="8" hidden="1"/>
    <cellStyle name="Hyperlink" xfId="3434" builtinId="8" hidden="1"/>
    <cellStyle name="Hyperlink" xfId="3438" builtinId="8" hidden="1"/>
    <cellStyle name="Hyperlink" xfId="3446" builtinId="8" hidden="1"/>
    <cellStyle name="Hyperlink" xfId="3450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44" builtinId="8" hidden="1"/>
    <cellStyle name="Hyperlink" xfId="3316" builtinId="8" hidden="1"/>
    <cellStyle name="Hyperlink" xfId="3230" builtinId="8" hidden="1"/>
    <cellStyle name="Hyperlink" xfId="3146" builtinId="8" hidden="1"/>
    <cellStyle name="Hyperlink" xfId="3102" builtinId="8" hidden="1"/>
    <cellStyle name="Hyperlink" xfId="2974" builtinId="8" hidden="1"/>
    <cellStyle name="Hyperlink" xfId="2932" builtinId="8" hidden="1"/>
    <cellStyle name="Hyperlink" xfId="2890" builtinId="8" hidden="1"/>
    <cellStyle name="Hyperlink" xfId="2492" builtinId="8" hidden="1"/>
    <cellStyle name="Hyperlink" xfId="2494" builtinId="8" hidden="1"/>
    <cellStyle name="Hyperlink" xfId="2500" builtinId="8" hidden="1"/>
    <cellStyle name="Hyperlink" xfId="2508" builtinId="8" hidden="1"/>
    <cellStyle name="Hyperlink" xfId="2514" builtinId="8" hidden="1"/>
    <cellStyle name="Hyperlink" xfId="2516" builtinId="8" hidden="1"/>
    <cellStyle name="Hyperlink" xfId="2524" builtinId="8" hidden="1"/>
    <cellStyle name="Hyperlink" xfId="2526" builtinId="8" hidden="1"/>
    <cellStyle name="Hyperlink" xfId="2538" builtinId="8" hidden="1"/>
    <cellStyle name="Hyperlink" xfId="2540" builtinId="8" hidden="1"/>
    <cellStyle name="Hyperlink" xfId="2546" builtinId="8" hidden="1"/>
    <cellStyle name="Hyperlink" xfId="2550" builtinId="8" hidden="1"/>
    <cellStyle name="Hyperlink" xfId="2556" builtinId="8" hidden="1"/>
    <cellStyle name="Hyperlink" xfId="2558" builtinId="8" hidden="1"/>
    <cellStyle name="Hyperlink" xfId="2566" builtinId="8" hidden="1"/>
    <cellStyle name="Hyperlink" xfId="2570" builtinId="8" hidden="1"/>
    <cellStyle name="Hyperlink" xfId="2572" builtinId="8" hidden="1"/>
    <cellStyle name="Hyperlink" xfId="2580" builtinId="8" hidden="1"/>
    <cellStyle name="Hyperlink" xfId="2582" builtinId="8" hidden="1"/>
    <cellStyle name="Hyperlink" xfId="2588" builtinId="8" hidden="1"/>
    <cellStyle name="Hyperlink" xfId="2596" builtinId="8" hidden="1"/>
    <cellStyle name="Hyperlink" xfId="2602" builtinId="8" hidden="1"/>
    <cellStyle name="Hyperlink" xfId="2604" builtinId="8" hidden="1"/>
    <cellStyle name="Hyperlink" xfId="2614" builtinId="8" hidden="1"/>
    <cellStyle name="Hyperlink" xfId="2618" builtinId="8" hidden="1"/>
    <cellStyle name="Hyperlink" xfId="2626" builtinId="8" hidden="1"/>
    <cellStyle name="Hyperlink" xfId="2628" builtinId="8" hidden="1"/>
    <cellStyle name="Hyperlink" xfId="2634" builtinId="8" hidden="1"/>
    <cellStyle name="Hyperlink" xfId="2638" builtinId="8" hidden="1"/>
    <cellStyle name="Hyperlink" xfId="2644" builtinId="8" hidden="1"/>
    <cellStyle name="Hyperlink" xfId="2646" builtinId="8" hidden="1"/>
    <cellStyle name="Hyperlink" xfId="2654" builtinId="8" hidden="1"/>
    <cellStyle name="Hyperlink" xfId="2658" builtinId="8" hidden="1"/>
    <cellStyle name="Hyperlink" xfId="2660" builtinId="8" hidden="1"/>
    <cellStyle name="Hyperlink" xfId="2668" builtinId="8" hidden="1"/>
    <cellStyle name="Hyperlink" xfId="2670" builtinId="8" hidden="1"/>
    <cellStyle name="Hyperlink" xfId="2678" builtinId="8" hidden="1"/>
    <cellStyle name="Hyperlink" xfId="2684" builtinId="8" hidden="1"/>
    <cellStyle name="Hyperlink" xfId="2692" builtinId="8" hidden="1"/>
    <cellStyle name="Hyperlink" xfId="2700" builtinId="8" hidden="1"/>
    <cellStyle name="Hyperlink" xfId="2702" builtinId="8" hidden="1"/>
    <cellStyle name="Hyperlink" xfId="2706" builtinId="8" hidden="1"/>
    <cellStyle name="Hyperlink" xfId="2714" builtinId="8" hidden="1"/>
    <cellStyle name="Hyperlink" xfId="2716" builtinId="8" hidden="1"/>
    <cellStyle name="Hyperlink" xfId="2722" builtinId="8" hidden="1"/>
    <cellStyle name="Hyperlink" xfId="2726" builtinId="8" hidden="1"/>
    <cellStyle name="Hyperlink" xfId="2732" builtinId="8" hidden="1"/>
    <cellStyle name="Hyperlink" xfId="2734" builtinId="8" hidden="1"/>
    <cellStyle name="Hyperlink" xfId="2742" builtinId="8" hidden="1"/>
    <cellStyle name="Hyperlink" xfId="2746" builtinId="8" hidden="1"/>
    <cellStyle name="Hyperlink" xfId="2748" builtinId="8" hidden="1"/>
    <cellStyle name="Hyperlink" xfId="2756" builtinId="8" hidden="1"/>
    <cellStyle name="Hyperlink" xfId="2758" builtinId="8" hidden="1"/>
    <cellStyle name="Hyperlink" xfId="2772" builtinId="8" hidden="1"/>
    <cellStyle name="Hyperlink" xfId="2778" builtinId="8" hidden="1"/>
    <cellStyle name="Hyperlink" xfId="2780" builtinId="8" hidden="1"/>
    <cellStyle name="Hyperlink" xfId="2788" builtinId="8" hidden="1"/>
    <cellStyle name="Hyperlink" xfId="2790" builtinId="8" hidden="1"/>
    <cellStyle name="Hyperlink" xfId="2794" builtinId="8" hidden="1"/>
    <cellStyle name="Hyperlink" xfId="2590" builtinId="8" hidden="1"/>
    <cellStyle name="Hyperlink" xfId="2506" builtinId="8" hidden="1"/>
    <cellStyle name="Hyperlink" xfId="2350" builtinId="8" hidden="1"/>
    <cellStyle name="Hyperlink" xfId="2356" builtinId="8" hidden="1"/>
    <cellStyle name="Hyperlink" xfId="2362" builtinId="8" hidden="1"/>
    <cellStyle name="Hyperlink" xfId="2364" builtinId="8" hidden="1"/>
    <cellStyle name="Hyperlink" xfId="2372" builtinId="8" hidden="1"/>
    <cellStyle name="Hyperlink" xfId="2374" builtinId="8" hidden="1"/>
    <cellStyle name="Hyperlink" xfId="2378" builtinId="8" hidden="1"/>
    <cellStyle name="Hyperlink" xfId="2388" builtinId="8" hidden="1"/>
    <cellStyle name="Hyperlink" xfId="2394" builtinId="8" hidden="1"/>
    <cellStyle name="Hyperlink" xfId="2398" builtinId="8" hidden="1"/>
    <cellStyle name="Hyperlink" xfId="2404" builtinId="8" hidden="1"/>
    <cellStyle name="Hyperlink" xfId="2406" builtinId="8" hidden="1"/>
    <cellStyle name="Hyperlink" xfId="2414" builtinId="8" hidden="1"/>
    <cellStyle name="Hyperlink" xfId="2418" builtinId="8" hidden="1"/>
    <cellStyle name="Hyperlink" xfId="2422" builtinId="8" hidden="1"/>
    <cellStyle name="Hyperlink" xfId="2430" builtinId="8" hidden="1"/>
    <cellStyle name="Hyperlink" xfId="2434" builtinId="8" hidden="1"/>
    <cellStyle name="Hyperlink" xfId="2438" builtinId="8" hidden="1"/>
    <cellStyle name="Hyperlink" xfId="2444" builtinId="8" hidden="1"/>
    <cellStyle name="Hyperlink" xfId="2450" builtinId="8" hidden="1"/>
    <cellStyle name="Hyperlink" xfId="2452" builtinId="8" hidden="1"/>
    <cellStyle name="Hyperlink" xfId="2460" builtinId="8" hidden="1"/>
    <cellStyle name="Hyperlink" xfId="2466" builtinId="8" hidden="1"/>
    <cellStyle name="Hyperlink" xfId="2474" builtinId="8" hidden="1"/>
    <cellStyle name="Hyperlink" xfId="2476" builtinId="8" hidden="1"/>
    <cellStyle name="Hyperlink" xfId="2482" builtinId="8" hidden="1"/>
    <cellStyle name="Hyperlink" xfId="2486" builtinId="8" hidden="1"/>
    <cellStyle name="Hyperlink" xfId="2420" builtinId="8" hidden="1"/>
    <cellStyle name="Hyperlink" xfId="2278" builtinId="8" hidden="1"/>
    <cellStyle name="Hyperlink" xfId="2286" builtinId="8" hidden="1"/>
    <cellStyle name="Hyperlink" xfId="2290" builtinId="8" hidden="1"/>
    <cellStyle name="Hyperlink" xfId="2292" builtinId="8" hidden="1"/>
    <cellStyle name="Hyperlink" xfId="2300" builtinId="8" hidden="1"/>
    <cellStyle name="Hyperlink" xfId="2302" builtinId="8" hidden="1"/>
    <cellStyle name="Hyperlink" xfId="2308" builtinId="8" hidden="1"/>
    <cellStyle name="Hyperlink" xfId="2314" builtinId="8" hidden="1"/>
    <cellStyle name="Hyperlink" xfId="231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42" builtinId="8" hidden="1"/>
    <cellStyle name="Hyperlink" xfId="2346" builtinId="8" hidden="1"/>
    <cellStyle name="Hyperlink" xfId="2244" builtinId="8" hidden="1"/>
    <cellStyle name="Hyperlink" xfId="2252" builtinId="8" hidden="1"/>
    <cellStyle name="Hyperlink" xfId="2258" builtinId="8" hidden="1"/>
    <cellStyle name="Hyperlink" xfId="2260" builtinId="8" hidden="1"/>
    <cellStyle name="Hyperlink" xfId="2268" builtinId="8" hidden="1"/>
    <cellStyle name="Hyperlink" xfId="2270" builtinId="8" hidden="1"/>
    <cellStyle name="Hyperlink" xfId="2274" builtinId="8" hidden="1"/>
    <cellStyle name="Hyperlink" xfId="2226" builtinId="8" hidden="1"/>
    <cellStyle name="Hyperlink" xfId="2228" builtinId="8" hidden="1"/>
    <cellStyle name="Hyperlink" xfId="2234" builtinId="8" hidden="1"/>
    <cellStyle name="Hyperlink" xfId="2220" builtinId="8" hidden="1"/>
    <cellStyle name="Hyperlink" xfId="2222" builtinId="8" hidden="1"/>
    <cellStyle name="Hyperlink" xfId="2210" builtinId="8" hidden="1"/>
    <cellStyle name="Hyperlink" xfId="2214" builtinId="8" hidden="1"/>
    <cellStyle name="Hyperlink" xfId="2218" builtinId="8" hidden="1"/>
    <cellStyle name="Hyperlink" xfId="2276" builtinId="8" hidden="1"/>
    <cellStyle name="Hyperlink" xfId="2266" builtinId="8" hidden="1"/>
    <cellStyle name="Hyperlink" xfId="2254" builtinId="8" hidden="1"/>
    <cellStyle name="Hyperlink" xfId="2338" builtinId="8" hidden="1"/>
    <cellStyle name="Hyperlink" xfId="2326" builtinId="8" hidden="1"/>
    <cellStyle name="Hyperlink" xfId="2316" builtinId="8" hidden="1"/>
    <cellStyle name="Hyperlink" xfId="2294" builtinId="8" hidden="1"/>
    <cellStyle name="Hyperlink" xfId="2284" builtinId="8" hidden="1"/>
    <cellStyle name="Hyperlink" xfId="2490" builtinId="8" hidden="1"/>
    <cellStyle name="Hyperlink" xfId="2468" builtinId="8" hidden="1"/>
    <cellStyle name="Hyperlink" xfId="2446" builtinId="8" hidden="1"/>
    <cellStyle name="Hyperlink" xfId="2426" builtinId="8" hidden="1"/>
    <cellStyle name="Hyperlink" xfId="2412" builtinId="8" hidden="1"/>
    <cellStyle name="Hyperlink" xfId="2402" builtinId="8" hidden="1"/>
    <cellStyle name="Hyperlink" xfId="2380" builtinId="8" hidden="1"/>
    <cellStyle name="Hyperlink" xfId="2370" builtinId="8" hidden="1"/>
    <cellStyle name="Hyperlink" xfId="2358" builtinId="8" hidden="1"/>
    <cellStyle name="Hyperlink" xfId="2762" builtinId="8" hidden="1"/>
    <cellStyle name="Hyperlink" xfId="2786" builtinId="8" hidden="1"/>
    <cellStyle name="Hyperlink" xfId="2774" builtinId="8" hidden="1"/>
    <cellStyle name="Hyperlink" xfId="2750" builtinId="8" hidden="1"/>
    <cellStyle name="Hyperlink" xfId="2740" builtinId="8" hidden="1"/>
    <cellStyle name="Hyperlink" xfId="2730" builtinId="8" hidden="1"/>
    <cellStyle name="Hyperlink" xfId="2708" builtinId="8" hidden="1"/>
    <cellStyle name="Hyperlink" xfId="2698" builtinId="8" hidden="1"/>
    <cellStyle name="Hyperlink" xfId="2662" builtinId="8" hidden="1"/>
    <cellStyle name="Hyperlink" xfId="2652" builtinId="8" hidden="1"/>
    <cellStyle name="Hyperlink" xfId="2642" builtinId="8" hidden="1"/>
    <cellStyle name="Hyperlink" xfId="2620" builtinId="8" hidden="1"/>
    <cellStyle name="Hyperlink" xfId="2610" builtinId="8" hidden="1"/>
    <cellStyle name="Hyperlink" xfId="2598" builtinId="8" hidden="1"/>
    <cellStyle name="Hyperlink" xfId="2574" builtinId="8" hidden="1"/>
    <cellStyle name="Hyperlink" xfId="2564" builtinId="8" hidden="1"/>
    <cellStyle name="Hyperlink" xfId="2554" builtinId="8" hidden="1"/>
    <cellStyle name="Hyperlink" xfId="2532" builtinId="8" hidden="1"/>
    <cellStyle name="Hyperlink" xfId="2522" builtinId="8" hidden="1"/>
    <cellStyle name="Hyperlink" xfId="2510" builtinId="8" hidden="1"/>
    <cellStyle name="Hyperlink" xfId="2846" builtinId="8" hidden="1"/>
    <cellStyle name="Hyperlink" xfId="3018" builtinId="8" hidden="1"/>
    <cellStyle name="Hyperlink" xfId="3188" builtinId="8" hidden="1"/>
    <cellStyle name="Hyperlink" xfId="3454" builtinId="8" hidden="1"/>
    <cellStyle name="Hyperlink" xfId="3442" builtinId="8" hidden="1"/>
    <cellStyle name="Hyperlink" xfId="3420" builtinId="8" hidden="1"/>
    <cellStyle name="Hyperlink" xfId="3410" builtinId="8" hidden="1"/>
    <cellStyle name="Hyperlink" xfId="3396" builtinId="8" hidden="1"/>
    <cellStyle name="Hyperlink" xfId="3374" builtinId="8" hidden="1"/>
    <cellStyle name="Hyperlink" xfId="3364" builtinId="8" hidden="1"/>
    <cellStyle name="Hyperlink" xfId="3350" builtinId="8" hidden="1"/>
    <cellStyle name="Hyperlink" xfId="3330" builtinId="8" hidden="1"/>
    <cellStyle name="Hyperlink" xfId="3318" builtinId="8" hidden="1"/>
    <cellStyle name="Hyperlink" xfId="3306" builtinId="8" hidden="1"/>
    <cellStyle name="Hyperlink" xfId="3284" builtinId="8" hidden="1"/>
    <cellStyle name="Hyperlink" xfId="3270" builtinId="8" hidden="1"/>
    <cellStyle name="Hyperlink" xfId="3260" builtinId="8" hidden="1"/>
    <cellStyle name="Hyperlink" xfId="3238" builtinId="8" hidden="1"/>
    <cellStyle name="Hyperlink" xfId="3214" builtinId="8" hidden="1"/>
    <cellStyle name="Hyperlink" xfId="3194" builtinId="8" hidden="1"/>
    <cellStyle name="Hyperlink" xfId="3180" builtinId="8" hidden="1"/>
    <cellStyle name="Hyperlink" xfId="3170" builtinId="8" hidden="1"/>
    <cellStyle name="Hyperlink" xfId="3148" builtinId="8" hidden="1"/>
    <cellStyle name="Hyperlink" xfId="3134" builtinId="8" hidden="1"/>
    <cellStyle name="Hyperlink" xfId="3124" builtinId="8" hidden="1"/>
    <cellStyle name="Hyperlink" xfId="3100" builtinId="8" hidden="1"/>
    <cellStyle name="Hyperlink" xfId="3090" builtinId="8" hidden="1"/>
    <cellStyle name="Hyperlink" xfId="3078" builtinId="8" hidden="1"/>
    <cellStyle name="Hyperlink" xfId="3054" builtinId="8" hidden="1"/>
    <cellStyle name="Hyperlink" xfId="3044" builtinId="8" hidden="1"/>
    <cellStyle name="Hyperlink" xfId="3034" builtinId="8" hidden="1"/>
    <cellStyle name="Hyperlink" xfId="3010" builtinId="8" hidden="1"/>
    <cellStyle name="Hyperlink" xfId="2998" builtinId="8" hidden="1"/>
    <cellStyle name="Hyperlink" xfId="2964" builtinId="8" hidden="1"/>
    <cellStyle name="Hyperlink" xfId="2954" builtinId="8" hidden="1"/>
    <cellStyle name="Hyperlink" xfId="2942" builtinId="8" hidden="1"/>
    <cellStyle name="Hyperlink" xfId="2918" builtinId="8" hidden="1"/>
    <cellStyle name="Hyperlink" xfId="2908" builtinId="8" hidden="1"/>
    <cellStyle name="Hyperlink" xfId="2898" builtinId="8" hidden="1"/>
    <cellStyle name="Hyperlink" xfId="2874" builtinId="8" hidden="1"/>
    <cellStyle name="Hyperlink" xfId="2862" builtinId="8" hidden="1"/>
    <cellStyle name="Hyperlink" xfId="2852" builtinId="8" hidden="1"/>
    <cellStyle name="Hyperlink" xfId="2828" builtinId="8" hidden="1"/>
    <cellStyle name="Hyperlink" xfId="2818" builtinId="8" hidden="1"/>
    <cellStyle name="Hyperlink" xfId="2806" builtinId="8" hidden="1"/>
    <cellStyle name="Hyperlink" xfId="3572" builtinId="8" hidden="1"/>
    <cellStyle name="Hyperlink" xfId="3658" builtinId="8" hidden="1"/>
    <cellStyle name="Hyperlink" xfId="3742" builtinId="8" hidden="1"/>
    <cellStyle name="Hyperlink" xfId="3998" builtinId="8" hidden="1"/>
    <cellStyle name="Hyperlink" xfId="4084" builtinId="8" hidden="1"/>
    <cellStyle name="Hyperlink" xfId="3914" builtinId="8" hidden="1"/>
    <cellStyle name="Hyperlink" xfId="2988" builtinId="8" hidden="1"/>
    <cellStyle name="Hyperlink" xfId="3226" builtinId="8" hidden="1"/>
    <cellStyle name="Hyperlink" xfId="3466" builtinId="8" hidden="1"/>
    <cellStyle name="Hyperlink" xfId="2686" builtinId="8" hidden="1"/>
    <cellStyle name="Hyperlink" xfId="2458" builtinId="8" hidden="1"/>
    <cellStyle name="Hyperlink" xfId="2238" builtinId="8" hidden="1"/>
    <cellStyle name="Hyperlink" xfId="2322" builtinId="8" hidden="1"/>
    <cellStyle name="Hyperlink" xfId="2462" builtinId="8" hidden="1"/>
    <cellStyle name="Hyperlink" xfId="2386" builtinId="8" hidden="1"/>
    <cellStyle name="Hyperlink" xfId="2766" builtinId="8" hidden="1"/>
    <cellStyle name="Hyperlink" xfId="2690" builtinId="8" hidden="1"/>
    <cellStyle name="Hyperlink" xfId="2612" builtinId="8" hidden="1"/>
    <cellStyle name="Hyperlink" xfId="2530" builtinId="8" hidden="1"/>
    <cellStyle name="Hyperlink" xfId="3402" builtinId="8" hidden="1"/>
    <cellStyle name="Hyperlink" xfId="3394" builtinId="8" hidden="1"/>
    <cellStyle name="Hyperlink" xfId="3310" builtinId="8" hidden="1"/>
    <cellStyle name="Hyperlink" xfId="3978" builtinId="8" hidden="1"/>
    <cellStyle name="Hyperlink" xfId="3956" builtinId="8" hidden="1"/>
    <cellStyle name="Hyperlink" xfId="3934" builtinId="8" hidden="1"/>
    <cellStyle name="Hyperlink" xfId="3870" builtinId="8" hidden="1"/>
    <cellStyle name="Hyperlink" xfId="3850" builtinId="8" hidden="1"/>
    <cellStyle name="Hyperlink" xfId="3806" builtinId="8" hidden="1"/>
    <cellStyle name="Hyperlink" xfId="3764" builtinId="8" hidden="1"/>
    <cellStyle name="Hyperlink" xfId="3722" builtinId="8" hidden="1"/>
    <cellStyle name="Hyperlink" xfId="3700" builtinId="8" hidden="1"/>
    <cellStyle name="Hyperlink" xfId="3636" builtinId="8" hidden="1"/>
    <cellStyle name="Hyperlink" xfId="3614" builtinId="8" hidden="1"/>
    <cellStyle name="Hyperlink" xfId="3594" builtinId="8" hidden="1"/>
    <cellStyle name="Hyperlink" xfId="3530" builtinId="8" hidden="1"/>
    <cellStyle name="Hyperlink" xfId="3508" builtinId="8" hidden="1"/>
    <cellStyle name="Hyperlink" xfId="2796" builtinId="8" hidden="1"/>
    <cellStyle name="Hyperlink" xfId="2802" builtinId="8" hidden="1"/>
    <cellStyle name="Hyperlink" xfId="2810" builtinId="8" hidden="1"/>
    <cellStyle name="Hyperlink" xfId="2812" builtinId="8" hidden="1"/>
    <cellStyle name="Hyperlink" xfId="2820" builtinId="8" hidden="1"/>
    <cellStyle name="Hyperlink" xfId="2822" builtinId="8" hidden="1"/>
    <cellStyle name="Hyperlink" xfId="2834" builtinId="8" hidden="1"/>
    <cellStyle name="Hyperlink" xfId="2836" builtinId="8" hidden="1"/>
    <cellStyle name="Hyperlink" xfId="2842" builtinId="8" hidden="1"/>
    <cellStyle name="Hyperlink" xfId="2850" builtinId="8" hidden="1"/>
    <cellStyle name="Hyperlink" xfId="2854" builtinId="8" hidden="1"/>
    <cellStyle name="Hyperlink" xfId="2858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8" builtinId="8" hidden="1"/>
    <cellStyle name="Hyperlink" xfId="2882" builtinId="8" hidden="1"/>
    <cellStyle name="Hyperlink" xfId="2886" builtinId="8" hidden="1"/>
    <cellStyle name="Hyperlink" xfId="2894" builtinId="8" hidden="1"/>
    <cellStyle name="Hyperlink" xfId="2900" builtinId="8" hidden="1"/>
    <cellStyle name="Hyperlink" xfId="2902" builtinId="8" hidden="1"/>
    <cellStyle name="Hyperlink" xfId="2910" builtinId="8" hidden="1"/>
    <cellStyle name="Hyperlink" xfId="2914" builtinId="8" hidden="1"/>
    <cellStyle name="Hyperlink" xfId="2916" builtinId="8" hidden="1"/>
    <cellStyle name="Hyperlink" xfId="2924" builtinId="8" hidden="1"/>
    <cellStyle name="Hyperlink" xfId="2926" builtinId="8" hidden="1"/>
    <cellStyle name="Hyperlink" xfId="2934" builtinId="8" hidden="1"/>
    <cellStyle name="Hyperlink" xfId="2940" builtinId="8" hidden="1"/>
    <cellStyle name="Hyperlink" xfId="2946" builtinId="8" hidden="1"/>
    <cellStyle name="Hyperlink" xfId="2948" builtinId="8" hidden="1"/>
    <cellStyle name="Hyperlink" xfId="2956" builtinId="8" hidden="1"/>
    <cellStyle name="Hyperlink" xfId="2958" builtinId="8" hidden="1"/>
    <cellStyle name="Hyperlink" xfId="2962" builtinId="8" hidden="1"/>
    <cellStyle name="Hyperlink" xfId="2970" builtinId="8" hidden="1"/>
    <cellStyle name="Hyperlink" xfId="2972" builtinId="8" hidden="1"/>
    <cellStyle name="Hyperlink" xfId="2980" builtinId="8" hidden="1"/>
    <cellStyle name="Hyperlink" xfId="2986" builtinId="8" hidden="1"/>
    <cellStyle name="Hyperlink" xfId="2994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14" builtinId="8" hidden="1"/>
    <cellStyle name="Hyperlink" xfId="3020" builtinId="8" hidden="1"/>
    <cellStyle name="Hyperlink" xfId="3026" builtinId="8" hidden="1"/>
    <cellStyle name="Hyperlink" xfId="3030" builtinId="8" hidden="1"/>
    <cellStyle name="Hyperlink" xfId="3036" builtinId="8" hidden="1"/>
    <cellStyle name="Hyperlink" xfId="3038" builtinId="8" hidden="1"/>
    <cellStyle name="Hyperlink" xfId="3046" builtinId="8" hidden="1"/>
    <cellStyle name="Hyperlink" xfId="3050" builtinId="8" hidden="1"/>
    <cellStyle name="Hyperlink" xfId="3052" builtinId="8" hidden="1"/>
    <cellStyle name="Hyperlink" xfId="3062" builtinId="8" hidden="1"/>
    <cellStyle name="Hyperlink" xfId="3066" builtinId="8" hidden="1"/>
    <cellStyle name="Hyperlink" xfId="3070" builtinId="8" hidden="1"/>
    <cellStyle name="Hyperlink" xfId="3076" builtinId="8" hidden="1"/>
    <cellStyle name="Hyperlink" xfId="3082" builtinId="8" hidden="1"/>
    <cellStyle name="Hyperlink" xfId="3084" builtinId="8" hidden="1"/>
    <cellStyle name="Hyperlink" xfId="3092" builtinId="8" hidden="1"/>
    <cellStyle name="Hyperlink" xfId="3094" builtinId="8" hidden="1"/>
    <cellStyle name="Hyperlink" xfId="3098" builtinId="8" hidden="1"/>
    <cellStyle name="Hyperlink" xfId="3108" builtinId="8" hidden="1"/>
    <cellStyle name="Hyperlink" xfId="3110" builtinId="8" hidden="1"/>
    <cellStyle name="Hyperlink" xfId="3116" builtinId="8" hidden="1"/>
    <cellStyle name="Hyperlink" xfId="3122" builtinId="8" hidden="1"/>
    <cellStyle name="Hyperlink" xfId="3126" builtinId="8" hidden="1"/>
    <cellStyle name="Hyperlink" xfId="3130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56" builtinId="8" hidden="1"/>
    <cellStyle name="Hyperlink" xfId="3162" builtinId="8" hidden="1"/>
    <cellStyle name="Hyperlink" xfId="3166" builtinId="8" hidden="1"/>
    <cellStyle name="Hyperlink" xfId="3172" builtinId="8" hidden="1"/>
    <cellStyle name="Hyperlink" xfId="3174" builtinId="8" hidden="1"/>
    <cellStyle name="Hyperlink" xfId="3182" builtinId="8" hidden="1"/>
    <cellStyle name="Hyperlink" xfId="3186" builtinId="8" hidden="1"/>
    <cellStyle name="Hyperlink" xfId="3190" builtinId="8" hidden="1"/>
    <cellStyle name="Hyperlink" xfId="3198" builtinId="8" hidden="1"/>
    <cellStyle name="Hyperlink" xfId="3202" builtinId="8" hidden="1"/>
    <cellStyle name="Hyperlink" xfId="3206" builtinId="8" hidden="1"/>
    <cellStyle name="Hyperlink" xfId="3212" builtinId="8" hidden="1"/>
    <cellStyle name="Hyperlink" xfId="3218" builtinId="8" hidden="1"/>
    <cellStyle name="Hyperlink" xfId="3220" builtinId="8" hidden="1"/>
    <cellStyle name="Hyperlink" xfId="3228" builtinId="8" hidden="1"/>
    <cellStyle name="Hyperlink" xfId="3234" builtinId="8" hidden="1"/>
    <cellStyle name="Hyperlink" xfId="3236" builtinId="8" hidden="1"/>
    <cellStyle name="Hyperlink" xfId="3244" builtinId="8" hidden="1"/>
    <cellStyle name="Hyperlink" xfId="3246" builtinId="8" hidden="1"/>
    <cellStyle name="Hyperlink" xfId="3252" builtinId="8" hidden="1"/>
    <cellStyle name="Hyperlink" xfId="3258" builtinId="8" hidden="1"/>
    <cellStyle name="Hyperlink" xfId="3262" builtinId="8" hidden="1"/>
    <cellStyle name="Hyperlink" xfId="3266" builtinId="8" hidden="1"/>
    <cellStyle name="Hyperlink" xfId="3276" builtinId="8" hidden="1"/>
    <cellStyle name="Hyperlink" xfId="3278" builtinId="8" hidden="1"/>
    <cellStyle name="Hyperlink" xfId="3282" builtinId="8" hidden="1"/>
    <cellStyle name="Hyperlink" xfId="3290" builtinId="8" hidden="1"/>
    <cellStyle name="Hyperlink" xfId="3292" builtinId="8" hidden="1"/>
    <cellStyle name="Hyperlink" xfId="3298" builtinId="8" hidden="1"/>
    <cellStyle name="Hyperlink" xfId="3302" builtinId="8" hidden="1"/>
    <cellStyle name="Hyperlink" xfId="3308" builtinId="8" hidden="1"/>
    <cellStyle name="Hyperlink" xfId="3154" builtinId="8" hidden="1"/>
    <cellStyle name="Hyperlink" xfId="2990" builtinId="8" hidden="1"/>
    <cellStyle name="Hyperlink" xfId="2826" builtinId="8" hidden="1"/>
    <cellStyle name="Hyperlink" xfId="5012" builtinId="8" hidden="1"/>
    <cellStyle name="Hyperlink" xfId="501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8" builtinId="8" hidden="1"/>
    <cellStyle name="Hyperlink" xfId="5042" builtinId="8" hidden="1"/>
    <cellStyle name="Hyperlink" xfId="5050" builtinId="8" hidden="1"/>
    <cellStyle name="Hyperlink" xfId="5054" builtinId="8" hidden="1"/>
    <cellStyle name="Hyperlink" xfId="5060" builtinId="8" hidden="1"/>
    <cellStyle name="Hyperlink" xfId="5062" builtinId="8" hidden="1"/>
    <cellStyle name="Hyperlink" xfId="5074" builtinId="8" hidden="1"/>
    <cellStyle name="Hyperlink" xfId="5078" builtinId="8" hidden="1"/>
    <cellStyle name="Hyperlink" xfId="5090" builtinId="8" hidden="1"/>
    <cellStyle name="Hyperlink" xfId="5092" builtinId="8" hidden="1"/>
    <cellStyle name="Hyperlink" xfId="5098" builtinId="8" hidden="1"/>
    <cellStyle name="Hyperlink" xfId="5102" builtinId="8" hidden="1"/>
    <cellStyle name="Hyperlink" xfId="5110" builtinId="8" hidden="1"/>
    <cellStyle name="Hyperlink" xfId="5114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38" builtinId="8" hidden="1"/>
    <cellStyle name="Hyperlink" xfId="5140" builtinId="8" hidden="1"/>
    <cellStyle name="Hyperlink" xfId="5146" builtinId="8" hidden="1"/>
    <cellStyle name="Hyperlink" xfId="5130" builtinId="8" hidden="1"/>
    <cellStyle name="Hyperlink" xfId="5086" builtinId="8" hidden="1"/>
    <cellStyle name="Hyperlink" xfId="5066" builtinId="8" hidden="1"/>
    <cellStyle name="Hyperlink" xfId="5002" builtinId="8" hidden="1"/>
    <cellStyle name="Hyperlink" xfId="4980" builtinId="8" hidden="1"/>
    <cellStyle name="Hyperlink" xfId="4958" builtinId="8" hidden="1"/>
    <cellStyle name="Hyperlink" xfId="4894" builtinId="8" hidden="1"/>
    <cellStyle name="Hyperlink" xfId="4874" builtinId="8" hidden="1"/>
    <cellStyle name="Hyperlink" xfId="4830" builtinId="8" hidden="1"/>
    <cellStyle name="Hyperlink" xfId="4788" builtinId="8" hidden="1"/>
    <cellStyle name="Hyperlink" xfId="4746" builtinId="8" hidden="1"/>
    <cellStyle name="Hyperlink" xfId="4724" builtinId="8" hidden="1"/>
    <cellStyle name="Hyperlink" xfId="4660" builtinId="8" hidden="1"/>
    <cellStyle name="Hyperlink" xfId="4638" builtinId="8" hidden="1"/>
    <cellStyle name="Hyperlink" xfId="4618" builtinId="8" hidden="1"/>
    <cellStyle name="Hyperlink" xfId="4554" builtinId="8" hidden="1"/>
    <cellStyle name="Hyperlink" xfId="4532" builtinId="8" hidden="1"/>
    <cellStyle name="Hyperlink" xfId="4490" builtinId="8" hidden="1"/>
    <cellStyle name="Hyperlink" xfId="4446" builtinId="8" hidden="1"/>
    <cellStyle name="Hyperlink" xfId="4404" builtinId="8" hidden="1"/>
    <cellStyle name="Hyperlink" xfId="4382" builtinId="8" hidden="1"/>
    <cellStyle name="Hyperlink" xfId="4318" builtinId="8" hidden="1"/>
    <cellStyle name="Hyperlink" xfId="4298" builtinId="8" hidden="1"/>
    <cellStyle name="Hyperlink" xfId="4276" builtinId="8" hidden="1"/>
    <cellStyle name="Hyperlink" xfId="4212" builtinId="8" hidden="1"/>
    <cellStyle name="Hyperlink" xfId="4190" builtinId="8" hidden="1"/>
    <cellStyle name="Hyperlink" xfId="4148" builtinId="8" hidden="1"/>
    <cellStyle name="Hyperlink" xfId="4106" builtinId="8" hidden="1"/>
    <cellStyle name="Hyperlink" xfId="4062" builtinId="8" hidden="1"/>
    <cellStyle name="Hyperlink" xfId="4042" builtinId="8" hidden="1"/>
    <cellStyle name="Hyperlink" xfId="5076" builtinId="8" hidden="1"/>
    <cellStyle name="Hyperlink" xfId="4866" builtinId="8" hidden="1"/>
    <cellStyle name="Hyperlink" xfId="4868" builtinId="8" hidden="1"/>
    <cellStyle name="Hyperlink" xfId="4878" builtinId="8" hidden="1"/>
    <cellStyle name="Hyperlink" xfId="4882" builtinId="8" hidden="1"/>
    <cellStyle name="Hyperlink" xfId="4884" builtinId="8" hidden="1"/>
    <cellStyle name="Hyperlink" xfId="4892" builtinId="8" hidden="1"/>
    <cellStyle name="Hyperlink" xfId="4898" builtinId="8" hidden="1"/>
    <cellStyle name="Hyperlink" xfId="4902" builtinId="8" hidden="1"/>
    <cellStyle name="Hyperlink" xfId="4908" builtinId="8" hidden="1"/>
    <cellStyle name="Hyperlink" xfId="4914" builtinId="8" hidden="1"/>
    <cellStyle name="Hyperlink" xfId="4918" builtinId="8" hidden="1"/>
    <cellStyle name="Hyperlink" xfId="4926" builtinId="8" hidden="1"/>
    <cellStyle name="Hyperlink" xfId="4930" builtinId="8" hidden="1"/>
    <cellStyle name="Hyperlink" xfId="4932" builtinId="8" hidden="1"/>
    <cellStyle name="Hyperlink" xfId="4942" builtinId="8" hidden="1"/>
    <cellStyle name="Hyperlink" xfId="4946" builtinId="8" hidden="1"/>
    <cellStyle name="Hyperlink" xfId="4950" builtinId="8" hidden="1"/>
    <cellStyle name="Hyperlink" xfId="4956" builtinId="8" hidden="1"/>
    <cellStyle name="Hyperlink" xfId="4964" builtinId="8" hidden="1"/>
    <cellStyle name="Hyperlink" xfId="4966" builtinId="8" hidden="1"/>
    <cellStyle name="Hyperlink" xfId="4974" builtinId="8" hidden="1"/>
    <cellStyle name="Hyperlink" xfId="4978" builtinId="8" hidden="1"/>
    <cellStyle name="Hyperlink" xfId="4982" builtinId="8" hidden="1"/>
    <cellStyle name="Hyperlink" xfId="4990" builtinId="8" hidden="1"/>
    <cellStyle name="Hyperlink" xfId="4994" builtinId="8" hidden="1"/>
    <cellStyle name="Hyperlink" xfId="4998" builtinId="8" hidden="1"/>
    <cellStyle name="Hyperlink" xfId="5006" builtinId="8" hidden="1"/>
    <cellStyle name="Hyperlink" xfId="4796" builtinId="8" hidden="1"/>
    <cellStyle name="Hyperlink" xfId="4798" builtinId="8" hidden="1"/>
    <cellStyle name="Hyperlink" xfId="4804" builtinId="8" hidden="1"/>
    <cellStyle name="Hyperlink" xfId="4812" builtinId="8" hidden="1"/>
    <cellStyle name="Hyperlink" xfId="4818" builtinId="8" hidden="1"/>
    <cellStyle name="Hyperlink" xfId="4820" builtinId="8" hidden="1"/>
    <cellStyle name="Hyperlink" xfId="4828" builtinId="8" hidden="1"/>
    <cellStyle name="Hyperlink" xfId="4834" builtinId="8" hidden="1"/>
    <cellStyle name="Hyperlink" xfId="4836" builtinId="8" hidden="1"/>
    <cellStyle name="Hyperlink" xfId="4844" builtinId="8" hidden="1"/>
    <cellStyle name="Hyperlink" xfId="4846" builtinId="8" hidden="1"/>
    <cellStyle name="Hyperlink" xfId="4854" builtinId="8" hidden="1"/>
    <cellStyle name="Hyperlink" xfId="4860" builtinId="8" hidden="1"/>
    <cellStyle name="Hyperlink" xfId="4756" builtinId="8" hidden="1"/>
    <cellStyle name="Hyperlink" xfId="4762" builtinId="8" hidden="1"/>
    <cellStyle name="Hyperlink" xfId="4770" builtinId="8" hidden="1"/>
    <cellStyle name="Hyperlink" xfId="4772" builtinId="8" hidden="1"/>
    <cellStyle name="Hyperlink" xfId="4780" builtinId="8" hidden="1"/>
    <cellStyle name="Hyperlink" xfId="4782" builtinId="8" hidden="1"/>
    <cellStyle name="Hyperlink" xfId="4786" builtinId="8" hidden="1"/>
    <cellStyle name="Hyperlink" xfId="4738" builtinId="8" hidden="1"/>
    <cellStyle name="Hyperlink" xfId="4748" builtinId="8" hidden="1"/>
    <cellStyle name="Hyperlink" xfId="4750" builtinId="8" hidden="1"/>
    <cellStyle name="Hyperlink" xfId="4732" builtinId="8" hidden="1"/>
    <cellStyle name="Hyperlink" xfId="4734" builtinId="8" hidden="1"/>
    <cellStyle name="Hyperlink" xfId="4722" builtinId="8" hidden="1"/>
    <cellStyle name="Hyperlink" xfId="6712" builtinId="8" hidden="1"/>
    <cellStyle name="Hyperlink" xfId="6714" builtinId="8" hidden="1"/>
    <cellStyle name="Normal" xfId="0" builtinId="0"/>
  </cellStyles>
  <dxfs count="0"/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228314</xdr:colOff>
      <xdr:row>1</xdr:row>
      <xdr:rowOff>48926</xdr:rowOff>
    </xdr:from>
    <xdr:to>
      <xdr:col>5</xdr:col>
      <xdr:colOff>813371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14" y="270438"/>
          <a:ext cx="2992150" cy="520039"/>
        </a:xfrm>
        <a:prstGeom prst="rect">
          <a:avLst/>
        </a:prstGeom>
      </xdr:spPr>
    </xdr:pic>
    <xdr:clientData/>
  </xdr:twoCellAnchor>
  <xdr:twoCellAnchor editAs="oneCell">
    <xdr:from>
      <xdr:col>6</xdr:col>
      <xdr:colOff>295349</xdr:colOff>
      <xdr:row>389</xdr:row>
      <xdr:rowOff>191976</xdr:rowOff>
    </xdr:from>
    <xdr:to>
      <xdr:col>13</xdr:col>
      <xdr:colOff>237845</xdr:colOff>
      <xdr:row>403</xdr:row>
      <xdr:rowOff>89059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5349" y="553808604"/>
          <a:ext cx="7193310" cy="2791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Z425"/>
  <sheetViews>
    <sheetView showGridLines="0" tabSelected="1" topLeftCell="D1" zoomScale="86" zoomScaleNormal="86" zoomScalePageLayoutView="86" workbookViewId="0">
      <pane ySplit="13" topLeftCell="A14" activePane="bottomLeft" state="frozen"/>
      <selection activeCell="K1" sqref="K1"/>
      <selection pane="bottomLeft" activeCell="X14" sqref="X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bestFit="1" customWidth="1"/>
    <col min="6" max="6" width="14.5" style="1" customWidth="1"/>
    <col min="7" max="7" width="30" style="2" customWidth="1"/>
    <col min="8" max="8" width="35.5" style="2" customWidth="1"/>
    <col min="9" max="9" width="18.5" style="1" hidden="1" customWidth="1" outlineLevel="1" collapsed="1"/>
    <col min="10" max="10" width="7.33203125" style="27" customWidth="1" collapsed="1"/>
    <col min="11" max="11" width="7.33203125" style="3" customWidth="1"/>
    <col min="12" max="12" width="7.1640625" style="27" customWidth="1"/>
    <col min="13" max="13" width="7.83203125" style="47" customWidth="1"/>
    <col min="14" max="14" width="6.83203125" style="47" customWidth="1"/>
    <col min="15" max="15" width="10.83203125" style="47" customWidth="1"/>
    <col min="16" max="16" width="18.6640625" style="47" hidden="1" customWidth="1" outlineLevel="1"/>
    <col min="17" max="17" width="10" style="48" hidden="1" customWidth="1" outlineLevel="1"/>
    <col min="18" max="18" width="9.6640625" style="92" customWidth="1" collapsed="1"/>
    <col min="19" max="19" width="9.5" style="57" customWidth="1"/>
    <col min="20" max="20" width="8" style="87" customWidth="1"/>
    <col min="21" max="21" width="9.6640625" style="57" customWidth="1"/>
    <col min="22" max="22" width="9.5" style="57" customWidth="1"/>
    <col min="23" max="23" width="25.33203125" style="2" hidden="1" customWidth="1" outlineLevel="1"/>
    <col min="24" max="24" width="7" style="5" customWidth="1" collapsed="1"/>
    <col min="25" max="25" width="10.33203125" style="39" customWidth="1"/>
    <col min="26" max="26" width="10.6640625" style="39" customWidth="1"/>
    <col min="27" max="27" width="5.33203125" style="4" customWidth="1"/>
    <col min="28" max="29" width="10.83203125" style="68" hidden="1" customWidth="1" outlineLevel="1"/>
    <col min="30" max="30" width="24.6640625" style="68" hidden="1" customWidth="1" outlineLevel="1"/>
    <col min="31" max="31" width="46.83203125" style="4" hidden="1" customWidth="1" outlineLevel="1"/>
    <col min="32" max="32" width="10.83203125" style="4" collapsed="1"/>
    <col min="33" max="78" width="10.83203125" style="4"/>
    <col min="79" max="16384" width="10.83203125" style="1"/>
  </cols>
  <sheetData>
    <row r="1" spans="1:78" ht="17" thickBot="1" x14ac:dyDescent="0.25">
      <c r="Y1" s="5"/>
      <c r="Z1" s="5"/>
    </row>
    <row r="2" spans="1:78" ht="29" customHeight="1" x14ac:dyDescent="0.2">
      <c r="G2" s="102" t="s">
        <v>759</v>
      </c>
      <c r="H2" s="42" t="s">
        <v>763</v>
      </c>
      <c r="I2" s="55"/>
      <c r="J2" s="136"/>
      <c r="K2" s="137"/>
      <c r="L2" s="137"/>
      <c r="M2" s="137"/>
      <c r="N2" s="137"/>
      <c r="O2" s="138"/>
      <c r="X2" s="133" t="s">
        <v>761</v>
      </c>
      <c r="Y2" s="134"/>
      <c r="Z2" s="135"/>
    </row>
    <row r="3" spans="1:78" ht="31" customHeight="1" thickBot="1" x14ac:dyDescent="0.25">
      <c r="G3" s="102"/>
      <c r="H3" s="44" t="s">
        <v>764</v>
      </c>
      <c r="I3" s="56"/>
      <c r="J3" s="139"/>
      <c r="K3" s="140"/>
      <c r="L3" s="140"/>
      <c r="M3" s="140"/>
      <c r="N3" s="140"/>
      <c r="O3" s="141"/>
      <c r="X3" s="34" t="s">
        <v>15</v>
      </c>
      <c r="Y3" s="46" t="s">
        <v>757</v>
      </c>
      <c r="Z3" s="45" t="s">
        <v>758</v>
      </c>
    </row>
    <row r="4" spans="1:78" ht="28" customHeight="1" x14ac:dyDescent="0.2">
      <c r="D4" s="85" t="s">
        <v>1031</v>
      </c>
      <c r="G4" s="102" t="s">
        <v>760</v>
      </c>
      <c r="H4" s="43" t="s">
        <v>762</v>
      </c>
      <c r="I4" s="56"/>
      <c r="J4" s="139"/>
      <c r="K4" s="140"/>
      <c r="L4" s="140"/>
      <c r="M4" s="140"/>
      <c r="N4" s="140"/>
      <c r="O4" s="141"/>
      <c r="X4" s="145">
        <f>SUM(X14:X595)</f>
        <v>0</v>
      </c>
      <c r="Y4" s="147">
        <f>SUM(Y14:Y595)</f>
        <v>0</v>
      </c>
      <c r="Z4" s="149">
        <f>SUM(Z14:Z595)</f>
        <v>0</v>
      </c>
    </row>
    <row r="5" spans="1:78" ht="32" customHeight="1" thickBot="1" x14ac:dyDescent="0.25">
      <c r="D5" s="103" t="s">
        <v>1038</v>
      </c>
      <c r="E5" s="103"/>
      <c r="G5" s="102"/>
      <c r="H5" s="41" t="s">
        <v>765</v>
      </c>
      <c r="I5" s="54"/>
      <c r="J5" s="142"/>
      <c r="K5" s="143"/>
      <c r="L5" s="143"/>
      <c r="M5" s="143"/>
      <c r="N5" s="143"/>
      <c r="O5" s="144"/>
      <c r="X5" s="146"/>
      <c r="Y5" s="148"/>
      <c r="Z5" s="150"/>
    </row>
    <row r="6" spans="1:78" ht="14" customHeight="1" x14ac:dyDescent="0.2">
      <c r="G6" s="7"/>
      <c r="H6" s="8"/>
      <c r="J6" s="28"/>
      <c r="W6" s="20"/>
      <c r="Y6" s="5"/>
      <c r="Z6" s="5"/>
    </row>
    <row r="7" spans="1:78" ht="20" hidden="1" customHeight="1" outlineLevel="1" x14ac:dyDescent="0.2">
      <c r="G7" s="7"/>
      <c r="H7" s="58" t="s">
        <v>770</v>
      </c>
      <c r="I7" s="59"/>
      <c r="J7" s="104"/>
      <c r="K7" s="104"/>
      <c r="L7" s="105"/>
      <c r="M7" s="106"/>
      <c r="N7" s="131"/>
      <c r="O7" s="132"/>
      <c r="W7" s="20"/>
      <c r="X7" s="127" t="s">
        <v>766</v>
      </c>
      <c r="Y7" s="128"/>
      <c r="Z7" s="64"/>
    </row>
    <row r="8" spans="1:78" ht="20" hidden="1" customHeight="1" outlineLevel="1" x14ac:dyDescent="0.2">
      <c r="G8" s="7"/>
      <c r="H8" s="60" t="s">
        <v>771</v>
      </c>
      <c r="I8" s="61"/>
      <c r="J8" s="98"/>
      <c r="K8" s="98"/>
      <c r="L8" s="99"/>
      <c r="M8" s="99"/>
      <c r="N8" s="100"/>
      <c r="O8" s="101"/>
      <c r="W8" s="20"/>
      <c r="X8" s="125" t="s">
        <v>768</v>
      </c>
      <c r="Y8" s="126"/>
      <c r="Z8" s="65">
        <f>Z7+Y4</f>
        <v>0</v>
      </c>
    </row>
    <row r="9" spans="1:78" ht="20" hidden="1" customHeight="1" outlineLevel="1" thickBot="1" x14ac:dyDescent="0.25">
      <c r="G9" s="7"/>
      <c r="H9" s="60" t="s">
        <v>772</v>
      </c>
      <c r="I9" s="61"/>
      <c r="J9" s="98"/>
      <c r="K9" s="98"/>
      <c r="L9" s="99"/>
      <c r="M9" s="99"/>
      <c r="N9" s="100"/>
      <c r="O9" s="101"/>
      <c r="W9" s="20"/>
      <c r="X9" s="125" t="s">
        <v>767</v>
      </c>
      <c r="Y9" s="126"/>
      <c r="Z9" s="65">
        <f>Z8*0.2</f>
        <v>0</v>
      </c>
    </row>
    <row r="10" spans="1:78" ht="20" hidden="1" customHeight="1" outlineLevel="1" thickBot="1" x14ac:dyDescent="0.25">
      <c r="G10" s="7"/>
      <c r="H10" s="62" t="s">
        <v>773</v>
      </c>
      <c r="I10" s="63"/>
      <c r="J10" s="107"/>
      <c r="K10" s="107"/>
      <c r="L10" s="119"/>
      <c r="M10" s="119"/>
      <c r="N10" s="120"/>
      <c r="O10" s="121"/>
      <c r="W10" s="20"/>
      <c r="X10" s="129" t="s">
        <v>769</v>
      </c>
      <c r="Y10" s="130"/>
      <c r="Z10" s="66">
        <f>Z9+Z8</f>
        <v>0</v>
      </c>
      <c r="AB10" s="69" t="s">
        <v>790</v>
      </c>
      <c r="AC10" s="74"/>
      <c r="AD10" s="70" t="s">
        <v>788</v>
      </c>
      <c r="AE10" s="73" t="s">
        <v>789</v>
      </c>
    </row>
    <row r="11" spans="1:78" ht="14" customHeight="1" collapsed="1" thickBot="1" x14ac:dyDescent="0.25">
      <c r="G11" s="7"/>
      <c r="H11" s="8"/>
      <c r="J11" s="28"/>
      <c r="W11" s="20"/>
      <c r="Y11" s="5"/>
      <c r="Z11" s="5"/>
    </row>
    <row r="12" spans="1:78" s="6" customFormat="1" ht="26.25" customHeight="1" x14ac:dyDescent="0.2">
      <c r="A12" s="110" t="s">
        <v>0</v>
      </c>
      <c r="B12" s="111"/>
      <c r="C12" s="112"/>
      <c r="D12" s="110" t="s">
        <v>1</v>
      </c>
      <c r="E12" s="111"/>
      <c r="F12" s="112"/>
      <c r="G12" s="116" t="s">
        <v>2</v>
      </c>
      <c r="H12" s="117"/>
      <c r="I12" s="117"/>
      <c r="J12" s="117"/>
      <c r="K12" s="117"/>
      <c r="L12" s="118"/>
      <c r="M12" s="113" t="s">
        <v>3</v>
      </c>
      <c r="N12" s="114"/>
      <c r="O12" s="115"/>
      <c r="P12" s="49"/>
      <c r="Q12" s="90"/>
      <c r="R12" s="93" t="s">
        <v>1032</v>
      </c>
      <c r="S12" s="91"/>
      <c r="T12" s="122" t="s">
        <v>1033</v>
      </c>
      <c r="U12" s="123"/>
      <c r="V12" s="124"/>
      <c r="W12" s="108" t="s">
        <v>755</v>
      </c>
      <c r="X12" s="133" t="s">
        <v>756</v>
      </c>
      <c r="Y12" s="134"/>
      <c r="Z12" s="135"/>
      <c r="AA12" s="19"/>
      <c r="AB12" s="151" t="s">
        <v>792</v>
      </c>
      <c r="AC12" s="153" t="s">
        <v>793</v>
      </c>
      <c r="AD12" s="155" t="s">
        <v>788</v>
      </c>
      <c r="AE12" s="157" t="s">
        <v>789</v>
      </c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s="4" customFormat="1" ht="47" customHeight="1" thickBot="1" x14ac:dyDescent="0.25">
      <c r="A13" s="21" t="s">
        <v>4</v>
      </c>
      <c r="B13" s="22" t="s">
        <v>5</v>
      </c>
      <c r="C13" s="23" t="s">
        <v>6</v>
      </c>
      <c r="D13" s="21" t="s">
        <v>7</v>
      </c>
      <c r="E13" s="22" t="s">
        <v>8</v>
      </c>
      <c r="F13" s="23" t="s">
        <v>9</v>
      </c>
      <c r="G13" s="24" t="s">
        <v>10</v>
      </c>
      <c r="H13" s="25" t="s">
        <v>11</v>
      </c>
      <c r="I13" s="26" t="s">
        <v>12</v>
      </c>
      <c r="J13" s="29" t="s">
        <v>13</v>
      </c>
      <c r="K13" s="18" t="s">
        <v>14</v>
      </c>
      <c r="L13" s="67" t="s">
        <v>15</v>
      </c>
      <c r="M13" s="77" t="s">
        <v>16</v>
      </c>
      <c r="N13" s="51" t="s">
        <v>17</v>
      </c>
      <c r="O13" s="78" t="s">
        <v>18</v>
      </c>
      <c r="P13" s="50" t="s">
        <v>19</v>
      </c>
      <c r="Q13" s="51" t="s">
        <v>20</v>
      </c>
      <c r="R13" s="94" t="s">
        <v>754</v>
      </c>
      <c r="S13" s="32" t="s">
        <v>21</v>
      </c>
      <c r="T13" s="84" t="s">
        <v>1030</v>
      </c>
      <c r="U13" s="82" t="s">
        <v>754</v>
      </c>
      <c r="V13" s="83" t="s">
        <v>21</v>
      </c>
      <c r="W13" s="109"/>
      <c r="X13" s="34" t="s">
        <v>15</v>
      </c>
      <c r="Y13" s="35" t="s">
        <v>757</v>
      </c>
      <c r="Z13" s="36" t="s">
        <v>758</v>
      </c>
      <c r="AB13" s="152"/>
      <c r="AC13" s="154"/>
      <c r="AD13" s="156"/>
      <c r="AE13" s="158"/>
    </row>
    <row r="14" spans="1:78" ht="15.75" customHeight="1" x14ac:dyDescent="0.2">
      <c r="A14" s="9" t="s">
        <v>27</v>
      </c>
      <c r="B14" s="10" t="s">
        <v>23</v>
      </c>
      <c r="C14" s="11" t="s">
        <v>24</v>
      </c>
      <c r="D14" s="9" t="s">
        <v>468</v>
      </c>
      <c r="E14" s="10"/>
      <c r="F14" s="11"/>
      <c r="G14" s="13" t="s">
        <v>1256</v>
      </c>
      <c r="H14" s="14" t="s">
        <v>1257</v>
      </c>
      <c r="I14" s="15" t="s">
        <v>94</v>
      </c>
      <c r="J14" s="30">
        <v>1998</v>
      </c>
      <c r="K14" s="17">
        <v>0.75</v>
      </c>
      <c r="L14" s="31">
        <v>3</v>
      </c>
      <c r="M14" s="79"/>
      <c r="N14" s="80"/>
      <c r="O14" s="81" t="s">
        <v>579</v>
      </c>
      <c r="P14" s="53" t="s">
        <v>1055</v>
      </c>
      <c r="Q14" s="52" t="s">
        <v>1258</v>
      </c>
      <c r="R14" s="96">
        <v>49.166666666666671</v>
      </c>
      <c r="S14" s="95">
        <v>59</v>
      </c>
      <c r="T14" s="88">
        <v>0.15</v>
      </c>
      <c r="U14" s="89">
        <f>V14/1.2</f>
        <v>41.791666666666664</v>
      </c>
      <c r="V14" s="86">
        <f>S14*(1-T14)</f>
        <v>50.15</v>
      </c>
      <c r="W14" s="33"/>
      <c r="X14" s="40"/>
      <c r="Y14" s="37">
        <f t="shared" ref="Y14:Y60" si="0">X14*U14</f>
        <v>0</v>
      </c>
      <c r="Z14" s="38">
        <f t="shared" ref="Z14:Z60" si="1">X14*V14</f>
        <v>0</v>
      </c>
      <c r="AB14" s="76"/>
      <c r="AC14" s="75">
        <f t="shared" ref="AC14:AC54" si="2">X14-AB14</f>
        <v>0</v>
      </c>
      <c r="AD14" s="71"/>
      <c r="AE14" s="72"/>
    </row>
    <row r="15" spans="1:78" ht="15.75" customHeight="1" x14ac:dyDescent="0.2">
      <c r="A15" s="9" t="s">
        <v>27</v>
      </c>
      <c r="B15" s="10" t="s">
        <v>38</v>
      </c>
      <c r="C15" s="11" t="s">
        <v>24</v>
      </c>
      <c r="D15" s="9" t="s">
        <v>128</v>
      </c>
      <c r="E15" s="10" t="s">
        <v>1205</v>
      </c>
      <c r="F15" s="11"/>
      <c r="G15" s="13" t="s">
        <v>1206</v>
      </c>
      <c r="H15" s="14" t="s">
        <v>1357</v>
      </c>
      <c r="I15" s="15" t="s">
        <v>68</v>
      </c>
      <c r="J15" s="30">
        <v>2011</v>
      </c>
      <c r="K15" s="17">
        <v>0.75</v>
      </c>
      <c r="L15" s="31">
        <v>4</v>
      </c>
      <c r="M15" s="79" t="s">
        <v>45</v>
      </c>
      <c r="N15" s="80"/>
      <c r="O15" s="81"/>
      <c r="P15" s="53" t="s">
        <v>1358</v>
      </c>
      <c r="Q15" s="52" t="s">
        <v>1359</v>
      </c>
      <c r="R15" s="96">
        <v>22.5</v>
      </c>
      <c r="S15" s="95">
        <v>27</v>
      </c>
      <c r="T15" s="88">
        <v>0.15</v>
      </c>
      <c r="U15" s="89">
        <f>V15/1.2</f>
        <v>19.125</v>
      </c>
      <c r="V15" s="86">
        <f>S15*(1-T15)</f>
        <v>22.95</v>
      </c>
      <c r="W15" s="33"/>
      <c r="X15" s="40"/>
      <c r="Y15" s="37">
        <f t="shared" si="0"/>
        <v>0</v>
      </c>
      <c r="Z15" s="38">
        <f t="shared" si="1"/>
        <v>0</v>
      </c>
      <c r="AB15" s="76"/>
      <c r="AC15" s="75">
        <f t="shared" si="2"/>
        <v>0</v>
      </c>
      <c r="AD15" s="71"/>
      <c r="AE15" s="72"/>
    </row>
    <row r="16" spans="1:78" ht="15.75" customHeight="1" x14ac:dyDescent="0.2">
      <c r="A16" s="9" t="s">
        <v>27</v>
      </c>
      <c r="B16" s="10" t="s">
        <v>38</v>
      </c>
      <c r="C16" s="11" t="s">
        <v>24</v>
      </c>
      <c r="D16" s="9" t="s">
        <v>128</v>
      </c>
      <c r="E16" s="10" t="s">
        <v>1205</v>
      </c>
      <c r="F16" s="11"/>
      <c r="G16" s="12" t="s">
        <v>1206</v>
      </c>
      <c r="H16" s="16" t="s">
        <v>1360</v>
      </c>
      <c r="I16" s="10" t="s">
        <v>68</v>
      </c>
      <c r="J16" s="30">
        <v>2011</v>
      </c>
      <c r="K16" s="17">
        <v>0.75</v>
      </c>
      <c r="L16" s="31">
        <v>4</v>
      </c>
      <c r="M16" s="79" t="s">
        <v>45</v>
      </c>
      <c r="N16" s="80"/>
      <c r="O16" s="81"/>
      <c r="P16" s="53" t="s">
        <v>185</v>
      </c>
      <c r="Q16" s="52" t="s">
        <v>1361</v>
      </c>
      <c r="R16" s="96">
        <v>23.333333333333336</v>
      </c>
      <c r="S16" s="95">
        <v>28</v>
      </c>
      <c r="T16" s="88">
        <v>0.15</v>
      </c>
      <c r="U16" s="89">
        <f>V16/1.2</f>
        <v>19.833333333333336</v>
      </c>
      <c r="V16" s="86">
        <f>S16*(1-T16)</f>
        <v>23.8</v>
      </c>
      <c r="W16" s="33"/>
      <c r="X16" s="40"/>
      <c r="Y16" s="37">
        <f t="shared" si="0"/>
        <v>0</v>
      </c>
      <c r="Z16" s="38">
        <f t="shared" si="1"/>
        <v>0</v>
      </c>
      <c r="AB16" s="76"/>
      <c r="AC16" s="75">
        <f t="shared" si="2"/>
        <v>0</v>
      </c>
      <c r="AD16" s="71"/>
      <c r="AE16" s="72"/>
    </row>
    <row r="17" spans="1:32" ht="15.75" customHeight="1" x14ac:dyDescent="0.2">
      <c r="A17" s="9" t="s">
        <v>27</v>
      </c>
      <c r="B17" s="10" t="s">
        <v>38</v>
      </c>
      <c r="C17" s="11" t="s">
        <v>24</v>
      </c>
      <c r="D17" s="9" t="s">
        <v>128</v>
      </c>
      <c r="E17" s="10" t="s">
        <v>1205</v>
      </c>
      <c r="F17" s="11"/>
      <c r="G17" s="13" t="s">
        <v>1206</v>
      </c>
      <c r="H17" s="14" t="s">
        <v>1360</v>
      </c>
      <c r="I17" s="15" t="s">
        <v>68</v>
      </c>
      <c r="J17" s="30">
        <v>2011</v>
      </c>
      <c r="K17" s="17">
        <v>0.75</v>
      </c>
      <c r="L17" s="31">
        <v>5</v>
      </c>
      <c r="M17" s="79" t="s">
        <v>45</v>
      </c>
      <c r="N17" s="80"/>
      <c r="O17" s="81"/>
      <c r="P17" s="53" t="s">
        <v>1362</v>
      </c>
      <c r="Q17" s="52" t="s">
        <v>1363</v>
      </c>
      <c r="R17" s="96">
        <v>23.333333333333336</v>
      </c>
      <c r="S17" s="95">
        <v>28</v>
      </c>
      <c r="T17" s="88">
        <v>0.15</v>
      </c>
      <c r="U17" s="89">
        <f>V17/1.2</f>
        <v>19.833333333333336</v>
      </c>
      <c r="V17" s="86">
        <f>S17*(1-T17)</f>
        <v>23.8</v>
      </c>
      <c r="W17" s="33"/>
      <c r="X17" s="40"/>
      <c r="Y17" s="37">
        <f t="shared" si="0"/>
        <v>0</v>
      </c>
      <c r="Z17" s="38">
        <f t="shared" si="1"/>
        <v>0</v>
      </c>
      <c r="AB17" s="76"/>
      <c r="AC17" s="75">
        <f t="shared" si="2"/>
        <v>0</v>
      </c>
      <c r="AD17" s="71"/>
      <c r="AE17" s="72"/>
      <c r="AF17" s="97"/>
    </row>
    <row r="18" spans="1:32" ht="15.75" customHeight="1" x14ac:dyDescent="0.2">
      <c r="A18" s="9" t="s">
        <v>27</v>
      </c>
      <c r="B18" s="10" t="s">
        <v>38</v>
      </c>
      <c r="C18" s="11" t="s">
        <v>48</v>
      </c>
      <c r="D18" s="9" t="s">
        <v>128</v>
      </c>
      <c r="E18" s="10" t="s">
        <v>679</v>
      </c>
      <c r="F18" s="11"/>
      <c r="G18" s="12" t="s">
        <v>794</v>
      </c>
      <c r="H18" s="16" t="s">
        <v>795</v>
      </c>
      <c r="I18" s="10" t="s">
        <v>524</v>
      </c>
      <c r="J18" s="30">
        <v>1971</v>
      </c>
      <c r="K18" s="17">
        <v>0.375</v>
      </c>
      <c r="L18" s="31">
        <v>2</v>
      </c>
      <c r="M18" s="79" t="s">
        <v>45</v>
      </c>
      <c r="N18" s="80"/>
      <c r="O18" s="81"/>
      <c r="P18" s="53" t="s">
        <v>158</v>
      </c>
      <c r="Q18" s="52" t="s">
        <v>796</v>
      </c>
      <c r="R18" s="96">
        <v>324.16666666666669</v>
      </c>
      <c r="S18" s="95">
        <v>389</v>
      </c>
      <c r="T18" s="88">
        <v>0.15</v>
      </c>
      <c r="U18" s="89">
        <f>V18/1.2</f>
        <v>275.54166666666669</v>
      </c>
      <c r="V18" s="86">
        <f>S18*(1-T18)</f>
        <v>330.65</v>
      </c>
      <c r="W18" s="33"/>
      <c r="X18" s="40"/>
      <c r="Y18" s="37">
        <f t="shared" si="0"/>
        <v>0</v>
      </c>
      <c r="Z18" s="38">
        <f t="shared" si="1"/>
        <v>0</v>
      </c>
      <c r="AB18" s="76"/>
      <c r="AC18" s="75">
        <f t="shared" si="2"/>
        <v>0</v>
      </c>
      <c r="AD18" s="71"/>
      <c r="AE18" s="72"/>
    </row>
    <row r="19" spans="1:32" ht="15.75" customHeight="1" x14ac:dyDescent="0.2">
      <c r="A19" s="9" t="s">
        <v>27</v>
      </c>
      <c r="B19" s="10" t="s">
        <v>23</v>
      </c>
      <c r="C19" s="11" t="s">
        <v>24</v>
      </c>
      <c r="D19" s="9" t="s">
        <v>32</v>
      </c>
      <c r="E19" s="10" t="s">
        <v>110</v>
      </c>
      <c r="F19" s="11" t="s">
        <v>110</v>
      </c>
      <c r="G19" s="12" t="s">
        <v>955</v>
      </c>
      <c r="H19" s="16" t="s">
        <v>956</v>
      </c>
      <c r="I19" s="10" t="s">
        <v>734</v>
      </c>
      <c r="J19" s="30">
        <v>1989</v>
      </c>
      <c r="K19" s="17">
        <v>0.75</v>
      </c>
      <c r="L19" s="31">
        <v>5</v>
      </c>
      <c r="M19" s="79"/>
      <c r="N19" s="80"/>
      <c r="O19" s="81"/>
      <c r="P19" s="53" t="s">
        <v>191</v>
      </c>
      <c r="Q19" s="52" t="s">
        <v>957</v>
      </c>
      <c r="R19" s="96">
        <v>24.166666666666668</v>
      </c>
      <c r="S19" s="95">
        <v>29</v>
      </c>
      <c r="T19" s="88">
        <v>0.4</v>
      </c>
      <c r="U19" s="89">
        <f>V19/1.2</f>
        <v>14.5</v>
      </c>
      <c r="V19" s="86">
        <f>S19*(1-T19)</f>
        <v>17.399999999999999</v>
      </c>
      <c r="W19" s="33"/>
      <c r="X19" s="40"/>
      <c r="Y19" s="37">
        <f t="shared" si="0"/>
        <v>0</v>
      </c>
      <c r="Z19" s="38">
        <f t="shared" si="1"/>
        <v>0</v>
      </c>
      <c r="AB19" s="76"/>
      <c r="AC19" s="75">
        <f t="shared" si="2"/>
        <v>0</v>
      </c>
      <c r="AD19" s="71"/>
      <c r="AE19" s="72"/>
    </row>
    <row r="20" spans="1:32" ht="15.75" customHeight="1" x14ac:dyDescent="0.2">
      <c r="A20" s="9" t="s">
        <v>27</v>
      </c>
      <c r="B20" s="10" t="s">
        <v>23</v>
      </c>
      <c r="C20" s="11" t="s">
        <v>24</v>
      </c>
      <c r="D20" s="9" t="s">
        <v>32</v>
      </c>
      <c r="E20" s="10" t="s">
        <v>110</v>
      </c>
      <c r="F20" s="11" t="s">
        <v>1039</v>
      </c>
      <c r="G20" s="13" t="s">
        <v>1040</v>
      </c>
      <c r="H20" s="14" t="s">
        <v>1041</v>
      </c>
      <c r="I20" s="15" t="s">
        <v>734</v>
      </c>
      <c r="J20" s="30">
        <v>2000</v>
      </c>
      <c r="K20" s="17">
        <v>0.75</v>
      </c>
      <c r="L20" s="31">
        <v>1</v>
      </c>
      <c r="M20" s="79"/>
      <c r="N20" s="80"/>
      <c r="O20" s="81"/>
      <c r="P20" s="53" t="s">
        <v>1014</v>
      </c>
      <c r="Q20" s="52" t="s">
        <v>1042</v>
      </c>
      <c r="R20" s="96">
        <v>7.5</v>
      </c>
      <c r="S20" s="95">
        <v>9</v>
      </c>
      <c r="T20" s="88">
        <v>0.25</v>
      </c>
      <c r="U20" s="89">
        <f>V20/1.2</f>
        <v>5.625</v>
      </c>
      <c r="V20" s="86">
        <f>S20*(1-T20)</f>
        <v>6.75</v>
      </c>
      <c r="W20" s="33"/>
      <c r="X20" s="40"/>
      <c r="Y20" s="37">
        <f t="shared" si="0"/>
        <v>0</v>
      </c>
      <c r="Z20" s="38">
        <f t="shared" si="1"/>
        <v>0</v>
      </c>
      <c r="AB20" s="76"/>
      <c r="AC20" s="75">
        <f t="shared" si="2"/>
        <v>0</v>
      </c>
      <c r="AD20" s="71"/>
      <c r="AE20" s="72"/>
    </row>
    <row r="21" spans="1:32" ht="15.75" customHeight="1" x14ac:dyDescent="0.2">
      <c r="A21" s="9" t="s">
        <v>27</v>
      </c>
      <c r="B21" s="10" t="s">
        <v>23</v>
      </c>
      <c r="C21" s="11" t="s">
        <v>24</v>
      </c>
      <c r="D21" s="9" t="s">
        <v>32</v>
      </c>
      <c r="E21" s="10" t="s">
        <v>110</v>
      </c>
      <c r="F21" s="11" t="s">
        <v>220</v>
      </c>
      <c r="G21" s="13" t="s">
        <v>405</v>
      </c>
      <c r="H21" s="14" t="s">
        <v>406</v>
      </c>
      <c r="I21" s="15" t="s">
        <v>734</v>
      </c>
      <c r="J21" s="30">
        <v>1985</v>
      </c>
      <c r="K21" s="17">
        <v>0.75</v>
      </c>
      <c r="L21" s="31">
        <v>1</v>
      </c>
      <c r="M21" s="79" t="s">
        <v>65</v>
      </c>
      <c r="N21" s="80"/>
      <c r="O21" s="81" t="s">
        <v>109</v>
      </c>
      <c r="P21" s="53" t="s">
        <v>932</v>
      </c>
      <c r="Q21" s="52" t="s">
        <v>407</v>
      </c>
      <c r="R21" s="96">
        <v>24.166666666666668</v>
      </c>
      <c r="S21" s="95">
        <v>29</v>
      </c>
      <c r="T21" s="88">
        <v>0.4</v>
      </c>
      <c r="U21" s="89">
        <f>V21/1.2</f>
        <v>14.5</v>
      </c>
      <c r="V21" s="86">
        <f>S21*(1-T21)</f>
        <v>17.399999999999999</v>
      </c>
      <c r="W21" s="33"/>
      <c r="X21" s="40"/>
      <c r="Y21" s="37">
        <f t="shared" si="0"/>
        <v>0</v>
      </c>
      <c r="Z21" s="38">
        <f t="shared" si="1"/>
        <v>0</v>
      </c>
      <c r="AB21" s="76"/>
      <c r="AC21" s="75">
        <f t="shared" si="2"/>
        <v>0</v>
      </c>
      <c r="AD21" s="71"/>
      <c r="AE21" s="72"/>
    </row>
    <row r="22" spans="1:32" ht="15.75" customHeight="1" x14ac:dyDescent="0.2">
      <c r="A22" s="9" t="s">
        <v>27</v>
      </c>
      <c r="B22" s="10" t="s">
        <v>23</v>
      </c>
      <c r="C22" s="11" t="s">
        <v>24</v>
      </c>
      <c r="D22" s="9" t="s">
        <v>32</v>
      </c>
      <c r="E22" s="10" t="s">
        <v>110</v>
      </c>
      <c r="F22" s="11" t="s">
        <v>255</v>
      </c>
      <c r="G22" s="13" t="s">
        <v>253</v>
      </c>
      <c r="H22" s="14" t="s">
        <v>254</v>
      </c>
      <c r="I22" s="15" t="s">
        <v>734</v>
      </c>
      <c r="J22" s="30">
        <v>2002</v>
      </c>
      <c r="K22" s="17">
        <v>0.75</v>
      </c>
      <c r="L22" s="31">
        <v>1</v>
      </c>
      <c r="M22" s="79"/>
      <c r="N22" s="80"/>
      <c r="O22" s="81"/>
      <c r="P22" s="53" t="s">
        <v>927</v>
      </c>
      <c r="Q22" s="52" t="s">
        <v>256</v>
      </c>
      <c r="R22" s="96">
        <v>22.5</v>
      </c>
      <c r="S22" s="95">
        <v>27</v>
      </c>
      <c r="T22" s="88">
        <v>0.4</v>
      </c>
      <c r="U22" s="89">
        <f>V22/1.2</f>
        <v>13.5</v>
      </c>
      <c r="V22" s="86">
        <f>S22*(1-T22)</f>
        <v>16.2</v>
      </c>
      <c r="W22" s="33"/>
      <c r="X22" s="40"/>
      <c r="Y22" s="37">
        <f t="shared" si="0"/>
        <v>0</v>
      </c>
      <c r="Z22" s="38">
        <f t="shared" si="1"/>
        <v>0</v>
      </c>
      <c r="AB22" s="76"/>
      <c r="AC22" s="75">
        <f t="shared" si="2"/>
        <v>0</v>
      </c>
      <c r="AD22" s="71"/>
      <c r="AE22" s="72"/>
    </row>
    <row r="23" spans="1:32" ht="15.75" customHeight="1" x14ac:dyDescent="0.2">
      <c r="A23" s="9" t="s">
        <v>27</v>
      </c>
      <c r="B23" s="10" t="s">
        <v>23</v>
      </c>
      <c r="C23" s="11" t="s">
        <v>24</v>
      </c>
      <c r="D23" s="9" t="s">
        <v>32</v>
      </c>
      <c r="E23" s="10" t="s">
        <v>110</v>
      </c>
      <c r="F23" s="11" t="s">
        <v>188</v>
      </c>
      <c r="G23" s="12" t="s">
        <v>189</v>
      </c>
      <c r="H23" s="16" t="s">
        <v>190</v>
      </c>
      <c r="I23" s="10" t="s">
        <v>734</v>
      </c>
      <c r="J23" s="30">
        <v>1988</v>
      </c>
      <c r="K23" s="17">
        <v>0.75</v>
      </c>
      <c r="L23" s="31">
        <v>4</v>
      </c>
      <c r="M23" s="79"/>
      <c r="N23" s="80"/>
      <c r="O23" s="81"/>
      <c r="P23" s="53" t="s">
        <v>191</v>
      </c>
      <c r="Q23" s="52" t="s">
        <v>192</v>
      </c>
      <c r="R23" s="96">
        <v>15.833333333333334</v>
      </c>
      <c r="S23" s="95">
        <v>19</v>
      </c>
      <c r="T23" s="88">
        <v>0.4</v>
      </c>
      <c r="U23" s="89">
        <f>V23/1.2</f>
        <v>9.5</v>
      </c>
      <c r="V23" s="86">
        <f>S23*(1-T23)</f>
        <v>11.4</v>
      </c>
      <c r="W23" s="33"/>
      <c r="X23" s="40"/>
      <c r="Y23" s="37">
        <f t="shared" si="0"/>
        <v>0</v>
      </c>
      <c r="Z23" s="38">
        <f t="shared" si="1"/>
        <v>0</v>
      </c>
      <c r="AB23" s="76"/>
      <c r="AC23" s="75">
        <f t="shared" si="2"/>
        <v>0</v>
      </c>
      <c r="AD23" s="71"/>
      <c r="AE23" s="72"/>
    </row>
    <row r="24" spans="1:32" ht="15.75" customHeight="1" x14ac:dyDescent="0.2">
      <c r="A24" s="9" t="s">
        <v>27</v>
      </c>
      <c r="B24" s="10" t="s">
        <v>23</v>
      </c>
      <c r="C24" s="11" t="s">
        <v>24</v>
      </c>
      <c r="D24" s="9" t="s">
        <v>32</v>
      </c>
      <c r="E24" s="10" t="s">
        <v>110</v>
      </c>
      <c r="F24" s="11" t="s">
        <v>223</v>
      </c>
      <c r="G24" s="12" t="s">
        <v>288</v>
      </c>
      <c r="H24" s="16" t="s">
        <v>289</v>
      </c>
      <c r="I24" s="10" t="s">
        <v>734</v>
      </c>
      <c r="J24" s="30">
        <v>1995</v>
      </c>
      <c r="K24" s="17">
        <v>0.75</v>
      </c>
      <c r="L24" s="31">
        <v>3</v>
      </c>
      <c r="M24" s="79"/>
      <c r="N24" s="80"/>
      <c r="O24" s="81"/>
      <c r="P24" s="53" t="s">
        <v>937</v>
      </c>
      <c r="Q24" s="52" t="s">
        <v>290</v>
      </c>
      <c r="R24" s="96">
        <v>18.333333333333336</v>
      </c>
      <c r="S24" s="95">
        <v>22</v>
      </c>
      <c r="T24" s="88">
        <v>0.4</v>
      </c>
      <c r="U24" s="89">
        <f>V24/1.2</f>
        <v>11</v>
      </c>
      <c r="V24" s="86">
        <f>S24*(1-T24)</f>
        <v>13.2</v>
      </c>
      <c r="W24" s="33"/>
      <c r="X24" s="40"/>
      <c r="Y24" s="37">
        <f t="shared" si="0"/>
        <v>0</v>
      </c>
      <c r="Z24" s="38">
        <f t="shared" si="1"/>
        <v>0</v>
      </c>
      <c r="AB24" s="76"/>
      <c r="AC24" s="75">
        <f t="shared" si="2"/>
        <v>0</v>
      </c>
      <c r="AD24" s="71"/>
      <c r="AE24" s="72"/>
    </row>
    <row r="25" spans="1:32" ht="15.75" customHeight="1" x14ac:dyDescent="0.2">
      <c r="A25" s="9" t="s">
        <v>27</v>
      </c>
      <c r="B25" s="10" t="s">
        <v>23</v>
      </c>
      <c r="C25" s="11" t="s">
        <v>24</v>
      </c>
      <c r="D25" s="9" t="s">
        <v>32</v>
      </c>
      <c r="E25" s="10" t="s">
        <v>110</v>
      </c>
      <c r="F25" s="11" t="s">
        <v>223</v>
      </c>
      <c r="G25" s="13" t="s">
        <v>200</v>
      </c>
      <c r="H25" s="14" t="s">
        <v>201</v>
      </c>
      <c r="I25" s="15" t="s">
        <v>734</v>
      </c>
      <c r="J25" s="30">
        <v>1985</v>
      </c>
      <c r="K25" s="17">
        <v>0.75</v>
      </c>
      <c r="L25" s="31">
        <v>2</v>
      </c>
      <c r="M25" s="79" t="s">
        <v>51</v>
      </c>
      <c r="N25" s="80"/>
      <c r="O25" s="81"/>
      <c r="P25" s="53" t="s">
        <v>938</v>
      </c>
      <c r="Q25" s="52" t="s">
        <v>202</v>
      </c>
      <c r="R25" s="96">
        <v>36.666666666666671</v>
      </c>
      <c r="S25" s="95">
        <v>44</v>
      </c>
      <c r="T25" s="88">
        <v>0.4</v>
      </c>
      <c r="U25" s="89">
        <f>V25/1.2</f>
        <v>22</v>
      </c>
      <c r="V25" s="86">
        <f>S25*(1-T25)</f>
        <v>26.4</v>
      </c>
      <c r="W25" s="33"/>
      <c r="X25" s="40"/>
      <c r="Y25" s="37">
        <f t="shared" si="0"/>
        <v>0</v>
      </c>
      <c r="Z25" s="38">
        <f t="shared" si="1"/>
        <v>0</v>
      </c>
      <c r="AB25" s="76"/>
      <c r="AC25" s="75">
        <f t="shared" si="2"/>
        <v>0</v>
      </c>
      <c r="AD25" s="71"/>
      <c r="AE25" s="72"/>
    </row>
    <row r="26" spans="1:32" ht="15.75" customHeight="1" x14ac:dyDescent="0.2">
      <c r="A26" s="9" t="s">
        <v>27</v>
      </c>
      <c r="B26" s="10" t="s">
        <v>23</v>
      </c>
      <c r="C26" s="11" t="s">
        <v>24</v>
      </c>
      <c r="D26" s="9" t="s">
        <v>32</v>
      </c>
      <c r="E26" s="10" t="s">
        <v>110</v>
      </c>
      <c r="F26" s="11" t="s">
        <v>223</v>
      </c>
      <c r="G26" s="12" t="s">
        <v>217</v>
      </c>
      <c r="H26" s="16" t="s">
        <v>218</v>
      </c>
      <c r="I26" s="10" t="s">
        <v>734</v>
      </c>
      <c r="J26" s="30">
        <v>1971</v>
      </c>
      <c r="K26" s="17">
        <v>0.75</v>
      </c>
      <c r="L26" s="31">
        <v>2</v>
      </c>
      <c r="M26" s="79" t="s">
        <v>63</v>
      </c>
      <c r="N26" s="80" t="s">
        <v>276</v>
      </c>
      <c r="O26" s="81" t="s">
        <v>386</v>
      </c>
      <c r="P26" s="53" t="s">
        <v>940</v>
      </c>
      <c r="Q26" s="52" t="s">
        <v>830</v>
      </c>
      <c r="R26" s="96">
        <v>32.5</v>
      </c>
      <c r="S26" s="95">
        <v>39</v>
      </c>
      <c r="T26" s="88">
        <v>0.4</v>
      </c>
      <c r="U26" s="89">
        <f>V26/1.2</f>
        <v>19.5</v>
      </c>
      <c r="V26" s="86">
        <f>S26*(1-T26)</f>
        <v>23.4</v>
      </c>
      <c r="W26" s="33"/>
      <c r="X26" s="40"/>
      <c r="Y26" s="37">
        <f t="shared" si="0"/>
        <v>0</v>
      </c>
      <c r="Z26" s="38">
        <f t="shared" si="1"/>
        <v>0</v>
      </c>
      <c r="AB26" s="76"/>
      <c r="AC26" s="75">
        <f t="shared" si="2"/>
        <v>0</v>
      </c>
      <c r="AD26" s="71"/>
      <c r="AE26" s="72"/>
    </row>
    <row r="27" spans="1:32" ht="15.75" customHeight="1" x14ac:dyDescent="0.2">
      <c r="A27" s="9" t="s">
        <v>27</v>
      </c>
      <c r="B27" s="10" t="s">
        <v>23</v>
      </c>
      <c r="C27" s="11" t="s">
        <v>24</v>
      </c>
      <c r="D27" s="9" t="s">
        <v>32</v>
      </c>
      <c r="E27" s="10" t="s">
        <v>110</v>
      </c>
      <c r="F27" s="11" t="s">
        <v>223</v>
      </c>
      <c r="G27" s="13" t="s">
        <v>221</v>
      </c>
      <c r="H27" s="14" t="s">
        <v>222</v>
      </c>
      <c r="I27" s="15" t="s">
        <v>734</v>
      </c>
      <c r="J27" s="30">
        <v>1975</v>
      </c>
      <c r="K27" s="17">
        <v>0.75</v>
      </c>
      <c r="L27" s="31">
        <v>1</v>
      </c>
      <c r="M27" s="79" t="s">
        <v>65</v>
      </c>
      <c r="N27" s="80" t="s">
        <v>46</v>
      </c>
      <c r="O27" s="81" t="s">
        <v>87</v>
      </c>
      <c r="P27" s="53" t="s">
        <v>705</v>
      </c>
      <c r="Q27" s="52" t="s">
        <v>833</v>
      </c>
      <c r="R27" s="96">
        <v>36.666666666666671</v>
      </c>
      <c r="S27" s="95">
        <v>44</v>
      </c>
      <c r="T27" s="88">
        <v>0.25</v>
      </c>
      <c r="U27" s="89">
        <f>V27/1.2</f>
        <v>27.5</v>
      </c>
      <c r="V27" s="86">
        <f>S27*(1-T27)</f>
        <v>33</v>
      </c>
      <c r="W27" s="33"/>
      <c r="X27" s="40"/>
      <c r="Y27" s="37">
        <f t="shared" si="0"/>
        <v>0</v>
      </c>
      <c r="Z27" s="38">
        <f t="shared" si="1"/>
        <v>0</v>
      </c>
      <c r="AB27" s="76"/>
      <c r="AC27" s="75">
        <f t="shared" si="2"/>
        <v>0</v>
      </c>
      <c r="AD27" s="71"/>
      <c r="AE27" s="72"/>
    </row>
    <row r="28" spans="1:32" ht="15.75" customHeight="1" x14ac:dyDescent="0.2">
      <c r="A28" s="9" t="s">
        <v>27</v>
      </c>
      <c r="B28" s="10" t="s">
        <v>23</v>
      </c>
      <c r="C28" s="11" t="s">
        <v>24</v>
      </c>
      <c r="D28" s="9" t="s">
        <v>32</v>
      </c>
      <c r="E28" s="10" t="s">
        <v>110</v>
      </c>
      <c r="F28" s="11" t="s">
        <v>223</v>
      </c>
      <c r="G28" s="13" t="s">
        <v>221</v>
      </c>
      <c r="H28" s="14" t="s">
        <v>835</v>
      </c>
      <c r="I28" s="15" t="s">
        <v>734</v>
      </c>
      <c r="J28" s="30">
        <v>1970</v>
      </c>
      <c r="K28" s="17">
        <v>0.75</v>
      </c>
      <c r="L28" s="31">
        <v>1</v>
      </c>
      <c r="M28" s="79" t="s">
        <v>216</v>
      </c>
      <c r="N28" s="80" t="s">
        <v>798</v>
      </c>
      <c r="O28" s="81" t="s">
        <v>377</v>
      </c>
      <c r="P28" s="53" t="s">
        <v>280</v>
      </c>
      <c r="Q28" s="52" t="s">
        <v>836</v>
      </c>
      <c r="R28" s="96">
        <v>40.833333333333336</v>
      </c>
      <c r="S28" s="95">
        <v>49</v>
      </c>
      <c r="T28" s="88">
        <v>0.25</v>
      </c>
      <c r="U28" s="89">
        <f>V28/1.2</f>
        <v>30.625</v>
      </c>
      <c r="V28" s="86">
        <f>S28*(1-T28)</f>
        <v>36.75</v>
      </c>
      <c r="W28" s="33"/>
      <c r="X28" s="40"/>
      <c r="Y28" s="37">
        <f t="shared" si="0"/>
        <v>0</v>
      </c>
      <c r="Z28" s="38">
        <f t="shared" si="1"/>
        <v>0</v>
      </c>
      <c r="AB28" s="76"/>
      <c r="AC28" s="75">
        <f t="shared" si="2"/>
        <v>0</v>
      </c>
      <c r="AD28" s="71"/>
      <c r="AE28" s="72"/>
    </row>
    <row r="29" spans="1:32" ht="15.75" customHeight="1" x14ac:dyDescent="0.2">
      <c r="A29" s="9" t="s">
        <v>27</v>
      </c>
      <c r="B29" s="10" t="s">
        <v>23</v>
      </c>
      <c r="C29" s="11" t="s">
        <v>24</v>
      </c>
      <c r="D29" s="9" t="s">
        <v>32</v>
      </c>
      <c r="E29" s="10" t="s">
        <v>110</v>
      </c>
      <c r="F29" s="11" t="s">
        <v>223</v>
      </c>
      <c r="G29" s="12" t="s">
        <v>224</v>
      </c>
      <c r="H29" s="16" t="s">
        <v>225</v>
      </c>
      <c r="I29" s="10" t="s">
        <v>734</v>
      </c>
      <c r="J29" s="30">
        <v>1999</v>
      </c>
      <c r="K29" s="17">
        <v>0.75</v>
      </c>
      <c r="L29" s="31">
        <v>6</v>
      </c>
      <c r="M29" s="79"/>
      <c r="N29" s="80"/>
      <c r="O29" s="81"/>
      <c r="P29" s="53" t="s">
        <v>943</v>
      </c>
      <c r="Q29" s="52" t="s">
        <v>226</v>
      </c>
      <c r="R29" s="96">
        <v>15.833333333333334</v>
      </c>
      <c r="S29" s="95">
        <v>19</v>
      </c>
      <c r="T29" s="88">
        <v>0.4</v>
      </c>
      <c r="U29" s="89">
        <f>V29/1.2</f>
        <v>9.5</v>
      </c>
      <c r="V29" s="86">
        <f>S29*(1-T29)</f>
        <v>11.4</v>
      </c>
      <c r="W29" s="33"/>
      <c r="X29" s="40"/>
      <c r="Y29" s="37">
        <f t="shared" si="0"/>
        <v>0</v>
      </c>
      <c r="Z29" s="38">
        <f t="shared" si="1"/>
        <v>0</v>
      </c>
      <c r="AB29" s="76"/>
      <c r="AC29" s="75">
        <f t="shared" si="2"/>
        <v>0</v>
      </c>
      <c r="AD29" s="71"/>
      <c r="AE29" s="72"/>
    </row>
    <row r="30" spans="1:32" ht="15.75" customHeight="1" x14ac:dyDescent="0.2">
      <c r="A30" s="9" t="s">
        <v>27</v>
      </c>
      <c r="B30" s="10" t="s">
        <v>23</v>
      </c>
      <c r="C30" s="11" t="s">
        <v>24</v>
      </c>
      <c r="D30" s="9" t="s">
        <v>32</v>
      </c>
      <c r="E30" s="10" t="s">
        <v>110</v>
      </c>
      <c r="F30" s="11" t="s">
        <v>223</v>
      </c>
      <c r="G30" s="13" t="s">
        <v>229</v>
      </c>
      <c r="H30" s="14" t="s">
        <v>230</v>
      </c>
      <c r="I30" s="15" t="s">
        <v>734</v>
      </c>
      <c r="J30" s="30" t="s">
        <v>1112</v>
      </c>
      <c r="K30" s="17">
        <v>0.75</v>
      </c>
      <c r="L30" s="31">
        <v>6</v>
      </c>
      <c r="M30" s="79" t="s">
        <v>45</v>
      </c>
      <c r="N30" s="80"/>
      <c r="O30" s="81"/>
      <c r="P30" s="53" t="s">
        <v>180</v>
      </c>
      <c r="Q30" s="52" t="s">
        <v>1113</v>
      </c>
      <c r="R30" s="96">
        <v>19.166666666666668</v>
      </c>
      <c r="S30" s="95">
        <v>23</v>
      </c>
      <c r="T30" s="88">
        <v>0.15</v>
      </c>
      <c r="U30" s="89">
        <f>V30/1.2</f>
        <v>16.291666666666668</v>
      </c>
      <c r="V30" s="86">
        <f>S30*(1-T30)</f>
        <v>19.55</v>
      </c>
      <c r="W30" s="33"/>
      <c r="X30" s="40"/>
      <c r="Y30" s="37">
        <f t="shared" si="0"/>
        <v>0</v>
      </c>
      <c r="Z30" s="38">
        <f t="shared" si="1"/>
        <v>0</v>
      </c>
      <c r="AB30" s="76"/>
      <c r="AC30" s="75">
        <f t="shared" si="2"/>
        <v>0</v>
      </c>
      <c r="AD30" s="71"/>
      <c r="AE30" s="72"/>
    </row>
    <row r="31" spans="1:32" ht="15.75" customHeight="1" x14ac:dyDescent="0.2">
      <c r="A31" s="9" t="s">
        <v>27</v>
      </c>
      <c r="B31" s="10" t="s">
        <v>23</v>
      </c>
      <c r="C31" s="11" t="s">
        <v>24</v>
      </c>
      <c r="D31" s="9" t="s">
        <v>32</v>
      </c>
      <c r="E31" s="10" t="s">
        <v>110</v>
      </c>
      <c r="F31" s="11" t="s">
        <v>223</v>
      </c>
      <c r="G31" s="12" t="s">
        <v>1114</v>
      </c>
      <c r="H31" s="16" t="s">
        <v>1115</v>
      </c>
      <c r="I31" s="10" t="s">
        <v>734</v>
      </c>
      <c r="J31" s="30">
        <v>2010</v>
      </c>
      <c r="K31" s="17">
        <v>0.75</v>
      </c>
      <c r="L31" s="31">
        <v>9</v>
      </c>
      <c r="M31" s="79"/>
      <c r="N31" s="80"/>
      <c r="O31" s="81"/>
      <c r="P31" s="53" t="s">
        <v>1116</v>
      </c>
      <c r="Q31" s="52" t="s">
        <v>1117</v>
      </c>
      <c r="R31" s="96">
        <v>19.166666666666668</v>
      </c>
      <c r="S31" s="95">
        <v>23</v>
      </c>
      <c r="T31" s="88">
        <v>0.15</v>
      </c>
      <c r="U31" s="89">
        <f>V31/1.2</f>
        <v>16.291666666666668</v>
      </c>
      <c r="V31" s="86">
        <f>S31*(1-T31)</f>
        <v>19.55</v>
      </c>
      <c r="W31" s="33"/>
      <c r="X31" s="40"/>
      <c r="Y31" s="37">
        <f t="shared" si="0"/>
        <v>0</v>
      </c>
      <c r="Z31" s="38">
        <f t="shared" si="1"/>
        <v>0</v>
      </c>
      <c r="AB31" s="76"/>
      <c r="AC31" s="75">
        <f t="shared" si="2"/>
        <v>0</v>
      </c>
      <c r="AD31" s="71"/>
      <c r="AE31" s="72"/>
    </row>
    <row r="32" spans="1:32" ht="15.75" customHeight="1" x14ac:dyDescent="0.2">
      <c r="A32" s="9" t="s">
        <v>27</v>
      </c>
      <c r="B32" s="10" t="s">
        <v>23</v>
      </c>
      <c r="C32" s="11" t="s">
        <v>24</v>
      </c>
      <c r="D32" s="9" t="s">
        <v>32</v>
      </c>
      <c r="E32" s="10" t="s">
        <v>110</v>
      </c>
      <c r="F32" s="11" t="s">
        <v>223</v>
      </c>
      <c r="G32" s="12" t="s">
        <v>315</v>
      </c>
      <c r="H32" s="16" t="s">
        <v>316</v>
      </c>
      <c r="I32" s="10" t="s">
        <v>734</v>
      </c>
      <c r="J32" s="30">
        <v>1991</v>
      </c>
      <c r="K32" s="17">
        <v>0.75</v>
      </c>
      <c r="L32" s="31">
        <v>1</v>
      </c>
      <c r="M32" s="79"/>
      <c r="N32" s="80"/>
      <c r="O32" s="81"/>
      <c r="P32" s="53" t="s">
        <v>941</v>
      </c>
      <c r="Q32" s="52" t="s">
        <v>317</v>
      </c>
      <c r="R32" s="96">
        <v>20.833333333333336</v>
      </c>
      <c r="S32" s="95">
        <v>25</v>
      </c>
      <c r="T32" s="88">
        <v>0.4</v>
      </c>
      <c r="U32" s="89">
        <f>V32/1.2</f>
        <v>12.5</v>
      </c>
      <c r="V32" s="86">
        <f>S32*(1-T32)</f>
        <v>15</v>
      </c>
      <c r="W32" s="33"/>
      <c r="X32" s="40"/>
      <c r="Y32" s="37">
        <f t="shared" si="0"/>
        <v>0</v>
      </c>
      <c r="Z32" s="38">
        <f t="shared" si="1"/>
        <v>0</v>
      </c>
      <c r="AB32" s="76"/>
      <c r="AC32" s="75">
        <f t="shared" si="2"/>
        <v>0</v>
      </c>
      <c r="AD32" s="71"/>
      <c r="AE32" s="72"/>
    </row>
    <row r="33" spans="1:31" ht="15.75" customHeight="1" x14ac:dyDescent="0.2">
      <c r="A33" s="9" t="s">
        <v>27</v>
      </c>
      <c r="B33" s="10" t="s">
        <v>23</v>
      </c>
      <c r="C33" s="11" t="s">
        <v>24</v>
      </c>
      <c r="D33" s="9" t="s">
        <v>32</v>
      </c>
      <c r="E33" s="10" t="s">
        <v>110</v>
      </c>
      <c r="F33" s="11" t="s">
        <v>223</v>
      </c>
      <c r="G33" s="13" t="s">
        <v>367</v>
      </c>
      <c r="H33" s="14" t="s">
        <v>368</v>
      </c>
      <c r="I33" s="15" t="s">
        <v>734</v>
      </c>
      <c r="J33" s="30">
        <v>1999</v>
      </c>
      <c r="K33" s="17">
        <v>0.75</v>
      </c>
      <c r="L33" s="31">
        <v>11</v>
      </c>
      <c r="M33" s="79"/>
      <c r="N33" s="80"/>
      <c r="O33" s="81"/>
      <c r="P33" s="53" t="s">
        <v>974</v>
      </c>
      <c r="Q33" s="52" t="s">
        <v>369</v>
      </c>
      <c r="R33" s="96">
        <v>20</v>
      </c>
      <c r="S33" s="95">
        <v>24</v>
      </c>
      <c r="T33" s="88">
        <v>0.4</v>
      </c>
      <c r="U33" s="89">
        <f>V33/1.2</f>
        <v>12</v>
      </c>
      <c r="V33" s="86">
        <f>S33*(1-T33)</f>
        <v>14.399999999999999</v>
      </c>
      <c r="W33" s="33"/>
      <c r="X33" s="40"/>
      <c r="Y33" s="37">
        <f t="shared" si="0"/>
        <v>0</v>
      </c>
      <c r="Z33" s="38">
        <f t="shared" si="1"/>
        <v>0</v>
      </c>
      <c r="AB33" s="76"/>
      <c r="AC33" s="75">
        <f t="shared" si="2"/>
        <v>0</v>
      </c>
      <c r="AD33" s="71"/>
      <c r="AE33" s="72"/>
    </row>
    <row r="34" spans="1:31" ht="15.75" customHeight="1" x14ac:dyDescent="0.2">
      <c r="A34" s="9" t="s">
        <v>27</v>
      </c>
      <c r="B34" s="10" t="s">
        <v>23</v>
      </c>
      <c r="C34" s="11" t="s">
        <v>24</v>
      </c>
      <c r="D34" s="9" t="s">
        <v>32</v>
      </c>
      <c r="E34" s="10" t="s">
        <v>110</v>
      </c>
      <c r="F34" s="11" t="s">
        <v>223</v>
      </c>
      <c r="G34" s="13" t="s">
        <v>1084</v>
      </c>
      <c r="H34" s="14" t="s">
        <v>1085</v>
      </c>
      <c r="I34" s="15" t="s">
        <v>734</v>
      </c>
      <c r="J34" s="30">
        <v>2000</v>
      </c>
      <c r="K34" s="17">
        <v>0.75</v>
      </c>
      <c r="L34" s="31">
        <v>2</v>
      </c>
      <c r="M34" s="79"/>
      <c r="N34" s="80"/>
      <c r="O34" s="81"/>
      <c r="P34" s="53" t="s">
        <v>134</v>
      </c>
      <c r="Q34" s="52" t="s">
        <v>1086</v>
      </c>
      <c r="R34" s="96">
        <v>15.833333333333334</v>
      </c>
      <c r="S34" s="95">
        <v>19</v>
      </c>
      <c r="T34" s="88">
        <v>0.25</v>
      </c>
      <c r="U34" s="89">
        <f>V34/1.2</f>
        <v>11.875</v>
      </c>
      <c r="V34" s="86">
        <f>S34*(1-T34)</f>
        <v>14.25</v>
      </c>
      <c r="W34" s="33"/>
      <c r="X34" s="40"/>
      <c r="Y34" s="37">
        <f t="shared" si="0"/>
        <v>0</v>
      </c>
      <c r="Z34" s="38">
        <f t="shared" si="1"/>
        <v>0</v>
      </c>
      <c r="AB34" s="76"/>
      <c r="AC34" s="75">
        <f t="shared" si="2"/>
        <v>0</v>
      </c>
      <c r="AD34" s="71"/>
      <c r="AE34" s="72"/>
    </row>
    <row r="35" spans="1:31" ht="15.75" customHeight="1" x14ac:dyDescent="0.2">
      <c r="A35" s="9" t="s">
        <v>27</v>
      </c>
      <c r="B35" s="10" t="s">
        <v>23</v>
      </c>
      <c r="C35" s="11" t="s">
        <v>24</v>
      </c>
      <c r="D35" s="9" t="s">
        <v>32</v>
      </c>
      <c r="E35" s="10" t="s">
        <v>110</v>
      </c>
      <c r="F35" s="11" t="s">
        <v>223</v>
      </c>
      <c r="G35" s="13" t="s">
        <v>445</v>
      </c>
      <c r="H35" s="14" t="s">
        <v>446</v>
      </c>
      <c r="I35" s="15" t="s">
        <v>734</v>
      </c>
      <c r="J35" s="30">
        <v>1989</v>
      </c>
      <c r="K35" s="17">
        <v>0.75</v>
      </c>
      <c r="L35" s="31">
        <v>2</v>
      </c>
      <c r="M35" s="79"/>
      <c r="N35" s="80"/>
      <c r="O35" s="81" t="s">
        <v>804</v>
      </c>
      <c r="P35" s="53" t="s">
        <v>976</v>
      </c>
      <c r="Q35" s="52" t="s">
        <v>447</v>
      </c>
      <c r="R35" s="96">
        <v>32.5</v>
      </c>
      <c r="S35" s="95">
        <v>39</v>
      </c>
      <c r="T35" s="88">
        <v>0.4</v>
      </c>
      <c r="U35" s="89">
        <f>V35/1.2</f>
        <v>19.5</v>
      </c>
      <c r="V35" s="86">
        <f>S35*(1-T35)</f>
        <v>23.4</v>
      </c>
      <c r="W35" s="33"/>
      <c r="X35" s="40"/>
      <c r="Y35" s="37">
        <f t="shared" si="0"/>
        <v>0</v>
      </c>
      <c r="Z35" s="38">
        <f t="shared" si="1"/>
        <v>0</v>
      </c>
      <c r="AB35" s="76"/>
      <c r="AC35" s="75">
        <f t="shared" si="2"/>
        <v>0</v>
      </c>
      <c r="AD35" s="71"/>
      <c r="AE35" s="72"/>
    </row>
    <row r="36" spans="1:31" ht="15.75" customHeight="1" x14ac:dyDescent="0.2">
      <c r="A36" s="9" t="s">
        <v>27</v>
      </c>
      <c r="B36" s="10" t="s">
        <v>23</v>
      </c>
      <c r="C36" s="11" t="s">
        <v>24</v>
      </c>
      <c r="D36" s="9" t="s">
        <v>32</v>
      </c>
      <c r="E36" s="10" t="s">
        <v>110</v>
      </c>
      <c r="F36" s="11" t="s">
        <v>223</v>
      </c>
      <c r="G36" s="12" t="s">
        <v>445</v>
      </c>
      <c r="H36" s="16" t="s">
        <v>446</v>
      </c>
      <c r="I36" s="10" t="s">
        <v>734</v>
      </c>
      <c r="J36" s="30">
        <v>1991</v>
      </c>
      <c r="K36" s="17">
        <v>0.75</v>
      </c>
      <c r="L36" s="31">
        <v>3</v>
      </c>
      <c r="M36" s="79"/>
      <c r="N36" s="80"/>
      <c r="O36" s="81" t="s">
        <v>804</v>
      </c>
      <c r="P36" s="53" t="s">
        <v>942</v>
      </c>
      <c r="Q36" s="52" t="s">
        <v>448</v>
      </c>
      <c r="R36" s="96">
        <v>20</v>
      </c>
      <c r="S36" s="95">
        <v>24</v>
      </c>
      <c r="T36" s="88">
        <v>0.4</v>
      </c>
      <c r="U36" s="89">
        <f>V36/1.2</f>
        <v>12</v>
      </c>
      <c r="V36" s="86">
        <f>S36*(1-T36)</f>
        <v>14.399999999999999</v>
      </c>
      <c r="W36" s="33"/>
      <c r="X36" s="40"/>
      <c r="Y36" s="37">
        <f t="shared" si="0"/>
        <v>0</v>
      </c>
      <c r="Z36" s="38">
        <f t="shared" si="1"/>
        <v>0</v>
      </c>
      <c r="AB36" s="76"/>
      <c r="AC36" s="75">
        <f t="shared" si="2"/>
        <v>0</v>
      </c>
      <c r="AD36" s="71"/>
      <c r="AE36" s="72"/>
    </row>
    <row r="37" spans="1:31" ht="15.75" customHeight="1" x14ac:dyDescent="0.2">
      <c r="A37" s="9" t="s">
        <v>27</v>
      </c>
      <c r="B37" s="10" t="s">
        <v>23</v>
      </c>
      <c r="C37" s="11" t="s">
        <v>24</v>
      </c>
      <c r="D37" s="9" t="s">
        <v>32</v>
      </c>
      <c r="E37" s="10" t="s">
        <v>110</v>
      </c>
      <c r="F37" s="11" t="s">
        <v>223</v>
      </c>
      <c r="G37" s="12" t="s">
        <v>980</v>
      </c>
      <c r="H37" s="16" t="s">
        <v>981</v>
      </c>
      <c r="I37" s="10" t="s">
        <v>734</v>
      </c>
      <c r="J37" s="30">
        <v>1999</v>
      </c>
      <c r="K37" s="17">
        <v>0.75</v>
      </c>
      <c r="L37" s="31">
        <v>3</v>
      </c>
      <c r="M37" s="79"/>
      <c r="N37" s="80"/>
      <c r="O37" s="81"/>
      <c r="P37" s="53" t="s">
        <v>927</v>
      </c>
      <c r="Q37" s="52" t="s">
        <v>982</v>
      </c>
      <c r="R37" s="96">
        <v>24.166666666666668</v>
      </c>
      <c r="S37" s="95">
        <v>29</v>
      </c>
      <c r="T37" s="88">
        <v>0.4</v>
      </c>
      <c r="U37" s="89">
        <f>V37/1.2</f>
        <v>14.5</v>
      </c>
      <c r="V37" s="86">
        <f>S37*(1-T37)</f>
        <v>17.399999999999999</v>
      </c>
      <c r="W37" s="33"/>
      <c r="X37" s="40"/>
      <c r="Y37" s="37">
        <f t="shared" si="0"/>
        <v>0</v>
      </c>
      <c r="Z37" s="38">
        <f t="shared" si="1"/>
        <v>0</v>
      </c>
      <c r="AB37" s="76"/>
      <c r="AC37" s="75">
        <f t="shared" si="2"/>
        <v>0</v>
      </c>
      <c r="AD37" s="71"/>
      <c r="AE37" s="72"/>
    </row>
    <row r="38" spans="1:31" ht="15.75" customHeight="1" x14ac:dyDescent="0.2">
      <c r="A38" s="9" t="s">
        <v>27</v>
      </c>
      <c r="B38" s="10" t="s">
        <v>23</v>
      </c>
      <c r="C38" s="11" t="s">
        <v>24</v>
      </c>
      <c r="D38" s="9" t="s">
        <v>32</v>
      </c>
      <c r="E38" s="10" t="s">
        <v>110</v>
      </c>
      <c r="F38" s="11" t="s">
        <v>223</v>
      </c>
      <c r="G38" s="12" t="s">
        <v>464</v>
      </c>
      <c r="H38" s="16" t="s">
        <v>465</v>
      </c>
      <c r="I38" s="10" t="s">
        <v>734</v>
      </c>
      <c r="J38" s="30">
        <v>1978</v>
      </c>
      <c r="K38" s="17">
        <v>0.75</v>
      </c>
      <c r="L38" s="31">
        <v>5</v>
      </c>
      <c r="M38" s="79" t="s">
        <v>63</v>
      </c>
      <c r="N38" s="80"/>
      <c r="O38" s="81"/>
      <c r="P38" s="53" t="s">
        <v>964</v>
      </c>
      <c r="Q38" s="52" t="s">
        <v>466</v>
      </c>
      <c r="R38" s="96">
        <v>15.833333333333334</v>
      </c>
      <c r="S38" s="95">
        <v>19</v>
      </c>
      <c r="T38" s="88">
        <v>0.4</v>
      </c>
      <c r="U38" s="89">
        <f>V38/1.2</f>
        <v>9.5</v>
      </c>
      <c r="V38" s="86">
        <f>S38*(1-T38)</f>
        <v>11.4</v>
      </c>
      <c r="W38" s="33"/>
      <c r="X38" s="40"/>
      <c r="Y38" s="37">
        <f t="shared" si="0"/>
        <v>0</v>
      </c>
      <c r="Z38" s="38">
        <f t="shared" si="1"/>
        <v>0</v>
      </c>
      <c r="AB38" s="76"/>
      <c r="AC38" s="75">
        <f t="shared" si="2"/>
        <v>0</v>
      </c>
      <c r="AD38" s="71"/>
      <c r="AE38" s="72"/>
    </row>
    <row r="39" spans="1:31" ht="15.75" customHeight="1" x14ac:dyDescent="0.2">
      <c r="A39" s="9" t="s">
        <v>27</v>
      </c>
      <c r="B39" s="10" t="s">
        <v>23</v>
      </c>
      <c r="C39" s="11" t="s">
        <v>24</v>
      </c>
      <c r="D39" s="9" t="s">
        <v>32</v>
      </c>
      <c r="E39" s="10" t="s">
        <v>110</v>
      </c>
      <c r="F39" s="11" t="s">
        <v>812</v>
      </c>
      <c r="G39" s="13" t="s">
        <v>113</v>
      </c>
      <c r="H39" s="14" t="s">
        <v>114</v>
      </c>
      <c r="I39" s="15" t="s">
        <v>734</v>
      </c>
      <c r="J39" s="30">
        <v>1999</v>
      </c>
      <c r="K39" s="17">
        <v>0.75</v>
      </c>
      <c r="L39" s="31">
        <v>1</v>
      </c>
      <c r="M39" s="79" t="s">
        <v>51</v>
      </c>
      <c r="N39" s="80"/>
      <c r="O39" s="81" t="s">
        <v>89</v>
      </c>
      <c r="P39" s="53" t="s">
        <v>931</v>
      </c>
      <c r="Q39" s="52" t="s">
        <v>115</v>
      </c>
      <c r="R39" s="96">
        <v>24.166666666666668</v>
      </c>
      <c r="S39" s="95">
        <v>29</v>
      </c>
      <c r="T39" s="88">
        <v>0.4</v>
      </c>
      <c r="U39" s="89">
        <f>V39/1.2</f>
        <v>14.5</v>
      </c>
      <c r="V39" s="86">
        <f>S39*(1-T39)</f>
        <v>17.399999999999999</v>
      </c>
      <c r="W39" s="33"/>
      <c r="X39" s="40"/>
      <c r="Y39" s="37">
        <f t="shared" si="0"/>
        <v>0</v>
      </c>
      <c r="Z39" s="38">
        <f t="shared" si="1"/>
        <v>0</v>
      </c>
      <c r="AB39" s="76"/>
      <c r="AC39" s="75">
        <f t="shared" si="2"/>
        <v>0</v>
      </c>
      <c r="AD39" s="71"/>
      <c r="AE39" s="72"/>
    </row>
    <row r="40" spans="1:31" ht="15.75" customHeight="1" x14ac:dyDescent="0.2">
      <c r="A40" s="9" t="s">
        <v>27</v>
      </c>
      <c r="B40" s="10" t="s">
        <v>23</v>
      </c>
      <c r="C40" s="11" t="s">
        <v>24</v>
      </c>
      <c r="D40" s="9" t="s">
        <v>32</v>
      </c>
      <c r="E40" s="10" t="s">
        <v>110</v>
      </c>
      <c r="F40" s="11" t="s">
        <v>812</v>
      </c>
      <c r="G40" s="13" t="s">
        <v>232</v>
      </c>
      <c r="H40" s="14" t="s">
        <v>114</v>
      </c>
      <c r="I40" s="15" t="s">
        <v>734</v>
      </c>
      <c r="J40" s="30">
        <v>1983</v>
      </c>
      <c r="K40" s="17">
        <v>0.75</v>
      </c>
      <c r="L40" s="31">
        <v>3</v>
      </c>
      <c r="M40" s="79" t="s">
        <v>65</v>
      </c>
      <c r="N40" s="80" t="s">
        <v>35</v>
      </c>
      <c r="O40" s="81"/>
      <c r="P40" s="53" t="s">
        <v>946</v>
      </c>
      <c r="Q40" s="52" t="s">
        <v>234</v>
      </c>
      <c r="R40" s="96">
        <v>40.833333333333336</v>
      </c>
      <c r="S40" s="95">
        <v>49</v>
      </c>
      <c r="T40" s="88">
        <v>0.4</v>
      </c>
      <c r="U40" s="89">
        <f>V40/1.2</f>
        <v>24.5</v>
      </c>
      <c r="V40" s="86">
        <f>S40*(1-T40)</f>
        <v>29.4</v>
      </c>
      <c r="W40" s="33"/>
      <c r="X40" s="40"/>
      <c r="Y40" s="37">
        <f t="shared" si="0"/>
        <v>0</v>
      </c>
      <c r="Z40" s="38">
        <f t="shared" si="1"/>
        <v>0</v>
      </c>
      <c r="AB40" s="76"/>
      <c r="AC40" s="75">
        <f t="shared" si="2"/>
        <v>0</v>
      </c>
      <c r="AD40" s="71"/>
      <c r="AE40" s="72"/>
    </row>
    <row r="41" spans="1:31" ht="15.75" customHeight="1" x14ac:dyDescent="0.2">
      <c r="A41" s="9" t="s">
        <v>27</v>
      </c>
      <c r="B41" s="10" t="s">
        <v>23</v>
      </c>
      <c r="C41" s="11" t="s">
        <v>24</v>
      </c>
      <c r="D41" s="9" t="s">
        <v>32</v>
      </c>
      <c r="E41" s="10" t="s">
        <v>110</v>
      </c>
      <c r="F41" s="11" t="s">
        <v>812</v>
      </c>
      <c r="G41" s="13" t="s">
        <v>232</v>
      </c>
      <c r="H41" s="14" t="s">
        <v>114</v>
      </c>
      <c r="I41" s="15" t="s">
        <v>734</v>
      </c>
      <c r="J41" s="30">
        <v>1983</v>
      </c>
      <c r="K41" s="17">
        <v>0.75</v>
      </c>
      <c r="L41" s="31">
        <v>4</v>
      </c>
      <c r="M41" s="79" t="s">
        <v>65</v>
      </c>
      <c r="N41" s="80" t="s">
        <v>57</v>
      </c>
      <c r="O41" s="81" t="s">
        <v>47</v>
      </c>
      <c r="P41" s="53" t="s">
        <v>946</v>
      </c>
      <c r="Q41" s="52" t="s">
        <v>233</v>
      </c>
      <c r="R41" s="96">
        <v>40.833333333333336</v>
      </c>
      <c r="S41" s="95">
        <v>49</v>
      </c>
      <c r="T41" s="88">
        <v>0.4</v>
      </c>
      <c r="U41" s="89">
        <f>V41/1.2</f>
        <v>24.5</v>
      </c>
      <c r="V41" s="86">
        <f>S41*(1-T41)</f>
        <v>29.4</v>
      </c>
      <c r="W41" s="33"/>
      <c r="X41" s="40"/>
      <c r="Y41" s="37">
        <f t="shared" si="0"/>
        <v>0</v>
      </c>
      <c r="Z41" s="38">
        <f t="shared" si="1"/>
        <v>0</v>
      </c>
      <c r="AB41" s="76"/>
      <c r="AC41" s="75">
        <f t="shared" si="2"/>
        <v>0</v>
      </c>
      <c r="AD41" s="71"/>
      <c r="AE41" s="72"/>
    </row>
    <row r="42" spans="1:31" ht="15.75" customHeight="1" x14ac:dyDescent="0.2">
      <c r="A42" s="9" t="s">
        <v>27</v>
      </c>
      <c r="B42" s="10" t="s">
        <v>38</v>
      </c>
      <c r="C42" s="11" t="s">
        <v>24</v>
      </c>
      <c r="D42" s="9" t="s">
        <v>32</v>
      </c>
      <c r="E42" s="10" t="s">
        <v>110</v>
      </c>
      <c r="F42" s="11" t="s">
        <v>812</v>
      </c>
      <c r="G42" s="13" t="s">
        <v>232</v>
      </c>
      <c r="H42" s="14" t="s">
        <v>235</v>
      </c>
      <c r="I42" s="15" t="s">
        <v>734</v>
      </c>
      <c r="J42" s="30">
        <v>2011</v>
      </c>
      <c r="K42" s="17">
        <v>0.75</v>
      </c>
      <c r="L42" s="31">
        <v>2</v>
      </c>
      <c r="M42" s="79"/>
      <c r="N42" s="80"/>
      <c r="O42" s="81"/>
      <c r="P42" s="53" t="s">
        <v>939</v>
      </c>
      <c r="Q42" s="52" t="s">
        <v>237</v>
      </c>
      <c r="R42" s="96">
        <v>20</v>
      </c>
      <c r="S42" s="95">
        <v>24</v>
      </c>
      <c r="T42" s="88">
        <v>0.25</v>
      </c>
      <c r="U42" s="89">
        <f>V42/1.2</f>
        <v>15</v>
      </c>
      <c r="V42" s="86">
        <f>S42*(1-T42)</f>
        <v>18</v>
      </c>
      <c r="W42" s="33"/>
      <c r="X42" s="40"/>
      <c r="Y42" s="37">
        <f t="shared" si="0"/>
        <v>0</v>
      </c>
      <c r="Z42" s="38">
        <f t="shared" si="1"/>
        <v>0</v>
      </c>
      <c r="AB42" s="76"/>
      <c r="AC42" s="75">
        <f t="shared" si="2"/>
        <v>0</v>
      </c>
      <c r="AD42" s="71"/>
      <c r="AE42" s="72"/>
    </row>
    <row r="43" spans="1:31" ht="15.75" customHeight="1" x14ac:dyDescent="0.2">
      <c r="A43" s="9" t="s">
        <v>27</v>
      </c>
      <c r="B43" s="10" t="s">
        <v>38</v>
      </c>
      <c r="C43" s="11" t="s">
        <v>24</v>
      </c>
      <c r="D43" s="9" t="s">
        <v>32</v>
      </c>
      <c r="E43" s="10" t="s">
        <v>110</v>
      </c>
      <c r="F43" s="11" t="s">
        <v>812</v>
      </c>
      <c r="G43" s="12" t="s">
        <v>232</v>
      </c>
      <c r="H43" s="16" t="s">
        <v>235</v>
      </c>
      <c r="I43" s="10" t="s">
        <v>734</v>
      </c>
      <c r="J43" s="30">
        <v>2012</v>
      </c>
      <c r="K43" s="17">
        <v>0.75</v>
      </c>
      <c r="L43" s="31">
        <v>8</v>
      </c>
      <c r="M43" s="79"/>
      <c r="N43" s="80"/>
      <c r="O43" s="81"/>
      <c r="P43" s="53" t="s">
        <v>939</v>
      </c>
      <c r="Q43" s="52" t="s">
        <v>238</v>
      </c>
      <c r="R43" s="96">
        <v>20</v>
      </c>
      <c r="S43" s="95">
        <v>24</v>
      </c>
      <c r="T43" s="88">
        <v>0.25</v>
      </c>
      <c r="U43" s="89">
        <f>V43/1.2</f>
        <v>15</v>
      </c>
      <c r="V43" s="86">
        <f>S43*(1-T43)</f>
        <v>18</v>
      </c>
      <c r="W43" s="33"/>
      <c r="X43" s="40"/>
      <c r="Y43" s="37">
        <f t="shared" si="0"/>
        <v>0</v>
      </c>
      <c r="Z43" s="38">
        <f t="shared" si="1"/>
        <v>0</v>
      </c>
      <c r="AB43" s="76"/>
      <c r="AC43" s="75">
        <f t="shared" si="2"/>
        <v>0</v>
      </c>
      <c r="AD43" s="71"/>
      <c r="AE43" s="72"/>
    </row>
    <row r="44" spans="1:31" ht="15.75" customHeight="1" x14ac:dyDescent="0.2">
      <c r="A44" s="9" t="s">
        <v>27</v>
      </c>
      <c r="B44" s="10" t="s">
        <v>23</v>
      </c>
      <c r="C44" s="11" t="s">
        <v>24</v>
      </c>
      <c r="D44" s="9" t="s">
        <v>32</v>
      </c>
      <c r="E44" s="10" t="s">
        <v>110</v>
      </c>
      <c r="F44" s="11" t="s">
        <v>812</v>
      </c>
      <c r="G44" s="12" t="s">
        <v>239</v>
      </c>
      <c r="H44" s="16" t="s">
        <v>114</v>
      </c>
      <c r="I44" s="10" t="s">
        <v>734</v>
      </c>
      <c r="J44" s="30">
        <v>1998</v>
      </c>
      <c r="K44" s="17">
        <v>0.75</v>
      </c>
      <c r="L44" s="31">
        <v>6</v>
      </c>
      <c r="M44" s="79" t="s">
        <v>45</v>
      </c>
      <c r="N44" s="80"/>
      <c r="O44" s="81"/>
      <c r="P44" s="53" t="s">
        <v>944</v>
      </c>
      <c r="Q44" s="52" t="s">
        <v>240</v>
      </c>
      <c r="R44" s="96">
        <v>24.166666666666668</v>
      </c>
      <c r="S44" s="95">
        <v>29</v>
      </c>
      <c r="T44" s="88">
        <v>0.4</v>
      </c>
      <c r="U44" s="89">
        <f>V44/1.2</f>
        <v>14.5</v>
      </c>
      <c r="V44" s="86">
        <f>S44*(1-T44)</f>
        <v>17.399999999999999</v>
      </c>
      <c r="W44" s="33"/>
      <c r="X44" s="40"/>
      <c r="Y44" s="37">
        <f t="shared" si="0"/>
        <v>0</v>
      </c>
      <c r="Z44" s="38">
        <f t="shared" si="1"/>
        <v>0</v>
      </c>
      <c r="AB44" s="76"/>
      <c r="AC44" s="75">
        <f t="shared" si="2"/>
        <v>0</v>
      </c>
      <c r="AD44" s="71"/>
      <c r="AE44" s="72"/>
    </row>
    <row r="45" spans="1:31" ht="15.75" customHeight="1" x14ac:dyDescent="0.2">
      <c r="A45" s="9" t="s">
        <v>27</v>
      </c>
      <c r="B45" s="10" t="s">
        <v>23</v>
      </c>
      <c r="C45" s="11" t="s">
        <v>24</v>
      </c>
      <c r="D45" s="9" t="s">
        <v>32</v>
      </c>
      <c r="E45" s="10" t="s">
        <v>110</v>
      </c>
      <c r="F45" s="11" t="s">
        <v>812</v>
      </c>
      <c r="G45" s="13" t="s">
        <v>261</v>
      </c>
      <c r="H45" s="14" t="s">
        <v>262</v>
      </c>
      <c r="I45" s="15" t="s">
        <v>734</v>
      </c>
      <c r="J45" s="30">
        <v>1995</v>
      </c>
      <c r="K45" s="17">
        <v>0.75</v>
      </c>
      <c r="L45" s="31">
        <v>2</v>
      </c>
      <c r="M45" s="79" t="s">
        <v>51</v>
      </c>
      <c r="N45" s="80"/>
      <c r="O45" s="81" t="s">
        <v>47</v>
      </c>
      <c r="P45" s="53" t="s">
        <v>959</v>
      </c>
      <c r="Q45" s="52" t="s">
        <v>264</v>
      </c>
      <c r="R45" s="96">
        <v>15.833333333333334</v>
      </c>
      <c r="S45" s="95">
        <v>19</v>
      </c>
      <c r="T45" s="88">
        <v>0.4</v>
      </c>
      <c r="U45" s="89">
        <f>V45/1.2</f>
        <v>9.5</v>
      </c>
      <c r="V45" s="86">
        <f>S45*(1-T45)</f>
        <v>11.4</v>
      </c>
      <c r="W45" s="33"/>
      <c r="X45" s="40"/>
      <c r="Y45" s="37">
        <f t="shared" si="0"/>
        <v>0</v>
      </c>
      <c r="Z45" s="38">
        <f t="shared" si="1"/>
        <v>0</v>
      </c>
      <c r="AB45" s="76"/>
      <c r="AC45" s="75">
        <f t="shared" si="2"/>
        <v>0</v>
      </c>
      <c r="AD45" s="71"/>
      <c r="AE45" s="72"/>
    </row>
    <row r="46" spans="1:31" ht="15.75" customHeight="1" x14ac:dyDescent="0.2">
      <c r="A46" s="9" t="s">
        <v>27</v>
      </c>
      <c r="B46" s="10" t="s">
        <v>23</v>
      </c>
      <c r="C46" s="11" t="s">
        <v>24</v>
      </c>
      <c r="D46" s="9" t="s">
        <v>32</v>
      </c>
      <c r="E46" s="10" t="s">
        <v>110</v>
      </c>
      <c r="F46" s="11" t="s">
        <v>812</v>
      </c>
      <c r="G46" s="12" t="s">
        <v>261</v>
      </c>
      <c r="H46" s="16" t="s">
        <v>262</v>
      </c>
      <c r="I46" s="10" t="s">
        <v>734</v>
      </c>
      <c r="J46" s="30">
        <v>1995</v>
      </c>
      <c r="K46" s="17">
        <v>0.75</v>
      </c>
      <c r="L46" s="31">
        <v>6</v>
      </c>
      <c r="M46" s="79" t="s">
        <v>51</v>
      </c>
      <c r="N46" s="80"/>
      <c r="O46" s="81"/>
      <c r="P46" s="53" t="s">
        <v>1011</v>
      </c>
      <c r="Q46" s="52" t="s">
        <v>263</v>
      </c>
      <c r="R46" s="96">
        <v>15.833333333333334</v>
      </c>
      <c r="S46" s="95">
        <v>19</v>
      </c>
      <c r="T46" s="88">
        <v>0.4</v>
      </c>
      <c r="U46" s="89">
        <f>V46/1.2</f>
        <v>9.5</v>
      </c>
      <c r="V46" s="86">
        <f>S46*(1-T46)</f>
        <v>11.4</v>
      </c>
      <c r="W46" s="33"/>
      <c r="X46" s="40"/>
      <c r="Y46" s="37">
        <f t="shared" si="0"/>
        <v>0</v>
      </c>
      <c r="Z46" s="38">
        <f t="shared" si="1"/>
        <v>0</v>
      </c>
      <c r="AB46" s="76"/>
      <c r="AC46" s="75">
        <f t="shared" si="2"/>
        <v>0</v>
      </c>
      <c r="AD46" s="71"/>
      <c r="AE46" s="72"/>
    </row>
    <row r="47" spans="1:31" ht="15.75" customHeight="1" x14ac:dyDescent="0.2">
      <c r="A47" s="9" t="s">
        <v>27</v>
      </c>
      <c r="B47" s="10" t="s">
        <v>23</v>
      </c>
      <c r="C47" s="11" t="s">
        <v>24</v>
      </c>
      <c r="D47" s="9" t="s">
        <v>32</v>
      </c>
      <c r="E47" s="10" t="s">
        <v>110</v>
      </c>
      <c r="F47" s="11" t="s">
        <v>812</v>
      </c>
      <c r="G47" s="12" t="s">
        <v>402</v>
      </c>
      <c r="H47" s="16" t="s">
        <v>403</v>
      </c>
      <c r="I47" s="10" t="s">
        <v>734</v>
      </c>
      <c r="J47" s="30">
        <v>1999</v>
      </c>
      <c r="K47" s="17">
        <v>0.75</v>
      </c>
      <c r="L47" s="31">
        <v>1</v>
      </c>
      <c r="M47" s="79"/>
      <c r="N47" s="80"/>
      <c r="O47" s="81"/>
      <c r="P47" s="53" t="s">
        <v>949</v>
      </c>
      <c r="Q47" s="52" t="s">
        <v>404</v>
      </c>
      <c r="R47" s="96">
        <v>15.833333333333334</v>
      </c>
      <c r="S47" s="95">
        <v>19</v>
      </c>
      <c r="T47" s="88">
        <v>0.4</v>
      </c>
      <c r="U47" s="89">
        <f>V47/1.2</f>
        <v>9.5</v>
      </c>
      <c r="V47" s="86">
        <f>S47*(1-T47)</f>
        <v>11.4</v>
      </c>
      <c r="W47" s="33"/>
      <c r="X47" s="40"/>
      <c r="Y47" s="37">
        <f t="shared" si="0"/>
        <v>0</v>
      </c>
      <c r="Z47" s="38">
        <f t="shared" si="1"/>
        <v>0</v>
      </c>
      <c r="AB47" s="76"/>
      <c r="AC47" s="75">
        <f t="shared" si="2"/>
        <v>0</v>
      </c>
      <c r="AD47" s="71"/>
      <c r="AE47" s="72"/>
    </row>
    <row r="48" spans="1:31" ht="15.75" customHeight="1" x14ac:dyDescent="0.2">
      <c r="A48" s="9" t="s">
        <v>27</v>
      </c>
      <c r="B48" s="10" t="s">
        <v>23</v>
      </c>
      <c r="C48" s="11" t="s">
        <v>24</v>
      </c>
      <c r="D48" s="9" t="s">
        <v>32</v>
      </c>
      <c r="E48" s="10" t="s">
        <v>110</v>
      </c>
      <c r="F48" s="11" t="s">
        <v>812</v>
      </c>
      <c r="G48" s="12" t="s">
        <v>440</v>
      </c>
      <c r="H48" s="16" t="s">
        <v>441</v>
      </c>
      <c r="I48" s="10" t="s">
        <v>734</v>
      </c>
      <c r="J48" s="30">
        <v>1985</v>
      </c>
      <c r="K48" s="17">
        <v>0.75</v>
      </c>
      <c r="L48" s="31">
        <v>10</v>
      </c>
      <c r="M48" s="79" t="s">
        <v>51</v>
      </c>
      <c r="N48" s="80"/>
      <c r="O48" s="81"/>
      <c r="P48" s="53" t="s">
        <v>979</v>
      </c>
      <c r="Q48" s="52" t="s">
        <v>442</v>
      </c>
      <c r="R48" s="96">
        <v>12.5</v>
      </c>
      <c r="S48" s="95">
        <v>15</v>
      </c>
      <c r="T48" s="88">
        <v>0.4</v>
      </c>
      <c r="U48" s="89">
        <f>V48/1.2</f>
        <v>7.5</v>
      </c>
      <c r="V48" s="86">
        <f>S48*(1-T48)</f>
        <v>9</v>
      </c>
      <c r="W48" s="33"/>
      <c r="X48" s="40"/>
      <c r="Y48" s="37">
        <f t="shared" si="0"/>
        <v>0</v>
      </c>
      <c r="Z48" s="38">
        <f t="shared" si="1"/>
        <v>0</v>
      </c>
      <c r="AB48" s="76"/>
      <c r="AC48" s="75">
        <f t="shared" si="2"/>
        <v>0</v>
      </c>
      <c r="AD48" s="71"/>
      <c r="AE48" s="72"/>
    </row>
    <row r="49" spans="1:31" ht="15.75" customHeight="1" x14ac:dyDescent="0.2">
      <c r="A49" s="9" t="s">
        <v>27</v>
      </c>
      <c r="B49" s="10" t="s">
        <v>23</v>
      </c>
      <c r="C49" s="11" t="s">
        <v>24</v>
      </c>
      <c r="D49" s="9" t="s">
        <v>32</v>
      </c>
      <c r="E49" s="10" t="s">
        <v>110</v>
      </c>
      <c r="F49" s="11" t="s">
        <v>126</v>
      </c>
      <c r="G49" s="12" t="s">
        <v>214</v>
      </c>
      <c r="H49" s="16" t="s">
        <v>215</v>
      </c>
      <c r="I49" s="10" t="s">
        <v>734</v>
      </c>
      <c r="J49" s="30">
        <v>1978</v>
      </c>
      <c r="K49" s="17">
        <v>0.75</v>
      </c>
      <c r="L49" s="31">
        <v>3</v>
      </c>
      <c r="M49" s="79" t="s">
        <v>63</v>
      </c>
      <c r="N49" s="80" t="s">
        <v>805</v>
      </c>
      <c r="O49" s="81" t="s">
        <v>1308</v>
      </c>
      <c r="P49" s="53" t="s">
        <v>236</v>
      </c>
      <c r="Q49" s="52" t="s">
        <v>1309</v>
      </c>
      <c r="R49" s="96">
        <v>65.833333333333343</v>
      </c>
      <c r="S49" s="95">
        <v>79</v>
      </c>
      <c r="T49" s="88">
        <v>0.15</v>
      </c>
      <c r="U49" s="89">
        <f>V49/1.2</f>
        <v>55.958333333333329</v>
      </c>
      <c r="V49" s="86">
        <f>S49*(1-T49)</f>
        <v>67.149999999999991</v>
      </c>
      <c r="W49" s="33"/>
      <c r="X49" s="40"/>
      <c r="Y49" s="37">
        <f t="shared" si="0"/>
        <v>0</v>
      </c>
      <c r="Z49" s="38">
        <f t="shared" si="1"/>
        <v>0</v>
      </c>
      <c r="AB49" s="76"/>
      <c r="AC49" s="75">
        <f t="shared" si="2"/>
        <v>0</v>
      </c>
      <c r="AD49" s="71"/>
      <c r="AE49" s="72"/>
    </row>
    <row r="50" spans="1:31" ht="15.75" customHeight="1" x14ac:dyDescent="0.2">
      <c r="A50" s="9" t="s">
        <v>27</v>
      </c>
      <c r="B50" s="10" t="s">
        <v>23</v>
      </c>
      <c r="C50" s="11" t="s">
        <v>24</v>
      </c>
      <c r="D50" s="9" t="s">
        <v>32</v>
      </c>
      <c r="E50" s="10" t="s">
        <v>110</v>
      </c>
      <c r="F50" s="11" t="s">
        <v>126</v>
      </c>
      <c r="G50" s="13" t="s">
        <v>269</v>
      </c>
      <c r="H50" s="14" t="s">
        <v>270</v>
      </c>
      <c r="I50" s="15" t="s">
        <v>734</v>
      </c>
      <c r="J50" s="30">
        <v>1983</v>
      </c>
      <c r="K50" s="17">
        <v>0.75</v>
      </c>
      <c r="L50" s="31">
        <v>1</v>
      </c>
      <c r="M50" s="79"/>
      <c r="N50" s="80"/>
      <c r="O50" s="81"/>
      <c r="P50" s="53" t="s">
        <v>1283</v>
      </c>
      <c r="Q50" s="52" t="s">
        <v>1284</v>
      </c>
      <c r="R50" s="96">
        <v>57.5</v>
      </c>
      <c r="S50" s="95">
        <v>69</v>
      </c>
      <c r="T50" s="88">
        <v>0.4</v>
      </c>
      <c r="U50" s="89">
        <f>V50/1.2</f>
        <v>34.5</v>
      </c>
      <c r="V50" s="86">
        <f>S50*(1-T50)</f>
        <v>41.4</v>
      </c>
      <c r="W50" s="33"/>
      <c r="X50" s="40"/>
      <c r="Y50" s="37">
        <f t="shared" si="0"/>
        <v>0</v>
      </c>
      <c r="Z50" s="38">
        <f t="shared" si="1"/>
        <v>0</v>
      </c>
      <c r="AB50" s="76"/>
      <c r="AC50" s="75">
        <f t="shared" si="2"/>
        <v>0</v>
      </c>
      <c r="AD50" s="71"/>
      <c r="AE50" s="72"/>
    </row>
    <row r="51" spans="1:31" ht="15.75" customHeight="1" x14ac:dyDescent="0.2">
      <c r="A51" s="9" t="s">
        <v>27</v>
      </c>
      <c r="B51" s="10" t="s">
        <v>23</v>
      </c>
      <c r="C51" s="11" t="s">
        <v>24</v>
      </c>
      <c r="D51" s="9" t="s">
        <v>32</v>
      </c>
      <c r="E51" s="10" t="s">
        <v>110</v>
      </c>
      <c r="F51" s="11" t="s">
        <v>126</v>
      </c>
      <c r="G51" s="12" t="s">
        <v>269</v>
      </c>
      <c r="H51" s="16" t="s">
        <v>270</v>
      </c>
      <c r="I51" s="10" t="s">
        <v>734</v>
      </c>
      <c r="J51" s="30">
        <v>1998</v>
      </c>
      <c r="K51" s="17">
        <v>0.75</v>
      </c>
      <c r="L51" s="31">
        <v>2</v>
      </c>
      <c r="M51" s="79"/>
      <c r="N51" s="80"/>
      <c r="O51" s="81"/>
      <c r="P51" s="53" t="s">
        <v>179</v>
      </c>
      <c r="Q51" s="52" t="s">
        <v>271</v>
      </c>
      <c r="R51" s="96">
        <v>49.166666666666671</v>
      </c>
      <c r="S51" s="95">
        <v>59</v>
      </c>
      <c r="T51" s="88">
        <v>0.25</v>
      </c>
      <c r="U51" s="89">
        <f>V51/1.2</f>
        <v>36.875</v>
      </c>
      <c r="V51" s="86">
        <f>S51*(1-T51)</f>
        <v>44.25</v>
      </c>
      <c r="W51" s="33"/>
      <c r="X51" s="40"/>
      <c r="Y51" s="37">
        <f t="shared" si="0"/>
        <v>0</v>
      </c>
      <c r="Z51" s="38">
        <f t="shared" si="1"/>
        <v>0</v>
      </c>
      <c r="AB51" s="76"/>
      <c r="AC51" s="75">
        <f t="shared" si="2"/>
        <v>0</v>
      </c>
      <c r="AD51" s="71"/>
      <c r="AE51" s="72"/>
    </row>
    <row r="52" spans="1:31" ht="15.75" customHeight="1" x14ac:dyDescent="0.2">
      <c r="A52" s="9" t="s">
        <v>27</v>
      </c>
      <c r="B52" s="10" t="s">
        <v>23</v>
      </c>
      <c r="C52" s="11" t="s">
        <v>24</v>
      </c>
      <c r="D52" s="9" t="s">
        <v>32</v>
      </c>
      <c r="E52" s="10" t="s">
        <v>110</v>
      </c>
      <c r="F52" s="11" t="s">
        <v>126</v>
      </c>
      <c r="G52" s="13" t="s">
        <v>257</v>
      </c>
      <c r="H52" s="14" t="s">
        <v>258</v>
      </c>
      <c r="I52" s="15" t="s">
        <v>734</v>
      </c>
      <c r="J52" s="30">
        <v>2005</v>
      </c>
      <c r="K52" s="17">
        <v>0.75</v>
      </c>
      <c r="L52" s="31">
        <v>3</v>
      </c>
      <c r="M52" s="79"/>
      <c r="N52" s="80"/>
      <c r="O52" s="81"/>
      <c r="P52" s="53" t="s">
        <v>746</v>
      </c>
      <c r="Q52" s="52" t="s">
        <v>259</v>
      </c>
      <c r="R52" s="96">
        <v>69</v>
      </c>
      <c r="S52" s="95">
        <v>82.8</v>
      </c>
      <c r="T52" s="88">
        <v>0.25</v>
      </c>
      <c r="U52" s="89">
        <f>V52/1.2</f>
        <v>51.75</v>
      </c>
      <c r="V52" s="86">
        <f>S52*(1-T52)</f>
        <v>62.099999999999994</v>
      </c>
      <c r="W52" s="33"/>
      <c r="X52" s="40"/>
      <c r="Y52" s="37">
        <f t="shared" si="0"/>
        <v>0</v>
      </c>
      <c r="Z52" s="38">
        <f t="shared" si="1"/>
        <v>0</v>
      </c>
      <c r="AB52" s="76"/>
      <c r="AC52" s="75">
        <f t="shared" si="2"/>
        <v>0</v>
      </c>
      <c r="AD52" s="71"/>
      <c r="AE52" s="72"/>
    </row>
    <row r="53" spans="1:31" ht="15.75" customHeight="1" x14ac:dyDescent="0.2">
      <c r="A53" s="9" t="s">
        <v>27</v>
      </c>
      <c r="B53" s="10" t="s">
        <v>23</v>
      </c>
      <c r="C53" s="11" t="s">
        <v>24</v>
      </c>
      <c r="D53" s="9" t="s">
        <v>32</v>
      </c>
      <c r="E53" s="10" t="s">
        <v>110</v>
      </c>
      <c r="F53" s="11" t="s">
        <v>126</v>
      </c>
      <c r="G53" s="12" t="s">
        <v>284</v>
      </c>
      <c r="H53" s="16" t="s">
        <v>285</v>
      </c>
      <c r="I53" s="10" t="s">
        <v>734</v>
      </c>
      <c r="J53" s="30">
        <v>1979</v>
      </c>
      <c r="K53" s="17">
        <v>0.75</v>
      </c>
      <c r="L53" s="31">
        <v>1</v>
      </c>
      <c r="M53" s="79" t="s">
        <v>216</v>
      </c>
      <c r="N53" s="80" t="s">
        <v>35</v>
      </c>
      <c r="O53" s="81" t="s">
        <v>89</v>
      </c>
      <c r="P53" s="53" t="s">
        <v>286</v>
      </c>
      <c r="Q53" s="52" t="s">
        <v>287</v>
      </c>
      <c r="R53" s="96">
        <v>49.166666666666671</v>
      </c>
      <c r="S53" s="95">
        <v>59</v>
      </c>
      <c r="T53" s="88">
        <v>0.25</v>
      </c>
      <c r="U53" s="89">
        <f>V53/1.2</f>
        <v>36.875</v>
      </c>
      <c r="V53" s="86">
        <f>S53*(1-T53)</f>
        <v>44.25</v>
      </c>
      <c r="W53" s="33"/>
      <c r="X53" s="40"/>
      <c r="Y53" s="37">
        <f t="shared" si="0"/>
        <v>0</v>
      </c>
      <c r="Z53" s="38">
        <f t="shared" si="1"/>
        <v>0</v>
      </c>
      <c r="AB53" s="76"/>
      <c r="AC53" s="75">
        <f t="shared" si="2"/>
        <v>0</v>
      </c>
      <c r="AD53" s="71"/>
      <c r="AE53" s="72"/>
    </row>
    <row r="54" spans="1:31" ht="15.75" customHeight="1" x14ac:dyDescent="0.2">
      <c r="A54" s="9" t="s">
        <v>27</v>
      </c>
      <c r="B54" s="10" t="s">
        <v>23</v>
      </c>
      <c r="C54" s="11" t="s">
        <v>24</v>
      </c>
      <c r="D54" s="9" t="s">
        <v>32</v>
      </c>
      <c r="E54" s="10" t="s">
        <v>110</v>
      </c>
      <c r="F54" s="11" t="s">
        <v>126</v>
      </c>
      <c r="G54" s="13" t="s">
        <v>284</v>
      </c>
      <c r="H54" s="14" t="s">
        <v>285</v>
      </c>
      <c r="I54" s="15" t="s">
        <v>734</v>
      </c>
      <c r="J54" s="30">
        <v>1979</v>
      </c>
      <c r="K54" s="17">
        <v>0.75</v>
      </c>
      <c r="L54" s="31">
        <v>1</v>
      </c>
      <c r="M54" s="79" t="s">
        <v>107</v>
      </c>
      <c r="N54" s="80" t="s">
        <v>76</v>
      </c>
      <c r="O54" s="81" t="s">
        <v>89</v>
      </c>
      <c r="P54" s="53" t="s">
        <v>286</v>
      </c>
      <c r="Q54" s="52" t="s">
        <v>287</v>
      </c>
      <c r="R54" s="96">
        <v>49.166666666666671</v>
      </c>
      <c r="S54" s="95">
        <v>59</v>
      </c>
      <c r="T54" s="88">
        <v>0.25</v>
      </c>
      <c r="U54" s="89">
        <f>V54/1.2</f>
        <v>36.875</v>
      </c>
      <c r="V54" s="86">
        <f>S54*(1-T54)</f>
        <v>44.25</v>
      </c>
      <c r="W54" s="33"/>
      <c r="X54" s="40"/>
      <c r="Y54" s="37">
        <f t="shared" si="0"/>
        <v>0</v>
      </c>
      <c r="Z54" s="38">
        <f t="shared" si="1"/>
        <v>0</v>
      </c>
      <c r="AB54" s="76"/>
      <c r="AC54" s="75">
        <f t="shared" si="2"/>
        <v>0</v>
      </c>
      <c r="AD54" s="71"/>
      <c r="AE54" s="72"/>
    </row>
    <row r="55" spans="1:31" ht="15.75" customHeight="1" x14ac:dyDescent="0.2">
      <c r="A55" s="9" t="s">
        <v>27</v>
      </c>
      <c r="B55" s="10" t="s">
        <v>23</v>
      </c>
      <c r="C55" s="11" t="s">
        <v>24</v>
      </c>
      <c r="D55" s="9" t="s">
        <v>32</v>
      </c>
      <c r="E55" s="10" t="s">
        <v>110</v>
      </c>
      <c r="F55" s="11" t="s">
        <v>126</v>
      </c>
      <c r="G55" s="13" t="s">
        <v>301</v>
      </c>
      <c r="H55" s="14" t="s">
        <v>304</v>
      </c>
      <c r="I55" s="15" t="s">
        <v>734</v>
      </c>
      <c r="J55" s="30">
        <v>1998</v>
      </c>
      <c r="K55" s="17">
        <v>0.75</v>
      </c>
      <c r="L55" s="31">
        <v>6</v>
      </c>
      <c r="M55" s="79"/>
      <c r="N55" s="80"/>
      <c r="O55" s="81"/>
      <c r="P55" s="53" t="s">
        <v>305</v>
      </c>
      <c r="Q55" s="52" t="s">
        <v>306</v>
      </c>
      <c r="R55" s="96">
        <v>49.166666666666671</v>
      </c>
      <c r="S55" s="95">
        <v>59</v>
      </c>
      <c r="T55" s="88">
        <v>0.25</v>
      </c>
      <c r="U55" s="89">
        <f>V55/1.2</f>
        <v>36.875</v>
      </c>
      <c r="V55" s="86">
        <f>S55*(1-T55)</f>
        <v>44.25</v>
      </c>
      <c r="W55" s="33"/>
      <c r="X55" s="40"/>
      <c r="Y55" s="37">
        <f t="shared" si="0"/>
        <v>0</v>
      </c>
      <c r="Z55" s="38">
        <f t="shared" si="1"/>
        <v>0</v>
      </c>
      <c r="AB55" s="76"/>
      <c r="AC55" s="75">
        <f t="shared" ref="AC55:AC114" si="3">X55-AB55</f>
        <v>0</v>
      </c>
      <c r="AD55" s="71"/>
      <c r="AE55" s="72"/>
    </row>
    <row r="56" spans="1:31" ht="15.75" customHeight="1" x14ac:dyDescent="0.2">
      <c r="A56" s="9" t="s">
        <v>27</v>
      </c>
      <c r="B56" s="10" t="s">
        <v>23</v>
      </c>
      <c r="C56" s="11" t="s">
        <v>24</v>
      </c>
      <c r="D56" s="9" t="s">
        <v>32</v>
      </c>
      <c r="E56" s="10" t="s">
        <v>110</v>
      </c>
      <c r="F56" s="11" t="s">
        <v>126</v>
      </c>
      <c r="G56" s="13" t="s">
        <v>301</v>
      </c>
      <c r="H56" s="14" t="s">
        <v>304</v>
      </c>
      <c r="I56" s="15" t="s">
        <v>734</v>
      </c>
      <c r="J56" s="30">
        <v>1999</v>
      </c>
      <c r="K56" s="17">
        <v>0.75</v>
      </c>
      <c r="L56" s="31">
        <v>4</v>
      </c>
      <c r="M56" s="79" t="s">
        <v>45</v>
      </c>
      <c r="N56" s="80"/>
      <c r="O56" s="81"/>
      <c r="P56" s="53" t="s">
        <v>816</v>
      </c>
      <c r="Q56" s="52" t="s">
        <v>817</v>
      </c>
      <c r="R56" s="96">
        <v>32.5</v>
      </c>
      <c r="S56" s="95">
        <v>39</v>
      </c>
      <c r="T56" s="88">
        <v>0.25</v>
      </c>
      <c r="U56" s="89">
        <f>V56/1.2</f>
        <v>24.375</v>
      </c>
      <c r="V56" s="86">
        <f>S56*(1-T56)</f>
        <v>29.25</v>
      </c>
      <c r="W56" s="33"/>
      <c r="X56" s="40"/>
      <c r="Y56" s="37">
        <f t="shared" si="0"/>
        <v>0</v>
      </c>
      <c r="Z56" s="38">
        <f t="shared" si="1"/>
        <v>0</v>
      </c>
      <c r="AB56" s="76"/>
      <c r="AC56" s="75">
        <f t="shared" si="3"/>
        <v>0</v>
      </c>
      <c r="AD56" s="71"/>
      <c r="AE56" s="72"/>
    </row>
    <row r="57" spans="1:31" ht="15.75" customHeight="1" x14ac:dyDescent="0.2">
      <c r="A57" s="9" t="s">
        <v>27</v>
      </c>
      <c r="B57" s="10" t="s">
        <v>23</v>
      </c>
      <c r="C57" s="11" t="s">
        <v>24</v>
      </c>
      <c r="D57" s="9" t="s">
        <v>32</v>
      </c>
      <c r="E57" s="10" t="s">
        <v>110</v>
      </c>
      <c r="F57" s="11" t="s">
        <v>126</v>
      </c>
      <c r="G57" s="12" t="s">
        <v>301</v>
      </c>
      <c r="H57" s="16" t="s">
        <v>302</v>
      </c>
      <c r="I57" s="10" t="s">
        <v>734</v>
      </c>
      <c r="J57" s="30">
        <v>1998</v>
      </c>
      <c r="K57" s="17">
        <v>0.75</v>
      </c>
      <c r="L57" s="31">
        <v>6</v>
      </c>
      <c r="M57" s="79" t="s">
        <v>51</v>
      </c>
      <c r="N57" s="80"/>
      <c r="O57" s="81"/>
      <c r="P57" s="53" t="s">
        <v>753</v>
      </c>
      <c r="Q57" s="52" t="s">
        <v>303</v>
      </c>
      <c r="R57" s="96">
        <v>49.166666666666671</v>
      </c>
      <c r="S57" s="95">
        <v>59</v>
      </c>
      <c r="T57" s="88">
        <v>0.25</v>
      </c>
      <c r="U57" s="89">
        <f>V57/1.2</f>
        <v>36.875</v>
      </c>
      <c r="V57" s="86">
        <f>S57*(1-T57)</f>
        <v>44.25</v>
      </c>
      <c r="W57" s="33"/>
      <c r="X57" s="40"/>
      <c r="Y57" s="37">
        <f t="shared" si="0"/>
        <v>0</v>
      </c>
      <c r="Z57" s="38">
        <f t="shared" si="1"/>
        <v>0</v>
      </c>
      <c r="AB57" s="76"/>
      <c r="AC57" s="75">
        <f t="shared" si="3"/>
        <v>0</v>
      </c>
      <c r="AD57" s="71"/>
      <c r="AE57" s="72"/>
    </row>
    <row r="58" spans="1:31" ht="15.75" customHeight="1" x14ac:dyDescent="0.2">
      <c r="A58" s="9" t="s">
        <v>27</v>
      </c>
      <c r="B58" s="10" t="s">
        <v>23</v>
      </c>
      <c r="C58" s="11" t="s">
        <v>24</v>
      </c>
      <c r="D58" s="9" t="s">
        <v>32</v>
      </c>
      <c r="E58" s="10" t="s">
        <v>110</v>
      </c>
      <c r="F58" s="11" t="s">
        <v>126</v>
      </c>
      <c r="G58" s="12" t="s">
        <v>719</v>
      </c>
      <c r="H58" s="16" t="s">
        <v>720</v>
      </c>
      <c r="I58" s="10" t="s">
        <v>734</v>
      </c>
      <c r="J58" s="30">
        <v>1995</v>
      </c>
      <c r="K58" s="17">
        <v>0.75</v>
      </c>
      <c r="L58" s="31">
        <v>4</v>
      </c>
      <c r="M58" s="79" t="s">
        <v>51</v>
      </c>
      <c r="N58" s="80"/>
      <c r="O58" s="81" t="s">
        <v>971</v>
      </c>
      <c r="P58" s="53" t="s">
        <v>972</v>
      </c>
      <c r="Q58" s="52" t="s">
        <v>721</v>
      </c>
      <c r="R58" s="96">
        <v>24.166666666666668</v>
      </c>
      <c r="S58" s="95">
        <v>29</v>
      </c>
      <c r="T58" s="88">
        <v>0.4</v>
      </c>
      <c r="U58" s="89">
        <f>V58/1.2</f>
        <v>14.5</v>
      </c>
      <c r="V58" s="86">
        <f>S58*(1-T58)</f>
        <v>17.399999999999999</v>
      </c>
      <c r="W58" s="33"/>
      <c r="X58" s="40"/>
      <c r="Y58" s="37">
        <f t="shared" si="0"/>
        <v>0</v>
      </c>
      <c r="Z58" s="38">
        <f t="shared" si="1"/>
        <v>0</v>
      </c>
      <c r="AB58" s="76"/>
      <c r="AC58" s="75">
        <f t="shared" si="3"/>
        <v>0</v>
      </c>
      <c r="AD58" s="71"/>
      <c r="AE58" s="72"/>
    </row>
    <row r="59" spans="1:31" ht="15.75" customHeight="1" x14ac:dyDescent="0.2">
      <c r="A59" s="9" t="s">
        <v>27</v>
      </c>
      <c r="B59" s="10" t="s">
        <v>23</v>
      </c>
      <c r="C59" s="11" t="s">
        <v>24</v>
      </c>
      <c r="D59" s="9" t="s">
        <v>32</v>
      </c>
      <c r="E59" s="10" t="s">
        <v>110</v>
      </c>
      <c r="F59" s="11" t="s">
        <v>126</v>
      </c>
      <c r="G59" s="13" t="s">
        <v>365</v>
      </c>
      <c r="H59" s="14" t="s">
        <v>366</v>
      </c>
      <c r="I59" s="15" t="s">
        <v>734</v>
      </c>
      <c r="J59" s="30">
        <v>1980</v>
      </c>
      <c r="K59" s="17">
        <v>0.75</v>
      </c>
      <c r="L59" s="31">
        <v>7</v>
      </c>
      <c r="M59" s="79" t="s">
        <v>63</v>
      </c>
      <c r="N59" s="80"/>
      <c r="O59" s="81"/>
      <c r="P59" s="53" t="s">
        <v>474</v>
      </c>
      <c r="Q59" s="52" t="s">
        <v>376</v>
      </c>
      <c r="R59" s="96">
        <v>57.5</v>
      </c>
      <c r="S59" s="95">
        <v>69</v>
      </c>
      <c r="T59" s="88">
        <v>0.15</v>
      </c>
      <c r="U59" s="89">
        <f>V59/1.2</f>
        <v>48.875</v>
      </c>
      <c r="V59" s="86">
        <f>S59*(1-T59)</f>
        <v>58.65</v>
      </c>
      <c r="W59" s="33"/>
      <c r="X59" s="40"/>
      <c r="Y59" s="37">
        <f t="shared" si="0"/>
        <v>0</v>
      </c>
      <c r="Z59" s="38">
        <f t="shared" si="1"/>
        <v>0</v>
      </c>
      <c r="AB59" s="76"/>
      <c r="AC59" s="75">
        <f t="shared" si="3"/>
        <v>0</v>
      </c>
      <c r="AD59" s="71"/>
      <c r="AE59" s="72"/>
    </row>
    <row r="60" spans="1:31" ht="15.75" customHeight="1" x14ac:dyDescent="0.2">
      <c r="A60" s="9" t="s">
        <v>27</v>
      </c>
      <c r="B60" s="10" t="s">
        <v>23</v>
      </c>
      <c r="C60" s="11" t="s">
        <v>24</v>
      </c>
      <c r="D60" s="9" t="s">
        <v>32</v>
      </c>
      <c r="E60" s="10" t="s">
        <v>110</v>
      </c>
      <c r="F60" s="11" t="s">
        <v>126</v>
      </c>
      <c r="G60" s="12" t="s">
        <v>396</v>
      </c>
      <c r="H60" s="16" t="s">
        <v>397</v>
      </c>
      <c r="I60" s="10" t="s">
        <v>734</v>
      </c>
      <c r="J60" s="30">
        <v>1989</v>
      </c>
      <c r="K60" s="17">
        <v>0.75</v>
      </c>
      <c r="L60" s="31">
        <v>5</v>
      </c>
      <c r="M60" s="79" t="s">
        <v>51</v>
      </c>
      <c r="N60" s="80"/>
      <c r="O60" s="81"/>
      <c r="P60" s="53" t="s">
        <v>398</v>
      </c>
      <c r="Q60" s="52" t="s">
        <v>399</v>
      </c>
      <c r="R60" s="96">
        <v>44.166666666666671</v>
      </c>
      <c r="S60" s="95">
        <v>53</v>
      </c>
      <c r="T60" s="88">
        <v>0.25</v>
      </c>
      <c r="U60" s="89">
        <f>V60/1.2</f>
        <v>33.125</v>
      </c>
      <c r="V60" s="86">
        <f>S60*(1-T60)</f>
        <v>39.75</v>
      </c>
      <c r="W60" s="33"/>
      <c r="X60" s="40"/>
      <c r="Y60" s="37">
        <f t="shared" si="0"/>
        <v>0</v>
      </c>
      <c r="Z60" s="38">
        <f t="shared" si="1"/>
        <v>0</v>
      </c>
      <c r="AB60" s="76"/>
      <c r="AC60" s="75">
        <f t="shared" si="3"/>
        <v>0</v>
      </c>
      <c r="AD60" s="71"/>
      <c r="AE60" s="72"/>
    </row>
    <row r="61" spans="1:31" ht="15.75" customHeight="1" x14ac:dyDescent="0.2">
      <c r="A61" s="9" t="s">
        <v>27</v>
      </c>
      <c r="B61" s="10" t="s">
        <v>23</v>
      </c>
      <c r="C61" s="11" t="s">
        <v>24</v>
      </c>
      <c r="D61" s="9" t="s">
        <v>32</v>
      </c>
      <c r="E61" s="10" t="s">
        <v>110</v>
      </c>
      <c r="F61" s="11" t="s">
        <v>126</v>
      </c>
      <c r="G61" s="12" t="s">
        <v>378</v>
      </c>
      <c r="H61" s="16" t="s">
        <v>379</v>
      </c>
      <c r="I61" s="10" t="s">
        <v>734</v>
      </c>
      <c r="J61" s="30">
        <v>1985</v>
      </c>
      <c r="K61" s="17">
        <v>0.75</v>
      </c>
      <c r="L61" s="31">
        <v>1</v>
      </c>
      <c r="M61" s="79"/>
      <c r="N61" s="80"/>
      <c r="O61" s="81" t="s">
        <v>804</v>
      </c>
      <c r="P61" s="53" t="s">
        <v>227</v>
      </c>
      <c r="Q61" s="52" t="s">
        <v>1285</v>
      </c>
      <c r="R61" s="96">
        <v>57.5</v>
      </c>
      <c r="S61" s="95">
        <v>69</v>
      </c>
      <c r="T61" s="88">
        <v>0.25</v>
      </c>
      <c r="U61" s="89">
        <f>V61/1.2</f>
        <v>43.125</v>
      </c>
      <c r="V61" s="86">
        <f>S61*(1-T61)</f>
        <v>51.75</v>
      </c>
      <c r="W61" s="33"/>
      <c r="X61" s="40"/>
      <c r="Y61" s="37">
        <f t="shared" ref="Y61:Y121" si="4">X61*U61</f>
        <v>0</v>
      </c>
      <c r="Z61" s="38">
        <f t="shared" ref="Z61:Z121" si="5">X61*V61</f>
        <v>0</v>
      </c>
      <c r="AB61" s="76"/>
      <c r="AC61" s="75">
        <f t="shared" si="3"/>
        <v>0</v>
      </c>
      <c r="AD61" s="71"/>
      <c r="AE61" s="72"/>
    </row>
    <row r="62" spans="1:31" ht="15.75" customHeight="1" x14ac:dyDescent="0.2">
      <c r="A62" s="9" t="s">
        <v>27</v>
      </c>
      <c r="B62" s="10" t="s">
        <v>23</v>
      </c>
      <c r="C62" s="11" t="s">
        <v>24</v>
      </c>
      <c r="D62" s="9" t="s">
        <v>32</v>
      </c>
      <c r="E62" s="10" t="s">
        <v>110</v>
      </c>
      <c r="F62" s="11" t="s">
        <v>126</v>
      </c>
      <c r="G62" s="12" t="s">
        <v>378</v>
      </c>
      <c r="H62" s="16" t="s">
        <v>379</v>
      </c>
      <c r="I62" s="10" t="s">
        <v>734</v>
      </c>
      <c r="J62" s="30">
        <v>1991</v>
      </c>
      <c r="K62" s="17">
        <v>0.75</v>
      </c>
      <c r="L62" s="31">
        <v>4</v>
      </c>
      <c r="M62" s="79" t="s">
        <v>51</v>
      </c>
      <c r="N62" s="80"/>
      <c r="O62" s="81" t="s">
        <v>921</v>
      </c>
      <c r="P62" s="53" t="s">
        <v>124</v>
      </c>
      <c r="Q62" s="52" t="s">
        <v>922</v>
      </c>
      <c r="R62" s="96">
        <v>32.5</v>
      </c>
      <c r="S62" s="95">
        <v>39</v>
      </c>
      <c r="T62" s="88">
        <v>0.25</v>
      </c>
      <c r="U62" s="89">
        <f>V62/1.2</f>
        <v>24.375</v>
      </c>
      <c r="V62" s="86">
        <f>S62*(1-T62)</f>
        <v>29.25</v>
      </c>
      <c r="W62" s="33"/>
      <c r="X62" s="40"/>
      <c r="Y62" s="37">
        <f t="shared" si="4"/>
        <v>0</v>
      </c>
      <c r="Z62" s="38">
        <f t="shared" si="5"/>
        <v>0</v>
      </c>
      <c r="AB62" s="76"/>
      <c r="AC62" s="75">
        <f t="shared" si="3"/>
        <v>0</v>
      </c>
      <c r="AD62" s="71"/>
      <c r="AE62" s="72"/>
    </row>
    <row r="63" spans="1:31" ht="15.75" customHeight="1" x14ac:dyDescent="0.2">
      <c r="A63" s="9" t="s">
        <v>27</v>
      </c>
      <c r="B63" s="10" t="s">
        <v>23</v>
      </c>
      <c r="C63" s="11" t="s">
        <v>24</v>
      </c>
      <c r="D63" s="9" t="s">
        <v>32</v>
      </c>
      <c r="E63" s="10" t="s">
        <v>110</v>
      </c>
      <c r="F63" s="11" t="s">
        <v>126</v>
      </c>
      <c r="G63" s="13" t="s">
        <v>378</v>
      </c>
      <c r="H63" s="14" t="s">
        <v>379</v>
      </c>
      <c r="I63" s="15" t="s">
        <v>734</v>
      </c>
      <c r="J63" s="30">
        <v>1993</v>
      </c>
      <c r="K63" s="17">
        <v>0.75</v>
      </c>
      <c r="L63" s="31">
        <v>2</v>
      </c>
      <c r="M63" s="79"/>
      <c r="N63" s="80"/>
      <c r="O63" s="81" t="s">
        <v>804</v>
      </c>
      <c r="P63" s="53" t="s">
        <v>227</v>
      </c>
      <c r="Q63" s="52" t="s">
        <v>923</v>
      </c>
      <c r="R63" s="96">
        <v>45</v>
      </c>
      <c r="S63" s="95">
        <v>54</v>
      </c>
      <c r="T63" s="88">
        <v>0.25</v>
      </c>
      <c r="U63" s="89">
        <f>V63/1.2</f>
        <v>33.75</v>
      </c>
      <c r="V63" s="86">
        <f>S63*(1-T63)</f>
        <v>40.5</v>
      </c>
      <c r="W63" s="33"/>
      <c r="X63" s="40"/>
      <c r="Y63" s="37">
        <f t="shared" si="4"/>
        <v>0</v>
      </c>
      <c r="Z63" s="38">
        <f t="shared" si="5"/>
        <v>0</v>
      </c>
      <c r="AB63" s="76"/>
      <c r="AC63" s="75">
        <f t="shared" si="3"/>
        <v>0</v>
      </c>
      <c r="AD63" s="71"/>
      <c r="AE63" s="72"/>
    </row>
    <row r="64" spans="1:31" ht="15.75" customHeight="1" x14ac:dyDescent="0.2">
      <c r="A64" s="9" t="s">
        <v>27</v>
      </c>
      <c r="B64" s="10" t="s">
        <v>23</v>
      </c>
      <c r="C64" s="11" t="s">
        <v>24</v>
      </c>
      <c r="D64" s="9" t="s">
        <v>32</v>
      </c>
      <c r="E64" s="10" t="s">
        <v>110</v>
      </c>
      <c r="F64" s="11" t="s">
        <v>126</v>
      </c>
      <c r="G64" s="12" t="s">
        <v>436</v>
      </c>
      <c r="H64" s="16" t="s">
        <v>437</v>
      </c>
      <c r="I64" s="10" t="s">
        <v>734</v>
      </c>
      <c r="J64" s="30">
        <v>1992</v>
      </c>
      <c r="K64" s="17">
        <v>0.75</v>
      </c>
      <c r="L64" s="31">
        <v>1</v>
      </c>
      <c r="M64" s="79"/>
      <c r="N64" s="80"/>
      <c r="O64" s="81" t="s">
        <v>804</v>
      </c>
      <c r="P64" s="53" t="s">
        <v>976</v>
      </c>
      <c r="Q64" s="52" t="s">
        <v>438</v>
      </c>
      <c r="R64" s="96">
        <v>32.5</v>
      </c>
      <c r="S64" s="95">
        <v>39</v>
      </c>
      <c r="T64" s="88">
        <v>0.4</v>
      </c>
      <c r="U64" s="89">
        <f>V64/1.2</f>
        <v>19.5</v>
      </c>
      <c r="V64" s="86">
        <f>S64*(1-T64)</f>
        <v>23.4</v>
      </c>
      <c r="W64" s="33"/>
      <c r="X64" s="40"/>
      <c r="Y64" s="37">
        <f t="shared" si="4"/>
        <v>0</v>
      </c>
      <c r="Z64" s="38">
        <f t="shared" si="5"/>
        <v>0</v>
      </c>
      <c r="AB64" s="76"/>
      <c r="AC64" s="75">
        <f t="shared" si="3"/>
        <v>0</v>
      </c>
      <c r="AD64" s="71"/>
      <c r="AE64" s="72"/>
    </row>
    <row r="65" spans="1:31" ht="15.75" customHeight="1" x14ac:dyDescent="0.2">
      <c r="A65" s="9" t="s">
        <v>27</v>
      </c>
      <c r="B65" s="10" t="s">
        <v>23</v>
      </c>
      <c r="C65" s="11" t="s">
        <v>24</v>
      </c>
      <c r="D65" s="9" t="s">
        <v>32</v>
      </c>
      <c r="E65" s="10" t="s">
        <v>110</v>
      </c>
      <c r="F65" s="11" t="s">
        <v>126</v>
      </c>
      <c r="G65" s="12" t="s">
        <v>429</v>
      </c>
      <c r="H65" s="16" t="s">
        <v>430</v>
      </c>
      <c r="I65" s="10" t="s">
        <v>734</v>
      </c>
      <c r="J65" s="30">
        <v>1980</v>
      </c>
      <c r="K65" s="17">
        <v>0.75</v>
      </c>
      <c r="L65" s="31">
        <v>1</v>
      </c>
      <c r="M65" s="79" t="s">
        <v>65</v>
      </c>
      <c r="N65" s="80"/>
      <c r="O65" s="81"/>
      <c r="P65" s="53" t="s">
        <v>474</v>
      </c>
      <c r="Q65" s="52" t="s">
        <v>439</v>
      </c>
      <c r="R65" s="96">
        <v>49.166666666666671</v>
      </c>
      <c r="S65" s="95">
        <v>59</v>
      </c>
      <c r="T65" s="88">
        <v>0.15</v>
      </c>
      <c r="U65" s="89">
        <f>V65/1.2</f>
        <v>41.791666666666664</v>
      </c>
      <c r="V65" s="86">
        <f>S65*(1-T65)</f>
        <v>50.15</v>
      </c>
      <c r="W65" s="33"/>
      <c r="X65" s="40"/>
      <c r="Y65" s="37">
        <f t="shared" si="4"/>
        <v>0</v>
      </c>
      <c r="Z65" s="38">
        <f t="shared" si="5"/>
        <v>0</v>
      </c>
      <c r="AB65" s="76"/>
      <c r="AC65" s="75">
        <f t="shared" si="3"/>
        <v>0</v>
      </c>
      <c r="AD65" s="71"/>
      <c r="AE65" s="72"/>
    </row>
    <row r="66" spans="1:31" ht="15.75" customHeight="1" x14ac:dyDescent="0.2">
      <c r="A66" s="9" t="s">
        <v>27</v>
      </c>
      <c r="B66" s="10" t="s">
        <v>23</v>
      </c>
      <c r="C66" s="11" t="s">
        <v>24</v>
      </c>
      <c r="D66" s="9" t="s">
        <v>32</v>
      </c>
      <c r="E66" s="10" t="s">
        <v>110</v>
      </c>
      <c r="F66" s="11" t="s">
        <v>120</v>
      </c>
      <c r="G66" s="13" t="s">
        <v>121</v>
      </c>
      <c r="H66" s="14" t="s">
        <v>122</v>
      </c>
      <c r="I66" s="15" t="s">
        <v>734</v>
      </c>
      <c r="J66" s="30">
        <v>1994</v>
      </c>
      <c r="K66" s="17">
        <v>0.75</v>
      </c>
      <c r="L66" s="31">
        <v>2</v>
      </c>
      <c r="M66" s="79"/>
      <c r="N66" s="80"/>
      <c r="O66" s="81"/>
      <c r="P66" s="53" t="s">
        <v>933</v>
      </c>
      <c r="Q66" s="52" t="s">
        <v>123</v>
      </c>
      <c r="R66" s="96">
        <v>19.166666666666668</v>
      </c>
      <c r="S66" s="95">
        <v>23</v>
      </c>
      <c r="T66" s="88">
        <v>0.4</v>
      </c>
      <c r="U66" s="89">
        <f>V66/1.2</f>
        <v>11.5</v>
      </c>
      <c r="V66" s="86">
        <f>S66*(1-T66)</f>
        <v>13.799999999999999</v>
      </c>
      <c r="W66" s="33"/>
      <c r="X66" s="40"/>
      <c r="Y66" s="37">
        <f t="shared" si="4"/>
        <v>0</v>
      </c>
      <c r="Z66" s="38">
        <f t="shared" si="5"/>
        <v>0</v>
      </c>
      <c r="AB66" s="76"/>
      <c r="AC66" s="75">
        <f t="shared" si="3"/>
        <v>0</v>
      </c>
      <c r="AD66" s="71"/>
      <c r="AE66" s="72"/>
    </row>
    <row r="67" spans="1:31" ht="15.75" customHeight="1" x14ac:dyDescent="0.2">
      <c r="A67" s="9" t="s">
        <v>27</v>
      </c>
      <c r="B67" s="10" t="s">
        <v>23</v>
      </c>
      <c r="C67" s="11" t="s">
        <v>24</v>
      </c>
      <c r="D67" s="9" t="s">
        <v>32</v>
      </c>
      <c r="E67" s="10" t="s">
        <v>110</v>
      </c>
      <c r="F67" s="11" t="s">
        <v>120</v>
      </c>
      <c r="G67" s="12" t="s">
        <v>1080</v>
      </c>
      <c r="H67" s="16" t="s">
        <v>1081</v>
      </c>
      <c r="I67" s="10" t="s">
        <v>734</v>
      </c>
      <c r="J67" s="30">
        <v>2005</v>
      </c>
      <c r="K67" s="17">
        <v>0.75</v>
      </c>
      <c r="L67" s="31">
        <v>6</v>
      </c>
      <c r="M67" s="79"/>
      <c r="N67" s="80"/>
      <c r="O67" s="81"/>
      <c r="P67" s="53" t="s">
        <v>1082</v>
      </c>
      <c r="Q67" s="52" t="s">
        <v>1083</v>
      </c>
      <c r="R67" s="96">
        <v>15.833333333333334</v>
      </c>
      <c r="S67" s="95">
        <v>19</v>
      </c>
      <c r="T67" s="88">
        <v>0.25</v>
      </c>
      <c r="U67" s="89">
        <f>V67/1.2</f>
        <v>11.875</v>
      </c>
      <c r="V67" s="86">
        <f>S67*(1-T67)</f>
        <v>14.25</v>
      </c>
      <c r="W67" s="33"/>
      <c r="X67" s="40"/>
      <c r="Y67" s="37">
        <f t="shared" si="4"/>
        <v>0</v>
      </c>
      <c r="Z67" s="38">
        <f t="shared" si="5"/>
        <v>0</v>
      </c>
      <c r="AB67" s="76"/>
      <c r="AC67" s="75">
        <f t="shared" si="3"/>
        <v>0</v>
      </c>
      <c r="AD67" s="71"/>
      <c r="AE67" s="72"/>
    </row>
    <row r="68" spans="1:31" ht="15.75" customHeight="1" x14ac:dyDescent="0.2">
      <c r="A68" s="9" t="s">
        <v>27</v>
      </c>
      <c r="B68" s="10" t="s">
        <v>23</v>
      </c>
      <c r="C68" s="11" t="s">
        <v>24</v>
      </c>
      <c r="D68" s="9" t="s">
        <v>32</v>
      </c>
      <c r="E68" s="10" t="s">
        <v>110</v>
      </c>
      <c r="F68" s="11" t="s">
        <v>120</v>
      </c>
      <c r="G68" s="13" t="s">
        <v>310</v>
      </c>
      <c r="H68" s="14" t="s">
        <v>311</v>
      </c>
      <c r="I68" s="15" t="s">
        <v>734</v>
      </c>
      <c r="J68" s="30">
        <v>1994</v>
      </c>
      <c r="K68" s="17">
        <v>0.75</v>
      </c>
      <c r="L68" s="31">
        <v>1</v>
      </c>
      <c r="M68" s="79" t="s">
        <v>35</v>
      </c>
      <c r="N68" s="80"/>
      <c r="O68" s="81"/>
      <c r="P68" s="53" t="s">
        <v>960</v>
      </c>
      <c r="Q68" s="52" t="s">
        <v>432</v>
      </c>
      <c r="R68" s="96">
        <v>20</v>
      </c>
      <c r="S68" s="95">
        <v>24</v>
      </c>
      <c r="T68" s="88">
        <v>0.4</v>
      </c>
      <c r="U68" s="89">
        <f>V68/1.2</f>
        <v>12</v>
      </c>
      <c r="V68" s="86">
        <f>S68*(1-T68)</f>
        <v>14.399999999999999</v>
      </c>
      <c r="W68" s="33"/>
      <c r="X68" s="40"/>
      <c r="Y68" s="37">
        <f t="shared" si="4"/>
        <v>0</v>
      </c>
      <c r="Z68" s="38">
        <f t="shared" si="5"/>
        <v>0</v>
      </c>
      <c r="AB68" s="76"/>
      <c r="AC68" s="75">
        <f t="shared" si="3"/>
        <v>0</v>
      </c>
      <c r="AD68" s="71"/>
      <c r="AE68" s="72"/>
    </row>
    <row r="69" spans="1:31" ht="15.75" customHeight="1" x14ac:dyDescent="0.2">
      <c r="A69" s="9" t="s">
        <v>27</v>
      </c>
      <c r="B69" s="10" t="s">
        <v>23</v>
      </c>
      <c r="C69" s="11" t="s">
        <v>24</v>
      </c>
      <c r="D69" s="9" t="s">
        <v>32</v>
      </c>
      <c r="E69" s="10" t="s">
        <v>110</v>
      </c>
      <c r="F69" s="11" t="s">
        <v>120</v>
      </c>
      <c r="G69" s="12" t="s">
        <v>310</v>
      </c>
      <c r="H69" s="16" t="s">
        <v>433</v>
      </c>
      <c r="I69" s="10" t="s">
        <v>734</v>
      </c>
      <c r="J69" s="30">
        <v>1999</v>
      </c>
      <c r="K69" s="17">
        <v>0.75</v>
      </c>
      <c r="L69" s="31">
        <v>2</v>
      </c>
      <c r="M69" s="79" t="s">
        <v>45</v>
      </c>
      <c r="N69" s="80" t="s">
        <v>35</v>
      </c>
      <c r="O69" s="81"/>
      <c r="P69" s="53" t="s">
        <v>930</v>
      </c>
      <c r="Q69" s="52" t="s">
        <v>434</v>
      </c>
      <c r="R69" s="96">
        <v>24.166666666666668</v>
      </c>
      <c r="S69" s="95">
        <v>29</v>
      </c>
      <c r="T69" s="88">
        <v>0.4</v>
      </c>
      <c r="U69" s="89">
        <f>V69/1.2</f>
        <v>14.5</v>
      </c>
      <c r="V69" s="86">
        <f>S69*(1-T69)</f>
        <v>17.399999999999999</v>
      </c>
      <c r="W69" s="33"/>
      <c r="X69" s="40"/>
      <c r="Y69" s="37">
        <f t="shared" si="4"/>
        <v>0</v>
      </c>
      <c r="Z69" s="38">
        <f t="shared" si="5"/>
        <v>0</v>
      </c>
      <c r="AB69" s="76"/>
      <c r="AC69" s="75">
        <f t="shared" si="3"/>
        <v>0</v>
      </c>
      <c r="AD69" s="71"/>
      <c r="AE69" s="72"/>
    </row>
    <row r="70" spans="1:31" ht="15.75" customHeight="1" x14ac:dyDescent="0.2">
      <c r="A70" s="9" t="s">
        <v>27</v>
      </c>
      <c r="B70" s="10" t="s">
        <v>23</v>
      </c>
      <c r="C70" s="11" t="s">
        <v>24</v>
      </c>
      <c r="D70" s="9" t="s">
        <v>32</v>
      </c>
      <c r="E70" s="10" t="s">
        <v>110</v>
      </c>
      <c r="F70" s="11" t="s">
        <v>120</v>
      </c>
      <c r="G70" s="12" t="s">
        <v>628</v>
      </c>
      <c r="H70" s="16" t="s">
        <v>629</v>
      </c>
      <c r="I70" s="10" t="s">
        <v>734</v>
      </c>
      <c r="J70" s="30">
        <v>1998</v>
      </c>
      <c r="K70" s="17">
        <v>0.75</v>
      </c>
      <c r="L70" s="31">
        <v>2</v>
      </c>
      <c r="M70" s="79"/>
      <c r="N70" s="80"/>
      <c r="O70" s="81"/>
      <c r="P70" s="53" t="s">
        <v>987</v>
      </c>
      <c r="Q70" s="52" t="s">
        <v>630</v>
      </c>
      <c r="R70" s="96">
        <v>13.333333333333334</v>
      </c>
      <c r="S70" s="95">
        <v>16</v>
      </c>
      <c r="T70" s="88">
        <v>0.4</v>
      </c>
      <c r="U70" s="89">
        <f>V70/1.2</f>
        <v>8</v>
      </c>
      <c r="V70" s="86">
        <f>S70*(1-T70)</f>
        <v>9.6</v>
      </c>
      <c r="W70" s="33"/>
      <c r="X70" s="40"/>
      <c r="Y70" s="37">
        <f t="shared" si="4"/>
        <v>0</v>
      </c>
      <c r="Z70" s="38">
        <f t="shared" si="5"/>
        <v>0</v>
      </c>
      <c r="AB70" s="76"/>
      <c r="AC70" s="75">
        <f t="shared" si="3"/>
        <v>0</v>
      </c>
      <c r="AD70" s="71"/>
      <c r="AE70" s="72"/>
    </row>
    <row r="71" spans="1:31" ht="15.75" customHeight="1" x14ac:dyDescent="0.2">
      <c r="A71" s="9" t="s">
        <v>27</v>
      </c>
      <c r="B71" s="10" t="s">
        <v>23</v>
      </c>
      <c r="C71" s="11" t="s">
        <v>24</v>
      </c>
      <c r="D71" s="9" t="s">
        <v>32</v>
      </c>
      <c r="E71" s="10" t="s">
        <v>110</v>
      </c>
      <c r="F71" s="11" t="s">
        <v>1075</v>
      </c>
      <c r="G71" s="13" t="s">
        <v>1076</v>
      </c>
      <c r="H71" s="14" t="s">
        <v>1077</v>
      </c>
      <c r="I71" s="15" t="s">
        <v>734</v>
      </c>
      <c r="J71" s="30">
        <v>2005</v>
      </c>
      <c r="K71" s="17">
        <v>0.75</v>
      </c>
      <c r="L71" s="31">
        <v>12</v>
      </c>
      <c r="M71" s="79" t="s">
        <v>45</v>
      </c>
      <c r="N71" s="80"/>
      <c r="O71" s="81"/>
      <c r="P71" s="53" t="s">
        <v>1078</v>
      </c>
      <c r="Q71" s="52" t="s">
        <v>1079</v>
      </c>
      <c r="R71" s="96">
        <v>15.833333333333334</v>
      </c>
      <c r="S71" s="95">
        <v>19</v>
      </c>
      <c r="T71" s="88">
        <v>0.15</v>
      </c>
      <c r="U71" s="89">
        <f>V71/1.2</f>
        <v>13.458333333333332</v>
      </c>
      <c r="V71" s="86">
        <f>S71*(1-T71)</f>
        <v>16.149999999999999</v>
      </c>
      <c r="W71" s="33"/>
      <c r="X71" s="40"/>
      <c r="Y71" s="37">
        <f t="shared" si="4"/>
        <v>0</v>
      </c>
      <c r="Z71" s="38">
        <f t="shared" si="5"/>
        <v>0</v>
      </c>
      <c r="AB71" s="76"/>
      <c r="AC71" s="75">
        <f t="shared" si="3"/>
        <v>0</v>
      </c>
      <c r="AD71" s="71"/>
      <c r="AE71" s="72"/>
    </row>
    <row r="72" spans="1:31" ht="15.75" customHeight="1" x14ac:dyDescent="0.2">
      <c r="A72" s="9" t="s">
        <v>27</v>
      </c>
      <c r="B72" s="10" t="s">
        <v>23</v>
      </c>
      <c r="C72" s="11" t="s">
        <v>24</v>
      </c>
      <c r="D72" s="9" t="s">
        <v>32</v>
      </c>
      <c r="E72" s="10" t="s">
        <v>110</v>
      </c>
      <c r="F72" s="11" t="s">
        <v>1075</v>
      </c>
      <c r="G72" s="12" t="s">
        <v>1184</v>
      </c>
      <c r="H72" s="16" t="s">
        <v>435</v>
      </c>
      <c r="I72" s="10" t="s">
        <v>734</v>
      </c>
      <c r="J72" s="30">
        <v>2000</v>
      </c>
      <c r="K72" s="17">
        <v>0.75</v>
      </c>
      <c r="L72" s="31">
        <v>3</v>
      </c>
      <c r="M72" s="79"/>
      <c r="N72" s="80"/>
      <c r="O72" s="81"/>
      <c r="P72" s="53" t="s">
        <v>134</v>
      </c>
      <c r="Q72" s="52" t="s">
        <v>1204</v>
      </c>
      <c r="R72" s="96">
        <v>30</v>
      </c>
      <c r="S72" s="95">
        <v>36</v>
      </c>
      <c r="T72" s="88">
        <v>0.15</v>
      </c>
      <c r="U72" s="89">
        <f>V72/1.2</f>
        <v>25.5</v>
      </c>
      <c r="V72" s="86">
        <f>S72*(1-T72)</f>
        <v>30.599999999999998</v>
      </c>
      <c r="W72" s="33"/>
      <c r="X72" s="40"/>
      <c r="Y72" s="37">
        <f t="shared" si="4"/>
        <v>0</v>
      </c>
      <c r="Z72" s="38">
        <f t="shared" si="5"/>
        <v>0</v>
      </c>
      <c r="AB72" s="76"/>
      <c r="AC72" s="75">
        <f t="shared" si="3"/>
        <v>0</v>
      </c>
      <c r="AD72" s="71"/>
      <c r="AE72" s="72"/>
    </row>
    <row r="73" spans="1:31" ht="15.75" customHeight="1" x14ac:dyDescent="0.2">
      <c r="A73" s="9" t="s">
        <v>27</v>
      </c>
      <c r="B73" s="10" t="s">
        <v>23</v>
      </c>
      <c r="C73" s="11" t="s">
        <v>24</v>
      </c>
      <c r="D73" s="9" t="s">
        <v>32</v>
      </c>
      <c r="E73" s="10" t="s">
        <v>110</v>
      </c>
      <c r="F73" s="11" t="s">
        <v>1075</v>
      </c>
      <c r="G73" s="12" t="s">
        <v>1184</v>
      </c>
      <c r="H73" s="16" t="s">
        <v>435</v>
      </c>
      <c r="I73" s="10" t="s">
        <v>734</v>
      </c>
      <c r="J73" s="30">
        <v>2009</v>
      </c>
      <c r="K73" s="17">
        <v>0.75</v>
      </c>
      <c r="L73" s="31">
        <v>11</v>
      </c>
      <c r="M73" s="79" t="s">
        <v>45</v>
      </c>
      <c r="N73" s="80"/>
      <c r="O73" s="81"/>
      <c r="P73" s="53" t="s">
        <v>1186</v>
      </c>
      <c r="Q73" s="52" t="s">
        <v>1187</v>
      </c>
      <c r="R73" s="96">
        <v>28.333333333333336</v>
      </c>
      <c r="S73" s="95">
        <v>34</v>
      </c>
      <c r="T73" s="88">
        <v>0.15</v>
      </c>
      <c r="U73" s="89">
        <f>V73/1.2</f>
        <v>24.083333333333332</v>
      </c>
      <c r="V73" s="86">
        <f>S73*(1-T73)</f>
        <v>28.9</v>
      </c>
      <c r="W73" s="33"/>
      <c r="X73" s="40"/>
      <c r="Y73" s="37">
        <f t="shared" si="4"/>
        <v>0</v>
      </c>
      <c r="Z73" s="38">
        <f t="shared" si="5"/>
        <v>0</v>
      </c>
      <c r="AB73" s="76"/>
      <c r="AC73" s="75">
        <f t="shared" si="3"/>
        <v>0</v>
      </c>
      <c r="AD73" s="71"/>
      <c r="AE73" s="72"/>
    </row>
    <row r="74" spans="1:31" ht="15.75" customHeight="1" x14ac:dyDescent="0.2">
      <c r="A74" s="9" t="s">
        <v>27</v>
      </c>
      <c r="B74" s="10" t="s">
        <v>23</v>
      </c>
      <c r="C74" s="11" t="s">
        <v>24</v>
      </c>
      <c r="D74" s="9" t="s">
        <v>32</v>
      </c>
      <c r="E74" s="10" t="s">
        <v>110</v>
      </c>
      <c r="F74" s="11" t="s">
        <v>213</v>
      </c>
      <c r="G74" s="13" t="s">
        <v>121</v>
      </c>
      <c r="H74" s="14" t="s">
        <v>122</v>
      </c>
      <c r="I74" s="15" t="s">
        <v>734</v>
      </c>
      <c r="J74" s="30">
        <v>1996</v>
      </c>
      <c r="K74" s="17">
        <v>0.75</v>
      </c>
      <c r="L74" s="31">
        <v>12</v>
      </c>
      <c r="M74" s="79" t="s">
        <v>51</v>
      </c>
      <c r="N74" s="80"/>
      <c r="O74" s="81"/>
      <c r="P74" s="53" t="s">
        <v>934</v>
      </c>
      <c r="Q74" s="52" t="s">
        <v>299</v>
      </c>
      <c r="R74" s="96">
        <v>19.166666666666668</v>
      </c>
      <c r="S74" s="95">
        <v>23</v>
      </c>
      <c r="T74" s="88">
        <v>0.4</v>
      </c>
      <c r="U74" s="89">
        <f>V74/1.2</f>
        <v>11.5</v>
      </c>
      <c r="V74" s="86">
        <f>S74*(1-T74)</f>
        <v>13.799999999999999</v>
      </c>
      <c r="W74" s="33"/>
      <c r="X74" s="40"/>
      <c r="Y74" s="37">
        <f t="shared" si="4"/>
        <v>0</v>
      </c>
      <c r="Z74" s="38">
        <f t="shared" si="5"/>
        <v>0</v>
      </c>
      <c r="AB74" s="76"/>
      <c r="AC74" s="75">
        <f t="shared" si="3"/>
        <v>0</v>
      </c>
      <c r="AD74" s="71"/>
      <c r="AE74" s="72"/>
    </row>
    <row r="75" spans="1:31" ht="15.75" customHeight="1" x14ac:dyDescent="0.2">
      <c r="A75" s="9" t="s">
        <v>27</v>
      </c>
      <c r="B75" s="10" t="s">
        <v>23</v>
      </c>
      <c r="C75" s="11" t="s">
        <v>24</v>
      </c>
      <c r="D75" s="9" t="s">
        <v>32</v>
      </c>
      <c r="E75" s="10" t="s">
        <v>110</v>
      </c>
      <c r="F75" s="11" t="s">
        <v>116</v>
      </c>
      <c r="G75" s="12" t="s">
        <v>193</v>
      </c>
      <c r="H75" s="16" t="s">
        <v>194</v>
      </c>
      <c r="I75" s="10" t="s">
        <v>734</v>
      </c>
      <c r="J75" s="30">
        <v>1998</v>
      </c>
      <c r="K75" s="17">
        <v>0.75</v>
      </c>
      <c r="L75" s="31">
        <v>4</v>
      </c>
      <c r="M75" s="79"/>
      <c r="N75" s="80"/>
      <c r="O75" s="81"/>
      <c r="P75" s="53" t="s">
        <v>195</v>
      </c>
      <c r="Q75" s="52" t="s">
        <v>196</v>
      </c>
      <c r="R75" s="96">
        <v>36.666666666666671</v>
      </c>
      <c r="S75" s="95">
        <v>44</v>
      </c>
      <c r="T75" s="88">
        <v>0.25</v>
      </c>
      <c r="U75" s="89">
        <f>V75/1.2</f>
        <v>27.5</v>
      </c>
      <c r="V75" s="86">
        <f>S75*(1-T75)</f>
        <v>33</v>
      </c>
      <c r="W75" s="33"/>
      <c r="X75" s="40"/>
      <c r="Y75" s="37">
        <f t="shared" si="4"/>
        <v>0</v>
      </c>
      <c r="Z75" s="38">
        <f t="shared" si="5"/>
        <v>0</v>
      </c>
      <c r="AB75" s="76"/>
      <c r="AC75" s="75">
        <f t="shared" si="3"/>
        <v>0</v>
      </c>
      <c r="AD75" s="71"/>
      <c r="AE75" s="72"/>
    </row>
    <row r="76" spans="1:31" ht="15.75" customHeight="1" x14ac:dyDescent="0.2">
      <c r="A76" s="9" t="s">
        <v>27</v>
      </c>
      <c r="B76" s="10" t="s">
        <v>23</v>
      </c>
      <c r="C76" s="11" t="s">
        <v>24</v>
      </c>
      <c r="D76" s="9" t="s">
        <v>32</v>
      </c>
      <c r="E76" s="10" t="s">
        <v>110</v>
      </c>
      <c r="F76" s="11" t="s">
        <v>116</v>
      </c>
      <c r="G76" s="12" t="s">
        <v>193</v>
      </c>
      <c r="H76" s="16" t="s">
        <v>194</v>
      </c>
      <c r="I76" s="10" t="s">
        <v>734</v>
      </c>
      <c r="J76" s="30">
        <v>1999</v>
      </c>
      <c r="K76" s="17">
        <v>0.75</v>
      </c>
      <c r="L76" s="31">
        <v>2</v>
      </c>
      <c r="M76" s="79"/>
      <c r="N76" s="80"/>
      <c r="O76" s="81"/>
      <c r="P76" s="53" t="s">
        <v>195</v>
      </c>
      <c r="Q76" s="52" t="s">
        <v>926</v>
      </c>
      <c r="R76" s="96">
        <v>36.666666666666671</v>
      </c>
      <c r="S76" s="95">
        <v>44</v>
      </c>
      <c r="T76" s="88">
        <v>0.25</v>
      </c>
      <c r="U76" s="89">
        <f>V76/1.2</f>
        <v>27.5</v>
      </c>
      <c r="V76" s="86">
        <f>S76*(1-T76)</f>
        <v>33</v>
      </c>
      <c r="W76" s="33"/>
      <c r="X76" s="40"/>
      <c r="Y76" s="37">
        <f t="shared" si="4"/>
        <v>0</v>
      </c>
      <c r="Z76" s="38">
        <f t="shared" si="5"/>
        <v>0</v>
      </c>
      <c r="AB76" s="76"/>
      <c r="AC76" s="75">
        <f t="shared" si="3"/>
        <v>0</v>
      </c>
      <c r="AD76" s="71"/>
      <c r="AE76" s="72"/>
    </row>
    <row r="77" spans="1:31" ht="15.75" customHeight="1" x14ac:dyDescent="0.2">
      <c r="A77" s="9" t="s">
        <v>27</v>
      </c>
      <c r="B77" s="10" t="s">
        <v>23</v>
      </c>
      <c r="C77" s="11" t="s">
        <v>24</v>
      </c>
      <c r="D77" s="9" t="s">
        <v>32</v>
      </c>
      <c r="E77" s="10" t="s">
        <v>110</v>
      </c>
      <c r="F77" s="11" t="s">
        <v>116</v>
      </c>
      <c r="G77" s="12" t="s">
        <v>281</v>
      </c>
      <c r="H77" s="16" t="s">
        <v>282</v>
      </c>
      <c r="I77" s="10" t="s">
        <v>734</v>
      </c>
      <c r="J77" s="30">
        <v>1983</v>
      </c>
      <c r="K77" s="17">
        <v>0.75</v>
      </c>
      <c r="L77" s="31">
        <v>1</v>
      </c>
      <c r="M77" s="79" t="s">
        <v>51</v>
      </c>
      <c r="N77" s="80"/>
      <c r="O77" s="81" t="s">
        <v>47</v>
      </c>
      <c r="P77" s="53" t="s">
        <v>1299</v>
      </c>
      <c r="Q77" s="52" t="s">
        <v>1300</v>
      </c>
      <c r="R77" s="96">
        <v>65.833333333333343</v>
      </c>
      <c r="S77" s="95">
        <v>79</v>
      </c>
      <c r="T77" s="88">
        <v>0.25</v>
      </c>
      <c r="U77" s="89">
        <f>V77/1.2</f>
        <v>49.375</v>
      </c>
      <c r="V77" s="86">
        <f>S77*(1-T77)</f>
        <v>59.25</v>
      </c>
      <c r="W77" s="33"/>
      <c r="X77" s="40"/>
      <c r="Y77" s="37">
        <f t="shared" si="4"/>
        <v>0</v>
      </c>
      <c r="Z77" s="38">
        <f t="shared" si="5"/>
        <v>0</v>
      </c>
      <c r="AB77" s="76"/>
      <c r="AC77" s="75">
        <f t="shared" si="3"/>
        <v>0</v>
      </c>
      <c r="AD77" s="71"/>
      <c r="AE77" s="72"/>
    </row>
    <row r="78" spans="1:31" ht="15.75" customHeight="1" x14ac:dyDescent="0.2">
      <c r="A78" s="9" t="s">
        <v>27</v>
      </c>
      <c r="B78" s="10" t="s">
        <v>23</v>
      </c>
      <c r="C78" s="11" t="s">
        <v>24</v>
      </c>
      <c r="D78" s="9" t="s">
        <v>32</v>
      </c>
      <c r="E78" s="10" t="s">
        <v>110</v>
      </c>
      <c r="F78" s="11" t="s">
        <v>116</v>
      </c>
      <c r="G78" s="12" t="s">
        <v>281</v>
      </c>
      <c r="H78" s="16" t="s">
        <v>282</v>
      </c>
      <c r="I78" s="10" t="s">
        <v>734</v>
      </c>
      <c r="J78" s="30">
        <v>2001</v>
      </c>
      <c r="K78" s="17">
        <v>0.75</v>
      </c>
      <c r="L78" s="31">
        <v>1</v>
      </c>
      <c r="M78" s="79"/>
      <c r="N78" s="80"/>
      <c r="O78" s="81"/>
      <c r="P78" s="53" t="s">
        <v>249</v>
      </c>
      <c r="Q78" s="52" t="s">
        <v>283</v>
      </c>
      <c r="R78" s="96">
        <v>65.833333333333343</v>
      </c>
      <c r="S78" s="95">
        <v>79</v>
      </c>
      <c r="T78" s="88">
        <v>0.15</v>
      </c>
      <c r="U78" s="89">
        <f>V78/1.2</f>
        <v>55.958333333333329</v>
      </c>
      <c r="V78" s="86">
        <f>S78*(1-T78)</f>
        <v>67.149999999999991</v>
      </c>
      <c r="W78" s="33"/>
      <c r="X78" s="40"/>
      <c r="Y78" s="37">
        <f t="shared" si="4"/>
        <v>0</v>
      </c>
      <c r="Z78" s="38">
        <f t="shared" si="5"/>
        <v>0</v>
      </c>
      <c r="AB78" s="76"/>
      <c r="AC78" s="75">
        <f t="shared" si="3"/>
        <v>0</v>
      </c>
      <c r="AD78" s="71"/>
      <c r="AE78" s="72"/>
    </row>
    <row r="79" spans="1:31" ht="15.75" customHeight="1" x14ac:dyDescent="0.2">
      <c r="A79" s="9" t="s">
        <v>27</v>
      </c>
      <c r="B79" s="10" t="s">
        <v>23</v>
      </c>
      <c r="C79" s="11" t="s">
        <v>24</v>
      </c>
      <c r="D79" s="9" t="s">
        <v>32</v>
      </c>
      <c r="E79" s="10" t="s">
        <v>110</v>
      </c>
      <c r="F79" s="11" t="s">
        <v>116</v>
      </c>
      <c r="G79" s="13" t="s">
        <v>318</v>
      </c>
      <c r="H79" s="14" t="s">
        <v>319</v>
      </c>
      <c r="I79" s="15" t="s">
        <v>734</v>
      </c>
      <c r="J79" s="30">
        <v>1981</v>
      </c>
      <c r="K79" s="17">
        <v>0.75</v>
      </c>
      <c r="L79" s="31">
        <v>2</v>
      </c>
      <c r="M79" s="79" t="s">
        <v>65</v>
      </c>
      <c r="N79" s="80" t="s">
        <v>76</v>
      </c>
      <c r="O79" s="81" t="s">
        <v>87</v>
      </c>
      <c r="P79" s="53" t="s">
        <v>964</v>
      </c>
      <c r="Q79" s="52" t="s">
        <v>320</v>
      </c>
      <c r="R79" s="96">
        <v>32.5</v>
      </c>
      <c r="S79" s="95">
        <v>39</v>
      </c>
      <c r="T79" s="88">
        <v>0.4</v>
      </c>
      <c r="U79" s="89">
        <f>V79/1.2</f>
        <v>19.5</v>
      </c>
      <c r="V79" s="86">
        <f>S79*(1-T79)</f>
        <v>23.4</v>
      </c>
      <c r="W79" s="33"/>
      <c r="X79" s="40"/>
      <c r="Y79" s="37">
        <f t="shared" si="4"/>
        <v>0</v>
      </c>
      <c r="Z79" s="38">
        <f t="shared" si="5"/>
        <v>0</v>
      </c>
      <c r="AB79" s="76"/>
      <c r="AC79" s="75">
        <f t="shared" si="3"/>
        <v>0</v>
      </c>
      <c r="AD79" s="71"/>
      <c r="AE79" s="72"/>
    </row>
    <row r="80" spans="1:31" ht="15.75" customHeight="1" x14ac:dyDescent="0.2">
      <c r="A80" s="9" t="s">
        <v>27</v>
      </c>
      <c r="B80" s="10" t="s">
        <v>23</v>
      </c>
      <c r="C80" s="11" t="s">
        <v>24</v>
      </c>
      <c r="D80" s="9" t="s">
        <v>32</v>
      </c>
      <c r="E80" s="10" t="s">
        <v>110</v>
      </c>
      <c r="F80" s="11" t="s">
        <v>116</v>
      </c>
      <c r="G80" s="12" t="s">
        <v>318</v>
      </c>
      <c r="H80" s="16" t="s">
        <v>319</v>
      </c>
      <c r="I80" s="10" t="s">
        <v>734</v>
      </c>
      <c r="J80" s="30">
        <v>2002</v>
      </c>
      <c r="K80" s="17">
        <v>0.75</v>
      </c>
      <c r="L80" s="31">
        <v>1</v>
      </c>
      <c r="M80" s="79"/>
      <c r="N80" s="80"/>
      <c r="O80" s="81"/>
      <c r="P80" s="53" t="s">
        <v>305</v>
      </c>
      <c r="Q80" s="52" t="s">
        <v>323</v>
      </c>
      <c r="R80" s="96">
        <v>36.666666666666671</v>
      </c>
      <c r="S80" s="95">
        <v>44</v>
      </c>
      <c r="T80" s="88">
        <v>0.25</v>
      </c>
      <c r="U80" s="89">
        <f>V80/1.2</f>
        <v>27.5</v>
      </c>
      <c r="V80" s="86">
        <f>S80*(1-T80)</f>
        <v>33</v>
      </c>
      <c r="W80" s="33"/>
      <c r="X80" s="40"/>
      <c r="Y80" s="37">
        <f t="shared" si="4"/>
        <v>0</v>
      </c>
      <c r="Z80" s="38">
        <f t="shared" si="5"/>
        <v>0</v>
      </c>
      <c r="AB80" s="76"/>
      <c r="AC80" s="75">
        <f t="shared" si="3"/>
        <v>0</v>
      </c>
      <c r="AD80" s="71"/>
      <c r="AE80" s="72"/>
    </row>
    <row r="81" spans="1:31" ht="15.75" customHeight="1" x14ac:dyDescent="0.2">
      <c r="A81" s="9" t="s">
        <v>27</v>
      </c>
      <c r="B81" s="10" t="s">
        <v>23</v>
      </c>
      <c r="C81" s="11" t="s">
        <v>24</v>
      </c>
      <c r="D81" s="9" t="s">
        <v>32</v>
      </c>
      <c r="E81" s="10" t="s">
        <v>110</v>
      </c>
      <c r="F81" s="11" t="s">
        <v>116</v>
      </c>
      <c r="G81" s="13" t="s">
        <v>318</v>
      </c>
      <c r="H81" s="14" t="s">
        <v>319</v>
      </c>
      <c r="I81" s="15" t="s">
        <v>734</v>
      </c>
      <c r="J81" s="30">
        <v>2002</v>
      </c>
      <c r="K81" s="17">
        <v>0.75</v>
      </c>
      <c r="L81" s="31">
        <v>3</v>
      </c>
      <c r="M81" s="79" t="s">
        <v>45</v>
      </c>
      <c r="N81" s="80"/>
      <c r="O81" s="81"/>
      <c r="P81" s="53" t="s">
        <v>321</v>
      </c>
      <c r="Q81" s="52" t="s">
        <v>322</v>
      </c>
      <c r="R81" s="96">
        <v>36.666666666666671</v>
      </c>
      <c r="S81" s="95">
        <v>44</v>
      </c>
      <c r="T81" s="88">
        <v>0.25</v>
      </c>
      <c r="U81" s="89">
        <f>V81/1.2</f>
        <v>27.5</v>
      </c>
      <c r="V81" s="86">
        <f>S81*(1-T81)</f>
        <v>33</v>
      </c>
      <c r="W81" s="33"/>
      <c r="X81" s="40"/>
      <c r="Y81" s="37">
        <f t="shared" si="4"/>
        <v>0</v>
      </c>
      <c r="Z81" s="38">
        <f t="shared" si="5"/>
        <v>0</v>
      </c>
      <c r="AB81" s="76"/>
      <c r="AC81" s="75">
        <f t="shared" si="3"/>
        <v>0</v>
      </c>
      <c r="AD81" s="71"/>
      <c r="AE81" s="72"/>
    </row>
    <row r="82" spans="1:31" ht="15.75" customHeight="1" x14ac:dyDescent="0.2">
      <c r="A82" s="9" t="s">
        <v>22</v>
      </c>
      <c r="B82" s="10" t="s">
        <v>23</v>
      </c>
      <c r="C82" s="11" t="s">
        <v>24</v>
      </c>
      <c r="D82" s="9" t="s">
        <v>32</v>
      </c>
      <c r="E82" s="10" t="s">
        <v>110</v>
      </c>
      <c r="F82" s="11" t="s">
        <v>116</v>
      </c>
      <c r="G82" s="13" t="s">
        <v>332</v>
      </c>
      <c r="H82" s="14" t="s">
        <v>333</v>
      </c>
      <c r="I82" s="15" t="s">
        <v>734</v>
      </c>
      <c r="J82" s="30">
        <v>2009</v>
      </c>
      <c r="K82" s="17">
        <v>0.75</v>
      </c>
      <c r="L82" s="31">
        <v>2</v>
      </c>
      <c r="M82" s="79"/>
      <c r="N82" s="80"/>
      <c r="O82" s="81"/>
      <c r="P82" s="53" t="s">
        <v>1087</v>
      </c>
      <c r="Q82" s="52" t="s">
        <v>334</v>
      </c>
      <c r="R82" s="96">
        <v>45.833333333333336</v>
      </c>
      <c r="S82" s="95">
        <v>55</v>
      </c>
      <c r="T82" s="88">
        <v>0.25</v>
      </c>
      <c r="U82" s="89">
        <f>V82/1.2</f>
        <v>34.375</v>
      </c>
      <c r="V82" s="86">
        <f>S82*(1-T82)</f>
        <v>41.25</v>
      </c>
      <c r="W82" s="33"/>
      <c r="X82" s="40"/>
      <c r="Y82" s="37">
        <f t="shared" si="4"/>
        <v>0</v>
      </c>
      <c r="Z82" s="38">
        <f t="shared" si="5"/>
        <v>0</v>
      </c>
      <c r="AB82" s="76"/>
      <c r="AC82" s="75">
        <f t="shared" si="3"/>
        <v>0</v>
      </c>
      <c r="AD82" s="71"/>
      <c r="AE82" s="72"/>
    </row>
    <row r="83" spans="1:31" ht="15.75" customHeight="1" x14ac:dyDescent="0.2">
      <c r="A83" s="9" t="s">
        <v>27</v>
      </c>
      <c r="B83" s="10" t="s">
        <v>23</v>
      </c>
      <c r="C83" s="11" t="s">
        <v>24</v>
      </c>
      <c r="D83" s="9" t="s">
        <v>32</v>
      </c>
      <c r="E83" s="10" t="s">
        <v>110</v>
      </c>
      <c r="F83" s="11" t="s">
        <v>116</v>
      </c>
      <c r="G83" s="12" t="s">
        <v>392</v>
      </c>
      <c r="H83" s="16" t="s">
        <v>393</v>
      </c>
      <c r="I83" s="10" t="s">
        <v>734</v>
      </c>
      <c r="J83" s="30">
        <v>1998</v>
      </c>
      <c r="K83" s="17">
        <v>0.75</v>
      </c>
      <c r="L83" s="31">
        <v>6</v>
      </c>
      <c r="M83" s="79"/>
      <c r="N83" s="80"/>
      <c r="O83" s="81"/>
      <c r="P83" s="53" t="s">
        <v>1035</v>
      </c>
      <c r="Q83" s="52" t="s">
        <v>394</v>
      </c>
      <c r="R83" s="96">
        <v>36.666666666666671</v>
      </c>
      <c r="S83" s="95">
        <v>44</v>
      </c>
      <c r="T83" s="88">
        <v>0.4</v>
      </c>
      <c r="U83" s="89">
        <f>V83/1.2</f>
        <v>22</v>
      </c>
      <c r="V83" s="86">
        <f>S83*(1-T83)</f>
        <v>26.4</v>
      </c>
      <c r="W83" s="33"/>
      <c r="X83" s="40"/>
      <c r="Y83" s="37">
        <f t="shared" si="4"/>
        <v>0</v>
      </c>
      <c r="Z83" s="38">
        <f t="shared" si="5"/>
        <v>0</v>
      </c>
      <c r="AB83" s="76"/>
      <c r="AC83" s="75">
        <f t="shared" si="3"/>
        <v>0</v>
      </c>
      <c r="AD83" s="71"/>
      <c r="AE83" s="72"/>
    </row>
    <row r="84" spans="1:31" ht="15.75" customHeight="1" x14ac:dyDescent="0.2">
      <c r="A84" s="9" t="s">
        <v>27</v>
      </c>
      <c r="B84" s="10" t="s">
        <v>23</v>
      </c>
      <c r="C84" s="11" t="s">
        <v>24</v>
      </c>
      <c r="D84" s="9" t="s">
        <v>32</v>
      </c>
      <c r="E84" s="10" t="s">
        <v>110</v>
      </c>
      <c r="F84" s="11" t="s">
        <v>116</v>
      </c>
      <c r="G84" s="13" t="s">
        <v>324</v>
      </c>
      <c r="H84" s="14" t="s">
        <v>325</v>
      </c>
      <c r="I84" s="15" t="s">
        <v>734</v>
      </c>
      <c r="J84" s="30">
        <v>1996</v>
      </c>
      <c r="K84" s="17">
        <v>0.75</v>
      </c>
      <c r="L84" s="31">
        <v>4</v>
      </c>
      <c r="M84" s="79" t="s">
        <v>51</v>
      </c>
      <c r="N84" s="80"/>
      <c r="O84" s="81"/>
      <c r="P84" s="53" t="s">
        <v>945</v>
      </c>
      <c r="Q84" s="52" t="s">
        <v>326</v>
      </c>
      <c r="R84" s="96">
        <v>32.5</v>
      </c>
      <c r="S84" s="95">
        <v>39</v>
      </c>
      <c r="T84" s="88">
        <v>0.4</v>
      </c>
      <c r="U84" s="89">
        <f>V84/1.2</f>
        <v>19.5</v>
      </c>
      <c r="V84" s="86">
        <f>S84*(1-T84)</f>
        <v>23.4</v>
      </c>
      <c r="W84" s="33"/>
      <c r="X84" s="40"/>
      <c r="Y84" s="37">
        <f t="shared" si="4"/>
        <v>0</v>
      </c>
      <c r="Z84" s="38">
        <f t="shared" si="5"/>
        <v>0</v>
      </c>
      <c r="AB84" s="76"/>
      <c r="AC84" s="75">
        <f t="shared" si="3"/>
        <v>0</v>
      </c>
      <c r="AD84" s="71"/>
      <c r="AE84" s="72"/>
    </row>
    <row r="85" spans="1:31" ht="15.75" customHeight="1" x14ac:dyDescent="0.2">
      <c r="A85" s="9" t="s">
        <v>27</v>
      </c>
      <c r="B85" s="10" t="s">
        <v>23</v>
      </c>
      <c r="C85" s="11" t="s">
        <v>24</v>
      </c>
      <c r="D85" s="9" t="s">
        <v>32</v>
      </c>
      <c r="E85" s="10" t="s">
        <v>110</v>
      </c>
      <c r="F85" s="11" t="s">
        <v>116</v>
      </c>
      <c r="G85" s="13" t="s">
        <v>1337</v>
      </c>
      <c r="H85" s="14" t="s">
        <v>401</v>
      </c>
      <c r="I85" s="15" t="s">
        <v>734</v>
      </c>
      <c r="J85" s="30">
        <v>1994</v>
      </c>
      <c r="K85" s="17">
        <v>0.75</v>
      </c>
      <c r="L85" s="31">
        <v>1</v>
      </c>
      <c r="M85" s="79" t="s">
        <v>45</v>
      </c>
      <c r="N85" s="80" t="s">
        <v>35</v>
      </c>
      <c r="O85" s="81" t="s">
        <v>386</v>
      </c>
      <c r="P85" s="53" t="s">
        <v>1338</v>
      </c>
      <c r="Q85" s="52" t="s">
        <v>1339</v>
      </c>
      <c r="R85" s="96">
        <v>82.5</v>
      </c>
      <c r="S85" s="95">
        <v>99</v>
      </c>
      <c r="T85" s="88">
        <v>0.15</v>
      </c>
      <c r="U85" s="89">
        <f>V85/1.2</f>
        <v>70.125</v>
      </c>
      <c r="V85" s="86">
        <f>S85*(1-T85)</f>
        <v>84.149999999999991</v>
      </c>
      <c r="W85" s="33"/>
      <c r="X85" s="40"/>
      <c r="Y85" s="37">
        <f t="shared" si="4"/>
        <v>0</v>
      </c>
      <c r="Z85" s="38">
        <f t="shared" si="5"/>
        <v>0</v>
      </c>
      <c r="AB85" s="76"/>
      <c r="AC85" s="75">
        <f t="shared" si="3"/>
        <v>0</v>
      </c>
      <c r="AD85" s="71"/>
      <c r="AE85" s="72"/>
    </row>
    <row r="86" spans="1:31" ht="15.75" customHeight="1" x14ac:dyDescent="0.2">
      <c r="A86" s="9" t="s">
        <v>27</v>
      </c>
      <c r="B86" s="10" t="s">
        <v>23</v>
      </c>
      <c r="C86" s="11" t="s">
        <v>24</v>
      </c>
      <c r="D86" s="9" t="s">
        <v>32</v>
      </c>
      <c r="E86" s="10" t="s">
        <v>110</v>
      </c>
      <c r="F86" s="11" t="s">
        <v>116</v>
      </c>
      <c r="G86" s="12" t="s">
        <v>424</v>
      </c>
      <c r="H86" s="16" t="s">
        <v>401</v>
      </c>
      <c r="I86" s="10" t="s">
        <v>734</v>
      </c>
      <c r="J86" s="30">
        <v>1992</v>
      </c>
      <c r="K86" s="17">
        <v>0.75</v>
      </c>
      <c r="L86" s="31">
        <v>3</v>
      </c>
      <c r="M86" s="79" t="s">
        <v>45</v>
      </c>
      <c r="N86" s="80"/>
      <c r="O86" s="81"/>
      <c r="P86" s="53" t="s">
        <v>351</v>
      </c>
      <c r="Q86" s="52" t="s">
        <v>425</v>
      </c>
      <c r="R86" s="96">
        <v>74.166666666666671</v>
      </c>
      <c r="S86" s="95">
        <v>89</v>
      </c>
      <c r="T86" s="88">
        <v>0.15</v>
      </c>
      <c r="U86" s="89">
        <f>V86/1.2</f>
        <v>63.041666666666664</v>
      </c>
      <c r="V86" s="86">
        <f>S86*(1-T86)</f>
        <v>75.649999999999991</v>
      </c>
      <c r="W86" s="33"/>
      <c r="X86" s="40"/>
      <c r="Y86" s="37">
        <f t="shared" si="4"/>
        <v>0</v>
      </c>
      <c r="Z86" s="38">
        <f t="shared" si="5"/>
        <v>0</v>
      </c>
      <c r="AB86" s="76"/>
      <c r="AC86" s="75">
        <f t="shared" si="3"/>
        <v>0</v>
      </c>
      <c r="AD86" s="71"/>
      <c r="AE86" s="72"/>
    </row>
    <row r="87" spans="1:31" ht="15.75" customHeight="1" x14ac:dyDescent="0.2">
      <c r="A87" s="9" t="s">
        <v>27</v>
      </c>
      <c r="B87" s="10" t="s">
        <v>23</v>
      </c>
      <c r="C87" s="11" t="s">
        <v>24</v>
      </c>
      <c r="D87" s="9" t="s">
        <v>32</v>
      </c>
      <c r="E87" s="10" t="s">
        <v>110</v>
      </c>
      <c r="F87" s="11" t="s">
        <v>116</v>
      </c>
      <c r="G87" s="13" t="s">
        <v>424</v>
      </c>
      <c r="H87" s="14" t="s">
        <v>401</v>
      </c>
      <c r="I87" s="15" t="s">
        <v>734</v>
      </c>
      <c r="J87" s="30">
        <v>1993</v>
      </c>
      <c r="K87" s="17">
        <v>0.75</v>
      </c>
      <c r="L87" s="31">
        <v>1</v>
      </c>
      <c r="M87" s="79" t="s">
        <v>45</v>
      </c>
      <c r="N87" s="80"/>
      <c r="O87" s="81" t="s">
        <v>52</v>
      </c>
      <c r="P87" s="53" t="s">
        <v>395</v>
      </c>
      <c r="Q87" s="52" t="s">
        <v>426</v>
      </c>
      <c r="R87" s="96">
        <v>65.833333333333343</v>
      </c>
      <c r="S87" s="95">
        <v>79</v>
      </c>
      <c r="T87" s="88">
        <v>0.15</v>
      </c>
      <c r="U87" s="89">
        <f>V87/1.2</f>
        <v>55.958333333333329</v>
      </c>
      <c r="V87" s="86">
        <f>S87*(1-T87)</f>
        <v>67.149999999999991</v>
      </c>
      <c r="W87" s="33"/>
      <c r="X87" s="40"/>
      <c r="Y87" s="37">
        <f t="shared" si="4"/>
        <v>0</v>
      </c>
      <c r="Z87" s="38">
        <f t="shared" si="5"/>
        <v>0</v>
      </c>
      <c r="AB87" s="76"/>
      <c r="AC87" s="75">
        <f t="shared" si="3"/>
        <v>0</v>
      </c>
      <c r="AD87" s="71"/>
      <c r="AE87" s="72"/>
    </row>
    <row r="88" spans="1:31" ht="15.75" customHeight="1" x14ac:dyDescent="0.2">
      <c r="A88" s="9" t="s">
        <v>27</v>
      </c>
      <c r="B88" s="10" t="s">
        <v>23</v>
      </c>
      <c r="C88" s="11" t="s">
        <v>24</v>
      </c>
      <c r="D88" s="9" t="s">
        <v>32</v>
      </c>
      <c r="E88" s="10" t="s">
        <v>110</v>
      </c>
      <c r="F88" s="11" t="s">
        <v>116</v>
      </c>
      <c r="G88" s="13" t="s">
        <v>427</v>
      </c>
      <c r="H88" s="14" t="s">
        <v>428</v>
      </c>
      <c r="I88" s="15" t="s">
        <v>734</v>
      </c>
      <c r="J88" s="30">
        <v>1992</v>
      </c>
      <c r="K88" s="17">
        <v>0.75</v>
      </c>
      <c r="L88" s="31">
        <v>1</v>
      </c>
      <c r="M88" s="79" t="s">
        <v>51</v>
      </c>
      <c r="N88" s="80"/>
      <c r="O88" s="81" t="s">
        <v>87</v>
      </c>
      <c r="P88" s="53" t="s">
        <v>88</v>
      </c>
      <c r="Q88" s="52" t="s">
        <v>431</v>
      </c>
      <c r="R88" s="96">
        <v>82.5</v>
      </c>
      <c r="S88" s="95">
        <v>99</v>
      </c>
      <c r="T88" s="88">
        <v>0.15</v>
      </c>
      <c r="U88" s="89">
        <f>V88/1.2</f>
        <v>70.125</v>
      </c>
      <c r="V88" s="86">
        <f>S88*(1-T88)</f>
        <v>84.149999999999991</v>
      </c>
      <c r="W88" s="33"/>
      <c r="X88" s="40"/>
      <c r="Y88" s="37">
        <f t="shared" si="4"/>
        <v>0</v>
      </c>
      <c r="Z88" s="38">
        <f t="shared" si="5"/>
        <v>0</v>
      </c>
      <c r="AB88" s="76"/>
      <c r="AC88" s="75">
        <f t="shared" si="3"/>
        <v>0</v>
      </c>
      <c r="AD88" s="71"/>
      <c r="AE88" s="72"/>
    </row>
    <row r="89" spans="1:31" ht="15.75" customHeight="1" x14ac:dyDescent="0.2">
      <c r="A89" s="9" t="s">
        <v>27</v>
      </c>
      <c r="B89" s="10" t="s">
        <v>23</v>
      </c>
      <c r="C89" s="11" t="s">
        <v>24</v>
      </c>
      <c r="D89" s="9" t="s">
        <v>32</v>
      </c>
      <c r="E89" s="10" t="s">
        <v>110</v>
      </c>
      <c r="F89" s="11" t="s">
        <v>116</v>
      </c>
      <c r="G89" s="12" t="s">
        <v>735</v>
      </c>
      <c r="H89" s="16" t="s">
        <v>736</v>
      </c>
      <c r="I89" s="10" t="s">
        <v>734</v>
      </c>
      <c r="J89" s="30">
        <v>1991</v>
      </c>
      <c r="K89" s="17">
        <v>0.75</v>
      </c>
      <c r="L89" s="31">
        <v>2</v>
      </c>
      <c r="M89" s="79" t="s">
        <v>51</v>
      </c>
      <c r="N89" s="80" t="s">
        <v>35</v>
      </c>
      <c r="O89" s="81" t="s">
        <v>165</v>
      </c>
      <c r="P89" s="53" t="s">
        <v>977</v>
      </c>
      <c r="Q89" s="52" t="s">
        <v>737</v>
      </c>
      <c r="R89" s="96">
        <v>79.166666666666671</v>
      </c>
      <c r="S89" s="95">
        <v>95</v>
      </c>
      <c r="T89" s="88">
        <v>0.15</v>
      </c>
      <c r="U89" s="89">
        <f>V89/1.2</f>
        <v>67.291666666666671</v>
      </c>
      <c r="V89" s="86">
        <f>S89*(1-T89)</f>
        <v>80.75</v>
      </c>
      <c r="W89" s="33"/>
      <c r="X89" s="40"/>
      <c r="Y89" s="37">
        <f t="shared" si="4"/>
        <v>0</v>
      </c>
      <c r="Z89" s="38">
        <f t="shared" si="5"/>
        <v>0</v>
      </c>
      <c r="AB89" s="76"/>
      <c r="AC89" s="75">
        <f t="shared" si="3"/>
        <v>0</v>
      </c>
      <c r="AD89" s="71"/>
      <c r="AE89" s="72"/>
    </row>
    <row r="90" spans="1:31" ht="15.75" customHeight="1" x14ac:dyDescent="0.2">
      <c r="A90" s="9" t="s">
        <v>27</v>
      </c>
      <c r="B90" s="10" t="s">
        <v>23</v>
      </c>
      <c r="C90" s="11" t="s">
        <v>24</v>
      </c>
      <c r="D90" s="9" t="s">
        <v>32</v>
      </c>
      <c r="E90" s="10" t="s">
        <v>110</v>
      </c>
      <c r="F90" s="11" t="s">
        <v>116</v>
      </c>
      <c r="G90" s="13" t="s">
        <v>735</v>
      </c>
      <c r="H90" s="14" t="s">
        <v>736</v>
      </c>
      <c r="I90" s="15" t="s">
        <v>734</v>
      </c>
      <c r="J90" s="30">
        <v>1991</v>
      </c>
      <c r="K90" s="17">
        <v>0.75</v>
      </c>
      <c r="L90" s="31">
        <v>2</v>
      </c>
      <c r="M90" s="79" t="s">
        <v>51</v>
      </c>
      <c r="N90" s="80"/>
      <c r="O90" s="81" t="s">
        <v>165</v>
      </c>
      <c r="P90" s="53" t="s">
        <v>977</v>
      </c>
      <c r="Q90" s="52" t="s">
        <v>738</v>
      </c>
      <c r="R90" s="96">
        <v>79.166666666666671</v>
      </c>
      <c r="S90" s="95">
        <v>95</v>
      </c>
      <c r="T90" s="88">
        <v>0.15</v>
      </c>
      <c r="U90" s="89">
        <f>V90/1.2</f>
        <v>67.291666666666671</v>
      </c>
      <c r="V90" s="86">
        <f>S90*(1-T90)</f>
        <v>80.75</v>
      </c>
      <c r="W90" s="33"/>
      <c r="X90" s="40"/>
      <c r="Y90" s="37">
        <f t="shared" si="4"/>
        <v>0</v>
      </c>
      <c r="Z90" s="38">
        <f t="shared" si="5"/>
        <v>0</v>
      </c>
      <c r="AB90" s="76"/>
      <c r="AC90" s="75">
        <f t="shared" si="3"/>
        <v>0</v>
      </c>
      <c r="AD90" s="71"/>
      <c r="AE90" s="72"/>
    </row>
    <row r="91" spans="1:31" ht="15.75" customHeight="1" x14ac:dyDescent="0.2">
      <c r="A91" s="9" t="s">
        <v>27</v>
      </c>
      <c r="B91" s="10" t="s">
        <v>23</v>
      </c>
      <c r="C91" s="11" t="s">
        <v>24</v>
      </c>
      <c r="D91" s="9" t="s">
        <v>32</v>
      </c>
      <c r="E91" s="10" t="s">
        <v>110</v>
      </c>
      <c r="F91" s="11" t="s">
        <v>774</v>
      </c>
      <c r="G91" s="12" t="s">
        <v>266</v>
      </c>
      <c r="H91" s="16" t="s">
        <v>267</v>
      </c>
      <c r="I91" s="10" t="s">
        <v>734</v>
      </c>
      <c r="J91" s="30">
        <v>1985</v>
      </c>
      <c r="K91" s="17">
        <v>0.75</v>
      </c>
      <c r="L91" s="31">
        <v>1</v>
      </c>
      <c r="M91" s="79" t="s">
        <v>65</v>
      </c>
      <c r="N91" s="80"/>
      <c r="O91" s="81" t="s">
        <v>109</v>
      </c>
      <c r="P91" s="53" t="s">
        <v>932</v>
      </c>
      <c r="Q91" s="52" t="s">
        <v>268</v>
      </c>
      <c r="R91" s="96">
        <v>24.166666666666668</v>
      </c>
      <c r="S91" s="95">
        <v>29</v>
      </c>
      <c r="T91" s="88">
        <v>0.4</v>
      </c>
      <c r="U91" s="89">
        <f>V91/1.2</f>
        <v>14.5</v>
      </c>
      <c r="V91" s="86">
        <f>S91*(1-T91)</f>
        <v>17.399999999999999</v>
      </c>
      <c r="W91" s="33"/>
      <c r="X91" s="40"/>
      <c r="Y91" s="37">
        <f t="shared" si="4"/>
        <v>0</v>
      </c>
      <c r="Z91" s="38">
        <f t="shared" si="5"/>
        <v>0</v>
      </c>
      <c r="AB91" s="76"/>
      <c r="AC91" s="75">
        <f t="shared" si="3"/>
        <v>0</v>
      </c>
      <c r="AD91" s="71"/>
      <c r="AE91" s="72"/>
    </row>
    <row r="92" spans="1:31" ht="15.75" customHeight="1" x14ac:dyDescent="0.2">
      <c r="A92" s="9" t="s">
        <v>27</v>
      </c>
      <c r="B92" s="10" t="s">
        <v>23</v>
      </c>
      <c r="C92" s="11" t="s">
        <v>24</v>
      </c>
      <c r="D92" s="9" t="s">
        <v>32</v>
      </c>
      <c r="E92" s="10" t="s">
        <v>110</v>
      </c>
      <c r="F92" s="11" t="s">
        <v>774</v>
      </c>
      <c r="G92" s="12" t="s">
        <v>841</v>
      </c>
      <c r="H92" s="16" t="s">
        <v>504</v>
      </c>
      <c r="I92" s="10" t="s">
        <v>734</v>
      </c>
      <c r="J92" s="30">
        <v>1992</v>
      </c>
      <c r="K92" s="17">
        <v>0.75</v>
      </c>
      <c r="L92" s="31">
        <v>2</v>
      </c>
      <c r="M92" s="79" t="s">
        <v>51</v>
      </c>
      <c r="N92" s="80"/>
      <c r="O92" s="81" t="s">
        <v>277</v>
      </c>
      <c r="P92" s="53" t="s">
        <v>155</v>
      </c>
      <c r="Q92" s="52" t="s">
        <v>842</v>
      </c>
      <c r="R92" s="96">
        <v>32.5</v>
      </c>
      <c r="S92" s="95">
        <v>39</v>
      </c>
      <c r="T92" s="88">
        <v>0.25</v>
      </c>
      <c r="U92" s="89">
        <f>V92/1.2</f>
        <v>24.375</v>
      </c>
      <c r="V92" s="86">
        <f>S92*(1-T92)</f>
        <v>29.25</v>
      </c>
      <c r="W92" s="33"/>
      <c r="X92" s="40"/>
      <c r="Y92" s="37">
        <f t="shared" si="4"/>
        <v>0</v>
      </c>
      <c r="Z92" s="38">
        <f t="shared" si="5"/>
        <v>0</v>
      </c>
      <c r="AB92" s="76"/>
      <c r="AC92" s="75">
        <f t="shared" si="3"/>
        <v>0</v>
      </c>
      <c r="AD92" s="71"/>
      <c r="AE92" s="72"/>
    </row>
    <row r="93" spans="1:31" ht="15.75" customHeight="1" x14ac:dyDescent="0.2">
      <c r="A93" s="9" t="s">
        <v>27</v>
      </c>
      <c r="B93" s="10" t="s">
        <v>23</v>
      </c>
      <c r="C93" s="11" t="s">
        <v>24</v>
      </c>
      <c r="D93" s="9" t="s">
        <v>32</v>
      </c>
      <c r="E93" s="10" t="s">
        <v>110</v>
      </c>
      <c r="F93" s="11" t="s">
        <v>197</v>
      </c>
      <c r="G93" s="13" t="s">
        <v>1310</v>
      </c>
      <c r="H93" s="14" t="s">
        <v>1311</v>
      </c>
      <c r="I93" s="15" t="s">
        <v>734</v>
      </c>
      <c r="J93" s="30">
        <v>1969</v>
      </c>
      <c r="K93" s="17">
        <v>0.75</v>
      </c>
      <c r="L93" s="31">
        <v>1</v>
      </c>
      <c r="M93" s="79" t="s">
        <v>1312</v>
      </c>
      <c r="N93" s="80"/>
      <c r="O93" s="81"/>
      <c r="P93" s="53" t="s">
        <v>1313</v>
      </c>
      <c r="Q93" s="52" t="s">
        <v>1314</v>
      </c>
      <c r="R93" s="96">
        <v>65.833333333333343</v>
      </c>
      <c r="S93" s="95">
        <v>79</v>
      </c>
      <c r="T93" s="88">
        <v>0.25</v>
      </c>
      <c r="U93" s="89">
        <f>V93/1.2</f>
        <v>49.375</v>
      </c>
      <c r="V93" s="86">
        <f>S93*(1-T93)</f>
        <v>59.25</v>
      </c>
      <c r="W93" s="33"/>
      <c r="X93" s="40"/>
      <c r="Y93" s="37">
        <f t="shared" si="4"/>
        <v>0</v>
      </c>
      <c r="Z93" s="38">
        <f t="shared" si="5"/>
        <v>0</v>
      </c>
      <c r="AB93" s="76"/>
      <c r="AC93" s="75">
        <f t="shared" si="3"/>
        <v>0</v>
      </c>
      <c r="AD93" s="71"/>
      <c r="AE93" s="72"/>
    </row>
    <row r="94" spans="1:31" ht="15.75" customHeight="1" x14ac:dyDescent="0.2">
      <c r="A94" s="9" t="s">
        <v>27</v>
      </c>
      <c r="B94" s="10" t="s">
        <v>23</v>
      </c>
      <c r="C94" s="11" t="s">
        <v>24</v>
      </c>
      <c r="D94" s="9" t="s">
        <v>32</v>
      </c>
      <c r="E94" s="10" t="s">
        <v>110</v>
      </c>
      <c r="F94" s="11" t="s">
        <v>197</v>
      </c>
      <c r="G94" s="12" t="s">
        <v>1310</v>
      </c>
      <c r="H94" s="16" t="s">
        <v>1311</v>
      </c>
      <c r="I94" s="10" t="s">
        <v>734</v>
      </c>
      <c r="J94" s="30">
        <v>1969</v>
      </c>
      <c r="K94" s="17">
        <v>0.75</v>
      </c>
      <c r="L94" s="31">
        <v>11</v>
      </c>
      <c r="M94" s="79" t="s">
        <v>1312</v>
      </c>
      <c r="N94" s="80"/>
      <c r="O94" s="81"/>
      <c r="P94" s="53" t="s">
        <v>1313</v>
      </c>
      <c r="Q94" s="52" t="s">
        <v>1315</v>
      </c>
      <c r="R94" s="96">
        <v>65.833333333333343</v>
      </c>
      <c r="S94" s="95">
        <v>79</v>
      </c>
      <c r="T94" s="88">
        <v>0.25</v>
      </c>
      <c r="U94" s="89">
        <f>V94/1.2</f>
        <v>49.375</v>
      </c>
      <c r="V94" s="86">
        <f>S94*(1-T94)</f>
        <v>59.25</v>
      </c>
      <c r="W94" s="33"/>
      <c r="X94" s="40"/>
      <c r="Y94" s="37">
        <f t="shared" si="4"/>
        <v>0</v>
      </c>
      <c r="Z94" s="38">
        <f t="shared" si="5"/>
        <v>0</v>
      </c>
      <c r="AB94" s="76"/>
      <c r="AC94" s="75">
        <f t="shared" si="3"/>
        <v>0</v>
      </c>
      <c r="AD94" s="71"/>
      <c r="AE94" s="72"/>
    </row>
    <row r="95" spans="1:31" ht="15.75" customHeight="1" x14ac:dyDescent="0.2">
      <c r="A95" s="9" t="s">
        <v>27</v>
      </c>
      <c r="B95" s="10" t="s">
        <v>23</v>
      </c>
      <c r="C95" s="11" t="s">
        <v>24</v>
      </c>
      <c r="D95" s="9" t="s">
        <v>32</v>
      </c>
      <c r="E95" s="10" t="s">
        <v>110</v>
      </c>
      <c r="F95" s="11" t="s">
        <v>197</v>
      </c>
      <c r="G95" s="13" t="s">
        <v>1310</v>
      </c>
      <c r="H95" s="14" t="s">
        <v>1311</v>
      </c>
      <c r="I95" s="15" t="s">
        <v>734</v>
      </c>
      <c r="J95" s="30">
        <v>1969</v>
      </c>
      <c r="K95" s="17">
        <v>0.75</v>
      </c>
      <c r="L95" s="31">
        <v>12</v>
      </c>
      <c r="M95" s="79" t="s">
        <v>1312</v>
      </c>
      <c r="N95" s="80"/>
      <c r="O95" s="81"/>
      <c r="P95" s="53" t="s">
        <v>1316</v>
      </c>
      <c r="Q95" s="52" t="s">
        <v>1317</v>
      </c>
      <c r="R95" s="96">
        <v>65.833333333333343</v>
      </c>
      <c r="S95" s="95">
        <v>79</v>
      </c>
      <c r="T95" s="88">
        <v>0.25</v>
      </c>
      <c r="U95" s="89">
        <f>V95/1.2</f>
        <v>49.375</v>
      </c>
      <c r="V95" s="86">
        <f>S95*(1-T95)</f>
        <v>59.25</v>
      </c>
      <c r="W95" s="33"/>
      <c r="X95" s="40"/>
      <c r="Y95" s="37">
        <f t="shared" si="4"/>
        <v>0</v>
      </c>
      <c r="Z95" s="38">
        <f t="shared" si="5"/>
        <v>0</v>
      </c>
      <c r="AB95" s="76"/>
      <c r="AC95" s="75">
        <f t="shared" si="3"/>
        <v>0</v>
      </c>
      <c r="AD95" s="71"/>
      <c r="AE95" s="72"/>
    </row>
    <row r="96" spans="1:31" ht="15.75" customHeight="1" x14ac:dyDescent="0.2">
      <c r="A96" s="9" t="s">
        <v>27</v>
      </c>
      <c r="B96" s="10" t="s">
        <v>23</v>
      </c>
      <c r="C96" s="11" t="s">
        <v>24</v>
      </c>
      <c r="D96" s="9" t="s">
        <v>32</v>
      </c>
      <c r="E96" s="10" t="s">
        <v>110</v>
      </c>
      <c r="F96" s="11" t="s">
        <v>197</v>
      </c>
      <c r="G96" s="13" t="s">
        <v>837</v>
      </c>
      <c r="H96" s="14" t="s">
        <v>838</v>
      </c>
      <c r="I96" s="15" t="s">
        <v>734</v>
      </c>
      <c r="J96" s="30">
        <v>1992</v>
      </c>
      <c r="K96" s="17">
        <v>0.75</v>
      </c>
      <c r="L96" s="31">
        <v>3</v>
      </c>
      <c r="M96" s="79" t="s">
        <v>65</v>
      </c>
      <c r="N96" s="80"/>
      <c r="O96" s="81" t="s">
        <v>52</v>
      </c>
      <c r="P96" s="53" t="s">
        <v>829</v>
      </c>
      <c r="Q96" s="52" t="s">
        <v>839</v>
      </c>
      <c r="R96" s="96">
        <v>40.833333333333336</v>
      </c>
      <c r="S96" s="95">
        <v>49</v>
      </c>
      <c r="T96" s="88">
        <v>0.25</v>
      </c>
      <c r="U96" s="89">
        <f>V96/1.2</f>
        <v>30.625</v>
      </c>
      <c r="V96" s="86">
        <f>S96*(1-T96)</f>
        <v>36.75</v>
      </c>
      <c r="W96" s="33"/>
      <c r="X96" s="40"/>
      <c r="Y96" s="37">
        <f t="shared" si="4"/>
        <v>0</v>
      </c>
      <c r="Z96" s="38">
        <f t="shared" si="5"/>
        <v>0</v>
      </c>
      <c r="AB96" s="76"/>
      <c r="AC96" s="75">
        <f t="shared" si="3"/>
        <v>0</v>
      </c>
      <c r="AD96" s="71"/>
      <c r="AE96" s="72"/>
    </row>
    <row r="97" spans="1:31" ht="15.75" customHeight="1" x14ac:dyDescent="0.2">
      <c r="A97" s="9" t="s">
        <v>27</v>
      </c>
      <c r="B97" s="10" t="s">
        <v>23</v>
      </c>
      <c r="C97" s="11" t="s">
        <v>24</v>
      </c>
      <c r="D97" s="9" t="s">
        <v>32</v>
      </c>
      <c r="E97" s="10" t="s">
        <v>110</v>
      </c>
      <c r="F97" s="11" t="s">
        <v>197</v>
      </c>
      <c r="G97" s="12" t="s">
        <v>837</v>
      </c>
      <c r="H97" s="16" t="s">
        <v>838</v>
      </c>
      <c r="I97" s="10" t="s">
        <v>734</v>
      </c>
      <c r="J97" s="30">
        <v>1993</v>
      </c>
      <c r="K97" s="17">
        <v>0.75</v>
      </c>
      <c r="L97" s="31">
        <v>1</v>
      </c>
      <c r="M97" s="79" t="s">
        <v>51</v>
      </c>
      <c r="N97" s="80" t="s">
        <v>35</v>
      </c>
      <c r="O97" s="81" t="s">
        <v>87</v>
      </c>
      <c r="P97" s="53" t="s">
        <v>936</v>
      </c>
      <c r="Q97" s="52" t="s">
        <v>840</v>
      </c>
      <c r="R97" s="96">
        <v>57.5</v>
      </c>
      <c r="S97" s="95">
        <v>69</v>
      </c>
      <c r="T97" s="88">
        <v>0.15</v>
      </c>
      <c r="U97" s="89">
        <f>V97/1.2</f>
        <v>48.875</v>
      </c>
      <c r="V97" s="86">
        <f>S97*(1-T97)</f>
        <v>58.65</v>
      </c>
      <c r="W97" s="33"/>
      <c r="X97" s="40"/>
      <c r="Y97" s="37">
        <f t="shared" si="4"/>
        <v>0</v>
      </c>
      <c r="Z97" s="38">
        <f t="shared" si="5"/>
        <v>0</v>
      </c>
      <c r="AB97" s="76"/>
      <c r="AC97" s="75">
        <f t="shared" si="3"/>
        <v>0</v>
      </c>
      <c r="AD97" s="71"/>
      <c r="AE97" s="72"/>
    </row>
    <row r="98" spans="1:31" ht="15.75" customHeight="1" x14ac:dyDescent="0.2">
      <c r="A98" s="9" t="s">
        <v>27</v>
      </c>
      <c r="B98" s="10" t="s">
        <v>23</v>
      </c>
      <c r="C98" s="11" t="s">
        <v>24</v>
      </c>
      <c r="D98" s="9" t="s">
        <v>32</v>
      </c>
      <c r="E98" s="10" t="s">
        <v>110</v>
      </c>
      <c r="F98" s="11" t="s">
        <v>197</v>
      </c>
      <c r="G98" s="12" t="s">
        <v>837</v>
      </c>
      <c r="H98" s="16" t="s">
        <v>838</v>
      </c>
      <c r="I98" s="10" t="s">
        <v>734</v>
      </c>
      <c r="J98" s="30">
        <v>1994</v>
      </c>
      <c r="K98" s="17">
        <v>0.75</v>
      </c>
      <c r="L98" s="31">
        <v>1</v>
      </c>
      <c r="M98" s="79" t="s">
        <v>51</v>
      </c>
      <c r="N98" s="80"/>
      <c r="O98" s="81"/>
      <c r="P98" s="53" t="s">
        <v>936</v>
      </c>
      <c r="Q98" s="52" t="s">
        <v>1336</v>
      </c>
      <c r="R98" s="96">
        <v>82.5</v>
      </c>
      <c r="S98" s="95">
        <v>99</v>
      </c>
      <c r="T98" s="88">
        <v>0.15</v>
      </c>
      <c r="U98" s="89">
        <f>V98/1.2</f>
        <v>70.125</v>
      </c>
      <c r="V98" s="86">
        <f>S98*(1-T98)</f>
        <v>84.149999999999991</v>
      </c>
      <c r="W98" s="33"/>
      <c r="X98" s="40"/>
      <c r="Y98" s="37">
        <f t="shared" si="4"/>
        <v>0</v>
      </c>
      <c r="Z98" s="38">
        <f t="shared" si="5"/>
        <v>0</v>
      </c>
      <c r="AB98" s="76"/>
      <c r="AC98" s="75">
        <f t="shared" si="3"/>
        <v>0</v>
      </c>
      <c r="AD98" s="71"/>
      <c r="AE98" s="72"/>
    </row>
    <row r="99" spans="1:31" ht="15.75" customHeight="1" x14ac:dyDescent="0.2">
      <c r="A99" s="9" t="s">
        <v>27</v>
      </c>
      <c r="B99" s="10" t="s">
        <v>23</v>
      </c>
      <c r="C99" s="11" t="s">
        <v>24</v>
      </c>
      <c r="D99" s="9" t="s">
        <v>32</v>
      </c>
      <c r="E99" s="10" t="s">
        <v>110</v>
      </c>
      <c r="F99" s="11" t="s">
        <v>197</v>
      </c>
      <c r="G99" s="13" t="s">
        <v>843</v>
      </c>
      <c r="H99" s="14" t="s">
        <v>844</v>
      </c>
      <c r="I99" s="15" t="s">
        <v>734</v>
      </c>
      <c r="J99" s="30">
        <v>1992</v>
      </c>
      <c r="K99" s="17">
        <v>0.75</v>
      </c>
      <c r="L99" s="31">
        <v>5</v>
      </c>
      <c r="M99" s="79" t="s">
        <v>51</v>
      </c>
      <c r="N99" s="80" t="s">
        <v>35</v>
      </c>
      <c r="O99" s="81" t="s">
        <v>52</v>
      </c>
      <c r="P99" s="53" t="s">
        <v>958</v>
      </c>
      <c r="Q99" s="52" t="s">
        <v>845</v>
      </c>
      <c r="R99" s="96">
        <v>65.833333333333343</v>
      </c>
      <c r="S99" s="95">
        <v>79</v>
      </c>
      <c r="T99" s="88">
        <v>0.25</v>
      </c>
      <c r="U99" s="89">
        <f>V99/1.2</f>
        <v>49.375</v>
      </c>
      <c r="V99" s="86">
        <f>S99*(1-T99)</f>
        <v>59.25</v>
      </c>
      <c r="W99" s="33"/>
      <c r="X99" s="40"/>
      <c r="Y99" s="37">
        <f t="shared" si="4"/>
        <v>0</v>
      </c>
      <c r="Z99" s="38">
        <f t="shared" si="5"/>
        <v>0</v>
      </c>
      <c r="AB99" s="76"/>
      <c r="AC99" s="75">
        <f t="shared" si="3"/>
        <v>0</v>
      </c>
      <c r="AD99" s="71"/>
      <c r="AE99" s="72"/>
    </row>
    <row r="100" spans="1:31" ht="15.75" customHeight="1" x14ac:dyDescent="0.2">
      <c r="A100" s="9" t="s">
        <v>27</v>
      </c>
      <c r="B100" s="10" t="s">
        <v>23</v>
      </c>
      <c r="C100" s="11" t="s">
        <v>24</v>
      </c>
      <c r="D100" s="9" t="s">
        <v>32</v>
      </c>
      <c r="E100" s="10" t="s">
        <v>110</v>
      </c>
      <c r="F100" s="11" t="s">
        <v>197</v>
      </c>
      <c r="G100" s="12" t="s">
        <v>1243</v>
      </c>
      <c r="H100" s="16" t="s">
        <v>1244</v>
      </c>
      <c r="I100" s="10" t="s">
        <v>734</v>
      </c>
      <c r="J100" s="30">
        <v>2006</v>
      </c>
      <c r="K100" s="17">
        <v>0.75</v>
      </c>
      <c r="L100" s="31">
        <v>12</v>
      </c>
      <c r="M100" s="79"/>
      <c r="N100" s="80"/>
      <c r="O100" s="81"/>
      <c r="P100" s="53" t="s">
        <v>1245</v>
      </c>
      <c r="Q100" s="52" t="s">
        <v>1246</v>
      </c>
      <c r="R100" s="96">
        <v>45</v>
      </c>
      <c r="S100" s="95">
        <v>54</v>
      </c>
      <c r="T100" s="88">
        <v>0.15</v>
      </c>
      <c r="U100" s="89">
        <f>V100/1.2</f>
        <v>38.25</v>
      </c>
      <c r="V100" s="86">
        <f>S100*(1-T100)</f>
        <v>45.9</v>
      </c>
      <c r="W100" s="33"/>
      <c r="X100" s="40"/>
      <c r="Y100" s="37">
        <f t="shared" si="4"/>
        <v>0</v>
      </c>
      <c r="Z100" s="38">
        <f t="shared" si="5"/>
        <v>0</v>
      </c>
      <c r="AB100" s="76"/>
      <c r="AC100" s="75">
        <f t="shared" si="3"/>
        <v>0</v>
      </c>
      <c r="AD100" s="71"/>
      <c r="AE100" s="72"/>
    </row>
    <row r="101" spans="1:31" ht="15.75" customHeight="1" x14ac:dyDescent="0.2">
      <c r="A101" s="9" t="s">
        <v>27</v>
      </c>
      <c r="B101" s="10" t="s">
        <v>23</v>
      </c>
      <c r="C101" s="11" t="s">
        <v>24</v>
      </c>
      <c r="D101" s="9" t="s">
        <v>32</v>
      </c>
      <c r="E101" s="10" t="s">
        <v>110</v>
      </c>
      <c r="F101" s="11" t="s">
        <v>197</v>
      </c>
      <c r="G101" s="12" t="s">
        <v>1301</v>
      </c>
      <c r="H101" s="16" t="s">
        <v>1302</v>
      </c>
      <c r="I101" s="10" t="s">
        <v>734</v>
      </c>
      <c r="J101" s="30">
        <v>1988</v>
      </c>
      <c r="K101" s="17">
        <v>1.5</v>
      </c>
      <c r="L101" s="31">
        <v>2</v>
      </c>
      <c r="M101" s="79" t="s">
        <v>51</v>
      </c>
      <c r="N101" s="80"/>
      <c r="O101" s="81" t="s">
        <v>52</v>
      </c>
      <c r="P101" s="53" t="s">
        <v>1303</v>
      </c>
      <c r="Q101" s="52" t="s">
        <v>1304</v>
      </c>
      <c r="R101" s="96">
        <v>65.833333333333343</v>
      </c>
      <c r="S101" s="95">
        <v>79</v>
      </c>
      <c r="T101" s="88">
        <v>0.25</v>
      </c>
      <c r="U101" s="89">
        <f>V101/1.2</f>
        <v>49.375</v>
      </c>
      <c r="V101" s="86">
        <f>S101*(1-T101)</f>
        <v>59.25</v>
      </c>
      <c r="W101" s="33"/>
      <c r="X101" s="40"/>
      <c r="Y101" s="37">
        <f t="shared" si="4"/>
        <v>0</v>
      </c>
      <c r="Z101" s="38">
        <f t="shared" si="5"/>
        <v>0</v>
      </c>
      <c r="AB101" s="76"/>
      <c r="AC101" s="75">
        <f t="shared" si="3"/>
        <v>0</v>
      </c>
      <c r="AD101" s="71"/>
      <c r="AE101" s="72"/>
    </row>
    <row r="102" spans="1:31" ht="15.75" customHeight="1" x14ac:dyDescent="0.2">
      <c r="A102" s="9" t="s">
        <v>27</v>
      </c>
      <c r="B102" s="10" t="s">
        <v>23</v>
      </c>
      <c r="C102" s="11" t="s">
        <v>24</v>
      </c>
      <c r="D102" s="9" t="s">
        <v>32</v>
      </c>
      <c r="E102" s="10" t="s">
        <v>110</v>
      </c>
      <c r="F102" s="11" t="s">
        <v>197</v>
      </c>
      <c r="G102" s="12" t="s">
        <v>725</v>
      </c>
      <c r="H102" s="16" t="s">
        <v>726</v>
      </c>
      <c r="I102" s="10" t="s">
        <v>734</v>
      </c>
      <c r="J102" s="30">
        <v>1994</v>
      </c>
      <c r="K102" s="17">
        <v>0.75</v>
      </c>
      <c r="L102" s="31">
        <v>2</v>
      </c>
      <c r="M102" s="79" t="s">
        <v>51</v>
      </c>
      <c r="N102" s="80"/>
      <c r="O102" s="81" t="s">
        <v>727</v>
      </c>
      <c r="P102" s="53" t="s">
        <v>676</v>
      </c>
      <c r="Q102" s="52" t="s">
        <v>728</v>
      </c>
      <c r="R102" s="96">
        <v>82.5</v>
      </c>
      <c r="S102" s="95">
        <v>99</v>
      </c>
      <c r="T102" s="88">
        <v>0.15</v>
      </c>
      <c r="U102" s="89">
        <f>V102/1.2</f>
        <v>70.125</v>
      </c>
      <c r="V102" s="86">
        <f>S102*(1-T102)</f>
        <v>84.149999999999991</v>
      </c>
      <c r="W102" s="33"/>
      <c r="X102" s="40"/>
      <c r="Y102" s="37">
        <f t="shared" si="4"/>
        <v>0</v>
      </c>
      <c r="Z102" s="38">
        <f t="shared" si="5"/>
        <v>0</v>
      </c>
      <c r="AB102" s="76"/>
      <c r="AC102" s="75">
        <f t="shared" si="3"/>
        <v>0</v>
      </c>
      <c r="AD102" s="71"/>
      <c r="AE102" s="72"/>
    </row>
    <row r="103" spans="1:31" ht="15.75" customHeight="1" x14ac:dyDescent="0.2">
      <c r="A103" s="9" t="s">
        <v>27</v>
      </c>
      <c r="B103" s="10" t="s">
        <v>23</v>
      </c>
      <c r="C103" s="11" t="s">
        <v>24</v>
      </c>
      <c r="D103" s="9" t="s">
        <v>32</v>
      </c>
      <c r="E103" s="10" t="s">
        <v>110</v>
      </c>
      <c r="F103" s="11" t="s">
        <v>197</v>
      </c>
      <c r="G103" s="13" t="s">
        <v>348</v>
      </c>
      <c r="H103" s="14" t="s">
        <v>349</v>
      </c>
      <c r="I103" s="15" t="s">
        <v>734</v>
      </c>
      <c r="J103" s="30">
        <v>2003</v>
      </c>
      <c r="K103" s="17">
        <v>0.75</v>
      </c>
      <c r="L103" s="31">
        <v>5</v>
      </c>
      <c r="M103" s="79"/>
      <c r="N103" s="80"/>
      <c r="O103" s="81"/>
      <c r="P103" s="53" t="s">
        <v>53</v>
      </c>
      <c r="Q103" s="52" t="s">
        <v>350</v>
      </c>
      <c r="R103" s="96">
        <v>32.5</v>
      </c>
      <c r="S103" s="95">
        <v>39</v>
      </c>
      <c r="T103" s="88">
        <v>0.25</v>
      </c>
      <c r="U103" s="89">
        <f>V103/1.2</f>
        <v>24.375</v>
      </c>
      <c r="V103" s="86">
        <f>S103*(1-T103)</f>
        <v>29.25</v>
      </c>
      <c r="W103" s="33"/>
      <c r="X103" s="40"/>
      <c r="Y103" s="37">
        <f t="shared" si="4"/>
        <v>0</v>
      </c>
      <c r="Z103" s="38">
        <f t="shared" si="5"/>
        <v>0</v>
      </c>
      <c r="AB103" s="76"/>
      <c r="AC103" s="75">
        <f t="shared" si="3"/>
        <v>0</v>
      </c>
      <c r="AD103" s="71"/>
      <c r="AE103" s="72"/>
    </row>
    <row r="104" spans="1:31" ht="15.75" customHeight="1" x14ac:dyDescent="0.2">
      <c r="A104" s="9" t="s">
        <v>27</v>
      </c>
      <c r="B104" s="10" t="s">
        <v>23</v>
      </c>
      <c r="C104" s="11" t="s">
        <v>24</v>
      </c>
      <c r="D104" s="9" t="s">
        <v>32</v>
      </c>
      <c r="E104" s="10" t="s">
        <v>110</v>
      </c>
      <c r="F104" s="11" t="s">
        <v>197</v>
      </c>
      <c r="G104" s="12" t="s">
        <v>352</v>
      </c>
      <c r="H104" s="16" t="s">
        <v>353</v>
      </c>
      <c r="I104" s="10" t="s">
        <v>734</v>
      </c>
      <c r="J104" s="30">
        <v>1994</v>
      </c>
      <c r="K104" s="17">
        <v>0.75</v>
      </c>
      <c r="L104" s="31">
        <v>3</v>
      </c>
      <c r="M104" s="79" t="s">
        <v>51</v>
      </c>
      <c r="N104" s="80"/>
      <c r="O104" s="81"/>
      <c r="P104" s="53" t="s">
        <v>1134</v>
      </c>
      <c r="Q104" s="52" t="s">
        <v>354</v>
      </c>
      <c r="R104" s="96">
        <v>61.666666666666671</v>
      </c>
      <c r="S104" s="95">
        <v>74</v>
      </c>
      <c r="T104" s="88">
        <v>0.15</v>
      </c>
      <c r="U104" s="89">
        <f>V104/1.2</f>
        <v>52.416666666666664</v>
      </c>
      <c r="V104" s="86">
        <f>S104*(1-T104)</f>
        <v>62.9</v>
      </c>
      <c r="W104" s="33"/>
      <c r="X104" s="40"/>
      <c r="Y104" s="37">
        <f t="shared" si="4"/>
        <v>0</v>
      </c>
      <c r="Z104" s="38">
        <f t="shared" si="5"/>
        <v>0</v>
      </c>
      <c r="AB104" s="76"/>
      <c r="AC104" s="75">
        <f t="shared" si="3"/>
        <v>0</v>
      </c>
      <c r="AD104" s="71"/>
      <c r="AE104" s="72"/>
    </row>
    <row r="105" spans="1:31" ht="15.75" customHeight="1" x14ac:dyDescent="0.2">
      <c r="A105" s="9" t="s">
        <v>27</v>
      </c>
      <c r="B105" s="10" t="s">
        <v>23</v>
      </c>
      <c r="C105" s="11" t="s">
        <v>24</v>
      </c>
      <c r="D105" s="9" t="s">
        <v>32</v>
      </c>
      <c r="E105" s="10" t="s">
        <v>110</v>
      </c>
      <c r="F105" s="11" t="s">
        <v>197</v>
      </c>
      <c r="G105" s="13" t="s">
        <v>355</v>
      </c>
      <c r="H105" s="14" t="s">
        <v>356</v>
      </c>
      <c r="I105" s="15" t="s">
        <v>734</v>
      </c>
      <c r="J105" s="30">
        <v>1994</v>
      </c>
      <c r="K105" s="17">
        <v>0.75</v>
      </c>
      <c r="L105" s="31">
        <v>3</v>
      </c>
      <c r="M105" s="79" t="s">
        <v>51</v>
      </c>
      <c r="N105" s="80"/>
      <c r="O105" s="81"/>
      <c r="P105" s="53" t="s">
        <v>969</v>
      </c>
      <c r="Q105" s="52" t="s">
        <v>357</v>
      </c>
      <c r="R105" s="96">
        <v>24.166666666666668</v>
      </c>
      <c r="S105" s="95">
        <v>29</v>
      </c>
      <c r="T105" s="88">
        <v>0.4</v>
      </c>
      <c r="U105" s="89">
        <f>V105/1.2</f>
        <v>14.5</v>
      </c>
      <c r="V105" s="86">
        <f>S105*(1-T105)</f>
        <v>17.399999999999999</v>
      </c>
      <c r="W105" s="33"/>
      <c r="X105" s="40"/>
      <c r="Y105" s="37">
        <f t="shared" si="4"/>
        <v>0</v>
      </c>
      <c r="Z105" s="38">
        <f t="shared" si="5"/>
        <v>0</v>
      </c>
      <c r="AB105" s="76"/>
      <c r="AC105" s="75">
        <f t="shared" si="3"/>
        <v>0</v>
      </c>
      <c r="AD105" s="71"/>
      <c r="AE105" s="72"/>
    </row>
    <row r="106" spans="1:31" ht="15.75" customHeight="1" x14ac:dyDescent="0.2">
      <c r="A106" s="9" t="s">
        <v>27</v>
      </c>
      <c r="B106" s="10" t="s">
        <v>23</v>
      </c>
      <c r="C106" s="11" t="s">
        <v>24</v>
      </c>
      <c r="D106" s="9" t="s">
        <v>32</v>
      </c>
      <c r="E106" s="10" t="s">
        <v>110</v>
      </c>
      <c r="F106" s="11" t="s">
        <v>197</v>
      </c>
      <c r="G106" s="13" t="s">
        <v>358</v>
      </c>
      <c r="H106" s="14" t="s">
        <v>359</v>
      </c>
      <c r="I106" s="15" t="s">
        <v>734</v>
      </c>
      <c r="J106" s="30">
        <v>2002</v>
      </c>
      <c r="K106" s="17">
        <v>0.75</v>
      </c>
      <c r="L106" s="31">
        <v>1</v>
      </c>
      <c r="M106" s="79" t="s">
        <v>51</v>
      </c>
      <c r="N106" s="80" t="s">
        <v>35</v>
      </c>
      <c r="O106" s="81" t="s">
        <v>52</v>
      </c>
      <c r="P106" s="53" t="s">
        <v>964</v>
      </c>
      <c r="Q106" s="52" t="s">
        <v>360</v>
      </c>
      <c r="R106" s="96">
        <v>21.666666666666668</v>
      </c>
      <c r="S106" s="95">
        <v>26</v>
      </c>
      <c r="T106" s="88">
        <v>0.4</v>
      </c>
      <c r="U106" s="89">
        <f>V106/1.2</f>
        <v>13</v>
      </c>
      <c r="V106" s="86">
        <f>S106*(1-T106)</f>
        <v>15.6</v>
      </c>
      <c r="W106" s="33"/>
      <c r="X106" s="40"/>
      <c r="Y106" s="37">
        <f t="shared" si="4"/>
        <v>0</v>
      </c>
      <c r="Z106" s="38">
        <f t="shared" si="5"/>
        <v>0</v>
      </c>
      <c r="AB106" s="76"/>
      <c r="AC106" s="75">
        <f t="shared" si="3"/>
        <v>0</v>
      </c>
      <c r="AD106" s="71"/>
      <c r="AE106" s="72"/>
    </row>
    <row r="107" spans="1:31" ht="15.75" customHeight="1" x14ac:dyDescent="0.2">
      <c r="A107" s="9" t="s">
        <v>27</v>
      </c>
      <c r="B107" s="10" t="s">
        <v>23</v>
      </c>
      <c r="C107" s="11" t="s">
        <v>24</v>
      </c>
      <c r="D107" s="9" t="s">
        <v>32</v>
      </c>
      <c r="E107" s="10" t="s">
        <v>110</v>
      </c>
      <c r="F107" s="11" t="s">
        <v>197</v>
      </c>
      <c r="G107" s="12" t="s">
        <v>199</v>
      </c>
      <c r="H107" s="16" t="s">
        <v>363</v>
      </c>
      <c r="I107" s="10" t="s">
        <v>734</v>
      </c>
      <c r="J107" s="30">
        <v>1997</v>
      </c>
      <c r="K107" s="17">
        <v>0.75</v>
      </c>
      <c r="L107" s="31">
        <v>3</v>
      </c>
      <c r="M107" s="79" t="s">
        <v>51</v>
      </c>
      <c r="N107" s="80"/>
      <c r="O107" s="81" t="s">
        <v>52</v>
      </c>
      <c r="P107" s="53" t="s">
        <v>745</v>
      </c>
      <c r="Q107" s="52" t="s">
        <v>822</v>
      </c>
      <c r="R107" s="96">
        <v>36.666666666666671</v>
      </c>
      <c r="S107" s="95">
        <v>44</v>
      </c>
      <c r="T107" s="88">
        <v>0.25</v>
      </c>
      <c r="U107" s="89">
        <f>V107/1.2</f>
        <v>27.5</v>
      </c>
      <c r="V107" s="86">
        <f>S107*(1-T107)</f>
        <v>33</v>
      </c>
      <c r="W107" s="33"/>
      <c r="X107" s="40"/>
      <c r="Y107" s="37">
        <f t="shared" si="4"/>
        <v>0</v>
      </c>
      <c r="Z107" s="38">
        <f t="shared" si="5"/>
        <v>0</v>
      </c>
      <c r="AB107" s="76"/>
      <c r="AC107" s="75">
        <f t="shared" si="3"/>
        <v>0</v>
      </c>
      <c r="AD107" s="71"/>
      <c r="AE107" s="72"/>
    </row>
    <row r="108" spans="1:31" ht="15.75" customHeight="1" x14ac:dyDescent="0.2">
      <c r="A108" s="9" t="s">
        <v>27</v>
      </c>
      <c r="B108" s="10" t="s">
        <v>23</v>
      </c>
      <c r="C108" s="11" t="s">
        <v>24</v>
      </c>
      <c r="D108" s="9" t="s">
        <v>32</v>
      </c>
      <c r="E108" s="10" t="s">
        <v>110</v>
      </c>
      <c r="F108" s="11" t="s">
        <v>197</v>
      </c>
      <c r="G108" s="12" t="s">
        <v>421</v>
      </c>
      <c r="H108" s="16" t="s">
        <v>422</v>
      </c>
      <c r="I108" s="10" t="s">
        <v>734</v>
      </c>
      <c r="J108" s="30">
        <v>1999</v>
      </c>
      <c r="K108" s="17">
        <v>0.75</v>
      </c>
      <c r="L108" s="31">
        <v>1</v>
      </c>
      <c r="M108" s="79" t="s">
        <v>45</v>
      </c>
      <c r="N108" s="80"/>
      <c r="O108" s="81"/>
      <c r="P108" s="53" t="s">
        <v>950</v>
      </c>
      <c r="Q108" s="52" t="s">
        <v>423</v>
      </c>
      <c r="R108" s="96">
        <v>45</v>
      </c>
      <c r="S108" s="95">
        <v>54</v>
      </c>
      <c r="T108" s="88">
        <v>0.4</v>
      </c>
      <c r="U108" s="89">
        <f>V108/1.2</f>
        <v>27</v>
      </c>
      <c r="V108" s="86">
        <f>S108*(1-T108)</f>
        <v>32.4</v>
      </c>
      <c r="W108" s="33"/>
      <c r="X108" s="40"/>
      <c r="Y108" s="37">
        <f t="shared" si="4"/>
        <v>0</v>
      </c>
      <c r="Z108" s="38">
        <f t="shared" si="5"/>
        <v>0</v>
      </c>
      <c r="AB108" s="76"/>
      <c r="AC108" s="75">
        <f t="shared" si="3"/>
        <v>0</v>
      </c>
      <c r="AD108" s="71"/>
      <c r="AE108" s="72"/>
    </row>
    <row r="109" spans="1:31" ht="15.75" customHeight="1" x14ac:dyDescent="0.2">
      <c r="A109" s="9" t="s">
        <v>27</v>
      </c>
      <c r="B109" s="10" t="s">
        <v>23</v>
      </c>
      <c r="C109" s="11" t="s">
        <v>24</v>
      </c>
      <c r="D109" s="9" t="s">
        <v>32</v>
      </c>
      <c r="E109" s="10" t="s">
        <v>110</v>
      </c>
      <c r="F109" s="11" t="s">
        <v>197</v>
      </c>
      <c r="G109" s="12" t="s">
        <v>1347</v>
      </c>
      <c r="H109" s="16" t="s">
        <v>1348</v>
      </c>
      <c r="I109" s="10" t="s">
        <v>734</v>
      </c>
      <c r="J109" s="30">
        <v>1955</v>
      </c>
      <c r="K109" s="17">
        <v>0.75</v>
      </c>
      <c r="L109" s="31">
        <v>1</v>
      </c>
      <c r="M109" s="79" t="s">
        <v>63</v>
      </c>
      <c r="N109" s="80" t="s">
        <v>1349</v>
      </c>
      <c r="O109" s="81" t="s">
        <v>165</v>
      </c>
      <c r="P109" s="53" t="s">
        <v>286</v>
      </c>
      <c r="Q109" s="52" t="s">
        <v>1350</v>
      </c>
      <c r="R109" s="96">
        <v>124.16666666666667</v>
      </c>
      <c r="S109" s="95">
        <v>149</v>
      </c>
      <c r="T109" s="88">
        <v>0.25</v>
      </c>
      <c r="U109" s="89">
        <f>V109/1.2</f>
        <v>93.125</v>
      </c>
      <c r="V109" s="86">
        <f>S109*(1-T109)</f>
        <v>111.75</v>
      </c>
      <c r="W109" s="33"/>
      <c r="X109" s="40"/>
      <c r="Y109" s="37">
        <f t="shared" si="4"/>
        <v>0</v>
      </c>
      <c r="Z109" s="38">
        <f t="shared" si="5"/>
        <v>0</v>
      </c>
      <c r="AB109" s="76"/>
      <c r="AC109" s="75">
        <f t="shared" si="3"/>
        <v>0</v>
      </c>
      <c r="AD109" s="71"/>
      <c r="AE109" s="72"/>
    </row>
    <row r="110" spans="1:31" ht="15.75" customHeight="1" x14ac:dyDescent="0.2">
      <c r="A110" s="9" t="s">
        <v>27</v>
      </c>
      <c r="B110" s="10" t="s">
        <v>23</v>
      </c>
      <c r="C110" s="11" t="s">
        <v>24</v>
      </c>
      <c r="D110" s="9" t="s">
        <v>32</v>
      </c>
      <c r="E110" s="10" t="s">
        <v>110</v>
      </c>
      <c r="F110" s="11" t="s">
        <v>718</v>
      </c>
      <c r="G110" s="13" t="s">
        <v>204</v>
      </c>
      <c r="H110" s="14" t="s">
        <v>205</v>
      </c>
      <c r="I110" s="15" t="s">
        <v>734</v>
      </c>
      <c r="J110" s="30">
        <v>2000</v>
      </c>
      <c r="K110" s="17">
        <v>0.75</v>
      </c>
      <c r="L110" s="31">
        <v>1</v>
      </c>
      <c r="M110" s="79"/>
      <c r="N110" s="80"/>
      <c r="O110" s="81"/>
      <c r="P110" s="53" t="s">
        <v>265</v>
      </c>
      <c r="Q110" s="52" t="s">
        <v>206</v>
      </c>
      <c r="R110" s="96">
        <v>38.333333333333336</v>
      </c>
      <c r="S110" s="95">
        <v>46</v>
      </c>
      <c r="T110" s="88">
        <v>0.25</v>
      </c>
      <c r="U110" s="89">
        <f>V110/1.2</f>
        <v>28.75</v>
      </c>
      <c r="V110" s="86">
        <f>S110*(1-T110)</f>
        <v>34.5</v>
      </c>
      <c r="W110" s="33"/>
      <c r="X110" s="40"/>
      <c r="Y110" s="37">
        <f t="shared" si="4"/>
        <v>0</v>
      </c>
      <c r="Z110" s="38">
        <f t="shared" si="5"/>
        <v>0</v>
      </c>
      <c r="AB110" s="76"/>
      <c r="AC110" s="75">
        <f t="shared" si="3"/>
        <v>0</v>
      </c>
      <c r="AD110" s="71"/>
      <c r="AE110" s="72"/>
    </row>
    <row r="111" spans="1:31" ht="15.75" customHeight="1" x14ac:dyDescent="0.2">
      <c r="A111" s="9" t="s">
        <v>27</v>
      </c>
      <c r="B111" s="10" t="s">
        <v>23</v>
      </c>
      <c r="C111" s="11" t="s">
        <v>24</v>
      </c>
      <c r="D111" s="9" t="s">
        <v>32</v>
      </c>
      <c r="E111" s="10" t="s">
        <v>110</v>
      </c>
      <c r="F111" s="11" t="s">
        <v>718</v>
      </c>
      <c r="G111" s="13" t="s">
        <v>1259</v>
      </c>
      <c r="H111" s="14" t="s">
        <v>1260</v>
      </c>
      <c r="I111" s="15" t="s">
        <v>734</v>
      </c>
      <c r="J111" s="30">
        <v>2007</v>
      </c>
      <c r="K111" s="17">
        <v>0.75</v>
      </c>
      <c r="L111" s="31">
        <v>12</v>
      </c>
      <c r="M111" s="79" t="s">
        <v>45</v>
      </c>
      <c r="N111" s="80"/>
      <c r="O111" s="81"/>
      <c r="P111" s="53" t="s">
        <v>1261</v>
      </c>
      <c r="Q111" s="52" t="s">
        <v>1262</v>
      </c>
      <c r="R111" s="96">
        <v>49.166666666666671</v>
      </c>
      <c r="S111" s="95">
        <v>59</v>
      </c>
      <c r="T111" s="88">
        <v>0.15</v>
      </c>
      <c r="U111" s="89">
        <f>V111/1.2</f>
        <v>41.791666666666664</v>
      </c>
      <c r="V111" s="86">
        <f>S111*(1-T111)</f>
        <v>50.15</v>
      </c>
      <c r="W111" s="33"/>
      <c r="X111" s="40"/>
      <c r="Y111" s="37">
        <f t="shared" si="4"/>
        <v>0</v>
      </c>
      <c r="Z111" s="38">
        <f t="shared" si="5"/>
        <v>0</v>
      </c>
      <c r="AB111" s="76"/>
      <c r="AC111" s="75">
        <f t="shared" si="3"/>
        <v>0</v>
      </c>
      <c r="AD111" s="71"/>
      <c r="AE111" s="72"/>
    </row>
    <row r="112" spans="1:31" ht="15.75" customHeight="1" x14ac:dyDescent="0.2">
      <c r="A112" s="9" t="s">
        <v>27</v>
      </c>
      <c r="B112" s="10" t="s">
        <v>23</v>
      </c>
      <c r="C112" s="11" t="s">
        <v>24</v>
      </c>
      <c r="D112" s="9" t="s">
        <v>32</v>
      </c>
      <c r="E112" s="10" t="s">
        <v>110</v>
      </c>
      <c r="F112" s="11" t="s">
        <v>718</v>
      </c>
      <c r="G112" s="13" t="s">
        <v>722</v>
      </c>
      <c r="H112" s="14" t="s">
        <v>723</v>
      </c>
      <c r="I112" s="15" t="s">
        <v>734</v>
      </c>
      <c r="J112" s="30">
        <v>2000</v>
      </c>
      <c r="K112" s="17">
        <v>0.75</v>
      </c>
      <c r="L112" s="31">
        <v>1</v>
      </c>
      <c r="M112" s="79" t="s">
        <v>45</v>
      </c>
      <c r="N112" s="80"/>
      <c r="O112" s="81"/>
      <c r="P112" s="53" t="s">
        <v>742</v>
      </c>
      <c r="Q112" s="52" t="s">
        <v>724</v>
      </c>
      <c r="R112" s="96">
        <v>32.5</v>
      </c>
      <c r="S112" s="95">
        <v>39</v>
      </c>
      <c r="T112" s="88">
        <v>0.25</v>
      </c>
      <c r="U112" s="89">
        <f>V112/1.2</f>
        <v>24.375</v>
      </c>
      <c r="V112" s="86">
        <f>S112*(1-T112)</f>
        <v>29.25</v>
      </c>
      <c r="W112" s="33"/>
      <c r="X112" s="40"/>
      <c r="Y112" s="37">
        <f t="shared" si="4"/>
        <v>0</v>
      </c>
      <c r="Z112" s="38">
        <f t="shared" si="5"/>
        <v>0</v>
      </c>
      <c r="AB112" s="76"/>
      <c r="AC112" s="75">
        <f t="shared" si="3"/>
        <v>0</v>
      </c>
      <c r="AD112" s="71"/>
      <c r="AE112" s="72"/>
    </row>
    <row r="113" spans="1:31" ht="15.75" customHeight="1" x14ac:dyDescent="0.2">
      <c r="A113" s="9" t="s">
        <v>27</v>
      </c>
      <c r="B113" s="10" t="s">
        <v>23</v>
      </c>
      <c r="C113" s="11" t="s">
        <v>24</v>
      </c>
      <c r="D113" s="9" t="s">
        <v>32</v>
      </c>
      <c r="E113" s="10" t="s">
        <v>110</v>
      </c>
      <c r="F113" s="11" t="s">
        <v>718</v>
      </c>
      <c r="G113" s="12" t="s">
        <v>250</v>
      </c>
      <c r="H113" s="16" t="s">
        <v>251</v>
      </c>
      <c r="I113" s="10" t="s">
        <v>734</v>
      </c>
      <c r="J113" s="30">
        <v>1981</v>
      </c>
      <c r="K113" s="17">
        <v>0.75</v>
      </c>
      <c r="L113" s="31">
        <v>1</v>
      </c>
      <c r="M113" s="79"/>
      <c r="N113" s="80"/>
      <c r="O113" s="81"/>
      <c r="P113" s="53" t="s">
        <v>219</v>
      </c>
      <c r="Q113" s="52" t="s">
        <v>252</v>
      </c>
      <c r="R113" s="96">
        <v>40.833333333333336</v>
      </c>
      <c r="S113" s="95">
        <v>49</v>
      </c>
      <c r="T113" s="88">
        <v>0.25</v>
      </c>
      <c r="U113" s="89">
        <f>V113/1.2</f>
        <v>30.625</v>
      </c>
      <c r="V113" s="86">
        <f>S113*(1-T113)</f>
        <v>36.75</v>
      </c>
      <c r="W113" s="33"/>
      <c r="X113" s="40"/>
      <c r="Y113" s="37">
        <f t="shared" si="4"/>
        <v>0</v>
      </c>
      <c r="Z113" s="38">
        <f t="shared" si="5"/>
        <v>0</v>
      </c>
      <c r="AB113" s="76"/>
      <c r="AC113" s="75">
        <f t="shared" si="3"/>
        <v>0</v>
      </c>
      <c r="AD113" s="71"/>
      <c r="AE113" s="72"/>
    </row>
    <row r="114" spans="1:31" ht="15.75" customHeight="1" x14ac:dyDescent="0.2">
      <c r="A114" s="9" t="s">
        <v>27</v>
      </c>
      <c r="B114" s="10" t="s">
        <v>23</v>
      </c>
      <c r="C114" s="11" t="s">
        <v>24</v>
      </c>
      <c r="D114" s="9" t="s">
        <v>32</v>
      </c>
      <c r="E114" s="10" t="s">
        <v>110</v>
      </c>
      <c r="F114" s="11" t="s">
        <v>718</v>
      </c>
      <c r="G114" s="12" t="s">
        <v>250</v>
      </c>
      <c r="H114" s="16" t="s">
        <v>251</v>
      </c>
      <c r="I114" s="10" t="s">
        <v>734</v>
      </c>
      <c r="J114" s="30">
        <v>1985</v>
      </c>
      <c r="K114" s="17">
        <v>0.75</v>
      </c>
      <c r="L114" s="31">
        <v>9</v>
      </c>
      <c r="M114" s="79"/>
      <c r="N114" s="80"/>
      <c r="O114" s="81"/>
      <c r="P114" s="53" t="s">
        <v>1281</v>
      </c>
      <c r="Q114" s="52" t="s">
        <v>1282</v>
      </c>
      <c r="R114" s="96">
        <v>57.5</v>
      </c>
      <c r="S114" s="95">
        <v>69</v>
      </c>
      <c r="T114" s="88">
        <v>0.25</v>
      </c>
      <c r="U114" s="89">
        <f>V114/1.2</f>
        <v>43.125</v>
      </c>
      <c r="V114" s="86">
        <f>S114*(1-T114)</f>
        <v>51.75</v>
      </c>
      <c r="W114" s="33"/>
      <c r="X114" s="40"/>
      <c r="Y114" s="37">
        <f t="shared" si="4"/>
        <v>0</v>
      </c>
      <c r="Z114" s="38">
        <f t="shared" si="5"/>
        <v>0</v>
      </c>
      <c r="AB114" s="76"/>
      <c r="AC114" s="75">
        <f t="shared" si="3"/>
        <v>0</v>
      </c>
      <c r="AD114" s="71"/>
      <c r="AE114" s="72"/>
    </row>
    <row r="115" spans="1:31" ht="15.75" customHeight="1" x14ac:dyDescent="0.2">
      <c r="A115" s="9" t="s">
        <v>27</v>
      </c>
      <c r="B115" s="10" t="s">
        <v>23</v>
      </c>
      <c r="C115" s="11" t="s">
        <v>24</v>
      </c>
      <c r="D115" s="9" t="s">
        <v>32</v>
      </c>
      <c r="E115" s="10" t="s">
        <v>110</v>
      </c>
      <c r="F115" s="11" t="s">
        <v>718</v>
      </c>
      <c r="G115" s="13" t="s">
        <v>806</v>
      </c>
      <c r="H115" s="14" t="s">
        <v>275</v>
      </c>
      <c r="I115" s="15" t="s">
        <v>734</v>
      </c>
      <c r="J115" s="30">
        <v>1988</v>
      </c>
      <c r="K115" s="17">
        <v>0.75</v>
      </c>
      <c r="L115" s="31">
        <v>2</v>
      </c>
      <c r="M115" s="79" t="s">
        <v>51</v>
      </c>
      <c r="N115" s="80" t="s">
        <v>798</v>
      </c>
      <c r="O115" s="81" t="s">
        <v>807</v>
      </c>
      <c r="P115" s="53" t="s">
        <v>799</v>
      </c>
      <c r="Q115" s="52" t="s">
        <v>808</v>
      </c>
      <c r="R115" s="96">
        <v>36.666666666666671</v>
      </c>
      <c r="S115" s="95">
        <v>44</v>
      </c>
      <c r="T115" s="88">
        <v>0.25</v>
      </c>
      <c r="U115" s="89">
        <f>V115/1.2</f>
        <v>27.5</v>
      </c>
      <c r="V115" s="86">
        <f>S115*(1-T115)</f>
        <v>33</v>
      </c>
      <c r="W115" s="33"/>
      <c r="X115" s="40"/>
      <c r="Y115" s="37">
        <f t="shared" si="4"/>
        <v>0</v>
      </c>
      <c r="Z115" s="38">
        <f t="shared" si="5"/>
        <v>0</v>
      </c>
      <c r="AB115" s="76"/>
      <c r="AC115" s="75">
        <f t="shared" ref="AC115:AC177" si="6">X115-AB115</f>
        <v>0</v>
      </c>
      <c r="AD115" s="71"/>
      <c r="AE115" s="72"/>
    </row>
    <row r="116" spans="1:31" ht="15.75" customHeight="1" x14ac:dyDescent="0.2">
      <c r="A116" s="9" t="s">
        <v>27</v>
      </c>
      <c r="B116" s="10" t="s">
        <v>23</v>
      </c>
      <c r="C116" s="11" t="s">
        <v>24</v>
      </c>
      <c r="D116" s="9" t="s">
        <v>32</v>
      </c>
      <c r="E116" s="10" t="s">
        <v>110</v>
      </c>
      <c r="F116" s="11" t="s">
        <v>718</v>
      </c>
      <c r="G116" s="13" t="s">
        <v>813</v>
      </c>
      <c r="H116" s="14" t="s">
        <v>814</v>
      </c>
      <c r="I116" s="15" t="s">
        <v>734</v>
      </c>
      <c r="J116" s="30">
        <v>1997</v>
      </c>
      <c r="K116" s="17">
        <v>0.75</v>
      </c>
      <c r="L116" s="31">
        <v>11</v>
      </c>
      <c r="M116" s="79" t="s">
        <v>45</v>
      </c>
      <c r="N116" s="80"/>
      <c r="O116" s="81" t="s">
        <v>727</v>
      </c>
      <c r="P116" s="53" t="s">
        <v>931</v>
      </c>
      <c r="Q116" s="52" t="s">
        <v>815</v>
      </c>
      <c r="R116" s="96">
        <v>24.166666666666668</v>
      </c>
      <c r="S116" s="95">
        <v>29</v>
      </c>
      <c r="T116" s="88">
        <v>0.4</v>
      </c>
      <c r="U116" s="89">
        <f>V116/1.2</f>
        <v>14.5</v>
      </c>
      <c r="V116" s="86">
        <f>S116*(1-T116)</f>
        <v>17.399999999999999</v>
      </c>
      <c r="W116" s="33"/>
      <c r="X116" s="40"/>
      <c r="Y116" s="37">
        <f t="shared" si="4"/>
        <v>0</v>
      </c>
      <c r="Z116" s="38">
        <f t="shared" si="5"/>
        <v>0</v>
      </c>
      <c r="AB116" s="76"/>
      <c r="AC116" s="75">
        <f t="shared" si="6"/>
        <v>0</v>
      </c>
      <c r="AD116" s="71"/>
      <c r="AE116" s="72"/>
    </row>
    <row r="117" spans="1:31" ht="15.75" customHeight="1" x14ac:dyDescent="0.2">
      <c r="A117" s="9" t="s">
        <v>27</v>
      </c>
      <c r="B117" s="10" t="s">
        <v>23</v>
      </c>
      <c r="C117" s="11" t="s">
        <v>24</v>
      </c>
      <c r="D117" s="9" t="s">
        <v>32</v>
      </c>
      <c r="E117" s="10" t="s">
        <v>110</v>
      </c>
      <c r="F117" s="11" t="s">
        <v>718</v>
      </c>
      <c r="G117" s="12" t="s">
        <v>846</v>
      </c>
      <c r="H117" s="16" t="s">
        <v>847</v>
      </c>
      <c r="I117" s="10" t="s">
        <v>734</v>
      </c>
      <c r="J117" s="30">
        <v>1993</v>
      </c>
      <c r="K117" s="17">
        <v>0.375</v>
      </c>
      <c r="L117" s="31">
        <v>1</v>
      </c>
      <c r="M117" s="79" t="s">
        <v>65</v>
      </c>
      <c r="N117" s="80"/>
      <c r="O117" s="81" t="s">
        <v>52</v>
      </c>
      <c r="P117" s="53" t="s">
        <v>961</v>
      </c>
      <c r="Q117" s="52" t="s">
        <v>848</v>
      </c>
      <c r="R117" s="96">
        <v>28.333333333333336</v>
      </c>
      <c r="S117" s="95">
        <v>34</v>
      </c>
      <c r="T117" s="88">
        <v>0.4</v>
      </c>
      <c r="U117" s="89">
        <f>V117/1.2</f>
        <v>17</v>
      </c>
      <c r="V117" s="86">
        <f>S117*(1-T117)</f>
        <v>20.399999999999999</v>
      </c>
      <c r="W117" s="33"/>
      <c r="X117" s="40"/>
      <c r="Y117" s="37">
        <f t="shared" si="4"/>
        <v>0</v>
      </c>
      <c r="Z117" s="38">
        <f t="shared" si="5"/>
        <v>0</v>
      </c>
      <c r="AB117" s="76"/>
      <c r="AC117" s="75">
        <f t="shared" si="6"/>
        <v>0</v>
      </c>
      <c r="AD117" s="71"/>
      <c r="AE117" s="72"/>
    </row>
    <row r="118" spans="1:31" ht="15.75" customHeight="1" x14ac:dyDescent="0.2">
      <c r="A118" s="9" t="s">
        <v>27</v>
      </c>
      <c r="B118" s="10" t="s">
        <v>23</v>
      </c>
      <c r="C118" s="11" t="s">
        <v>24</v>
      </c>
      <c r="D118" s="9" t="s">
        <v>32</v>
      </c>
      <c r="E118" s="10" t="s">
        <v>110</v>
      </c>
      <c r="F118" s="11" t="s">
        <v>718</v>
      </c>
      <c r="G118" s="13" t="s">
        <v>846</v>
      </c>
      <c r="H118" s="14" t="s">
        <v>847</v>
      </c>
      <c r="I118" s="15" t="s">
        <v>734</v>
      </c>
      <c r="J118" s="30">
        <v>1998</v>
      </c>
      <c r="K118" s="17">
        <v>0.75</v>
      </c>
      <c r="L118" s="31">
        <v>3</v>
      </c>
      <c r="M118" s="79" t="s">
        <v>45</v>
      </c>
      <c r="N118" s="80" t="s">
        <v>35</v>
      </c>
      <c r="O118" s="81"/>
      <c r="P118" s="53" t="s">
        <v>940</v>
      </c>
      <c r="Q118" s="52" t="s">
        <v>849</v>
      </c>
      <c r="R118" s="96">
        <v>40.833333333333336</v>
      </c>
      <c r="S118" s="95">
        <v>49</v>
      </c>
      <c r="T118" s="88">
        <v>0.4</v>
      </c>
      <c r="U118" s="89">
        <f>V118/1.2</f>
        <v>24.5</v>
      </c>
      <c r="V118" s="86">
        <f>S118*(1-T118)</f>
        <v>29.4</v>
      </c>
      <c r="W118" s="33"/>
      <c r="X118" s="40"/>
      <c r="Y118" s="37">
        <f t="shared" si="4"/>
        <v>0</v>
      </c>
      <c r="Z118" s="38">
        <f t="shared" si="5"/>
        <v>0</v>
      </c>
      <c r="AB118" s="76"/>
      <c r="AC118" s="75">
        <f t="shared" si="6"/>
        <v>0</v>
      </c>
      <c r="AD118" s="71"/>
      <c r="AE118" s="72"/>
    </row>
    <row r="119" spans="1:31" ht="15.75" customHeight="1" x14ac:dyDescent="0.2">
      <c r="A119" s="9" t="s">
        <v>27</v>
      </c>
      <c r="B119" s="10" t="s">
        <v>23</v>
      </c>
      <c r="C119" s="11" t="s">
        <v>24</v>
      </c>
      <c r="D119" s="9" t="s">
        <v>32</v>
      </c>
      <c r="E119" s="10" t="s">
        <v>110</v>
      </c>
      <c r="F119" s="11" t="s">
        <v>718</v>
      </c>
      <c r="G119" s="12" t="s">
        <v>307</v>
      </c>
      <c r="H119" s="16" t="s">
        <v>308</v>
      </c>
      <c r="I119" s="10" t="s">
        <v>734</v>
      </c>
      <c r="J119" s="30">
        <v>1994</v>
      </c>
      <c r="K119" s="17">
        <v>0.75</v>
      </c>
      <c r="L119" s="31">
        <v>5</v>
      </c>
      <c r="M119" s="79"/>
      <c r="N119" s="80"/>
      <c r="O119" s="81"/>
      <c r="P119" s="53" t="s">
        <v>963</v>
      </c>
      <c r="Q119" s="52" t="s">
        <v>309</v>
      </c>
      <c r="R119" s="96">
        <v>30</v>
      </c>
      <c r="S119" s="95">
        <v>36</v>
      </c>
      <c r="T119" s="88">
        <v>0.4</v>
      </c>
      <c r="U119" s="89">
        <f>V119/1.2</f>
        <v>18</v>
      </c>
      <c r="V119" s="86">
        <f>S119*(1-T119)</f>
        <v>21.599999999999998</v>
      </c>
      <c r="W119" s="33"/>
      <c r="X119" s="40"/>
      <c r="Y119" s="37">
        <f t="shared" si="4"/>
        <v>0</v>
      </c>
      <c r="Z119" s="38">
        <f t="shared" si="5"/>
        <v>0</v>
      </c>
      <c r="AB119" s="76"/>
      <c r="AC119" s="75">
        <f t="shared" si="6"/>
        <v>0</v>
      </c>
      <c r="AD119" s="71"/>
      <c r="AE119" s="72"/>
    </row>
    <row r="120" spans="1:31" ht="15.75" customHeight="1" x14ac:dyDescent="0.2">
      <c r="A120" s="9" t="s">
        <v>27</v>
      </c>
      <c r="B120" s="10" t="s">
        <v>23</v>
      </c>
      <c r="C120" s="11" t="s">
        <v>24</v>
      </c>
      <c r="D120" s="9" t="s">
        <v>32</v>
      </c>
      <c r="E120" s="10" t="s">
        <v>110</v>
      </c>
      <c r="F120" s="11" t="s">
        <v>718</v>
      </c>
      <c r="G120" s="13" t="s">
        <v>327</v>
      </c>
      <c r="H120" s="14" t="s">
        <v>328</v>
      </c>
      <c r="I120" s="15" t="s">
        <v>734</v>
      </c>
      <c r="J120" s="30">
        <v>1986</v>
      </c>
      <c r="K120" s="17">
        <v>0.75</v>
      </c>
      <c r="L120" s="31">
        <v>1</v>
      </c>
      <c r="M120" s="79" t="s">
        <v>45</v>
      </c>
      <c r="N120" s="80"/>
      <c r="O120" s="81" t="s">
        <v>329</v>
      </c>
      <c r="P120" s="53" t="s">
        <v>1134</v>
      </c>
      <c r="Q120" s="52" t="s">
        <v>330</v>
      </c>
      <c r="R120" s="96">
        <v>45</v>
      </c>
      <c r="S120" s="95">
        <v>54</v>
      </c>
      <c r="T120" s="88">
        <v>0.25</v>
      </c>
      <c r="U120" s="89">
        <f>V120/1.2</f>
        <v>33.75</v>
      </c>
      <c r="V120" s="86">
        <f>S120*(1-T120)</f>
        <v>40.5</v>
      </c>
      <c r="W120" s="33"/>
      <c r="X120" s="40"/>
      <c r="Y120" s="37">
        <f t="shared" si="4"/>
        <v>0</v>
      </c>
      <c r="Z120" s="38">
        <f t="shared" si="5"/>
        <v>0</v>
      </c>
      <c r="AB120" s="76"/>
      <c r="AC120" s="75">
        <f t="shared" si="6"/>
        <v>0</v>
      </c>
      <c r="AD120" s="71"/>
      <c r="AE120" s="72"/>
    </row>
    <row r="121" spans="1:31" ht="15.75" customHeight="1" x14ac:dyDescent="0.2">
      <c r="A121" s="9" t="s">
        <v>27</v>
      </c>
      <c r="B121" s="10" t="s">
        <v>23</v>
      </c>
      <c r="C121" s="11" t="s">
        <v>24</v>
      </c>
      <c r="D121" s="9" t="s">
        <v>32</v>
      </c>
      <c r="E121" s="10" t="s">
        <v>110</v>
      </c>
      <c r="F121" s="11" t="s">
        <v>718</v>
      </c>
      <c r="G121" s="13" t="s">
        <v>327</v>
      </c>
      <c r="H121" s="14" t="s">
        <v>328</v>
      </c>
      <c r="I121" s="15" t="s">
        <v>734</v>
      </c>
      <c r="J121" s="30">
        <v>1988</v>
      </c>
      <c r="K121" s="17">
        <v>0.75</v>
      </c>
      <c r="L121" s="31">
        <v>2</v>
      </c>
      <c r="M121" s="79" t="s">
        <v>51</v>
      </c>
      <c r="N121" s="80"/>
      <c r="O121" s="81" t="s">
        <v>52</v>
      </c>
      <c r="P121" s="53" t="s">
        <v>965</v>
      </c>
      <c r="Q121" s="52" t="s">
        <v>331</v>
      </c>
      <c r="R121" s="96">
        <v>32.5</v>
      </c>
      <c r="S121" s="95">
        <v>39</v>
      </c>
      <c r="T121" s="88">
        <v>0.4</v>
      </c>
      <c r="U121" s="89">
        <f>V121/1.2</f>
        <v>19.5</v>
      </c>
      <c r="V121" s="86">
        <f>S121*(1-T121)</f>
        <v>23.4</v>
      </c>
      <c r="W121" s="33"/>
      <c r="X121" s="40"/>
      <c r="Y121" s="37">
        <f t="shared" si="4"/>
        <v>0</v>
      </c>
      <c r="Z121" s="38">
        <f t="shared" si="5"/>
        <v>0</v>
      </c>
      <c r="AB121" s="76"/>
      <c r="AC121" s="75">
        <f t="shared" si="6"/>
        <v>0</v>
      </c>
      <c r="AD121" s="71"/>
      <c r="AE121" s="72"/>
    </row>
    <row r="122" spans="1:31" ht="15.75" customHeight="1" x14ac:dyDescent="0.2">
      <c r="A122" s="9" t="s">
        <v>27</v>
      </c>
      <c r="B122" s="10" t="s">
        <v>23</v>
      </c>
      <c r="C122" s="11" t="s">
        <v>24</v>
      </c>
      <c r="D122" s="9" t="s">
        <v>32</v>
      </c>
      <c r="E122" s="10" t="s">
        <v>110</v>
      </c>
      <c r="F122" s="11" t="s">
        <v>718</v>
      </c>
      <c r="G122" s="13" t="s">
        <v>1153</v>
      </c>
      <c r="H122" s="14" t="s">
        <v>1154</v>
      </c>
      <c r="I122" s="15" t="s">
        <v>734</v>
      </c>
      <c r="J122" s="30" t="s">
        <v>1155</v>
      </c>
      <c r="K122" s="17">
        <v>0.75</v>
      </c>
      <c r="L122" s="31">
        <v>5</v>
      </c>
      <c r="M122" s="79" t="s">
        <v>51</v>
      </c>
      <c r="N122" s="80"/>
      <c r="O122" s="81"/>
      <c r="P122" s="53" t="s">
        <v>1156</v>
      </c>
      <c r="Q122" s="52" t="s">
        <v>1157</v>
      </c>
      <c r="R122" s="96">
        <v>24.166666666666668</v>
      </c>
      <c r="S122" s="95">
        <v>29</v>
      </c>
      <c r="T122" s="88">
        <v>0.25</v>
      </c>
      <c r="U122" s="89">
        <f>V122/1.2</f>
        <v>18.125</v>
      </c>
      <c r="V122" s="86">
        <f>S122*(1-T122)</f>
        <v>21.75</v>
      </c>
      <c r="W122" s="33"/>
      <c r="X122" s="40"/>
      <c r="Y122" s="37">
        <f t="shared" ref="Y122:Y184" si="7">X122*U122</f>
        <v>0</v>
      </c>
      <c r="Z122" s="38">
        <f t="shared" ref="Z122:Z184" si="8">X122*V122</f>
        <v>0</v>
      </c>
      <c r="AB122" s="76"/>
      <c r="AC122" s="75">
        <f t="shared" si="6"/>
        <v>0</v>
      </c>
      <c r="AD122" s="71"/>
      <c r="AE122" s="72"/>
    </row>
    <row r="123" spans="1:31" ht="15.75" customHeight="1" x14ac:dyDescent="0.2">
      <c r="A123" s="9" t="s">
        <v>27</v>
      </c>
      <c r="B123" s="10" t="s">
        <v>23</v>
      </c>
      <c r="C123" s="11" t="s">
        <v>24</v>
      </c>
      <c r="D123" s="9" t="s">
        <v>32</v>
      </c>
      <c r="E123" s="10" t="s">
        <v>110</v>
      </c>
      <c r="F123" s="11" t="s">
        <v>718</v>
      </c>
      <c r="G123" s="13" t="s">
        <v>370</v>
      </c>
      <c r="H123" s="14" t="s">
        <v>371</v>
      </c>
      <c r="I123" s="15" t="s">
        <v>734</v>
      </c>
      <c r="J123" s="30">
        <v>1994</v>
      </c>
      <c r="K123" s="17">
        <v>0.75</v>
      </c>
      <c r="L123" s="31">
        <v>3</v>
      </c>
      <c r="M123" s="79" t="s">
        <v>51</v>
      </c>
      <c r="N123" s="80"/>
      <c r="O123" s="81" t="s">
        <v>52</v>
      </c>
      <c r="P123" s="53" t="s">
        <v>937</v>
      </c>
      <c r="Q123" s="52" t="s">
        <v>372</v>
      </c>
      <c r="R123" s="96">
        <v>24.166666666666668</v>
      </c>
      <c r="S123" s="95">
        <v>29</v>
      </c>
      <c r="T123" s="88">
        <v>0.4</v>
      </c>
      <c r="U123" s="89">
        <f>V123/1.2</f>
        <v>14.5</v>
      </c>
      <c r="V123" s="86">
        <f>S123*(1-T123)</f>
        <v>17.399999999999999</v>
      </c>
      <c r="W123" s="33"/>
      <c r="X123" s="40"/>
      <c r="Y123" s="37">
        <f t="shared" si="7"/>
        <v>0</v>
      </c>
      <c r="Z123" s="38">
        <f t="shared" si="8"/>
        <v>0</v>
      </c>
      <c r="AB123" s="76"/>
      <c r="AC123" s="75">
        <f t="shared" si="6"/>
        <v>0</v>
      </c>
      <c r="AD123" s="71"/>
      <c r="AE123" s="72"/>
    </row>
    <row r="124" spans="1:31" ht="15.75" customHeight="1" x14ac:dyDescent="0.2">
      <c r="A124" s="9" t="s">
        <v>27</v>
      </c>
      <c r="B124" s="10" t="s">
        <v>23</v>
      </c>
      <c r="C124" s="11" t="s">
        <v>24</v>
      </c>
      <c r="D124" s="9" t="s">
        <v>32</v>
      </c>
      <c r="E124" s="10" t="s">
        <v>110</v>
      </c>
      <c r="F124" s="11" t="s">
        <v>718</v>
      </c>
      <c r="G124" s="12" t="s">
        <v>370</v>
      </c>
      <c r="H124" s="16" t="s">
        <v>371</v>
      </c>
      <c r="I124" s="10" t="s">
        <v>734</v>
      </c>
      <c r="J124" s="30">
        <v>1998</v>
      </c>
      <c r="K124" s="17">
        <v>0.75</v>
      </c>
      <c r="L124" s="31">
        <v>4</v>
      </c>
      <c r="M124" s="79" t="s">
        <v>51</v>
      </c>
      <c r="N124" s="80"/>
      <c r="O124" s="81"/>
      <c r="P124" s="53" t="s">
        <v>962</v>
      </c>
      <c r="Q124" s="52" t="s">
        <v>852</v>
      </c>
      <c r="R124" s="96">
        <v>22.5</v>
      </c>
      <c r="S124" s="95">
        <v>27</v>
      </c>
      <c r="T124" s="88">
        <v>0.4</v>
      </c>
      <c r="U124" s="89">
        <f>V124/1.2</f>
        <v>13.5</v>
      </c>
      <c r="V124" s="86">
        <f>S124*(1-T124)</f>
        <v>16.2</v>
      </c>
      <c r="W124" s="33"/>
      <c r="X124" s="40"/>
      <c r="Y124" s="37">
        <f t="shared" si="7"/>
        <v>0</v>
      </c>
      <c r="Z124" s="38">
        <f t="shared" si="8"/>
        <v>0</v>
      </c>
      <c r="AB124" s="76"/>
      <c r="AC124" s="75">
        <f t="shared" si="6"/>
        <v>0</v>
      </c>
      <c r="AD124" s="71"/>
      <c r="AE124" s="72"/>
    </row>
    <row r="125" spans="1:31" ht="15.75" customHeight="1" x14ac:dyDescent="0.2">
      <c r="A125" s="9" t="s">
        <v>27</v>
      </c>
      <c r="B125" s="10" t="s">
        <v>23</v>
      </c>
      <c r="C125" s="11" t="s">
        <v>24</v>
      </c>
      <c r="D125" s="9" t="s">
        <v>32</v>
      </c>
      <c r="E125" s="10" t="s">
        <v>110</v>
      </c>
      <c r="F125" s="11" t="s">
        <v>718</v>
      </c>
      <c r="G125" s="12" t="s">
        <v>373</v>
      </c>
      <c r="H125" s="16" t="s">
        <v>374</v>
      </c>
      <c r="I125" s="10" t="s">
        <v>734</v>
      </c>
      <c r="J125" s="30">
        <v>1979</v>
      </c>
      <c r="K125" s="17">
        <v>0.75</v>
      </c>
      <c r="L125" s="31">
        <v>7</v>
      </c>
      <c r="M125" s="79" t="s">
        <v>63</v>
      </c>
      <c r="N125" s="80"/>
      <c r="O125" s="81"/>
      <c r="P125" s="53" t="s">
        <v>965</v>
      </c>
      <c r="Q125" s="52" t="s">
        <v>375</v>
      </c>
      <c r="R125" s="96">
        <v>32.5</v>
      </c>
      <c r="S125" s="95">
        <v>39</v>
      </c>
      <c r="T125" s="88">
        <v>0.4</v>
      </c>
      <c r="U125" s="89">
        <f>V125/1.2</f>
        <v>19.5</v>
      </c>
      <c r="V125" s="86">
        <f>S125*(1-T125)</f>
        <v>23.4</v>
      </c>
      <c r="W125" s="33"/>
      <c r="X125" s="40"/>
      <c r="Y125" s="37">
        <f t="shared" si="7"/>
        <v>0</v>
      </c>
      <c r="Z125" s="38">
        <f t="shared" si="8"/>
        <v>0</v>
      </c>
      <c r="AB125" s="76"/>
      <c r="AC125" s="75">
        <f t="shared" si="6"/>
        <v>0</v>
      </c>
      <c r="AD125" s="71"/>
      <c r="AE125" s="72"/>
    </row>
    <row r="126" spans="1:31" ht="15.75" customHeight="1" x14ac:dyDescent="0.2">
      <c r="A126" s="9" t="s">
        <v>27</v>
      </c>
      <c r="B126" s="10" t="s">
        <v>23</v>
      </c>
      <c r="C126" s="11" t="s">
        <v>24</v>
      </c>
      <c r="D126" s="9" t="s">
        <v>32</v>
      </c>
      <c r="E126" s="10" t="s">
        <v>110</v>
      </c>
      <c r="F126" s="11" t="s">
        <v>718</v>
      </c>
      <c r="G126" s="13" t="s">
        <v>1343</v>
      </c>
      <c r="H126" s="14" t="s">
        <v>1344</v>
      </c>
      <c r="I126" s="15" t="s">
        <v>734</v>
      </c>
      <c r="J126" s="30">
        <v>1987</v>
      </c>
      <c r="K126" s="17">
        <v>0.75</v>
      </c>
      <c r="L126" s="31">
        <v>3</v>
      </c>
      <c r="M126" s="79" t="s">
        <v>63</v>
      </c>
      <c r="N126" s="80" t="s">
        <v>35</v>
      </c>
      <c r="O126" s="81" t="s">
        <v>52</v>
      </c>
      <c r="P126" s="53" t="s">
        <v>1222</v>
      </c>
      <c r="Q126" s="52" t="s">
        <v>1345</v>
      </c>
      <c r="R126" s="96">
        <v>107.5</v>
      </c>
      <c r="S126" s="95">
        <v>129</v>
      </c>
      <c r="T126" s="88">
        <v>0.15</v>
      </c>
      <c r="U126" s="89">
        <f>V126/1.2</f>
        <v>91.375</v>
      </c>
      <c r="V126" s="86">
        <f>S126*(1-T126)</f>
        <v>109.64999999999999</v>
      </c>
      <c r="W126" s="33"/>
      <c r="X126" s="40"/>
      <c r="Y126" s="37">
        <f t="shared" si="7"/>
        <v>0</v>
      </c>
      <c r="Z126" s="38">
        <f t="shared" si="8"/>
        <v>0</v>
      </c>
      <c r="AB126" s="76"/>
      <c r="AC126" s="75">
        <f t="shared" si="6"/>
        <v>0</v>
      </c>
      <c r="AD126" s="71"/>
      <c r="AE126" s="72"/>
    </row>
    <row r="127" spans="1:31" ht="15.75" customHeight="1" x14ac:dyDescent="0.2">
      <c r="A127" s="9" t="s">
        <v>27</v>
      </c>
      <c r="B127" s="10" t="s">
        <v>23</v>
      </c>
      <c r="C127" s="11" t="s">
        <v>24</v>
      </c>
      <c r="D127" s="9" t="s">
        <v>32</v>
      </c>
      <c r="E127" s="10" t="s">
        <v>110</v>
      </c>
      <c r="F127" s="11" t="s">
        <v>718</v>
      </c>
      <c r="G127" s="13" t="s">
        <v>775</v>
      </c>
      <c r="H127" s="14" t="s">
        <v>776</v>
      </c>
      <c r="I127" s="15" t="s">
        <v>734</v>
      </c>
      <c r="J127" s="30">
        <v>1998</v>
      </c>
      <c r="K127" s="17">
        <v>0.75</v>
      </c>
      <c r="L127" s="31">
        <v>1</v>
      </c>
      <c r="M127" s="79"/>
      <c r="N127" s="80"/>
      <c r="O127" s="81"/>
      <c r="P127" s="53" t="s">
        <v>219</v>
      </c>
      <c r="Q127" s="52" t="s">
        <v>777</v>
      </c>
      <c r="R127" s="96">
        <v>36.666666666666671</v>
      </c>
      <c r="S127" s="95">
        <v>44</v>
      </c>
      <c r="T127" s="88">
        <v>0.25</v>
      </c>
      <c r="U127" s="89">
        <f>V127/1.2</f>
        <v>27.5</v>
      </c>
      <c r="V127" s="86">
        <f>S127*(1-T127)</f>
        <v>33</v>
      </c>
      <c r="W127" s="33"/>
      <c r="X127" s="40"/>
      <c r="Y127" s="37">
        <f t="shared" si="7"/>
        <v>0</v>
      </c>
      <c r="Z127" s="38">
        <f t="shared" si="8"/>
        <v>0</v>
      </c>
      <c r="AB127" s="76"/>
      <c r="AC127" s="75">
        <f t="shared" si="6"/>
        <v>0</v>
      </c>
      <c r="AD127" s="71"/>
      <c r="AE127" s="72"/>
    </row>
    <row r="128" spans="1:31" ht="15.75" customHeight="1" x14ac:dyDescent="0.2">
      <c r="A128" s="9" t="s">
        <v>27</v>
      </c>
      <c r="B128" s="10" t="s">
        <v>23</v>
      </c>
      <c r="C128" s="11" t="s">
        <v>24</v>
      </c>
      <c r="D128" s="9" t="s">
        <v>32</v>
      </c>
      <c r="E128" s="10" t="s">
        <v>110</v>
      </c>
      <c r="F128" s="11" t="s">
        <v>718</v>
      </c>
      <c r="G128" s="13" t="s">
        <v>1247</v>
      </c>
      <c r="H128" s="14" t="s">
        <v>1248</v>
      </c>
      <c r="I128" s="15" t="s">
        <v>734</v>
      </c>
      <c r="J128" s="30">
        <v>2005</v>
      </c>
      <c r="K128" s="17">
        <v>0.75</v>
      </c>
      <c r="L128" s="31">
        <v>12</v>
      </c>
      <c r="M128" s="79" t="s">
        <v>51</v>
      </c>
      <c r="N128" s="80"/>
      <c r="O128" s="81" t="s">
        <v>1249</v>
      </c>
      <c r="P128" s="53" t="s">
        <v>1250</v>
      </c>
      <c r="Q128" s="52" t="s">
        <v>1251</v>
      </c>
      <c r="R128" s="96">
        <v>45</v>
      </c>
      <c r="S128" s="95">
        <v>54</v>
      </c>
      <c r="T128" s="88">
        <v>0.25</v>
      </c>
      <c r="U128" s="89">
        <f>V128/1.2</f>
        <v>33.75</v>
      </c>
      <c r="V128" s="86">
        <f>S128*(1-T128)</f>
        <v>40.5</v>
      </c>
      <c r="W128" s="33"/>
      <c r="X128" s="40"/>
      <c r="Y128" s="37">
        <f t="shared" si="7"/>
        <v>0</v>
      </c>
      <c r="Z128" s="38">
        <f t="shared" si="8"/>
        <v>0</v>
      </c>
      <c r="AB128" s="76"/>
      <c r="AC128" s="75">
        <f t="shared" si="6"/>
        <v>0</v>
      </c>
      <c r="AD128" s="71"/>
      <c r="AE128" s="72"/>
    </row>
    <row r="129" spans="1:31" ht="15.75" customHeight="1" x14ac:dyDescent="0.2">
      <c r="A129" s="9" t="s">
        <v>27</v>
      </c>
      <c r="B129" s="10" t="s">
        <v>23</v>
      </c>
      <c r="C129" s="11" t="s">
        <v>24</v>
      </c>
      <c r="D129" s="9" t="s">
        <v>32</v>
      </c>
      <c r="E129" s="10" t="s">
        <v>110</v>
      </c>
      <c r="F129" s="11" t="s">
        <v>718</v>
      </c>
      <c r="G129" s="13" t="s">
        <v>1340</v>
      </c>
      <c r="H129" s="14" t="s">
        <v>1341</v>
      </c>
      <c r="I129" s="15" t="s">
        <v>734</v>
      </c>
      <c r="J129" s="30">
        <v>1981</v>
      </c>
      <c r="K129" s="17">
        <v>0.75</v>
      </c>
      <c r="L129" s="31">
        <v>6</v>
      </c>
      <c r="M129" s="79" t="s">
        <v>63</v>
      </c>
      <c r="N129" s="80"/>
      <c r="O129" s="81" t="s">
        <v>87</v>
      </c>
      <c r="P129" s="53" t="s">
        <v>1299</v>
      </c>
      <c r="Q129" s="52" t="s">
        <v>1342</v>
      </c>
      <c r="R129" s="96">
        <v>99.166666666666671</v>
      </c>
      <c r="S129" s="95">
        <v>119</v>
      </c>
      <c r="T129" s="88">
        <v>0.25</v>
      </c>
      <c r="U129" s="89">
        <f>V129/1.2</f>
        <v>74.375</v>
      </c>
      <c r="V129" s="86">
        <f>S129*(1-T129)</f>
        <v>89.25</v>
      </c>
      <c r="W129" s="33"/>
      <c r="X129" s="40"/>
      <c r="Y129" s="37">
        <f t="shared" si="7"/>
        <v>0</v>
      </c>
      <c r="Z129" s="38">
        <f t="shared" si="8"/>
        <v>0</v>
      </c>
      <c r="AB129" s="76"/>
      <c r="AC129" s="75">
        <f t="shared" si="6"/>
        <v>0</v>
      </c>
      <c r="AD129" s="71"/>
      <c r="AE129" s="72"/>
    </row>
    <row r="130" spans="1:31" ht="15.75" customHeight="1" x14ac:dyDescent="0.2">
      <c r="A130" s="9" t="s">
        <v>27</v>
      </c>
      <c r="B130" s="10" t="s">
        <v>23</v>
      </c>
      <c r="C130" s="11" t="s">
        <v>24</v>
      </c>
      <c r="D130" s="9" t="s">
        <v>32</v>
      </c>
      <c r="E130" s="10" t="s">
        <v>110</v>
      </c>
      <c r="F130" s="11" t="s">
        <v>718</v>
      </c>
      <c r="G130" s="13" t="s">
        <v>361</v>
      </c>
      <c r="H130" s="14" t="s">
        <v>362</v>
      </c>
      <c r="I130" s="15" t="s">
        <v>734</v>
      </c>
      <c r="J130" s="30">
        <v>1994</v>
      </c>
      <c r="K130" s="17">
        <v>0.75</v>
      </c>
      <c r="L130" s="31">
        <v>4</v>
      </c>
      <c r="M130" s="79" t="s">
        <v>45</v>
      </c>
      <c r="N130" s="80"/>
      <c r="O130" s="81"/>
      <c r="P130" s="53" t="s">
        <v>351</v>
      </c>
      <c r="Q130" s="52" t="s">
        <v>443</v>
      </c>
      <c r="R130" s="96">
        <v>40.833333333333336</v>
      </c>
      <c r="S130" s="95">
        <v>49</v>
      </c>
      <c r="T130" s="88">
        <v>0.25</v>
      </c>
      <c r="U130" s="89">
        <f>V130/1.2</f>
        <v>30.625</v>
      </c>
      <c r="V130" s="86">
        <f>S130*(1-T130)</f>
        <v>36.75</v>
      </c>
      <c r="W130" s="33"/>
      <c r="X130" s="40"/>
      <c r="Y130" s="37">
        <f t="shared" si="7"/>
        <v>0</v>
      </c>
      <c r="Z130" s="38">
        <f t="shared" si="8"/>
        <v>0</v>
      </c>
      <c r="AB130" s="76"/>
      <c r="AC130" s="75">
        <f t="shared" si="6"/>
        <v>0</v>
      </c>
      <c r="AD130" s="71"/>
      <c r="AE130" s="72"/>
    </row>
    <row r="131" spans="1:31" ht="15.75" customHeight="1" x14ac:dyDescent="0.2">
      <c r="A131" s="9" t="s">
        <v>27</v>
      </c>
      <c r="B131" s="10" t="s">
        <v>23</v>
      </c>
      <c r="C131" s="11" t="s">
        <v>24</v>
      </c>
      <c r="D131" s="9" t="s">
        <v>32</v>
      </c>
      <c r="E131" s="10" t="s">
        <v>110</v>
      </c>
      <c r="F131" s="11" t="s">
        <v>718</v>
      </c>
      <c r="G131" s="13" t="s">
        <v>361</v>
      </c>
      <c r="H131" s="14" t="s">
        <v>362</v>
      </c>
      <c r="I131" s="15" t="s">
        <v>734</v>
      </c>
      <c r="J131" s="30">
        <v>2002</v>
      </c>
      <c r="K131" s="17">
        <v>0.75</v>
      </c>
      <c r="L131" s="31">
        <v>1</v>
      </c>
      <c r="M131" s="79" t="s">
        <v>45</v>
      </c>
      <c r="N131" s="80"/>
      <c r="O131" s="81"/>
      <c r="P131" s="53" t="s">
        <v>811</v>
      </c>
      <c r="Q131" s="52" t="s">
        <v>444</v>
      </c>
      <c r="R131" s="96">
        <v>30</v>
      </c>
      <c r="S131" s="95">
        <v>36</v>
      </c>
      <c r="T131" s="88">
        <v>0.25</v>
      </c>
      <c r="U131" s="89">
        <f>V131/1.2</f>
        <v>22.5</v>
      </c>
      <c r="V131" s="86">
        <f>S131*(1-T131)</f>
        <v>27</v>
      </c>
      <c r="W131" s="33"/>
      <c r="X131" s="40"/>
      <c r="Y131" s="37">
        <f t="shared" si="7"/>
        <v>0</v>
      </c>
      <c r="Z131" s="38">
        <f t="shared" si="8"/>
        <v>0</v>
      </c>
      <c r="AB131" s="76"/>
      <c r="AC131" s="75">
        <f t="shared" si="6"/>
        <v>0</v>
      </c>
      <c r="AD131" s="71"/>
      <c r="AE131" s="72"/>
    </row>
    <row r="132" spans="1:31" ht="15.75" customHeight="1" x14ac:dyDescent="0.2">
      <c r="A132" s="9" t="s">
        <v>27</v>
      </c>
      <c r="B132" s="10" t="s">
        <v>23</v>
      </c>
      <c r="C132" s="11" t="s">
        <v>24</v>
      </c>
      <c r="D132" s="9" t="s">
        <v>32</v>
      </c>
      <c r="E132" s="10" t="s">
        <v>110</v>
      </c>
      <c r="F132" s="11" t="s">
        <v>718</v>
      </c>
      <c r="G132" s="12" t="s">
        <v>449</v>
      </c>
      <c r="H132" s="16" t="s">
        <v>450</v>
      </c>
      <c r="I132" s="10" t="s">
        <v>734</v>
      </c>
      <c r="J132" s="30">
        <v>2000</v>
      </c>
      <c r="K132" s="17">
        <v>0.75</v>
      </c>
      <c r="L132" s="31">
        <v>9</v>
      </c>
      <c r="M132" s="79"/>
      <c r="N132" s="80"/>
      <c r="O132" s="81"/>
      <c r="P132" s="53" t="s">
        <v>739</v>
      </c>
      <c r="Q132" s="52" t="s">
        <v>451</v>
      </c>
      <c r="R132" s="96">
        <v>40.833333333333336</v>
      </c>
      <c r="S132" s="95">
        <v>49</v>
      </c>
      <c r="T132" s="88">
        <v>0.25</v>
      </c>
      <c r="U132" s="89">
        <f>V132/1.2</f>
        <v>30.625</v>
      </c>
      <c r="V132" s="86">
        <f>S132*(1-T132)</f>
        <v>36.75</v>
      </c>
      <c r="W132" s="33"/>
      <c r="X132" s="40"/>
      <c r="Y132" s="37">
        <f t="shared" si="7"/>
        <v>0</v>
      </c>
      <c r="Z132" s="38">
        <f t="shared" si="8"/>
        <v>0</v>
      </c>
      <c r="AB132" s="76"/>
      <c r="AC132" s="75">
        <f t="shared" si="6"/>
        <v>0</v>
      </c>
      <c r="AD132" s="71"/>
      <c r="AE132" s="72"/>
    </row>
    <row r="133" spans="1:31" ht="15.75" customHeight="1" x14ac:dyDescent="0.2">
      <c r="A133" s="9" t="s">
        <v>27</v>
      </c>
      <c r="B133" s="10" t="s">
        <v>23</v>
      </c>
      <c r="C133" s="11" t="s">
        <v>24</v>
      </c>
      <c r="D133" s="9" t="s">
        <v>32</v>
      </c>
      <c r="E133" s="10" t="s">
        <v>110</v>
      </c>
      <c r="F133" s="11" t="s">
        <v>718</v>
      </c>
      <c r="G133" s="13" t="s">
        <v>1351</v>
      </c>
      <c r="H133" s="14" t="s">
        <v>1352</v>
      </c>
      <c r="I133" s="15" t="s">
        <v>734</v>
      </c>
      <c r="J133" s="30">
        <v>1994</v>
      </c>
      <c r="K133" s="17">
        <v>0.75</v>
      </c>
      <c r="L133" s="31">
        <v>2</v>
      </c>
      <c r="M133" s="79" t="s">
        <v>51</v>
      </c>
      <c r="N133" s="80"/>
      <c r="O133" s="81" t="s">
        <v>52</v>
      </c>
      <c r="P133" s="53" t="s">
        <v>1353</v>
      </c>
      <c r="Q133" s="52" t="s">
        <v>1354</v>
      </c>
      <c r="R133" s="96">
        <v>149.16666666666669</v>
      </c>
      <c r="S133" s="95">
        <v>179</v>
      </c>
      <c r="T133" s="88">
        <v>0.15</v>
      </c>
      <c r="U133" s="89">
        <f>V133/1.2</f>
        <v>126.79166666666667</v>
      </c>
      <c r="V133" s="86">
        <f>S133*(1-T133)</f>
        <v>152.15</v>
      </c>
      <c r="W133" s="33"/>
      <c r="X133" s="40"/>
      <c r="Y133" s="37">
        <f t="shared" si="7"/>
        <v>0</v>
      </c>
      <c r="Z133" s="38">
        <f t="shared" si="8"/>
        <v>0</v>
      </c>
      <c r="AB133" s="76"/>
      <c r="AC133" s="75">
        <f t="shared" si="6"/>
        <v>0</v>
      </c>
      <c r="AD133" s="71"/>
      <c r="AE133" s="72"/>
    </row>
    <row r="134" spans="1:31" ht="15.75" customHeight="1" x14ac:dyDescent="0.2">
      <c r="A134" s="9" t="s">
        <v>27</v>
      </c>
      <c r="B134" s="10" t="s">
        <v>23</v>
      </c>
      <c r="C134" s="11" t="s">
        <v>24</v>
      </c>
      <c r="D134" s="9" t="s">
        <v>32</v>
      </c>
      <c r="E134" s="10" t="s">
        <v>110</v>
      </c>
      <c r="F134" s="11" t="s">
        <v>718</v>
      </c>
      <c r="G134" s="13" t="s">
        <v>452</v>
      </c>
      <c r="H134" s="14" t="s">
        <v>453</v>
      </c>
      <c r="I134" s="15" t="s">
        <v>734</v>
      </c>
      <c r="J134" s="30">
        <v>1976</v>
      </c>
      <c r="K134" s="17">
        <v>0.75</v>
      </c>
      <c r="L134" s="31">
        <v>6</v>
      </c>
      <c r="M134" s="79" t="s">
        <v>169</v>
      </c>
      <c r="N134" s="80" t="s">
        <v>35</v>
      </c>
      <c r="O134" s="81" t="s">
        <v>89</v>
      </c>
      <c r="P134" s="53" t="s">
        <v>985</v>
      </c>
      <c r="Q134" s="52" t="s">
        <v>454</v>
      </c>
      <c r="R134" s="96">
        <v>24.166666666666668</v>
      </c>
      <c r="S134" s="95">
        <v>29</v>
      </c>
      <c r="T134" s="88">
        <v>0.4</v>
      </c>
      <c r="U134" s="89">
        <f>V134/1.2</f>
        <v>14.5</v>
      </c>
      <c r="V134" s="86">
        <f>S134*(1-T134)</f>
        <v>17.399999999999999</v>
      </c>
      <c r="W134" s="33"/>
      <c r="X134" s="40"/>
      <c r="Y134" s="37">
        <f t="shared" si="7"/>
        <v>0</v>
      </c>
      <c r="Z134" s="38">
        <f t="shared" si="8"/>
        <v>0</v>
      </c>
      <c r="AB134" s="76"/>
      <c r="AC134" s="75">
        <f t="shared" si="6"/>
        <v>0</v>
      </c>
      <c r="AD134" s="71"/>
      <c r="AE134" s="72"/>
    </row>
    <row r="135" spans="1:31" ht="15.75" customHeight="1" x14ac:dyDescent="0.2">
      <c r="A135" s="9" t="s">
        <v>27</v>
      </c>
      <c r="B135" s="10" t="s">
        <v>23</v>
      </c>
      <c r="C135" s="11" t="s">
        <v>24</v>
      </c>
      <c r="D135" s="9" t="s">
        <v>32</v>
      </c>
      <c r="E135" s="10" t="s">
        <v>110</v>
      </c>
      <c r="F135" s="11" t="s">
        <v>718</v>
      </c>
      <c r="G135" s="12" t="s">
        <v>452</v>
      </c>
      <c r="H135" s="16" t="s">
        <v>453</v>
      </c>
      <c r="I135" s="10" t="s">
        <v>734</v>
      </c>
      <c r="J135" s="30">
        <v>1976</v>
      </c>
      <c r="K135" s="17">
        <v>0.75</v>
      </c>
      <c r="L135" s="31">
        <v>6</v>
      </c>
      <c r="M135" s="79" t="s">
        <v>63</v>
      </c>
      <c r="N135" s="80" t="s">
        <v>57</v>
      </c>
      <c r="O135" s="81" t="s">
        <v>89</v>
      </c>
      <c r="P135" s="53" t="s">
        <v>985</v>
      </c>
      <c r="Q135" s="52" t="s">
        <v>455</v>
      </c>
      <c r="R135" s="96">
        <v>24.166666666666668</v>
      </c>
      <c r="S135" s="95">
        <v>29</v>
      </c>
      <c r="T135" s="88">
        <v>0.4</v>
      </c>
      <c r="U135" s="89">
        <f>V135/1.2</f>
        <v>14.5</v>
      </c>
      <c r="V135" s="86">
        <f>S135*(1-T135)</f>
        <v>17.399999999999999</v>
      </c>
      <c r="W135" s="33"/>
      <c r="X135" s="40"/>
      <c r="Y135" s="37">
        <f t="shared" si="7"/>
        <v>0</v>
      </c>
      <c r="Z135" s="38">
        <f t="shared" si="8"/>
        <v>0</v>
      </c>
      <c r="AB135" s="76"/>
      <c r="AC135" s="75">
        <f t="shared" si="6"/>
        <v>0</v>
      </c>
      <c r="AD135" s="71"/>
      <c r="AE135" s="72"/>
    </row>
    <row r="136" spans="1:31" ht="15.75" customHeight="1" x14ac:dyDescent="0.2">
      <c r="A136" s="9" t="s">
        <v>27</v>
      </c>
      <c r="B136" s="10" t="s">
        <v>23</v>
      </c>
      <c r="C136" s="11" t="s">
        <v>24</v>
      </c>
      <c r="D136" s="9" t="s">
        <v>32</v>
      </c>
      <c r="E136" s="10" t="s">
        <v>110</v>
      </c>
      <c r="F136" s="11" t="s">
        <v>718</v>
      </c>
      <c r="G136" s="13" t="s">
        <v>452</v>
      </c>
      <c r="H136" s="14" t="s">
        <v>453</v>
      </c>
      <c r="I136" s="15" t="s">
        <v>734</v>
      </c>
      <c r="J136" s="30">
        <v>1976</v>
      </c>
      <c r="K136" s="17">
        <v>0.75</v>
      </c>
      <c r="L136" s="31">
        <v>11</v>
      </c>
      <c r="M136" s="79" t="s">
        <v>65</v>
      </c>
      <c r="N136" s="80"/>
      <c r="O136" s="81" t="s">
        <v>61</v>
      </c>
      <c r="P136" s="53" t="s">
        <v>983</v>
      </c>
      <c r="Q136" s="52" t="s">
        <v>456</v>
      </c>
      <c r="R136" s="96">
        <v>24.166666666666668</v>
      </c>
      <c r="S136" s="95">
        <v>29</v>
      </c>
      <c r="T136" s="88">
        <v>0.4</v>
      </c>
      <c r="U136" s="89">
        <f>V136/1.2</f>
        <v>14.5</v>
      </c>
      <c r="V136" s="86">
        <f>S136*(1-T136)</f>
        <v>17.399999999999999</v>
      </c>
      <c r="W136" s="33"/>
      <c r="X136" s="40"/>
      <c r="Y136" s="37">
        <f t="shared" si="7"/>
        <v>0</v>
      </c>
      <c r="Z136" s="38">
        <f t="shared" si="8"/>
        <v>0</v>
      </c>
      <c r="AB136" s="76"/>
      <c r="AC136" s="75">
        <f t="shared" si="6"/>
        <v>0</v>
      </c>
      <c r="AD136" s="71"/>
      <c r="AE136" s="72"/>
    </row>
    <row r="137" spans="1:31" ht="15.75" customHeight="1" x14ac:dyDescent="0.2">
      <c r="A137" s="9" t="s">
        <v>27</v>
      </c>
      <c r="B137" s="10" t="s">
        <v>23</v>
      </c>
      <c r="C137" s="11" t="s">
        <v>24</v>
      </c>
      <c r="D137" s="9" t="s">
        <v>32</v>
      </c>
      <c r="E137" s="10" t="s">
        <v>110</v>
      </c>
      <c r="F137" s="11" t="s">
        <v>718</v>
      </c>
      <c r="G137" s="12" t="s">
        <v>452</v>
      </c>
      <c r="H137" s="16" t="s">
        <v>453</v>
      </c>
      <c r="I137" s="10" t="s">
        <v>734</v>
      </c>
      <c r="J137" s="30">
        <v>1976</v>
      </c>
      <c r="K137" s="17">
        <v>0.75</v>
      </c>
      <c r="L137" s="31">
        <v>12</v>
      </c>
      <c r="M137" s="79" t="s">
        <v>65</v>
      </c>
      <c r="N137" s="80" t="s">
        <v>76</v>
      </c>
      <c r="O137" s="81" t="s">
        <v>61</v>
      </c>
      <c r="P137" s="53" t="s">
        <v>984</v>
      </c>
      <c r="Q137" s="52" t="s">
        <v>457</v>
      </c>
      <c r="R137" s="96">
        <v>24.166666666666668</v>
      </c>
      <c r="S137" s="95">
        <v>29</v>
      </c>
      <c r="T137" s="88">
        <v>0.4</v>
      </c>
      <c r="U137" s="89">
        <f>V137/1.2</f>
        <v>14.5</v>
      </c>
      <c r="V137" s="86">
        <f>S137*(1-T137)</f>
        <v>17.399999999999999</v>
      </c>
      <c r="W137" s="33"/>
      <c r="X137" s="40"/>
      <c r="Y137" s="37">
        <f t="shared" si="7"/>
        <v>0</v>
      </c>
      <c r="Z137" s="38">
        <f t="shared" si="8"/>
        <v>0</v>
      </c>
      <c r="AB137" s="76"/>
      <c r="AC137" s="75">
        <f t="shared" si="6"/>
        <v>0</v>
      </c>
      <c r="AD137" s="71"/>
      <c r="AE137" s="72"/>
    </row>
    <row r="138" spans="1:31" ht="15.75" customHeight="1" x14ac:dyDescent="0.2">
      <c r="A138" s="9" t="s">
        <v>27</v>
      </c>
      <c r="B138" s="10" t="s">
        <v>23</v>
      </c>
      <c r="C138" s="11" t="s">
        <v>24</v>
      </c>
      <c r="D138" s="9" t="s">
        <v>32</v>
      </c>
      <c r="E138" s="10" t="s">
        <v>110</v>
      </c>
      <c r="F138" s="11" t="s">
        <v>718</v>
      </c>
      <c r="G138" s="13" t="s">
        <v>460</v>
      </c>
      <c r="H138" s="14" t="s">
        <v>460</v>
      </c>
      <c r="I138" s="15" t="s">
        <v>734</v>
      </c>
      <c r="J138" s="30">
        <v>1993</v>
      </c>
      <c r="K138" s="17">
        <v>0.75</v>
      </c>
      <c r="L138" s="31">
        <v>1</v>
      </c>
      <c r="M138" s="79" t="s">
        <v>51</v>
      </c>
      <c r="N138" s="80"/>
      <c r="O138" s="81" t="s">
        <v>47</v>
      </c>
      <c r="P138" s="53" t="s">
        <v>978</v>
      </c>
      <c r="Q138" s="52" t="s">
        <v>461</v>
      </c>
      <c r="R138" s="96">
        <v>27.5</v>
      </c>
      <c r="S138" s="95">
        <v>33</v>
      </c>
      <c r="T138" s="88">
        <v>0.4</v>
      </c>
      <c r="U138" s="89">
        <f>V138/1.2</f>
        <v>16.5</v>
      </c>
      <c r="V138" s="86">
        <f>S138*(1-T138)</f>
        <v>19.8</v>
      </c>
      <c r="W138" s="33"/>
      <c r="X138" s="40"/>
      <c r="Y138" s="37">
        <f t="shared" si="7"/>
        <v>0</v>
      </c>
      <c r="Z138" s="38">
        <f t="shared" si="8"/>
        <v>0</v>
      </c>
      <c r="AB138" s="76"/>
      <c r="AC138" s="75">
        <f t="shared" si="6"/>
        <v>0</v>
      </c>
      <c r="AD138" s="71"/>
      <c r="AE138" s="72"/>
    </row>
    <row r="139" spans="1:31" ht="15.75" customHeight="1" x14ac:dyDescent="0.2">
      <c r="A139" s="9" t="s">
        <v>27</v>
      </c>
      <c r="B139" s="10" t="s">
        <v>23</v>
      </c>
      <c r="C139" s="11" t="s">
        <v>24</v>
      </c>
      <c r="D139" s="9" t="s">
        <v>32</v>
      </c>
      <c r="E139" s="10" t="s">
        <v>110</v>
      </c>
      <c r="F139" s="11" t="s">
        <v>718</v>
      </c>
      <c r="G139" s="13" t="s">
        <v>462</v>
      </c>
      <c r="H139" s="14" t="s">
        <v>462</v>
      </c>
      <c r="I139" s="15" t="s">
        <v>734</v>
      </c>
      <c r="J139" s="30">
        <v>2006</v>
      </c>
      <c r="K139" s="17">
        <v>0.75</v>
      </c>
      <c r="L139" s="31">
        <v>1</v>
      </c>
      <c r="M139" s="79"/>
      <c r="N139" s="80"/>
      <c r="O139" s="81"/>
      <c r="P139" s="53" t="s">
        <v>507</v>
      </c>
      <c r="Q139" s="52" t="s">
        <v>463</v>
      </c>
      <c r="R139" s="96">
        <v>32.5</v>
      </c>
      <c r="S139" s="95">
        <v>39</v>
      </c>
      <c r="T139" s="88">
        <v>0.25</v>
      </c>
      <c r="U139" s="89">
        <f>V139/1.2</f>
        <v>24.375</v>
      </c>
      <c r="V139" s="86">
        <f>S139*(1-T139)</f>
        <v>29.25</v>
      </c>
      <c r="W139" s="33"/>
      <c r="X139" s="40"/>
      <c r="Y139" s="37">
        <f t="shared" si="7"/>
        <v>0</v>
      </c>
      <c r="Z139" s="38">
        <f t="shared" si="8"/>
        <v>0</v>
      </c>
      <c r="AB139" s="76"/>
      <c r="AC139" s="75">
        <f t="shared" si="6"/>
        <v>0</v>
      </c>
      <c r="AD139" s="71"/>
      <c r="AE139" s="72"/>
    </row>
    <row r="140" spans="1:31" ht="15.75" customHeight="1" x14ac:dyDescent="0.2">
      <c r="A140" s="9" t="s">
        <v>27</v>
      </c>
      <c r="B140" s="10" t="s">
        <v>23</v>
      </c>
      <c r="C140" s="11" t="s">
        <v>24</v>
      </c>
      <c r="D140" s="9" t="s">
        <v>32</v>
      </c>
      <c r="E140" s="10" t="s">
        <v>110</v>
      </c>
      <c r="F140" s="11" t="s">
        <v>718</v>
      </c>
      <c r="G140" s="13" t="s">
        <v>625</v>
      </c>
      <c r="H140" s="14" t="s">
        <v>625</v>
      </c>
      <c r="I140" s="15" t="s">
        <v>734</v>
      </c>
      <c r="J140" s="30">
        <v>1999</v>
      </c>
      <c r="K140" s="17">
        <v>0.75</v>
      </c>
      <c r="L140" s="31">
        <v>6</v>
      </c>
      <c r="M140" s="79"/>
      <c r="N140" s="80"/>
      <c r="O140" s="81"/>
      <c r="P140" s="53" t="s">
        <v>986</v>
      </c>
      <c r="Q140" s="52" t="s">
        <v>627</v>
      </c>
      <c r="R140" s="96">
        <v>32.5</v>
      </c>
      <c r="S140" s="95">
        <v>39</v>
      </c>
      <c r="T140" s="88">
        <v>0.4</v>
      </c>
      <c r="U140" s="89">
        <f>V140/1.2</f>
        <v>19.5</v>
      </c>
      <c r="V140" s="86">
        <f>S140*(1-T140)</f>
        <v>23.4</v>
      </c>
      <c r="W140" s="33"/>
      <c r="X140" s="40"/>
      <c r="Y140" s="37">
        <f t="shared" si="7"/>
        <v>0</v>
      </c>
      <c r="Z140" s="38">
        <f t="shared" si="8"/>
        <v>0</v>
      </c>
      <c r="AB140" s="76"/>
      <c r="AC140" s="75">
        <f t="shared" si="6"/>
        <v>0</v>
      </c>
      <c r="AD140" s="71"/>
      <c r="AE140" s="72"/>
    </row>
    <row r="141" spans="1:31" ht="15.75" customHeight="1" x14ac:dyDescent="0.2">
      <c r="A141" s="9" t="s">
        <v>27</v>
      </c>
      <c r="B141" s="10" t="s">
        <v>23</v>
      </c>
      <c r="C141" s="11" t="s">
        <v>24</v>
      </c>
      <c r="D141" s="9" t="s">
        <v>32</v>
      </c>
      <c r="E141" s="10" t="s">
        <v>110</v>
      </c>
      <c r="F141" s="11" t="s">
        <v>718</v>
      </c>
      <c r="G141" s="12" t="s">
        <v>625</v>
      </c>
      <c r="H141" s="16" t="s">
        <v>625</v>
      </c>
      <c r="I141" s="10" t="s">
        <v>734</v>
      </c>
      <c r="J141" s="30">
        <v>1999</v>
      </c>
      <c r="K141" s="17">
        <v>0.75</v>
      </c>
      <c r="L141" s="31">
        <v>5</v>
      </c>
      <c r="M141" s="79"/>
      <c r="N141" s="80"/>
      <c r="O141" s="81"/>
      <c r="P141" s="53" t="s">
        <v>986</v>
      </c>
      <c r="Q141" s="52" t="s">
        <v>626</v>
      </c>
      <c r="R141" s="96">
        <v>32.5</v>
      </c>
      <c r="S141" s="95">
        <v>39</v>
      </c>
      <c r="T141" s="88">
        <v>0.4</v>
      </c>
      <c r="U141" s="89">
        <f>V141/1.2</f>
        <v>19.5</v>
      </c>
      <c r="V141" s="86">
        <f>S141*(1-T141)</f>
        <v>23.4</v>
      </c>
      <c r="W141" s="33"/>
      <c r="X141" s="40"/>
      <c r="Y141" s="37">
        <f t="shared" si="7"/>
        <v>0</v>
      </c>
      <c r="Z141" s="38">
        <f t="shared" si="8"/>
        <v>0</v>
      </c>
      <c r="AB141" s="76"/>
      <c r="AC141" s="75">
        <f t="shared" si="6"/>
        <v>0</v>
      </c>
      <c r="AD141" s="71"/>
      <c r="AE141" s="72"/>
    </row>
    <row r="142" spans="1:31" ht="15.75" customHeight="1" x14ac:dyDescent="0.2">
      <c r="A142" s="9" t="s">
        <v>27</v>
      </c>
      <c r="B142" s="10" t="s">
        <v>23</v>
      </c>
      <c r="C142" s="11" t="s">
        <v>24</v>
      </c>
      <c r="D142" s="9" t="s">
        <v>32</v>
      </c>
      <c r="E142" s="10" t="s">
        <v>110</v>
      </c>
      <c r="F142" s="11" t="s">
        <v>410</v>
      </c>
      <c r="G142" s="13" t="s">
        <v>244</v>
      </c>
      <c r="H142" s="14" t="s">
        <v>245</v>
      </c>
      <c r="I142" s="15" t="s">
        <v>734</v>
      </c>
      <c r="J142" s="30">
        <v>1995</v>
      </c>
      <c r="K142" s="17">
        <v>0.75</v>
      </c>
      <c r="L142" s="31">
        <v>1</v>
      </c>
      <c r="M142" s="79" t="s">
        <v>51</v>
      </c>
      <c r="N142" s="80" t="s">
        <v>276</v>
      </c>
      <c r="O142" s="81" t="s">
        <v>52</v>
      </c>
      <c r="P142" s="53" t="s">
        <v>187</v>
      </c>
      <c r="Q142" s="52" t="s">
        <v>924</v>
      </c>
      <c r="R142" s="96">
        <v>157.5</v>
      </c>
      <c r="S142" s="95">
        <v>189</v>
      </c>
      <c r="T142" s="88">
        <v>0.15</v>
      </c>
      <c r="U142" s="89">
        <f>V142/1.2</f>
        <v>133.875</v>
      </c>
      <c r="V142" s="86">
        <f>S142*(1-T142)</f>
        <v>160.65</v>
      </c>
      <c r="W142" s="33"/>
      <c r="X142" s="40"/>
      <c r="Y142" s="37">
        <f t="shared" si="7"/>
        <v>0</v>
      </c>
      <c r="Z142" s="38">
        <f t="shared" si="8"/>
        <v>0</v>
      </c>
      <c r="AB142" s="76"/>
      <c r="AC142" s="75">
        <f t="shared" si="6"/>
        <v>0</v>
      </c>
      <c r="AD142" s="71"/>
      <c r="AE142" s="72"/>
    </row>
    <row r="143" spans="1:31" ht="15.75" customHeight="1" x14ac:dyDescent="0.2">
      <c r="A143" s="9" t="s">
        <v>27</v>
      </c>
      <c r="B143" s="10" t="s">
        <v>23</v>
      </c>
      <c r="C143" s="11" t="s">
        <v>24</v>
      </c>
      <c r="D143" s="9" t="s">
        <v>32</v>
      </c>
      <c r="E143" s="10" t="s">
        <v>110</v>
      </c>
      <c r="F143" s="11" t="s">
        <v>410</v>
      </c>
      <c r="G143" s="12" t="s">
        <v>821</v>
      </c>
      <c r="H143" s="16" t="s">
        <v>335</v>
      </c>
      <c r="I143" s="10" t="s">
        <v>734</v>
      </c>
      <c r="J143" s="30">
        <v>1994</v>
      </c>
      <c r="K143" s="17">
        <v>0.75</v>
      </c>
      <c r="L143" s="31">
        <v>3</v>
      </c>
      <c r="M143" s="79"/>
      <c r="N143" s="80"/>
      <c r="O143" s="81"/>
      <c r="P143" s="53" t="s">
        <v>966</v>
      </c>
      <c r="Q143" s="52" t="s">
        <v>337</v>
      </c>
      <c r="R143" s="96">
        <v>32.5</v>
      </c>
      <c r="S143" s="95">
        <v>39</v>
      </c>
      <c r="T143" s="88">
        <v>0.4</v>
      </c>
      <c r="U143" s="89">
        <f>V143/1.2</f>
        <v>19.5</v>
      </c>
      <c r="V143" s="86">
        <f>S143*(1-T143)</f>
        <v>23.4</v>
      </c>
      <c r="W143" s="33"/>
      <c r="X143" s="40"/>
      <c r="Y143" s="37">
        <f t="shared" si="7"/>
        <v>0</v>
      </c>
      <c r="Z143" s="38">
        <f t="shared" si="8"/>
        <v>0</v>
      </c>
      <c r="AB143" s="76"/>
      <c r="AC143" s="75">
        <f t="shared" si="6"/>
        <v>0</v>
      </c>
      <c r="AD143" s="71"/>
      <c r="AE143" s="72"/>
    </row>
    <row r="144" spans="1:31" ht="15.75" customHeight="1" x14ac:dyDescent="0.2">
      <c r="A144" s="9" t="s">
        <v>27</v>
      </c>
      <c r="B144" s="10" t="s">
        <v>23</v>
      </c>
      <c r="C144" s="11" t="s">
        <v>24</v>
      </c>
      <c r="D144" s="9" t="s">
        <v>32</v>
      </c>
      <c r="E144" s="10" t="s">
        <v>110</v>
      </c>
      <c r="F144" s="11" t="s">
        <v>410</v>
      </c>
      <c r="G144" s="12" t="s">
        <v>821</v>
      </c>
      <c r="H144" s="16" t="s">
        <v>335</v>
      </c>
      <c r="I144" s="10" t="s">
        <v>734</v>
      </c>
      <c r="J144" s="30">
        <v>1994</v>
      </c>
      <c r="K144" s="17">
        <v>0.75</v>
      </c>
      <c r="L144" s="31">
        <v>4</v>
      </c>
      <c r="M144" s="79"/>
      <c r="N144" s="80"/>
      <c r="O144" s="81"/>
      <c r="P144" s="53" t="s">
        <v>976</v>
      </c>
      <c r="Q144" s="52" t="s">
        <v>336</v>
      </c>
      <c r="R144" s="96">
        <v>32.5</v>
      </c>
      <c r="S144" s="95">
        <v>39</v>
      </c>
      <c r="T144" s="88">
        <v>0.4</v>
      </c>
      <c r="U144" s="89">
        <f>V144/1.2</f>
        <v>19.5</v>
      </c>
      <c r="V144" s="86">
        <f>S144*(1-T144)</f>
        <v>23.4</v>
      </c>
      <c r="W144" s="33"/>
      <c r="X144" s="40"/>
      <c r="Y144" s="37">
        <f t="shared" si="7"/>
        <v>0</v>
      </c>
      <c r="Z144" s="38">
        <f t="shared" si="8"/>
        <v>0</v>
      </c>
      <c r="AB144" s="76"/>
      <c r="AC144" s="75">
        <f t="shared" si="6"/>
        <v>0</v>
      </c>
      <c r="AD144" s="71"/>
      <c r="AE144" s="72"/>
    </row>
    <row r="145" spans="1:31" ht="15.75" customHeight="1" x14ac:dyDescent="0.2">
      <c r="A145" s="9" t="s">
        <v>27</v>
      </c>
      <c r="B145" s="10" t="s">
        <v>23</v>
      </c>
      <c r="C145" s="11" t="s">
        <v>24</v>
      </c>
      <c r="D145" s="9" t="s">
        <v>32</v>
      </c>
      <c r="E145" s="10" t="s">
        <v>110</v>
      </c>
      <c r="F145" s="11" t="s">
        <v>410</v>
      </c>
      <c r="G145" s="12" t="s">
        <v>821</v>
      </c>
      <c r="H145" s="16" t="s">
        <v>335</v>
      </c>
      <c r="I145" s="10" t="s">
        <v>734</v>
      </c>
      <c r="J145" s="30">
        <v>1996</v>
      </c>
      <c r="K145" s="17">
        <v>0.75</v>
      </c>
      <c r="L145" s="31">
        <v>1</v>
      </c>
      <c r="M145" s="79" t="s">
        <v>51</v>
      </c>
      <c r="N145" s="80"/>
      <c r="O145" s="81" t="s">
        <v>52</v>
      </c>
      <c r="P145" s="53" t="s">
        <v>967</v>
      </c>
      <c r="Q145" s="52" t="s">
        <v>851</v>
      </c>
      <c r="R145" s="96">
        <v>32.5</v>
      </c>
      <c r="S145" s="95">
        <v>39</v>
      </c>
      <c r="T145" s="88">
        <v>0.4</v>
      </c>
      <c r="U145" s="89">
        <f>V145/1.2</f>
        <v>19.5</v>
      </c>
      <c r="V145" s="86">
        <f>S145*(1-T145)</f>
        <v>23.4</v>
      </c>
      <c r="W145" s="33"/>
      <c r="X145" s="40"/>
      <c r="Y145" s="37">
        <f t="shared" si="7"/>
        <v>0</v>
      </c>
      <c r="Z145" s="38">
        <f t="shared" si="8"/>
        <v>0</v>
      </c>
      <c r="AB145" s="76"/>
      <c r="AC145" s="75">
        <f t="shared" si="6"/>
        <v>0</v>
      </c>
      <c r="AD145" s="71"/>
      <c r="AE145" s="72"/>
    </row>
    <row r="146" spans="1:31" ht="15.75" customHeight="1" x14ac:dyDescent="0.2">
      <c r="A146" s="9" t="s">
        <v>27</v>
      </c>
      <c r="B146" s="10" t="s">
        <v>23</v>
      </c>
      <c r="C146" s="11" t="s">
        <v>24</v>
      </c>
      <c r="D146" s="9" t="s">
        <v>32</v>
      </c>
      <c r="E146" s="10" t="s">
        <v>110</v>
      </c>
      <c r="F146" s="11" t="s">
        <v>410</v>
      </c>
      <c r="G146" s="12" t="s">
        <v>341</v>
      </c>
      <c r="H146" s="16" t="s">
        <v>342</v>
      </c>
      <c r="I146" s="10" t="s">
        <v>734</v>
      </c>
      <c r="J146" s="30">
        <v>1994</v>
      </c>
      <c r="K146" s="17">
        <v>0.75</v>
      </c>
      <c r="L146" s="31">
        <v>3</v>
      </c>
      <c r="M146" s="79" t="s">
        <v>51</v>
      </c>
      <c r="N146" s="80"/>
      <c r="O146" s="81" t="s">
        <v>109</v>
      </c>
      <c r="P146" s="53" t="s">
        <v>932</v>
      </c>
      <c r="Q146" s="52" t="s">
        <v>343</v>
      </c>
      <c r="R146" s="96">
        <v>20</v>
      </c>
      <c r="S146" s="95">
        <v>24</v>
      </c>
      <c r="T146" s="88">
        <v>0.4</v>
      </c>
      <c r="U146" s="89">
        <f>V146/1.2</f>
        <v>12</v>
      </c>
      <c r="V146" s="86">
        <f>S146*(1-T146)</f>
        <v>14.399999999999999</v>
      </c>
      <c r="W146" s="33"/>
      <c r="X146" s="40"/>
      <c r="Y146" s="37">
        <f t="shared" si="7"/>
        <v>0</v>
      </c>
      <c r="Z146" s="38">
        <f t="shared" si="8"/>
        <v>0</v>
      </c>
      <c r="AB146" s="76"/>
      <c r="AC146" s="75">
        <f t="shared" si="6"/>
        <v>0</v>
      </c>
      <c r="AD146" s="71"/>
      <c r="AE146" s="72"/>
    </row>
    <row r="147" spans="1:31" ht="15.75" customHeight="1" x14ac:dyDescent="0.2">
      <c r="A147" s="9" t="s">
        <v>27</v>
      </c>
      <c r="B147" s="10" t="s">
        <v>23</v>
      </c>
      <c r="C147" s="11" t="s">
        <v>24</v>
      </c>
      <c r="D147" s="9" t="s">
        <v>32</v>
      </c>
      <c r="E147" s="10" t="s">
        <v>110</v>
      </c>
      <c r="F147" s="11" t="s">
        <v>410</v>
      </c>
      <c r="G147" s="13" t="s">
        <v>387</v>
      </c>
      <c r="H147" s="14" t="s">
        <v>388</v>
      </c>
      <c r="I147" s="15" t="s">
        <v>734</v>
      </c>
      <c r="J147" s="30">
        <v>1993</v>
      </c>
      <c r="K147" s="17">
        <v>0.75</v>
      </c>
      <c r="L147" s="31">
        <v>1</v>
      </c>
      <c r="M147" s="79"/>
      <c r="N147" s="80"/>
      <c r="O147" s="81" t="s">
        <v>804</v>
      </c>
      <c r="P147" s="53" t="s">
        <v>976</v>
      </c>
      <c r="Q147" s="52" t="s">
        <v>400</v>
      </c>
      <c r="R147" s="96">
        <v>32.5</v>
      </c>
      <c r="S147" s="95">
        <v>39</v>
      </c>
      <c r="T147" s="88">
        <v>0.4</v>
      </c>
      <c r="U147" s="89">
        <f>V147/1.2</f>
        <v>19.5</v>
      </c>
      <c r="V147" s="86">
        <f>S147*(1-T147)</f>
        <v>23.4</v>
      </c>
      <c r="W147" s="33"/>
      <c r="X147" s="40"/>
      <c r="Y147" s="37">
        <f t="shared" si="7"/>
        <v>0</v>
      </c>
      <c r="Z147" s="38">
        <f t="shared" si="8"/>
        <v>0</v>
      </c>
      <c r="AB147" s="76"/>
      <c r="AC147" s="75">
        <f t="shared" si="6"/>
        <v>0</v>
      </c>
      <c r="AD147" s="71"/>
      <c r="AE147" s="72"/>
    </row>
    <row r="148" spans="1:31" ht="15.75" customHeight="1" x14ac:dyDescent="0.2">
      <c r="A148" s="9" t="s">
        <v>27</v>
      </c>
      <c r="B148" s="10" t="s">
        <v>23</v>
      </c>
      <c r="C148" s="11" t="s">
        <v>24</v>
      </c>
      <c r="D148" s="9" t="s">
        <v>32</v>
      </c>
      <c r="E148" s="10" t="s">
        <v>110</v>
      </c>
      <c r="F148" s="11" t="s">
        <v>410</v>
      </c>
      <c r="G148" s="12" t="s">
        <v>408</v>
      </c>
      <c r="H148" s="16" t="s">
        <v>409</v>
      </c>
      <c r="I148" s="10" t="s">
        <v>734</v>
      </c>
      <c r="J148" s="30">
        <v>1993</v>
      </c>
      <c r="K148" s="17">
        <v>0.75</v>
      </c>
      <c r="L148" s="31">
        <v>12</v>
      </c>
      <c r="M148" s="79" t="s">
        <v>51</v>
      </c>
      <c r="N148" s="80"/>
      <c r="O148" s="81" t="s">
        <v>52</v>
      </c>
      <c r="P148" s="53" t="s">
        <v>831</v>
      </c>
      <c r="Q148" s="52" t="s">
        <v>832</v>
      </c>
      <c r="R148" s="96">
        <v>57.5</v>
      </c>
      <c r="S148" s="95">
        <v>69</v>
      </c>
      <c r="T148" s="88">
        <v>0.15</v>
      </c>
      <c r="U148" s="89">
        <f>V148/1.2</f>
        <v>48.875</v>
      </c>
      <c r="V148" s="86">
        <f>S148*(1-T148)</f>
        <v>58.65</v>
      </c>
      <c r="W148" s="33"/>
      <c r="X148" s="40"/>
      <c r="Y148" s="37">
        <f t="shared" si="7"/>
        <v>0</v>
      </c>
      <c r="Z148" s="38">
        <f t="shared" si="8"/>
        <v>0</v>
      </c>
      <c r="AB148" s="76"/>
      <c r="AC148" s="75">
        <f t="shared" si="6"/>
        <v>0</v>
      </c>
      <c r="AD148" s="71"/>
      <c r="AE148" s="72"/>
    </row>
    <row r="149" spans="1:31" ht="15.75" customHeight="1" x14ac:dyDescent="0.2">
      <c r="A149" s="9" t="s">
        <v>27</v>
      </c>
      <c r="B149" s="10" t="s">
        <v>23</v>
      </c>
      <c r="C149" s="11" t="s">
        <v>24</v>
      </c>
      <c r="D149" s="9" t="s">
        <v>32</v>
      </c>
      <c r="E149" s="10" t="s">
        <v>110</v>
      </c>
      <c r="F149" s="11" t="s">
        <v>410</v>
      </c>
      <c r="G149" s="13" t="s">
        <v>312</v>
      </c>
      <c r="H149" s="14" t="s">
        <v>312</v>
      </c>
      <c r="I149" s="15" t="s">
        <v>734</v>
      </c>
      <c r="J149" s="30">
        <v>1992</v>
      </c>
      <c r="K149" s="17">
        <v>0.75</v>
      </c>
      <c r="L149" s="31">
        <v>2</v>
      </c>
      <c r="M149" s="79"/>
      <c r="N149" s="80"/>
      <c r="O149" s="81"/>
      <c r="P149" s="53" t="s">
        <v>943</v>
      </c>
      <c r="Q149" s="52" t="s">
        <v>631</v>
      </c>
      <c r="R149" s="96">
        <v>30</v>
      </c>
      <c r="S149" s="95">
        <v>36</v>
      </c>
      <c r="T149" s="88">
        <v>0.4</v>
      </c>
      <c r="U149" s="89">
        <f>V149/1.2</f>
        <v>18</v>
      </c>
      <c r="V149" s="86">
        <f>S149*(1-T149)</f>
        <v>21.599999999999998</v>
      </c>
      <c r="W149" s="33"/>
      <c r="X149" s="40"/>
      <c r="Y149" s="37">
        <f t="shared" si="7"/>
        <v>0</v>
      </c>
      <c r="Z149" s="38">
        <f t="shared" si="8"/>
        <v>0</v>
      </c>
      <c r="AB149" s="76"/>
      <c r="AC149" s="75">
        <f t="shared" si="6"/>
        <v>0</v>
      </c>
      <c r="AD149" s="71"/>
      <c r="AE149" s="72"/>
    </row>
    <row r="150" spans="1:31" ht="15.75" customHeight="1" x14ac:dyDescent="0.2">
      <c r="A150" s="9" t="s">
        <v>27</v>
      </c>
      <c r="B150" s="10" t="s">
        <v>23</v>
      </c>
      <c r="C150" s="11" t="s">
        <v>24</v>
      </c>
      <c r="D150" s="9" t="s">
        <v>32</v>
      </c>
      <c r="E150" s="10" t="s">
        <v>110</v>
      </c>
      <c r="F150" s="11" t="s">
        <v>410</v>
      </c>
      <c r="G150" s="12" t="s">
        <v>312</v>
      </c>
      <c r="H150" s="16" t="s">
        <v>312</v>
      </c>
      <c r="I150" s="10" t="s">
        <v>734</v>
      </c>
      <c r="J150" s="30">
        <v>1995</v>
      </c>
      <c r="K150" s="17">
        <v>0.75</v>
      </c>
      <c r="L150" s="31">
        <v>5</v>
      </c>
      <c r="M150" s="79" t="s">
        <v>51</v>
      </c>
      <c r="N150" s="80"/>
      <c r="O150" s="81"/>
      <c r="P150" s="53" t="s">
        <v>969</v>
      </c>
      <c r="Q150" s="52" t="s">
        <v>632</v>
      </c>
      <c r="R150" s="96">
        <v>30</v>
      </c>
      <c r="S150" s="95">
        <v>36</v>
      </c>
      <c r="T150" s="88">
        <v>0.4</v>
      </c>
      <c r="U150" s="89">
        <f>V150/1.2</f>
        <v>18</v>
      </c>
      <c r="V150" s="86">
        <f>S150*(1-T150)</f>
        <v>21.599999999999998</v>
      </c>
      <c r="W150" s="33"/>
      <c r="X150" s="40"/>
      <c r="Y150" s="37">
        <f t="shared" si="7"/>
        <v>0</v>
      </c>
      <c r="Z150" s="38">
        <f t="shared" si="8"/>
        <v>0</v>
      </c>
      <c r="AB150" s="76"/>
      <c r="AC150" s="75">
        <f t="shared" si="6"/>
        <v>0</v>
      </c>
      <c r="AD150" s="71"/>
      <c r="AE150" s="72"/>
    </row>
    <row r="151" spans="1:31" ht="15.75" customHeight="1" x14ac:dyDescent="0.2">
      <c r="A151" s="9" t="s">
        <v>27</v>
      </c>
      <c r="B151" s="10" t="s">
        <v>23</v>
      </c>
      <c r="C151" s="11" t="s">
        <v>24</v>
      </c>
      <c r="D151" s="9" t="s">
        <v>32</v>
      </c>
      <c r="E151" s="10" t="s">
        <v>110</v>
      </c>
      <c r="F151" s="11" t="s">
        <v>364</v>
      </c>
      <c r="G151" s="12" t="s">
        <v>207</v>
      </c>
      <c r="H151" s="16" t="s">
        <v>208</v>
      </c>
      <c r="I151" s="10" t="s">
        <v>734</v>
      </c>
      <c r="J151" s="30">
        <v>1975</v>
      </c>
      <c r="K151" s="17">
        <v>0.75</v>
      </c>
      <c r="L151" s="31">
        <v>1</v>
      </c>
      <c r="M151" s="79" t="s">
        <v>63</v>
      </c>
      <c r="N151" s="80"/>
      <c r="O151" s="81" t="s">
        <v>87</v>
      </c>
      <c r="P151" s="53" t="s">
        <v>1200</v>
      </c>
      <c r="Q151" s="52" t="s">
        <v>210</v>
      </c>
      <c r="R151" s="96">
        <v>78.333333333333343</v>
      </c>
      <c r="S151" s="95">
        <v>94</v>
      </c>
      <c r="T151" s="88">
        <v>0.15</v>
      </c>
      <c r="U151" s="89">
        <f>V151/1.2</f>
        <v>66.583333333333329</v>
      </c>
      <c r="V151" s="86">
        <f>S151*(1-T151)</f>
        <v>79.899999999999991</v>
      </c>
      <c r="W151" s="33"/>
      <c r="X151" s="40"/>
      <c r="Y151" s="37">
        <f t="shared" si="7"/>
        <v>0</v>
      </c>
      <c r="Z151" s="38">
        <f t="shared" si="8"/>
        <v>0</v>
      </c>
      <c r="AB151" s="76"/>
      <c r="AC151" s="75">
        <f t="shared" si="6"/>
        <v>0</v>
      </c>
      <c r="AD151" s="71"/>
      <c r="AE151" s="72"/>
    </row>
    <row r="152" spans="1:31" ht="15.75" customHeight="1" x14ac:dyDescent="0.2">
      <c r="A152" s="9" t="s">
        <v>27</v>
      </c>
      <c r="B152" s="10" t="s">
        <v>23</v>
      </c>
      <c r="C152" s="11" t="s">
        <v>24</v>
      </c>
      <c r="D152" s="9" t="s">
        <v>32</v>
      </c>
      <c r="E152" s="10" t="s">
        <v>110</v>
      </c>
      <c r="F152" s="11" t="s">
        <v>364</v>
      </c>
      <c r="G152" s="13" t="s">
        <v>207</v>
      </c>
      <c r="H152" s="14" t="s">
        <v>208</v>
      </c>
      <c r="I152" s="15" t="s">
        <v>734</v>
      </c>
      <c r="J152" s="30">
        <v>1975</v>
      </c>
      <c r="K152" s="17">
        <v>0.75</v>
      </c>
      <c r="L152" s="31">
        <v>1</v>
      </c>
      <c r="M152" s="79" t="s">
        <v>63</v>
      </c>
      <c r="N152" s="80" t="s">
        <v>35</v>
      </c>
      <c r="O152" s="81" t="s">
        <v>87</v>
      </c>
      <c r="P152" s="53" t="s">
        <v>1200</v>
      </c>
      <c r="Q152" s="52" t="s">
        <v>211</v>
      </c>
      <c r="R152" s="96">
        <v>78.333333333333343</v>
      </c>
      <c r="S152" s="95">
        <v>94</v>
      </c>
      <c r="T152" s="88">
        <v>0.15</v>
      </c>
      <c r="U152" s="89">
        <f>V152/1.2</f>
        <v>66.583333333333329</v>
      </c>
      <c r="V152" s="86">
        <f>S152*(1-T152)</f>
        <v>79.899999999999991</v>
      </c>
      <c r="W152" s="33"/>
      <c r="X152" s="40"/>
      <c r="Y152" s="37">
        <f t="shared" si="7"/>
        <v>0</v>
      </c>
      <c r="Z152" s="38">
        <f t="shared" si="8"/>
        <v>0</v>
      </c>
      <c r="AB152" s="76"/>
      <c r="AC152" s="75">
        <f t="shared" si="6"/>
        <v>0</v>
      </c>
      <c r="AD152" s="71"/>
      <c r="AE152" s="72"/>
    </row>
    <row r="153" spans="1:31" ht="15.75" customHeight="1" x14ac:dyDescent="0.2">
      <c r="A153" s="9" t="s">
        <v>27</v>
      </c>
      <c r="B153" s="10" t="s">
        <v>23</v>
      </c>
      <c r="C153" s="11" t="s">
        <v>24</v>
      </c>
      <c r="D153" s="9" t="s">
        <v>32</v>
      </c>
      <c r="E153" s="10" t="s">
        <v>110</v>
      </c>
      <c r="F153" s="11" t="s">
        <v>364</v>
      </c>
      <c r="G153" s="12" t="s">
        <v>207</v>
      </c>
      <c r="H153" s="16" t="s">
        <v>208</v>
      </c>
      <c r="I153" s="10" t="s">
        <v>734</v>
      </c>
      <c r="J153" s="30">
        <v>1975</v>
      </c>
      <c r="K153" s="17">
        <v>0.75</v>
      </c>
      <c r="L153" s="31">
        <v>1</v>
      </c>
      <c r="M153" s="79" t="s">
        <v>169</v>
      </c>
      <c r="N153" s="80" t="s">
        <v>46</v>
      </c>
      <c r="O153" s="81" t="s">
        <v>87</v>
      </c>
      <c r="P153" s="53" t="s">
        <v>1200</v>
      </c>
      <c r="Q153" s="52" t="s">
        <v>212</v>
      </c>
      <c r="R153" s="96">
        <v>78.333333333333343</v>
      </c>
      <c r="S153" s="95">
        <v>94</v>
      </c>
      <c r="T153" s="88">
        <v>0.15</v>
      </c>
      <c r="U153" s="89">
        <f>V153/1.2</f>
        <v>66.583333333333329</v>
      </c>
      <c r="V153" s="86">
        <f>S153*(1-T153)</f>
        <v>79.899999999999991</v>
      </c>
      <c r="W153" s="33"/>
      <c r="X153" s="40"/>
      <c r="Y153" s="37">
        <f t="shared" si="7"/>
        <v>0</v>
      </c>
      <c r="Z153" s="38">
        <f t="shared" si="8"/>
        <v>0</v>
      </c>
      <c r="AB153" s="76"/>
      <c r="AC153" s="75">
        <f t="shared" si="6"/>
        <v>0</v>
      </c>
      <c r="AD153" s="71"/>
      <c r="AE153" s="72"/>
    </row>
    <row r="154" spans="1:31" ht="15.75" customHeight="1" x14ac:dyDescent="0.2">
      <c r="A154" s="9" t="s">
        <v>27</v>
      </c>
      <c r="B154" s="10" t="s">
        <v>23</v>
      </c>
      <c r="C154" s="11" t="s">
        <v>24</v>
      </c>
      <c r="D154" s="9" t="s">
        <v>32</v>
      </c>
      <c r="E154" s="10" t="s">
        <v>110</v>
      </c>
      <c r="F154" s="11" t="s">
        <v>364</v>
      </c>
      <c r="G154" s="12" t="s">
        <v>207</v>
      </c>
      <c r="H154" s="16" t="s">
        <v>208</v>
      </c>
      <c r="I154" s="10" t="s">
        <v>734</v>
      </c>
      <c r="J154" s="30">
        <v>1997</v>
      </c>
      <c r="K154" s="17">
        <v>0.75</v>
      </c>
      <c r="L154" s="31">
        <v>8</v>
      </c>
      <c r="M154" s="79"/>
      <c r="N154" s="80"/>
      <c r="O154" s="81"/>
      <c r="P154" s="53" t="s">
        <v>749</v>
      </c>
      <c r="Q154" s="52" t="s">
        <v>825</v>
      </c>
      <c r="R154" s="96">
        <v>65.833333333333343</v>
      </c>
      <c r="S154" s="95">
        <v>79</v>
      </c>
      <c r="T154" s="88">
        <v>0.15</v>
      </c>
      <c r="U154" s="89">
        <f>V154/1.2</f>
        <v>55.958333333333329</v>
      </c>
      <c r="V154" s="86">
        <f>S154*(1-T154)</f>
        <v>67.149999999999991</v>
      </c>
      <c r="W154" s="33"/>
      <c r="X154" s="40"/>
      <c r="Y154" s="37">
        <f t="shared" si="7"/>
        <v>0</v>
      </c>
      <c r="Z154" s="38">
        <f t="shared" si="8"/>
        <v>0</v>
      </c>
      <c r="AB154" s="76"/>
      <c r="AC154" s="75">
        <f t="shared" si="6"/>
        <v>0</v>
      </c>
      <c r="AD154" s="71"/>
      <c r="AE154" s="72"/>
    </row>
    <row r="155" spans="1:31" ht="15.75" customHeight="1" x14ac:dyDescent="0.2">
      <c r="A155" s="9" t="s">
        <v>27</v>
      </c>
      <c r="B155" s="10" t="s">
        <v>23</v>
      </c>
      <c r="C155" s="11" t="s">
        <v>24</v>
      </c>
      <c r="D155" s="9" t="s">
        <v>32</v>
      </c>
      <c r="E155" s="10" t="s">
        <v>110</v>
      </c>
      <c r="F155" s="11" t="s">
        <v>364</v>
      </c>
      <c r="G155" s="13" t="s">
        <v>809</v>
      </c>
      <c r="H155" s="14" t="s">
        <v>810</v>
      </c>
      <c r="I155" s="15" t="s">
        <v>734</v>
      </c>
      <c r="J155" s="30">
        <v>1994</v>
      </c>
      <c r="K155" s="17">
        <v>0.75</v>
      </c>
      <c r="L155" s="31">
        <v>2</v>
      </c>
      <c r="M155" s="79" t="s">
        <v>45</v>
      </c>
      <c r="N155" s="80"/>
      <c r="O155" s="81"/>
      <c r="P155" s="53" t="s">
        <v>1134</v>
      </c>
      <c r="Q155" s="52" t="s">
        <v>279</v>
      </c>
      <c r="R155" s="96">
        <v>70</v>
      </c>
      <c r="S155" s="95">
        <v>84</v>
      </c>
      <c r="T155" s="88">
        <v>0.15</v>
      </c>
      <c r="U155" s="89">
        <f>V155/1.2</f>
        <v>59.499999999999993</v>
      </c>
      <c r="V155" s="86">
        <f>S155*(1-T155)</f>
        <v>71.399999999999991</v>
      </c>
      <c r="W155" s="33"/>
      <c r="X155" s="40"/>
      <c r="Y155" s="37">
        <f t="shared" si="7"/>
        <v>0</v>
      </c>
      <c r="Z155" s="38">
        <f t="shared" si="8"/>
        <v>0</v>
      </c>
      <c r="AB155" s="76"/>
      <c r="AC155" s="75">
        <f t="shared" si="6"/>
        <v>0</v>
      </c>
      <c r="AD155" s="71"/>
      <c r="AE155" s="72"/>
    </row>
    <row r="156" spans="1:31" ht="15.75" customHeight="1" x14ac:dyDescent="0.2">
      <c r="A156" s="9" t="s">
        <v>27</v>
      </c>
      <c r="B156" s="10" t="s">
        <v>23</v>
      </c>
      <c r="C156" s="11" t="s">
        <v>24</v>
      </c>
      <c r="D156" s="9" t="s">
        <v>32</v>
      </c>
      <c r="E156" s="10" t="s">
        <v>110</v>
      </c>
      <c r="F156" s="11" t="s">
        <v>364</v>
      </c>
      <c r="G156" s="12" t="s">
        <v>1325</v>
      </c>
      <c r="H156" s="16" t="s">
        <v>1326</v>
      </c>
      <c r="I156" s="10" t="s">
        <v>734</v>
      </c>
      <c r="J156" s="30" t="s">
        <v>1327</v>
      </c>
      <c r="K156" s="17">
        <v>1.5</v>
      </c>
      <c r="L156" s="31">
        <v>1</v>
      </c>
      <c r="M156" s="79" t="s">
        <v>51</v>
      </c>
      <c r="N156" s="80" t="s">
        <v>76</v>
      </c>
      <c r="O156" s="81" t="s">
        <v>47</v>
      </c>
      <c r="P156" s="53" t="s">
        <v>1328</v>
      </c>
      <c r="Q156" s="52" t="s">
        <v>1329</v>
      </c>
      <c r="R156" s="96">
        <v>74.166666666666671</v>
      </c>
      <c r="S156" s="95">
        <v>89</v>
      </c>
      <c r="T156" s="88">
        <v>0.15</v>
      </c>
      <c r="U156" s="89">
        <f>V156/1.2</f>
        <v>63.041666666666664</v>
      </c>
      <c r="V156" s="86">
        <f>S156*(1-T156)</f>
        <v>75.649999999999991</v>
      </c>
      <c r="W156" s="33"/>
      <c r="X156" s="40"/>
      <c r="Y156" s="37">
        <f t="shared" si="7"/>
        <v>0</v>
      </c>
      <c r="Z156" s="38">
        <f t="shared" si="8"/>
        <v>0</v>
      </c>
      <c r="AB156" s="76"/>
      <c r="AC156" s="75">
        <f t="shared" si="6"/>
        <v>0</v>
      </c>
      <c r="AD156" s="71"/>
      <c r="AE156" s="72"/>
    </row>
    <row r="157" spans="1:31" ht="15.75" customHeight="1" x14ac:dyDescent="0.2">
      <c r="A157" s="9" t="s">
        <v>27</v>
      </c>
      <c r="B157" s="10" t="s">
        <v>23</v>
      </c>
      <c r="C157" s="11" t="s">
        <v>24</v>
      </c>
      <c r="D157" s="9" t="s">
        <v>32</v>
      </c>
      <c r="E157" s="10" t="s">
        <v>110</v>
      </c>
      <c r="F157" s="11" t="s">
        <v>364</v>
      </c>
      <c r="G157" s="12" t="s">
        <v>313</v>
      </c>
      <c r="H157" s="16" t="s">
        <v>314</v>
      </c>
      <c r="I157" s="10" t="s">
        <v>734</v>
      </c>
      <c r="J157" s="30">
        <v>1971</v>
      </c>
      <c r="K157" s="17">
        <v>0.75</v>
      </c>
      <c r="L157" s="31">
        <v>1</v>
      </c>
      <c r="M157" s="79" t="s">
        <v>76</v>
      </c>
      <c r="N157" s="80"/>
      <c r="O157" s="81" t="s">
        <v>87</v>
      </c>
      <c r="P157" s="53" t="s">
        <v>195</v>
      </c>
      <c r="Q157" s="52" t="s">
        <v>1318</v>
      </c>
      <c r="R157" s="96">
        <v>65.833333333333343</v>
      </c>
      <c r="S157" s="95">
        <v>79</v>
      </c>
      <c r="T157" s="88">
        <v>0.25</v>
      </c>
      <c r="U157" s="89">
        <f>V157/1.2</f>
        <v>49.375</v>
      </c>
      <c r="V157" s="86">
        <f>S157*(1-T157)</f>
        <v>59.25</v>
      </c>
      <c r="W157" s="33"/>
      <c r="X157" s="40"/>
      <c r="Y157" s="37">
        <f t="shared" si="7"/>
        <v>0</v>
      </c>
      <c r="Z157" s="38">
        <f t="shared" si="8"/>
        <v>0</v>
      </c>
      <c r="AB157" s="76"/>
      <c r="AC157" s="75">
        <f t="shared" si="6"/>
        <v>0</v>
      </c>
      <c r="AD157" s="71"/>
      <c r="AE157" s="72"/>
    </row>
    <row r="158" spans="1:31" ht="15.75" customHeight="1" x14ac:dyDescent="0.2">
      <c r="A158" s="9" t="s">
        <v>27</v>
      </c>
      <c r="B158" s="10" t="s">
        <v>23</v>
      </c>
      <c r="C158" s="11" t="s">
        <v>24</v>
      </c>
      <c r="D158" s="9" t="s">
        <v>32</v>
      </c>
      <c r="E158" s="10" t="s">
        <v>110</v>
      </c>
      <c r="F158" s="11" t="s">
        <v>364</v>
      </c>
      <c r="G158" s="12" t="s">
        <v>313</v>
      </c>
      <c r="H158" s="16" t="s">
        <v>314</v>
      </c>
      <c r="I158" s="10" t="s">
        <v>734</v>
      </c>
      <c r="J158" s="30">
        <v>1993</v>
      </c>
      <c r="K158" s="17">
        <v>0.75</v>
      </c>
      <c r="L158" s="31">
        <v>3</v>
      </c>
      <c r="M158" s="79" t="s">
        <v>65</v>
      </c>
      <c r="N158" s="80" t="s">
        <v>35</v>
      </c>
      <c r="O158" s="81" t="s">
        <v>58</v>
      </c>
      <c r="P158" s="53" t="s">
        <v>162</v>
      </c>
      <c r="Q158" s="52" t="s">
        <v>850</v>
      </c>
      <c r="R158" s="96">
        <v>43.333333333333336</v>
      </c>
      <c r="S158" s="95">
        <v>52</v>
      </c>
      <c r="T158" s="88">
        <v>0.25</v>
      </c>
      <c r="U158" s="89">
        <f>V158/1.2</f>
        <v>32.5</v>
      </c>
      <c r="V158" s="86">
        <f>S158*(1-T158)</f>
        <v>39</v>
      </c>
      <c r="W158" s="33"/>
      <c r="X158" s="40"/>
      <c r="Y158" s="37">
        <f t="shared" si="7"/>
        <v>0</v>
      </c>
      <c r="Z158" s="38">
        <f t="shared" si="8"/>
        <v>0</v>
      </c>
      <c r="AB158" s="76"/>
      <c r="AC158" s="75">
        <f t="shared" si="6"/>
        <v>0</v>
      </c>
      <c r="AD158" s="71"/>
      <c r="AE158" s="72"/>
    </row>
    <row r="159" spans="1:31" ht="15.75" customHeight="1" x14ac:dyDescent="0.2">
      <c r="A159" s="9" t="s">
        <v>27</v>
      </c>
      <c r="B159" s="10" t="s">
        <v>23</v>
      </c>
      <c r="C159" s="11" t="s">
        <v>24</v>
      </c>
      <c r="D159" s="9" t="s">
        <v>32</v>
      </c>
      <c r="E159" s="10" t="s">
        <v>110</v>
      </c>
      <c r="F159" s="11" t="s">
        <v>364</v>
      </c>
      <c r="G159" s="13" t="s">
        <v>199</v>
      </c>
      <c r="H159" s="14" t="s">
        <v>363</v>
      </c>
      <c r="I159" s="15" t="s">
        <v>734</v>
      </c>
      <c r="J159" s="30">
        <v>1997</v>
      </c>
      <c r="K159" s="17">
        <v>0.75</v>
      </c>
      <c r="L159" s="31">
        <v>2</v>
      </c>
      <c r="M159" s="79" t="s">
        <v>51</v>
      </c>
      <c r="N159" s="80"/>
      <c r="O159" s="81" t="s">
        <v>87</v>
      </c>
      <c r="P159" s="53" t="s">
        <v>745</v>
      </c>
      <c r="Q159" s="52" t="s">
        <v>823</v>
      </c>
      <c r="R159" s="96">
        <v>36.666666666666671</v>
      </c>
      <c r="S159" s="95">
        <v>44</v>
      </c>
      <c r="T159" s="88">
        <v>0.25</v>
      </c>
      <c r="U159" s="89">
        <f>V159/1.2</f>
        <v>27.5</v>
      </c>
      <c r="V159" s="86">
        <f>S159*(1-T159)</f>
        <v>33</v>
      </c>
      <c r="W159" s="33"/>
      <c r="X159" s="40"/>
      <c r="Y159" s="37">
        <f t="shared" si="7"/>
        <v>0</v>
      </c>
      <c r="Z159" s="38">
        <f t="shared" si="8"/>
        <v>0</v>
      </c>
      <c r="AB159" s="76"/>
      <c r="AC159" s="75">
        <f t="shared" si="6"/>
        <v>0</v>
      </c>
      <c r="AD159" s="71"/>
      <c r="AE159" s="72"/>
    </row>
    <row r="160" spans="1:31" ht="15.75" customHeight="1" x14ac:dyDescent="0.2">
      <c r="A160" s="9" t="s">
        <v>27</v>
      </c>
      <c r="B160" s="10" t="s">
        <v>23</v>
      </c>
      <c r="C160" s="11" t="s">
        <v>24</v>
      </c>
      <c r="D160" s="9" t="s">
        <v>32</v>
      </c>
      <c r="E160" s="10" t="s">
        <v>110</v>
      </c>
      <c r="F160" s="11" t="s">
        <v>364</v>
      </c>
      <c r="G160" s="12" t="s">
        <v>199</v>
      </c>
      <c r="H160" s="16" t="s">
        <v>363</v>
      </c>
      <c r="I160" s="10" t="s">
        <v>734</v>
      </c>
      <c r="J160" s="30">
        <v>1999</v>
      </c>
      <c r="K160" s="17">
        <v>0.75</v>
      </c>
      <c r="L160" s="31">
        <v>5</v>
      </c>
      <c r="M160" s="79" t="s">
        <v>45</v>
      </c>
      <c r="N160" s="80"/>
      <c r="O160" s="81" t="s">
        <v>52</v>
      </c>
      <c r="P160" s="53" t="s">
        <v>973</v>
      </c>
      <c r="Q160" s="52" t="s">
        <v>824</v>
      </c>
      <c r="R160" s="96">
        <v>36.666666666666671</v>
      </c>
      <c r="S160" s="95">
        <v>44</v>
      </c>
      <c r="T160" s="88">
        <v>0.25</v>
      </c>
      <c r="U160" s="89">
        <f>V160/1.2</f>
        <v>27.5</v>
      </c>
      <c r="V160" s="86">
        <f>S160*(1-T160)</f>
        <v>33</v>
      </c>
      <c r="W160" s="33"/>
      <c r="X160" s="40"/>
      <c r="Y160" s="37">
        <f t="shared" si="7"/>
        <v>0</v>
      </c>
      <c r="Z160" s="38">
        <f t="shared" si="8"/>
        <v>0</v>
      </c>
      <c r="AB160" s="76"/>
      <c r="AC160" s="75">
        <f t="shared" si="6"/>
        <v>0</v>
      </c>
      <c r="AD160" s="71"/>
      <c r="AE160" s="72"/>
    </row>
    <row r="161" spans="1:31" ht="15.75" customHeight="1" x14ac:dyDescent="0.2">
      <c r="A161" s="9" t="s">
        <v>27</v>
      </c>
      <c r="B161" s="10" t="s">
        <v>23</v>
      </c>
      <c r="C161" s="11" t="s">
        <v>24</v>
      </c>
      <c r="D161" s="9" t="s">
        <v>32</v>
      </c>
      <c r="E161" s="10" t="s">
        <v>110</v>
      </c>
      <c r="F161" s="11" t="s">
        <v>364</v>
      </c>
      <c r="G161" s="13" t="s">
        <v>1305</v>
      </c>
      <c r="H161" s="14" t="s">
        <v>380</v>
      </c>
      <c r="I161" s="15" t="s">
        <v>734</v>
      </c>
      <c r="J161" s="30">
        <v>1974</v>
      </c>
      <c r="K161" s="17">
        <v>0.75</v>
      </c>
      <c r="L161" s="31">
        <v>1</v>
      </c>
      <c r="M161" s="79" t="s">
        <v>51</v>
      </c>
      <c r="N161" s="80"/>
      <c r="O161" s="81" t="s">
        <v>109</v>
      </c>
      <c r="P161" s="53" t="s">
        <v>1306</v>
      </c>
      <c r="Q161" s="52" t="s">
        <v>1307</v>
      </c>
      <c r="R161" s="96">
        <v>65.833333333333343</v>
      </c>
      <c r="S161" s="95">
        <v>79</v>
      </c>
      <c r="T161" s="88">
        <v>0.15</v>
      </c>
      <c r="U161" s="89">
        <f>V161/1.2</f>
        <v>55.958333333333329</v>
      </c>
      <c r="V161" s="86">
        <f>S161*(1-T161)</f>
        <v>67.149999999999991</v>
      </c>
      <c r="W161" s="33"/>
      <c r="X161" s="40"/>
      <c r="Y161" s="37">
        <f t="shared" si="7"/>
        <v>0</v>
      </c>
      <c r="Z161" s="38">
        <f t="shared" si="8"/>
        <v>0</v>
      </c>
      <c r="AB161" s="76"/>
      <c r="AC161" s="75">
        <f t="shared" si="6"/>
        <v>0</v>
      </c>
      <c r="AD161" s="71"/>
      <c r="AE161" s="72"/>
    </row>
    <row r="162" spans="1:31" ht="15.75" customHeight="1" x14ac:dyDescent="0.2">
      <c r="A162" s="9" t="s">
        <v>27</v>
      </c>
      <c r="B162" s="10" t="s">
        <v>23</v>
      </c>
      <c r="C162" s="11" t="s">
        <v>24</v>
      </c>
      <c r="D162" s="9" t="s">
        <v>32</v>
      </c>
      <c r="E162" s="10" t="s">
        <v>110</v>
      </c>
      <c r="F162" s="11" t="s">
        <v>364</v>
      </c>
      <c r="G162" s="13" t="s">
        <v>382</v>
      </c>
      <c r="H162" s="14" t="s">
        <v>380</v>
      </c>
      <c r="I162" s="15" t="s">
        <v>734</v>
      </c>
      <c r="J162" s="30">
        <v>1997</v>
      </c>
      <c r="K162" s="17">
        <v>0.75</v>
      </c>
      <c r="L162" s="31">
        <v>2</v>
      </c>
      <c r="M162" s="79" t="s">
        <v>51</v>
      </c>
      <c r="N162" s="80"/>
      <c r="O162" s="81" t="s">
        <v>52</v>
      </c>
      <c r="P162" s="53" t="s">
        <v>305</v>
      </c>
      <c r="Q162" s="52" t="s">
        <v>383</v>
      </c>
      <c r="R162" s="96">
        <v>61.666666666666671</v>
      </c>
      <c r="S162" s="95">
        <v>74</v>
      </c>
      <c r="T162" s="88">
        <v>0.15</v>
      </c>
      <c r="U162" s="89">
        <f>V162/1.2</f>
        <v>52.416666666666664</v>
      </c>
      <c r="V162" s="86">
        <f>S162*(1-T162)</f>
        <v>62.9</v>
      </c>
      <c r="W162" s="33"/>
      <c r="X162" s="40"/>
      <c r="Y162" s="37">
        <f t="shared" si="7"/>
        <v>0</v>
      </c>
      <c r="Z162" s="38">
        <f t="shared" si="8"/>
        <v>0</v>
      </c>
      <c r="AB162" s="76"/>
      <c r="AC162" s="75">
        <f t="shared" si="6"/>
        <v>0</v>
      </c>
      <c r="AD162" s="71"/>
      <c r="AE162" s="72"/>
    </row>
    <row r="163" spans="1:31" ht="15.75" customHeight="1" x14ac:dyDescent="0.2">
      <c r="A163" s="9" t="s">
        <v>27</v>
      </c>
      <c r="B163" s="10" t="s">
        <v>23</v>
      </c>
      <c r="C163" s="11" t="s">
        <v>24</v>
      </c>
      <c r="D163" s="9" t="s">
        <v>32</v>
      </c>
      <c r="E163" s="10" t="s">
        <v>110</v>
      </c>
      <c r="F163" s="11" t="s">
        <v>364</v>
      </c>
      <c r="G163" s="13" t="s">
        <v>1333</v>
      </c>
      <c r="H163" s="14" t="s">
        <v>384</v>
      </c>
      <c r="I163" s="15" t="s">
        <v>734</v>
      </c>
      <c r="J163" s="30">
        <v>1976</v>
      </c>
      <c r="K163" s="17">
        <v>0.75</v>
      </c>
      <c r="L163" s="31">
        <v>1</v>
      </c>
      <c r="M163" s="79" t="s">
        <v>51</v>
      </c>
      <c r="N163" s="80" t="s">
        <v>805</v>
      </c>
      <c r="O163" s="81" t="s">
        <v>1334</v>
      </c>
      <c r="P163" s="53" t="s">
        <v>231</v>
      </c>
      <c r="Q163" s="52" t="s">
        <v>1335</v>
      </c>
      <c r="R163" s="96">
        <v>82.5</v>
      </c>
      <c r="S163" s="95">
        <v>99</v>
      </c>
      <c r="T163" s="88">
        <v>0.15</v>
      </c>
      <c r="U163" s="89">
        <f>V163/1.2</f>
        <v>70.125</v>
      </c>
      <c r="V163" s="86">
        <f>S163*(1-T163)</f>
        <v>84.149999999999991</v>
      </c>
      <c r="W163" s="33"/>
      <c r="X163" s="40"/>
      <c r="Y163" s="37">
        <f t="shared" si="7"/>
        <v>0</v>
      </c>
      <c r="Z163" s="38">
        <f t="shared" si="8"/>
        <v>0</v>
      </c>
      <c r="AB163" s="76"/>
      <c r="AC163" s="75">
        <f t="shared" si="6"/>
        <v>0</v>
      </c>
      <c r="AD163" s="71"/>
      <c r="AE163" s="72"/>
    </row>
    <row r="164" spans="1:31" ht="15.75" customHeight="1" x14ac:dyDescent="0.2">
      <c r="A164" s="9" t="s">
        <v>27</v>
      </c>
      <c r="B164" s="10" t="s">
        <v>23</v>
      </c>
      <c r="C164" s="11" t="s">
        <v>24</v>
      </c>
      <c r="D164" s="9" t="s">
        <v>32</v>
      </c>
      <c r="E164" s="10" t="s">
        <v>110</v>
      </c>
      <c r="F164" s="11" t="s">
        <v>364</v>
      </c>
      <c r="G164" s="13" t="s">
        <v>1333</v>
      </c>
      <c r="H164" s="14" t="s">
        <v>384</v>
      </c>
      <c r="I164" s="15" t="s">
        <v>734</v>
      </c>
      <c r="J164" s="30">
        <v>1980</v>
      </c>
      <c r="K164" s="17">
        <v>0.75</v>
      </c>
      <c r="L164" s="31">
        <v>1</v>
      </c>
      <c r="M164" s="79" t="s">
        <v>65</v>
      </c>
      <c r="N164" s="80" t="s">
        <v>35</v>
      </c>
      <c r="O164" s="81" t="s">
        <v>579</v>
      </c>
      <c r="P164" s="53" t="s">
        <v>1306</v>
      </c>
      <c r="Q164" s="52" t="s">
        <v>1346</v>
      </c>
      <c r="R164" s="96">
        <v>115.83333333333334</v>
      </c>
      <c r="S164" s="95">
        <v>139</v>
      </c>
      <c r="T164" s="88">
        <v>0.15</v>
      </c>
      <c r="U164" s="89">
        <f>V164/1.2</f>
        <v>98.458333333333329</v>
      </c>
      <c r="V164" s="86">
        <f>S164*(1-T164)</f>
        <v>118.14999999999999</v>
      </c>
      <c r="W164" s="33"/>
      <c r="X164" s="40"/>
      <c r="Y164" s="37">
        <f t="shared" si="7"/>
        <v>0</v>
      </c>
      <c r="Z164" s="38">
        <f t="shared" si="8"/>
        <v>0</v>
      </c>
      <c r="AB164" s="76"/>
      <c r="AC164" s="75">
        <f t="shared" si="6"/>
        <v>0</v>
      </c>
      <c r="AD164" s="71"/>
      <c r="AE164" s="72"/>
    </row>
    <row r="165" spans="1:31" ht="15.75" customHeight="1" x14ac:dyDescent="0.2">
      <c r="A165" s="9" t="s">
        <v>27</v>
      </c>
      <c r="B165" s="10" t="s">
        <v>23</v>
      </c>
      <c r="C165" s="11" t="s">
        <v>24</v>
      </c>
      <c r="D165" s="9" t="s">
        <v>32</v>
      </c>
      <c r="E165" s="10" t="s">
        <v>110</v>
      </c>
      <c r="F165" s="11" t="s">
        <v>364</v>
      </c>
      <c r="G165" s="12" t="s">
        <v>1333</v>
      </c>
      <c r="H165" s="16" t="s">
        <v>384</v>
      </c>
      <c r="I165" s="10" t="s">
        <v>734</v>
      </c>
      <c r="J165" s="30">
        <v>1980</v>
      </c>
      <c r="K165" s="17">
        <v>0.75</v>
      </c>
      <c r="L165" s="31">
        <v>2</v>
      </c>
      <c r="M165" s="79" t="s">
        <v>65</v>
      </c>
      <c r="N165" s="80" t="s">
        <v>798</v>
      </c>
      <c r="O165" s="81" t="s">
        <v>377</v>
      </c>
      <c r="P165" s="53" t="s">
        <v>1306</v>
      </c>
      <c r="Q165" s="52" t="s">
        <v>1346</v>
      </c>
      <c r="R165" s="96">
        <v>115.83333333333334</v>
      </c>
      <c r="S165" s="95">
        <v>139</v>
      </c>
      <c r="T165" s="88">
        <v>0.15</v>
      </c>
      <c r="U165" s="89">
        <f>V165/1.2</f>
        <v>98.458333333333329</v>
      </c>
      <c r="V165" s="86">
        <f>S165*(1-T165)</f>
        <v>118.14999999999999</v>
      </c>
      <c r="W165" s="33"/>
      <c r="X165" s="40"/>
      <c r="Y165" s="37">
        <f t="shared" si="7"/>
        <v>0</v>
      </c>
      <c r="Z165" s="38">
        <f t="shared" si="8"/>
        <v>0</v>
      </c>
      <c r="AB165" s="76"/>
      <c r="AC165" s="75">
        <f t="shared" si="6"/>
        <v>0</v>
      </c>
      <c r="AD165" s="71"/>
      <c r="AE165" s="72"/>
    </row>
    <row r="166" spans="1:31" ht="15.75" customHeight="1" x14ac:dyDescent="0.2">
      <c r="A166" s="9" t="s">
        <v>27</v>
      </c>
      <c r="B166" s="10" t="s">
        <v>38</v>
      </c>
      <c r="C166" s="11" t="s">
        <v>48</v>
      </c>
      <c r="D166" s="9" t="s">
        <v>32</v>
      </c>
      <c r="E166" s="10" t="s">
        <v>110</v>
      </c>
      <c r="F166" s="11" t="s">
        <v>175</v>
      </c>
      <c r="G166" s="12" t="s">
        <v>241</v>
      </c>
      <c r="H166" s="16" t="s">
        <v>242</v>
      </c>
      <c r="I166" s="10" t="s">
        <v>734</v>
      </c>
      <c r="J166" s="30">
        <v>2006</v>
      </c>
      <c r="K166" s="17">
        <v>0.75</v>
      </c>
      <c r="L166" s="31">
        <v>11</v>
      </c>
      <c r="M166" s="79"/>
      <c r="N166" s="80"/>
      <c r="O166" s="81"/>
      <c r="P166" s="53" t="s">
        <v>948</v>
      </c>
      <c r="Q166" s="52" t="s">
        <v>243</v>
      </c>
      <c r="R166" s="96">
        <v>65</v>
      </c>
      <c r="S166" s="95">
        <v>78</v>
      </c>
      <c r="T166" s="88">
        <v>0.15</v>
      </c>
      <c r="U166" s="89">
        <f>V166/1.2</f>
        <v>55.25</v>
      </c>
      <c r="V166" s="86">
        <f>S166*(1-T166)</f>
        <v>66.3</v>
      </c>
      <c r="W166" s="33"/>
      <c r="X166" s="40"/>
      <c r="Y166" s="37">
        <f t="shared" si="7"/>
        <v>0</v>
      </c>
      <c r="Z166" s="38">
        <f t="shared" si="8"/>
        <v>0</v>
      </c>
      <c r="AB166" s="76"/>
      <c r="AC166" s="75">
        <f t="shared" si="6"/>
        <v>0</v>
      </c>
      <c r="AD166" s="71"/>
      <c r="AE166" s="72"/>
    </row>
    <row r="167" spans="1:31" ht="15.75" customHeight="1" x14ac:dyDescent="0.2">
      <c r="A167" s="9" t="s">
        <v>27</v>
      </c>
      <c r="B167" s="10" t="s">
        <v>23</v>
      </c>
      <c r="C167" s="11" t="s">
        <v>24</v>
      </c>
      <c r="D167" s="9" t="s">
        <v>32</v>
      </c>
      <c r="E167" s="10" t="s">
        <v>110</v>
      </c>
      <c r="F167" s="11"/>
      <c r="G167" s="12" t="s">
        <v>121</v>
      </c>
      <c r="H167" s="16" t="s">
        <v>122</v>
      </c>
      <c r="I167" s="10" t="s">
        <v>734</v>
      </c>
      <c r="J167" s="30">
        <v>1991</v>
      </c>
      <c r="K167" s="17">
        <v>0.75</v>
      </c>
      <c r="L167" s="31">
        <v>1</v>
      </c>
      <c r="M167" s="79"/>
      <c r="N167" s="80"/>
      <c r="O167" s="81"/>
      <c r="P167" s="53" t="s">
        <v>947</v>
      </c>
      <c r="Q167" s="52" t="s">
        <v>125</v>
      </c>
      <c r="R167" s="96">
        <v>20</v>
      </c>
      <c r="S167" s="95">
        <v>24</v>
      </c>
      <c r="T167" s="88">
        <v>0.4</v>
      </c>
      <c r="U167" s="89">
        <f>V167/1.2</f>
        <v>12</v>
      </c>
      <c r="V167" s="86">
        <f>S167*(1-T167)</f>
        <v>14.399999999999999</v>
      </c>
      <c r="W167" s="33"/>
      <c r="X167" s="40"/>
      <c r="Y167" s="37">
        <f t="shared" si="7"/>
        <v>0</v>
      </c>
      <c r="Z167" s="38">
        <f t="shared" si="8"/>
        <v>0</v>
      </c>
      <c r="AB167" s="76"/>
      <c r="AC167" s="75">
        <f t="shared" si="6"/>
        <v>0</v>
      </c>
      <c r="AD167" s="71"/>
      <c r="AE167" s="72"/>
    </row>
    <row r="168" spans="1:31" ht="15.75" customHeight="1" x14ac:dyDescent="0.2">
      <c r="A168" s="9" t="s">
        <v>27</v>
      </c>
      <c r="B168" s="10" t="s">
        <v>23</v>
      </c>
      <c r="C168" s="11" t="s">
        <v>24</v>
      </c>
      <c r="D168" s="9" t="s">
        <v>32</v>
      </c>
      <c r="E168" s="10" t="s">
        <v>110</v>
      </c>
      <c r="F168" s="11"/>
      <c r="G168" s="13" t="s">
        <v>121</v>
      </c>
      <c r="H168" s="14" t="s">
        <v>122</v>
      </c>
      <c r="I168" s="15" t="s">
        <v>734</v>
      </c>
      <c r="J168" s="30">
        <v>1996</v>
      </c>
      <c r="K168" s="17">
        <v>0.75</v>
      </c>
      <c r="L168" s="31">
        <v>12</v>
      </c>
      <c r="M168" s="79"/>
      <c r="N168" s="80"/>
      <c r="O168" s="81"/>
      <c r="P168" s="53" t="s">
        <v>935</v>
      </c>
      <c r="Q168" s="52" t="s">
        <v>300</v>
      </c>
      <c r="R168" s="96">
        <v>20</v>
      </c>
      <c r="S168" s="95">
        <v>24</v>
      </c>
      <c r="T168" s="88">
        <v>0.4</v>
      </c>
      <c r="U168" s="89">
        <f>V168/1.2</f>
        <v>12</v>
      </c>
      <c r="V168" s="86">
        <f>S168*(1-T168)</f>
        <v>14.399999999999999</v>
      </c>
      <c r="W168" s="33"/>
      <c r="X168" s="40"/>
      <c r="Y168" s="37">
        <f t="shared" si="7"/>
        <v>0</v>
      </c>
      <c r="Z168" s="38">
        <f t="shared" si="8"/>
        <v>0</v>
      </c>
      <c r="AB168" s="76"/>
      <c r="AC168" s="75">
        <f t="shared" si="6"/>
        <v>0</v>
      </c>
      <c r="AD168" s="71"/>
      <c r="AE168" s="72"/>
    </row>
    <row r="169" spans="1:31" ht="15.75" customHeight="1" x14ac:dyDescent="0.2">
      <c r="A169" s="9" t="s">
        <v>27</v>
      </c>
      <c r="B169" s="10" t="s">
        <v>23</v>
      </c>
      <c r="C169" s="11" t="s">
        <v>24</v>
      </c>
      <c r="D169" s="9" t="s">
        <v>32</v>
      </c>
      <c r="E169" s="10" t="s">
        <v>110</v>
      </c>
      <c r="F169" s="11"/>
      <c r="G169" s="13" t="s">
        <v>121</v>
      </c>
      <c r="H169" s="14" t="s">
        <v>122</v>
      </c>
      <c r="I169" s="15" t="s">
        <v>734</v>
      </c>
      <c r="J169" s="30">
        <v>1997</v>
      </c>
      <c r="K169" s="17">
        <v>0.75</v>
      </c>
      <c r="L169" s="31">
        <v>8</v>
      </c>
      <c r="M169" s="79"/>
      <c r="N169" s="80"/>
      <c r="O169" s="81"/>
      <c r="P169" s="53" t="s">
        <v>947</v>
      </c>
      <c r="Q169" s="52" t="s">
        <v>127</v>
      </c>
      <c r="R169" s="96">
        <v>20</v>
      </c>
      <c r="S169" s="95">
        <v>24</v>
      </c>
      <c r="T169" s="88">
        <v>0.4</v>
      </c>
      <c r="U169" s="89">
        <f>V169/1.2</f>
        <v>12</v>
      </c>
      <c r="V169" s="86">
        <f>S169*(1-T169)</f>
        <v>14.399999999999999</v>
      </c>
      <c r="W169" s="33"/>
      <c r="X169" s="40"/>
      <c r="Y169" s="37">
        <f t="shared" si="7"/>
        <v>0</v>
      </c>
      <c r="Z169" s="38">
        <f t="shared" si="8"/>
        <v>0</v>
      </c>
      <c r="AB169" s="76"/>
      <c r="AC169" s="75">
        <f t="shared" si="6"/>
        <v>0</v>
      </c>
      <c r="AD169" s="71"/>
      <c r="AE169" s="72"/>
    </row>
    <row r="170" spans="1:31" ht="15.75" customHeight="1" x14ac:dyDescent="0.2">
      <c r="A170" s="9" t="s">
        <v>27</v>
      </c>
      <c r="B170" s="10" t="s">
        <v>23</v>
      </c>
      <c r="C170" s="11" t="s">
        <v>24</v>
      </c>
      <c r="D170" s="9" t="s">
        <v>32</v>
      </c>
      <c r="E170" s="10" t="s">
        <v>110</v>
      </c>
      <c r="F170" s="11"/>
      <c r="G170" s="12" t="s">
        <v>826</v>
      </c>
      <c r="H170" s="16" t="s">
        <v>827</v>
      </c>
      <c r="I170" s="10" t="s">
        <v>734</v>
      </c>
      <c r="J170" s="30">
        <v>1998</v>
      </c>
      <c r="K170" s="17">
        <v>0.75</v>
      </c>
      <c r="L170" s="31">
        <v>9</v>
      </c>
      <c r="M170" s="79"/>
      <c r="N170" s="80"/>
      <c r="O170" s="81"/>
      <c r="P170" s="53" t="s">
        <v>740</v>
      </c>
      <c r="Q170" s="52" t="s">
        <v>828</v>
      </c>
      <c r="R170" s="96">
        <v>37.5</v>
      </c>
      <c r="S170" s="95">
        <v>45</v>
      </c>
      <c r="T170" s="88">
        <v>0.25</v>
      </c>
      <c r="U170" s="89">
        <f>V170/1.2</f>
        <v>28.125</v>
      </c>
      <c r="V170" s="86">
        <f>S170*(1-T170)</f>
        <v>33.75</v>
      </c>
      <c r="W170" s="33"/>
      <c r="X170" s="40"/>
      <c r="Y170" s="37">
        <f t="shared" si="7"/>
        <v>0</v>
      </c>
      <c r="Z170" s="38">
        <f t="shared" si="8"/>
        <v>0</v>
      </c>
      <c r="AB170" s="76"/>
      <c r="AC170" s="75">
        <f t="shared" si="6"/>
        <v>0</v>
      </c>
      <c r="AD170" s="71"/>
      <c r="AE170" s="72"/>
    </row>
    <row r="171" spans="1:31" ht="15.75" customHeight="1" x14ac:dyDescent="0.2">
      <c r="A171" s="9" t="s">
        <v>27</v>
      </c>
      <c r="B171" s="10" t="s">
        <v>23</v>
      </c>
      <c r="C171" s="11" t="s">
        <v>24</v>
      </c>
      <c r="D171" s="9" t="s">
        <v>32</v>
      </c>
      <c r="E171" s="10" t="s">
        <v>110</v>
      </c>
      <c r="F171" s="11"/>
      <c r="G171" s="12" t="s">
        <v>951</v>
      </c>
      <c r="H171" s="16" t="s">
        <v>952</v>
      </c>
      <c r="I171" s="10" t="s">
        <v>734</v>
      </c>
      <c r="J171" s="30">
        <v>1998</v>
      </c>
      <c r="K171" s="17">
        <v>0.75</v>
      </c>
      <c r="L171" s="31">
        <v>12</v>
      </c>
      <c r="M171" s="79"/>
      <c r="N171" s="80"/>
      <c r="O171" s="81"/>
      <c r="P171" s="53" t="s">
        <v>953</v>
      </c>
      <c r="Q171" s="52" t="s">
        <v>954</v>
      </c>
      <c r="R171" s="96">
        <v>14.166666666666668</v>
      </c>
      <c r="S171" s="95">
        <v>17</v>
      </c>
      <c r="T171" s="88">
        <v>0.4</v>
      </c>
      <c r="U171" s="89">
        <f>V171/1.2</f>
        <v>8.5</v>
      </c>
      <c r="V171" s="86">
        <f>S171*(1-T171)</f>
        <v>10.199999999999999</v>
      </c>
      <c r="W171" s="33"/>
      <c r="X171" s="40"/>
      <c r="Y171" s="37">
        <f t="shared" si="7"/>
        <v>0</v>
      </c>
      <c r="Z171" s="38">
        <f t="shared" si="8"/>
        <v>0</v>
      </c>
      <c r="AB171" s="76"/>
      <c r="AC171" s="75">
        <f t="shared" si="6"/>
        <v>0</v>
      </c>
      <c r="AD171" s="71"/>
      <c r="AE171" s="72"/>
    </row>
    <row r="172" spans="1:31" ht="15.75" customHeight="1" x14ac:dyDescent="0.2">
      <c r="A172" s="9" t="s">
        <v>27</v>
      </c>
      <c r="B172" s="10" t="s">
        <v>23</v>
      </c>
      <c r="C172" s="11" t="s">
        <v>24</v>
      </c>
      <c r="D172" s="9" t="s">
        <v>32</v>
      </c>
      <c r="E172" s="10" t="s">
        <v>110</v>
      </c>
      <c r="F172" s="11"/>
      <c r="G172" s="13" t="s">
        <v>291</v>
      </c>
      <c r="H172" s="14" t="s">
        <v>292</v>
      </c>
      <c r="I172" s="15" t="s">
        <v>734</v>
      </c>
      <c r="J172" s="30">
        <v>2000</v>
      </c>
      <c r="K172" s="17">
        <v>0.75</v>
      </c>
      <c r="L172" s="31">
        <v>1</v>
      </c>
      <c r="M172" s="79"/>
      <c r="N172" s="80"/>
      <c r="O172" s="81"/>
      <c r="P172" s="53" t="s">
        <v>949</v>
      </c>
      <c r="Q172" s="52" t="s">
        <v>293</v>
      </c>
      <c r="R172" s="96">
        <v>74.166666666666671</v>
      </c>
      <c r="S172" s="95">
        <v>89</v>
      </c>
      <c r="T172" s="88">
        <v>0.25</v>
      </c>
      <c r="U172" s="89">
        <f>V172/1.2</f>
        <v>55.625</v>
      </c>
      <c r="V172" s="86">
        <f>S172*(1-T172)</f>
        <v>66.75</v>
      </c>
      <c r="W172" s="33"/>
      <c r="X172" s="40"/>
      <c r="Y172" s="37">
        <f t="shared" si="7"/>
        <v>0</v>
      </c>
      <c r="Z172" s="38">
        <f t="shared" si="8"/>
        <v>0</v>
      </c>
      <c r="AB172" s="76"/>
      <c r="AC172" s="75">
        <f t="shared" si="6"/>
        <v>0</v>
      </c>
      <c r="AD172" s="71"/>
      <c r="AE172" s="72"/>
    </row>
    <row r="173" spans="1:31" ht="15.75" customHeight="1" x14ac:dyDescent="0.2">
      <c r="A173" s="9" t="s">
        <v>27</v>
      </c>
      <c r="B173" s="10" t="s">
        <v>38</v>
      </c>
      <c r="C173" s="11" t="s">
        <v>24</v>
      </c>
      <c r="D173" s="9" t="s">
        <v>32</v>
      </c>
      <c r="E173" s="10" t="s">
        <v>110</v>
      </c>
      <c r="F173" s="11"/>
      <c r="G173" s="13" t="s">
        <v>296</v>
      </c>
      <c r="H173" s="14" t="s">
        <v>297</v>
      </c>
      <c r="I173" s="15" t="s">
        <v>734</v>
      </c>
      <c r="J173" s="30">
        <v>2006</v>
      </c>
      <c r="K173" s="17">
        <v>0.75</v>
      </c>
      <c r="L173" s="31">
        <v>9</v>
      </c>
      <c r="M173" s="79"/>
      <c r="N173" s="80"/>
      <c r="O173" s="81"/>
      <c r="P173" s="53" t="s">
        <v>811</v>
      </c>
      <c r="Q173" s="52" t="s">
        <v>298</v>
      </c>
      <c r="R173" s="96">
        <v>28.333333333333336</v>
      </c>
      <c r="S173" s="95">
        <v>34</v>
      </c>
      <c r="T173" s="88">
        <v>0.15</v>
      </c>
      <c r="U173" s="89">
        <f>V173/1.2</f>
        <v>24.083333333333332</v>
      </c>
      <c r="V173" s="86">
        <f>S173*(1-T173)</f>
        <v>28.9</v>
      </c>
      <c r="W173" s="33"/>
      <c r="X173" s="40"/>
      <c r="Y173" s="37">
        <f t="shared" si="7"/>
        <v>0</v>
      </c>
      <c r="Z173" s="38">
        <f t="shared" si="8"/>
        <v>0</v>
      </c>
      <c r="AB173" s="76"/>
      <c r="AC173" s="75">
        <f t="shared" si="6"/>
        <v>0</v>
      </c>
      <c r="AD173" s="71"/>
      <c r="AE173" s="72"/>
    </row>
    <row r="174" spans="1:31" ht="15.75" customHeight="1" x14ac:dyDescent="0.2">
      <c r="A174" s="9" t="s">
        <v>27</v>
      </c>
      <c r="B174" s="10" t="s">
        <v>23</v>
      </c>
      <c r="C174" s="11" t="s">
        <v>24</v>
      </c>
      <c r="D174" s="9" t="s">
        <v>32</v>
      </c>
      <c r="E174" s="10" t="s">
        <v>110</v>
      </c>
      <c r="F174" s="11"/>
      <c r="G174" s="12" t="s">
        <v>246</v>
      </c>
      <c r="H174" s="16" t="s">
        <v>247</v>
      </c>
      <c r="I174" s="10" t="s">
        <v>734</v>
      </c>
      <c r="J174" s="30">
        <v>1995</v>
      </c>
      <c r="K174" s="17">
        <v>0.75</v>
      </c>
      <c r="L174" s="31">
        <v>1</v>
      </c>
      <c r="M174" s="79"/>
      <c r="N174" s="80"/>
      <c r="O174" s="81" t="s">
        <v>804</v>
      </c>
      <c r="P174" s="53" t="s">
        <v>944</v>
      </c>
      <c r="Q174" s="52" t="s">
        <v>248</v>
      </c>
      <c r="R174" s="96">
        <v>14.166666666666668</v>
      </c>
      <c r="S174" s="95">
        <v>17</v>
      </c>
      <c r="T174" s="88">
        <v>0.4</v>
      </c>
      <c r="U174" s="89">
        <f>V174/1.2</f>
        <v>8.5</v>
      </c>
      <c r="V174" s="86">
        <f>S174*(1-T174)</f>
        <v>10.199999999999999</v>
      </c>
      <c r="W174" s="33"/>
      <c r="X174" s="40"/>
      <c r="Y174" s="37">
        <f t="shared" si="7"/>
        <v>0</v>
      </c>
      <c r="Z174" s="38">
        <f t="shared" si="8"/>
        <v>0</v>
      </c>
      <c r="AB174" s="76"/>
      <c r="AC174" s="75">
        <f t="shared" si="6"/>
        <v>0</v>
      </c>
      <c r="AD174" s="71"/>
      <c r="AE174" s="72"/>
    </row>
    <row r="175" spans="1:31" ht="15.75" customHeight="1" x14ac:dyDescent="0.2">
      <c r="A175" s="9" t="s">
        <v>27</v>
      </c>
      <c r="B175" s="10" t="s">
        <v>38</v>
      </c>
      <c r="C175" s="11" t="s">
        <v>24</v>
      </c>
      <c r="D175" s="9" t="s">
        <v>32</v>
      </c>
      <c r="E175" s="10" t="s">
        <v>110</v>
      </c>
      <c r="F175" s="11"/>
      <c r="G175" s="12" t="s">
        <v>338</v>
      </c>
      <c r="H175" s="16" t="s">
        <v>339</v>
      </c>
      <c r="I175" s="10" t="s">
        <v>734</v>
      </c>
      <c r="J175" s="30">
        <v>1984</v>
      </c>
      <c r="K175" s="17">
        <v>0.75</v>
      </c>
      <c r="L175" s="31">
        <v>1</v>
      </c>
      <c r="M175" s="79" t="s">
        <v>63</v>
      </c>
      <c r="N175" s="80"/>
      <c r="O175" s="81"/>
      <c r="P175" s="53" t="s">
        <v>1222</v>
      </c>
      <c r="Q175" s="52" t="s">
        <v>340</v>
      </c>
      <c r="R175" s="96">
        <v>40.833333333333336</v>
      </c>
      <c r="S175" s="95">
        <v>49</v>
      </c>
      <c r="T175" s="88">
        <v>0.25</v>
      </c>
      <c r="U175" s="89">
        <f>V175/1.2</f>
        <v>30.625</v>
      </c>
      <c r="V175" s="86">
        <f>S175*(1-T175)</f>
        <v>36.75</v>
      </c>
      <c r="W175" s="33"/>
      <c r="X175" s="40"/>
      <c r="Y175" s="37">
        <f t="shared" si="7"/>
        <v>0</v>
      </c>
      <c r="Z175" s="38">
        <f t="shared" si="8"/>
        <v>0</v>
      </c>
      <c r="AB175" s="76"/>
      <c r="AC175" s="75">
        <f t="shared" si="6"/>
        <v>0</v>
      </c>
      <c r="AD175" s="71"/>
      <c r="AE175" s="72"/>
    </row>
    <row r="176" spans="1:31" ht="15.75" customHeight="1" x14ac:dyDescent="0.2">
      <c r="A176" s="9" t="s">
        <v>27</v>
      </c>
      <c r="B176" s="10" t="s">
        <v>23</v>
      </c>
      <c r="C176" s="11" t="s">
        <v>24</v>
      </c>
      <c r="D176" s="9" t="s">
        <v>32</v>
      </c>
      <c r="E176" s="10" t="s">
        <v>110</v>
      </c>
      <c r="F176" s="11"/>
      <c r="G176" s="12" t="s">
        <v>344</v>
      </c>
      <c r="H176" s="16" t="s">
        <v>345</v>
      </c>
      <c r="I176" s="10" t="s">
        <v>734</v>
      </c>
      <c r="J176" s="30">
        <v>1985</v>
      </c>
      <c r="K176" s="17">
        <v>0.75</v>
      </c>
      <c r="L176" s="31">
        <v>1</v>
      </c>
      <c r="M176" s="79" t="s">
        <v>63</v>
      </c>
      <c r="N176" s="80"/>
      <c r="O176" s="81"/>
      <c r="P176" s="53" t="s">
        <v>932</v>
      </c>
      <c r="Q176" s="52" t="s">
        <v>347</v>
      </c>
      <c r="R176" s="96">
        <v>36.666666666666671</v>
      </c>
      <c r="S176" s="95">
        <v>44</v>
      </c>
      <c r="T176" s="88">
        <v>0.4</v>
      </c>
      <c r="U176" s="89">
        <f>V176/1.2</f>
        <v>22</v>
      </c>
      <c r="V176" s="86">
        <f>S176*(1-T176)</f>
        <v>26.4</v>
      </c>
      <c r="W176" s="33"/>
      <c r="X176" s="40"/>
      <c r="Y176" s="37">
        <f t="shared" si="7"/>
        <v>0</v>
      </c>
      <c r="Z176" s="38">
        <f t="shared" si="8"/>
        <v>0</v>
      </c>
      <c r="AB176" s="76"/>
      <c r="AC176" s="75">
        <f t="shared" si="6"/>
        <v>0</v>
      </c>
      <c r="AD176" s="71"/>
      <c r="AE176" s="72"/>
    </row>
    <row r="177" spans="1:31" ht="15.75" customHeight="1" x14ac:dyDescent="0.2">
      <c r="A177" s="9" t="s">
        <v>27</v>
      </c>
      <c r="B177" s="10" t="s">
        <v>23</v>
      </c>
      <c r="C177" s="11" t="s">
        <v>24</v>
      </c>
      <c r="D177" s="9" t="s">
        <v>32</v>
      </c>
      <c r="E177" s="10" t="s">
        <v>110</v>
      </c>
      <c r="F177" s="11"/>
      <c r="G177" s="13" t="s">
        <v>344</v>
      </c>
      <c r="H177" s="14" t="s">
        <v>345</v>
      </c>
      <c r="I177" s="15" t="s">
        <v>734</v>
      </c>
      <c r="J177" s="30">
        <v>1985</v>
      </c>
      <c r="K177" s="17">
        <v>0.75</v>
      </c>
      <c r="L177" s="31">
        <v>2</v>
      </c>
      <c r="M177" s="79" t="s">
        <v>51</v>
      </c>
      <c r="N177" s="80"/>
      <c r="O177" s="81" t="s">
        <v>109</v>
      </c>
      <c r="P177" s="53" t="s">
        <v>932</v>
      </c>
      <c r="Q177" s="52" t="s">
        <v>346</v>
      </c>
      <c r="R177" s="96">
        <v>36.666666666666671</v>
      </c>
      <c r="S177" s="95">
        <v>44</v>
      </c>
      <c r="T177" s="88">
        <v>0.4</v>
      </c>
      <c r="U177" s="89">
        <f>V177/1.2</f>
        <v>22</v>
      </c>
      <c r="V177" s="86">
        <f>S177*(1-T177)</f>
        <v>26.4</v>
      </c>
      <c r="W177" s="33"/>
      <c r="X177" s="40"/>
      <c r="Y177" s="37">
        <f t="shared" si="7"/>
        <v>0</v>
      </c>
      <c r="Z177" s="38">
        <f t="shared" si="8"/>
        <v>0</v>
      </c>
      <c r="AB177" s="76"/>
      <c r="AC177" s="75">
        <f t="shared" si="6"/>
        <v>0</v>
      </c>
      <c r="AD177" s="71"/>
      <c r="AE177" s="72"/>
    </row>
    <row r="178" spans="1:31" ht="15.75" customHeight="1" x14ac:dyDescent="0.2">
      <c r="A178" s="9" t="s">
        <v>27</v>
      </c>
      <c r="B178" s="10" t="s">
        <v>23</v>
      </c>
      <c r="C178" s="11" t="s">
        <v>24</v>
      </c>
      <c r="D178" s="9" t="s">
        <v>32</v>
      </c>
      <c r="E178" s="10" t="s">
        <v>110</v>
      </c>
      <c r="F178" s="11"/>
      <c r="G178" s="12" t="s">
        <v>272</v>
      </c>
      <c r="H178" s="16" t="s">
        <v>273</v>
      </c>
      <c r="I178" s="10" t="s">
        <v>734</v>
      </c>
      <c r="J178" s="30">
        <v>1995</v>
      </c>
      <c r="K178" s="17">
        <v>0.75</v>
      </c>
      <c r="L178" s="31">
        <v>1</v>
      </c>
      <c r="M178" s="79"/>
      <c r="N178" s="80"/>
      <c r="O178" s="81"/>
      <c r="P178" s="53" t="s">
        <v>970</v>
      </c>
      <c r="Q178" s="52" t="s">
        <v>274</v>
      </c>
      <c r="R178" s="96">
        <v>15.833333333333334</v>
      </c>
      <c r="S178" s="95">
        <v>19</v>
      </c>
      <c r="T178" s="88">
        <v>0.4</v>
      </c>
      <c r="U178" s="89">
        <f>V178/1.2</f>
        <v>9.5</v>
      </c>
      <c r="V178" s="86">
        <f>S178*(1-T178)</f>
        <v>11.4</v>
      </c>
      <c r="W178" s="33"/>
      <c r="X178" s="40"/>
      <c r="Y178" s="37">
        <f t="shared" si="7"/>
        <v>0</v>
      </c>
      <c r="Z178" s="38">
        <f t="shared" si="8"/>
        <v>0</v>
      </c>
      <c r="AB178" s="76"/>
      <c r="AC178" s="75">
        <f t="shared" ref="AC178:AC238" si="9">X178-AB178</f>
        <v>0</v>
      </c>
      <c r="AD178" s="71"/>
      <c r="AE178" s="72"/>
    </row>
    <row r="179" spans="1:31" ht="15.75" customHeight="1" x14ac:dyDescent="0.2">
      <c r="A179" s="9" t="s">
        <v>27</v>
      </c>
      <c r="B179" s="10" t="s">
        <v>23</v>
      </c>
      <c r="C179" s="11" t="s">
        <v>24</v>
      </c>
      <c r="D179" s="9" t="s">
        <v>32</v>
      </c>
      <c r="E179" s="10" t="s">
        <v>110</v>
      </c>
      <c r="F179" s="11"/>
      <c r="G179" s="13" t="s">
        <v>1252</v>
      </c>
      <c r="H179" s="14" t="s">
        <v>1253</v>
      </c>
      <c r="I179" s="15" t="s">
        <v>734</v>
      </c>
      <c r="J179" s="30">
        <v>1995</v>
      </c>
      <c r="K179" s="17">
        <v>0.75</v>
      </c>
      <c r="L179" s="31">
        <v>1</v>
      </c>
      <c r="M179" s="79" t="s">
        <v>51</v>
      </c>
      <c r="N179" s="80" t="s">
        <v>458</v>
      </c>
      <c r="O179" s="81" t="s">
        <v>87</v>
      </c>
      <c r="P179" s="53" t="s">
        <v>1254</v>
      </c>
      <c r="Q179" s="52" t="s">
        <v>1255</v>
      </c>
      <c r="R179" s="96">
        <v>45.833333333333336</v>
      </c>
      <c r="S179" s="95">
        <v>55</v>
      </c>
      <c r="T179" s="88">
        <v>0.4</v>
      </c>
      <c r="U179" s="89">
        <f>V179/1.2</f>
        <v>27.5</v>
      </c>
      <c r="V179" s="86">
        <f>S179*(1-T179)</f>
        <v>33</v>
      </c>
      <c r="W179" s="33"/>
      <c r="X179" s="40"/>
      <c r="Y179" s="37">
        <f t="shared" si="7"/>
        <v>0</v>
      </c>
      <c r="Z179" s="38">
        <f t="shared" si="8"/>
        <v>0</v>
      </c>
      <c r="AB179" s="76"/>
      <c r="AC179" s="75">
        <f t="shared" si="9"/>
        <v>0</v>
      </c>
      <c r="AD179" s="71"/>
      <c r="AE179" s="72"/>
    </row>
    <row r="180" spans="1:31" ht="15.75" customHeight="1" x14ac:dyDescent="0.2">
      <c r="A180" s="9" t="s">
        <v>27</v>
      </c>
      <c r="B180" s="10" t="s">
        <v>23</v>
      </c>
      <c r="C180" s="11" t="s">
        <v>24</v>
      </c>
      <c r="D180" s="9" t="s">
        <v>32</v>
      </c>
      <c r="E180" s="10" t="s">
        <v>33</v>
      </c>
      <c r="F180" s="11" t="s">
        <v>54</v>
      </c>
      <c r="G180" s="13" t="s">
        <v>519</v>
      </c>
      <c r="H180" s="14" t="s">
        <v>1269</v>
      </c>
      <c r="I180" s="15" t="s">
        <v>34</v>
      </c>
      <c r="J180" s="30">
        <v>2006</v>
      </c>
      <c r="K180" s="17">
        <v>0.75</v>
      </c>
      <c r="L180" s="31">
        <v>3</v>
      </c>
      <c r="M180" s="79"/>
      <c r="N180" s="80"/>
      <c r="O180" s="81"/>
      <c r="P180" s="53" t="s">
        <v>488</v>
      </c>
      <c r="Q180" s="52" t="s">
        <v>1270</v>
      </c>
      <c r="R180" s="96">
        <v>49.166666666666671</v>
      </c>
      <c r="S180" s="95">
        <v>59</v>
      </c>
      <c r="T180" s="88">
        <v>0.25</v>
      </c>
      <c r="U180" s="89">
        <f>V180/1.2</f>
        <v>36.875</v>
      </c>
      <c r="V180" s="86">
        <f>S180*(1-T180)</f>
        <v>44.25</v>
      </c>
      <c r="W180" s="33"/>
      <c r="X180" s="40"/>
      <c r="Y180" s="37">
        <f t="shared" si="7"/>
        <v>0</v>
      </c>
      <c r="Z180" s="38">
        <f t="shared" si="8"/>
        <v>0</v>
      </c>
      <c r="AB180" s="76"/>
      <c r="AC180" s="75">
        <f t="shared" si="9"/>
        <v>0</v>
      </c>
      <c r="AD180" s="71"/>
      <c r="AE180" s="72"/>
    </row>
    <row r="181" spans="1:31" ht="15.75" customHeight="1" x14ac:dyDescent="0.2">
      <c r="A181" s="9" t="s">
        <v>27</v>
      </c>
      <c r="B181" s="10" t="s">
        <v>23</v>
      </c>
      <c r="C181" s="11" t="s">
        <v>24</v>
      </c>
      <c r="D181" s="9" t="s">
        <v>32</v>
      </c>
      <c r="E181" s="10" t="s">
        <v>33</v>
      </c>
      <c r="F181" s="11" t="s">
        <v>54</v>
      </c>
      <c r="G181" s="12" t="s">
        <v>1209</v>
      </c>
      <c r="H181" s="16" t="s">
        <v>1210</v>
      </c>
      <c r="I181" s="10" t="s">
        <v>34</v>
      </c>
      <c r="J181" s="30">
        <v>2008</v>
      </c>
      <c r="K181" s="17">
        <v>0.75</v>
      </c>
      <c r="L181" s="31">
        <v>11</v>
      </c>
      <c r="M181" s="79"/>
      <c r="N181" s="80"/>
      <c r="O181" s="81"/>
      <c r="P181" s="53" t="s">
        <v>975</v>
      </c>
      <c r="Q181" s="52" t="s">
        <v>1211</v>
      </c>
      <c r="R181" s="96">
        <v>32.5</v>
      </c>
      <c r="S181" s="95">
        <v>39</v>
      </c>
      <c r="T181" s="88">
        <v>0.15</v>
      </c>
      <c r="U181" s="89">
        <f>V181/1.2</f>
        <v>27.625</v>
      </c>
      <c r="V181" s="86">
        <f>S181*(1-T181)</f>
        <v>33.15</v>
      </c>
      <c r="W181" s="33"/>
      <c r="X181" s="40"/>
      <c r="Y181" s="37">
        <f t="shared" si="7"/>
        <v>0</v>
      </c>
      <c r="Z181" s="38">
        <f t="shared" si="8"/>
        <v>0</v>
      </c>
      <c r="AB181" s="76"/>
      <c r="AC181" s="75">
        <f t="shared" si="9"/>
        <v>0</v>
      </c>
      <c r="AD181" s="71"/>
      <c r="AE181" s="72"/>
    </row>
    <row r="182" spans="1:31" ht="15.75" customHeight="1" x14ac:dyDescent="0.2">
      <c r="A182" s="9" t="s">
        <v>27</v>
      </c>
      <c r="B182" s="10" t="s">
        <v>23</v>
      </c>
      <c r="C182" s="11" t="s">
        <v>24</v>
      </c>
      <c r="D182" s="9" t="s">
        <v>32</v>
      </c>
      <c r="E182" s="10" t="s">
        <v>33</v>
      </c>
      <c r="F182" s="11" t="s">
        <v>797</v>
      </c>
      <c r="G182" s="13" t="s">
        <v>899</v>
      </c>
      <c r="H182" s="14" t="s">
        <v>797</v>
      </c>
      <c r="I182" s="15" t="s">
        <v>34</v>
      </c>
      <c r="J182" s="30">
        <v>1974</v>
      </c>
      <c r="K182" s="17">
        <v>0.75</v>
      </c>
      <c r="L182" s="31">
        <v>5</v>
      </c>
      <c r="M182" s="79">
        <v>-3</v>
      </c>
      <c r="N182" s="80"/>
      <c r="O182" s="81" t="s">
        <v>277</v>
      </c>
      <c r="P182" s="53" t="s">
        <v>998</v>
      </c>
      <c r="Q182" s="52" t="s">
        <v>900</v>
      </c>
      <c r="R182" s="96">
        <v>99.166666666666671</v>
      </c>
      <c r="S182" s="95">
        <v>119</v>
      </c>
      <c r="T182" s="88">
        <v>0.25</v>
      </c>
      <c r="U182" s="89">
        <f>V182/1.2</f>
        <v>74.375</v>
      </c>
      <c r="V182" s="86">
        <f>S182*(1-T182)</f>
        <v>89.25</v>
      </c>
      <c r="W182" s="33"/>
      <c r="X182" s="40"/>
      <c r="Y182" s="37">
        <f t="shared" si="7"/>
        <v>0</v>
      </c>
      <c r="Z182" s="38">
        <f t="shared" si="8"/>
        <v>0</v>
      </c>
      <c r="AB182" s="76"/>
      <c r="AC182" s="75">
        <f t="shared" si="9"/>
        <v>0</v>
      </c>
      <c r="AD182" s="71"/>
      <c r="AE182" s="72"/>
    </row>
    <row r="183" spans="1:31" ht="15.75" customHeight="1" x14ac:dyDescent="0.2">
      <c r="A183" s="9" t="s">
        <v>27</v>
      </c>
      <c r="B183" s="10" t="s">
        <v>23</v>
      </c>
      <c r="C183" s="11" t="s">
        <v>24</v>
      </c>
      <c r="D183" s="9" t="s">
        <v>32</v>
      </c>
      <c r="E183" s="10" t="s">
        <v>33</v>
      </c>
      <c r="F183" s="11" t="s">
        <v>797</v>
      </c>
      <c r="G183" s="13" t="s">
        <v>899</v>
      </c>
      <c r="H183" s="14" t="s">
        <v>797</v>
      </c>
      <c r="I183" s="15" t="s">
        <v>34</v>
      </c>
      <c r="J183" s="30">
        <v>1982</v>
      </c>
      <c r="K183" s="17">
        <v>0.75</v>
      </c>
      <c r="L183" s="31">
        <v>2</v>
      </c>
      <c r="M183" s="79">
        <v>-3</v>
      </c>
      <c r="N183" s="80"/>
      <c r="O183" s="81" t="s">
        <v>277</v>
      </c>
      <c r="P183" s="53" t="s">
        <v>995</v>
      </c>
      <c r="Q183" s="52" t="s">
        <v>901</v>
      </c>
      <c r="R183" s="96">
        <v>90.833333333333343</v>
      </c>
      <c r="S183" s="95">
        <v>109</v>
      </c>
      <c r="T183" s="88">
        <v>0.25</v>
      </c>
      <c r="U183" s="89">
        <f>V183/1.2</f>
        <v>68.125</v>
      </c>
      <c r="V183" s="86">
        <f>S183*(1-T183)</f>
        <v>81.75</v>
      </c>
      <c r="W183" s="33"/>
      <c r="X183" s="40"/>
      <c r="Y183" s="37">
        <f t="shared" si="7"/>
        <v>0</v>
      </c>
      <c r="Z183" s="38">
        <f t="shared" si="8"/>
        <v>0</v>
      </c>
      <c r="AB183" s="76"/>
      <c r="AC183" s="75">
        <f t="shared" si="9"/>
        <v>0</v>
      </c>
      <c r="AD183" s="71"/>
      <c r="AE183" s="72"/>
    </row>
    <row r="184" spans="1:31" ht="15.75" customHeight="1" x14ac:dyDescent="0.2">
      <c r="A184" s="9" t="s">
        <v>27</v>
      </c>
      <c r="B184" s="10" t="s">
        <v>38</v>
      </c>
      <c r="C184" s="11" t="s">
        <v>24</v>
      </c>
      <c r="D184" s="9" t="s">
        <v>32</v>
      </c>
      <c r="E184" s="10" t="s">
        <v>33</v>
      </c>
      <c r="F184" s="11" t="s">
        <v>1242</v>
      </c>
      <c r="G184" s="13" t="s">
        <v>620</v>
      </c>
      <c r="H184" s="14" t="s">
        <v>145</v>
      </c>
      <c r="I184" s="15" t="s">
        <v>71</v>
      </c>
      <c r="J184" s="30">
        <v>1981</v>
      </c>
      <c r="K184" s="17">
        <v>0.75</v>
      </c>
      <c r="L184" s="31">
        <v>1</v>
      </c>
      <c r="M184" s="79"/>
      <c r="N184" s="80"/>
      <c r="O184" s="81"/>
      <c r="P184" s="53" t="s">
        <v>143</v>
      </c>
      <c r="Q184" s="52" t="s">
        <v>621</v>
      </c>
      <c r="R184" s="96">
        <v>82.5</v>
      </c>
      <c r="S184" s="95">
        <v>99</v>
      </c>
      <c r="T184" s="88">
        <v>0.25</v>
      </c>
      <c r="U184" s="89">
        <f>V184/1.2</f>
        <v>61.875</v>
      </c>
      <c r="V184" s="86">
        <f>S184*(1-T184)</f>
        <v>74.25</v>
      </c>
      <c r="W184" s="33"/>
      <c r="X184" s="40"/>
      <c r="Y184" s="37">
        <f t="shared" si="7"/>
        <v>0</v>
      </c>
      <c r="Z184" s="38">
        <f t="shared" si="8"/>
        <v>0</v>
      </c>
      <c r="AB184" s="76"/>
      <c r="AC184" s="75">
        <f t="shared" si="9"/>
        <v>0</v>
      </c>
      <c r="AD184" s="71"/>
      <c r="AE184" s="72"/>
    </row>
    <row r="185" spans="1:31" ht="15.75" customHeight="1" x14ac:dyDescent="0.2">
      <c r="A185" s="9" t="s">
        <v>27</v>
      </c>
      <c r="B185" s="10" t="s">
        <v>23</v>
      </c>
      <c r="C185" s="11" t="s">
        <v>24</v>
      </c>
      <c r="D185" s="9" t="s">
        <v>32</v>
      </c>
      <c r="E185" s="10" t="s">
        <v>33</v>
      </c>
      <c r="F185" s="11" t="s">
        <v>80</v>
      </c>
      <c r="G185" s="12" t="s">
        <v>520</v>
      </c>
      <c r="H185" s="16" t="s">
        <v>521</v>
      </c>
      <c r="I185" s="10" t="s">
        <v>34</v>
      </c>
      <c r="J185" s="30">
        <v>2002</v>
      </c>
      <c r="K185" s="17">
        <v>0.75</v>
      </c>
      <c r="L185" s="31">
        <v>1</v>
      </c>
      <c r="M185" s="79" t="s">
        <v>45</v>
      </c>
      <c r="N185" s="80"/>
      <c r="O185" s="81"/>
      <c r="P185" s="53" t="s">
        <v>1087</v>
      </c>
      <c r="Q185" s="52" t="s">
        <v>522</v>
      </c>
      <c r="R185" s="96">
        <v>90.833333333333343</v>
      </c>
      <c r="S185" s="95">
        <v>109</v>
      </c>
      <c r="T185" s="88">
        <v>0.25</v>
      </c>
      <c r="U185" s="89">
        <f>V185/1.2</f>
        <v>68.125</v>
      </c>
      <c r="V185" s="86">
        <f>S185*(1-T185)</f>
        <v>81.75</v>
      </c>
      <c r="W185" s="33"/>
      <c r="X185" s="40"/>
      <c r="Y185" s="37">
        <f t="shared" ref="Y185:Y246" si="10">X185*U185</f>
        <v>0</v>
      </c>
      <c r="Z185" s="38">
        <f t="shared" ref="Z185:Z246" si="11">X185*V185</f>
        <v>0</v>
      </c>
      <c r="AB185" s="76"/>
      <c r="AC185" s="75">
        <f t="shared" si="9"/>
        <v>0</v>
      </c>
      <c r="AD185" s="71"/>
      <c r="AE185" s="72"/>
    </row>
    <row r="186" spans="1:31" ht="15.75" customHeight="1" x14ac:dyDescent="0.2">
      <c r="A186" s="9" t="s">
        <v>27</v>
      </c>
      <c r="B186" s="10" t="s">
        <v>23</v>
      </c>
      <c r="C186" s="11" t="s">
        <v>24</v>
      </c>
      <c r="D186" s="9" t="s">
        <v>32</v>
      </c>
      <c r="E186" s="10" t="s">
        <v>33</v>
      </c>
      <c r="F186" s="11" t="s">
        <v>80</v>
      </c>
      <c r="G186" s="13" t="s">
        <v>600</v>
      </c>
      <c r="H186" s="14" t="s">
        <v>603</v>
      </c>
      <c r="I186" s="15" t="s">
        <v>34</v>
      </c>
      <c r="J186" s="30">
        <v>1973</v>
      </c>
      <c r="K186" s="17">
        <v>0.75</v>
      </c>
      <c r="L186" s="31">
        <v>1</v>
      </c>
      <c r="M186" s="79">
        <v>-4</v>
      </c>
      <c r="N186" s="80" t="s">
        <v>35</v>
      </c>
      <c r="O186" s="81" t="s">
        <v>52</v>
      </c>
      <c r="P186" s="53" t="s">
        <v>932</v>
      </c>
      <c r="Q186" s="52" t="s">
        <v>604</v>
      </c>
      <c r="R186" s="96">
        <v>124.16666666666667</v>
      </c>
      <c r="S186" s="95">
        <v>149</v>
      </c>
      <c r="T186" s="88">
        <v>0.25</v>
      </c>
      <c r="U186" s="89">
        <f>V186/1.2</f>
        <v>93.125</v>
      </c>
      <c r="V186" s="86">
        <f>S186*(1-T186)</f>
        <v>111.75</v>
      </c>
      <c r="W186" s="33"/>
      <c r="X186" s="40"/>
      <c r="Y186" s="37">
        <f t="shared" si="10"/>
        <v>0</v>
      </c>
      <c r="Z186" s="38">
        <f t="shared" si="11"/>
        <v>0</v>
      </c>
      <c r="AB186" s="76"/>
      <c r="AC186" s="75">
        <f t="shared" si="9"/>
        <v>0</v>
      </c>
      <c r="AD186" s="71"/>
      <c r="AE186" s="72"/>
    </row>
    <row r="187" spans="1:31" ht="15.75" customHeight="1" x14ac:dyDescent="0.2">
      <c r="A187" s="9" t="s">
        <v>27</v>
      </c>
      <c r="B187" s="10" t="s">
        <v>23</v>
      </c>
      <c r="C187" s="11" t="s">
        <v>24</v>
      </c>
      <c r="D187" s="9" t="s">
        <v>32</v>
      </c>
      <c r="E187" s="10" t="s">
        <v>33</v>
      </c>
      <c r="F187" s="11" t="s">
        <v>56</v>
      </c>
      <c r="G187" s="12" t="s">
        <v>473</v>
      </c>
      <c r="H187" s="16" t="s">
        <v>56</v>
      </c>
      <c r="I187" s="10" t="s">
        <v>34</v>
      </c>
      <c r="J187" s="30">
        <v>1983</v>
      </c>
      <c r="K187" s="17">
        <v>0.75</v>
      </c>
      <c r="L187" s="31">
        <v>3</v>
      </c>
      <c r="M187" s="79"/>
      <c r="N187" s="80"/>
      <c r="O187" s="81"/>
      <c r="P187" s="53" t="s">
        <v>987</v>
      </c>
      <c r="Q187" s="52" t="s">
        <v>475</v>
      </c>
      <c r="R187" s="96">
        <v>24.166666666666668</v>
      </c>
      <c r="S187" s="95">
        <v>29</v>
      </c>
      <c r="T187" s="88">
        <v>0.4</v>
      </c>
      <c r="U187" s="89">
        <f>V187/1.2</f>
        <v>14.5</v>
      </c>
      <c r="V187" s="86">
        <f>S187*(1-T187)</f>
        <v>17.399999999999999</v>
      </c>
      <c r="W187" s="33"/>
      <c r="X187" s="40"/>
      <c r="Y187" s="37">
        <f t="shared" si="10"/>
        <v>0</v>
      </c>
      <c r="Z187" s="38">
        <f t="shared" si="11"/>
        <v>0</v>
      </c>
      <c r="AB187" s="76"/>
      <c r="AC187" s="75">
        <f t="shared" si="9"/>
        <v>0</v>
      </c>
      <c r="AD187" s="71"/>
      <c r="AE187" s="72"/>
    </row>
    <row r="188" spans="1:31" ht="15.75" customHeight="1" x14ac:dyDescent="0.2">
      <c r="A188" s="9" t="s">
        <v>27</v>
      </c>
      <c r="B188" s="10" t="s">
        <v>23</v>
      </c>
      <c r="C188" s="11" t="s">
        <v>24</v>
      </c>
      <c r="D188" s="9" t="s">
        <v>32</v>
      </c>
      <c r="E188" s="10" t="s">
        <v>33</v>
      </c>
      <c r="F188" s="11" t="s">
        <v>56</v>
      </c>
      <c r="G188" s="12" t="s">
        <v>600</v>
      </c>
      <c r="H188" s="16" t="s">
        <v>601</v>
      </c>
      <c r="I188" s="10" t="s">
        <v>34</v>
      </c>
      <c r="J188" s="30">
        <v>1964</v>
      </c>
      <c r="K188" s="17">
        <v>0.75</v>
      </c>
      <c r="L188" s="31">
        <v>2</v>
      </c>
      <c r="M188" s="79"/>
      <c r="N188" s="80"/>
      <c r="O188" s="81"/>
      <c r="P188" s="53" t="s">
        <v>987</v>
      </c>
      <c r="Q188" s="52" t="s">
        <v>602</v>
      </c>
      <c r="R188" s="96">
        <v>124.16666666666667</v>
      </c>
      <c r="S188" s="95">
        <v>149</v>
      </c>
      <c r="T188" s="88">
        <v>0.25</v>
      </c>
      <c r="U188" s="89">
        <f>V188/1.2</f>
        <v>93.125</v>
      </c>
      <c r="V188" s="86">
        <f>S188*(1-T188)</f>
        <v>111.75</v>
      </c>
      <c r="W188" s="33"/>
      <c r="X188" s="40"/>
      <c r="Y188" s="37">
        <f t="shared" si="10"/>
        <v>0</v>
      </c>
      <c r="Z188" s="38">
        <f t="shared" si="11"/>
        <v>0</v>
      </c>
      <c r="AB188" s="76"/>
      <c r="AC188" s="75">
        <f t="shared" si="9"/>
        <v>0</v>
      </c>
      <c r="AD188" s="71"/>
      <c r="AE188" s="72"/>
    </row>
    <row r="189" spans="1:31" ht="15.75" customHeight="1" x14ac:dyDescent="0.2">
      <c r="A189" s="9" t="s">
        <v>27</v>
      </c>
      <c r="B189" s="10" t="s">
        <v>38</v>
      </c>
      <c r="C189" s="11" t="s">
        <v>24</v>
      </c>
      <c r="D189" s="9" t="s">
        <v>32</v>
      </c>
      <c r="E189" s="10" t="s">
        <v>33</v>
      </c>
      <c r="F189" s="11" t="s">
        <v>467</v>
      </c>
      <c r="G189" s="13" t="s">
        <v>1158</v>
      </c>
      <c r="H189" s="14" t="s">
        <v>1159</v>
      </c>
      <c r="I189" s="15" t="s">
        <v>71</v>
      </c>
      <c r="J189" s="30">
        <v>1993</v>
      </c>
      <c r="K189" s="17">
        <v>0.75</v>
      </c>
      <c r="L189" s="31">
        <v>1</v>
      </c>
      <c r="M189" s="79">
        <v>-2</v>
      </c>
      <c r="N189" s="80" t="s">
        <v>35</v>
      </c>
      <c r="O189" s="81" t="s">
        <v>47</v>
      </c>
      <c r="P189" s="53" t="s">
        <v>1160</v>
      </c>
      <c r="Q189" s="52" t="s">
        <v>1161</v>
      </c>
      <c r="R189" s="96">
        <v>24.166666666666668</v>
      </c>
      <c r="S189" s="95">
        <v>29</v>
      </c>
      <c r="T189" s="88">
        <v>0.15</v>
      </c>
      <c r="U189" s="89">
        <f>V189/1.2</f>
        <v>20.541666666666668</v>
      </c>
      <c r="V189" s="86">
        <f>S189*(1-T189)</f>
        <v>24.65</v>
      </c>
      <c r="W189" s="33"/>
      <c r="X189" s="40"/>
      <c r="Y189" s="37">
        <f t="shared" si="10"/>
        <v>0</v>
      </c>
      <c r="Z189" s="38">
        <f t="shared" si="11"/>
        <v>0</v>
      </c>
      <c r="AB189" s="76"/>
      <c r="AC189" s="75">
        <f t="shared" si="9"/>
        <v>0</v>
      </c>
      <c r="AD189" s="71"/>
      <c r="AE189" s="72"/>
    </row>
    <row r="190" spans="1:31" ht="15.75" customHeight="1" x14ac:dyDescent="0.2">
      <c r="A190" s="9" t="s">
        <v>27</v>
      </c>
      <c r="B190" s="10" t="s">
        <v>38</v>
      </c>
      <c r="C190" s="11" t="s">
        <v>24</v>
      </c>
      <c r="D190" s="9" t="s">
        <v>32</v>
      </c>
      <c r="E190" s="10" t="s">
        <v>33</v>
      </c>
      <c r="F190" s="11" t="s">
        <v>467</v>
      </c>
      <c r="G190" s="12" t="s">
        <v>1158</v>
      </c>
      <c r="H190" s="16" t="s">
        <v>1159</v>
      </c>
      <c r="I190" s="10" t="s">
        <v>71</v>
      </c>
      <c r="J190" s="30">
        <v>1995</v>
      </c>
      <c r="K190" s="17">
        <v>0.75</v>
      </c>
      <c r="L190" s="31">
        <v>2</v>
      </c>
      <c r="M190" s="79">
        <v>-1</v>
      </c>
      <c r="N190" s="80"/>
      <c r="O190" s="81" t="s">
        <v>109</v>
      </c>
      <c r="P190" s="53" t="s">
        <v>1160</v>
      </c>
      <c r="Q190" s="52" t="s">
        <v>1162</v>
      </c>
      <c r="R190" s="96">
        <v>24.166666666666668</v>
      </c>
      <c r="S190" s="95">
        <v>29</v>
      </c>
      <c r="T190" s="88">
        <v>0.15</v>
      </c>
      <c r="U190" s="89">
        <f>V190/1.2</f>
        <v>20.541666666666668</v>
      </c>
      <c r="V190" s="86">
        <f>S190*(1-T190)</f>
        <v>24.65</v>
      </c>
      <c r="W190" s="33"/>
      <c r="X190" s="40"/>
      <c r="Y190" s="37">
        <f t="shared" si="10"/>
        <v>0</v>
      </c>
      <c r="Z190" s="38">
        <f t="shared" si="11"/>
        <v>0</v>
      </c>
      <c r="AB190" s="76"/>
      <c r="AC190" s="75">
        <f t="shared" si="9"/>
        <v>0</v>
      </c>
      <c r="AD190" s="71"/>
      <c r="AE190" s="72"/>
    </row>
    <row r="191" spans="1:31" ht="15.75" customHeight="1" x14ac:dyDescent="0.2">
      <c r="A191" s="9" t="s">
        <v>27</v>
      </c>
      <c r="B191" s="10" t="s">
        <v>38</v>
      </c>
      <c r="C191" s="11" t="s">
        <v>24</v>
      </c>
      <c r="D191" s="9" t="s">
        <v>32</v>
      </c>
      <c r="E191" s="10" t="s">
        <v>33</v>
      </c>
      <c r="F191" s="11" t="s">
        <v>467</v>
      </c>
      <c r="G191" s="12" t="s">
        <v>1158</v>
      </c>
      <c r="H191" s="16" t="s">
        <v>1188</v>
      </c>
      <c r="I191" s="10" t="s">
        <v>71</v>
      </c>
      <c r="J191" s="30">
        <v>1997</v>
      </c>
      <c r="K191" s="17">
        <v>0.75</v>
      </c>
      <c r="L191" s="31">
        <v>11</v>
      </c>
      <c r="M191" s="79">
        <v>-1</v>
      </c>
      <c r="N191" s="80"/>
      <c r="O191" s="81"/>
      <c r="P191" s="53" t="s">
        <v>1189</v>
      </c>
      <c r="Q191" s="52" t="s">
        <v>1190</v>
      </c>
      <c r="R191" s="96">
        <v>28.333333333333336</v>
      </c>
      <c r="S191" s="95">
        <v>34</v>
      </c>
      <c r="T191" s="88">
        <v>0.15</v>
      </c>
      <c r="U191" s="89">
        <f>V191/1.2</f>
        <v>24.083333333333332</v>
      </c>
      <c r="V191" s="86">
        <f>S191*(1-T191)</f>
        <v>28.9</v>
      </c>
      <c r="W191" s="33"/>
      <c r="X191" s="40"/>
      <c r="Y191" s="37">
        <f t="shared" si="10"/>
        <v>0</v>
      </c>
      <c r="Z191" s="38">
        <f t="shared" si="11"/>
        <v>0</v>
      </c>
      <c r="AB191" s="76"/>
      <c r="AC191" s="75">
        <f t="shared" si="9"/>
        <v>0</v>
      </c>
      <c r="AD191" s="71"/>
      <c r="AE191" s="72"/>
    </row>
    <row r="192" spans="1:31" ht="15.75" customHeight="1" x14ac:dyDescent="0.2">
      <c r="A192" s="9" t="s">
        <v>27</v>
      </c>
      <c r="B192" s="10" t="s">
        <v>23</v>
      </c>
      <c r="C192" s="11" t="s">
        <v>24</v>
      </c>
      <c r="D192" s="9" t="s">
        <v>32</v>
      </c>
      <c r="E192" s="10" t="s">
        <v>33</v>
      </c>
      <c r="F192" s="11" t="s">
        <v>486</v>
      </c>
      <c r="G192" s="12" t="s">
        <v>512</v>
      </c>
      <c r="H192" s="16" t="s">
        <v>513</v>
      </c>
      <c r="I192" s="10" t="s">
        <v>34</v>
      </c>
      <c r="J192" s="30">
        <v>2003</v>
      </c>
      <c r="K192" s="17">
        <v>0.75</v>
      </c>
      <c r="L192" s="31">
        <v>2</v>
      </c>
      <c r="M192" s="79"/>
      <c r="N192" s="80"/>
      <c r="O192" s="81"/>
      <c r="P192" s="53" t="s">
        <v>55</v>
      </c>
      <c r="Q192" s="52" t="s">
        <v>514</v>
      </c>
      <c r="R192" s="96">
        <v>40.833333333333336</v>
      </c>
      <c r="S192" s="95">
        <v>49</v>
      </c>
      <c r="T192" s="88">
        <v>0.25</v>
      </c>
      <c r="U192" s="89">
        <f>V192/1.2</f>
        <v>30.625</v>
      </c>
      <c r="V192" s="86">
        <f>S192*(1-T192)</f>
        <v>36.75</v>
      </c>
      <c r="W192" s="33"/>
      <c r="X192" s="40"/>
      <c r="Y192" s="37">
        <f t="shared" si="10"/>
        <v>0</v>
      </c>
      <c r="Z192" s="38">
        <f t="shared" si="11"/>
        <v>0</v>
      </c>
      <c r="AB192" s="76"/>
      <c r="AC192" s="75">
        <f t="shared" si="9"/>
        <v>0</v>
      </c>
      <c r="AD192" s="71"/>
      <c r="AE192" s="72"/>
    </row>
    <row r="193" spans="1:31" ht="15.75" customHeight="1" x14ac:dyDescent="0.2">
      <c r="A193" s="9" t="s">
        <v>27</v>
      </c>
      <c r="B193" s="10" t="s">
        <v>23</v>
      </c>
      <c r="C193" s="11" t="s">
        <v>24</v>
      </c>
      <c r="D193" s="9" t="s">
        <v>32</v>
      </c>
      <c r="E193" s="10" t="s">
        <v>33</v>
      </c>
      <c r="F193" s="11" t="s">
        <v>502</v>
      </c>
      <c r="G193" s="12" t="s">
        <v>501</v>
      </c>
      <c r="H193" s="16" t="s">
        <v>486</v>
      </c>
      <c r="I193" s="10" t="s">
        <v>34</v>
      </c>
      <c r="J193" s="30">
        <v>2002</v>
      </c>
      <c r="K193" s="17">
        <v>0.75</v>
      </c>
      <c r="L193" s="31">
        <v>2</v>
      </c>
      <c r="M193" s="79"/>
      <c r="N193" s="80"/>
      <c r="O193" s="81"/>
      <c r="P193" s="53" t="s">
        <v>506</v>
      </c>
      <c r="Q193" s="52" t="s">
        <v>503</v>
      </c>
      <c r="R193" s="96">
        <v>32.5</v>
      </c>
      <c r="S193" s="95">
        <v>39</v>
      </c>
      <c r="T193" s="88">
        <v>0.25</v>
      </c>
      <c r="U193" s="89">
        <f>V193/1.2</f>
        <v>24.375</v>
      </c>
      <c r="V193" s="86">
        <f>S193*(1-T193)</f>
        <v>29.25</v>
      </c>
      <c r="W193" s="33"/>
      <c r="X193" s="40"/>
      <c r="Y193" s="37">
        <f t="shared" si="10"/>
        <v>0</v>
      </c>
      <c r="Z193" s="38">
        <f t="shared" si="11"/>
        <v>0</v>
      </c>
      <c r="AB193" s="76"/>
      <c r="AC193" s="75">
        <f t="shared" si="9"/>
        <v>0</v>
      </c>
      <c r="AD193" s="71"/>
      <c r="AE193" s="72"/>
    </row>
    <row r="194" spans="1:31" ht="15.75" customHeight="1" x14ac:dyDescent="0.2">
      <c r="A194" s="9" t="s">
        <v>27</v>
      </c>
      <c r="B194" s="10" t="s">
        <v>38</v>
      </c>
      <c r="C194" s="11" t="s">
        <v>24</v>
      </c>
      <c r="D194" s="9" t="s">
        <v>32</v>
      </c>
      <c r="E194" s="10" t="s">
        <v>33</v>
      </c>
      <c r="F194" s="11" t="s">
        <v>511</v>
      </c>
      <c r="G194" s="13" t="s">
        <v>902</v>
      </c>
      <c r="H194" s="14" t="s">
        <v>511</v>
      </c>
      <c r="I194" s="15" t="s">
        <v>71</v>
      </c>
      <c r="J194" s="30">
        <v>1989</v>
      </c>
      <c r="K194" s="17">
        <v>0.75</v>
      </c>
      <c r="L194" s="31">
        <v>1</v>
      </c>
      <c r="M194" s="79">
        <v>-4</v>
      </c>
      <c r="N194" s="80" t="s">
        <v>35</v>
      </c>
      <c r="O194" s="81" t="s">
        <v>89</v>
      </c>
      <c r="P194" s="53" t="s">
        <v>999</v>
      </c>
      <c r="Q194" s="52" t="s">
        <v>1272</v>
      </c>
      <c r="R194" s="96">
        <v>49.166666666666671</v>
      </c>
      <c r="S194" s="95">
        <v>59</v>
      </c>
      <c r="T194" s="88">
        <v>0.25</v>
      </c>
      <c r="U194" s="89">
        <f>V194/1.2</f>
        <v>36.875</v>
      </c>
      <c r="V194" s="86">
        <f>S194*(1-T194)</f>
        <v>44.25</v>
      </c>
      <c r="W194" s="33"/>
      <c r="X194" s="40"/>
      <c r="Y194" s="37">
        <f t="shared" si="10"/>
        <v>0</v>
      </c>
      <c r="Z194" s="38">
        <f t="shared" si="11"/>
        <v>0</v>
      </c>
      <c r="AB194" s="76"/>
      <c r="AC194" s="75">
        <f t="shared" si="9"/>
        <v>0</v>
      </c>
      <c r="AD194" s="71"/>
      <c r="AE194" s="72"/>
    </row>
    <row r="195" spans="1:31" ht="15.75" customHeight="1" x14ac:dyDescent="0.2">
      <c r="A195" s="9" t="s">
        <v>27</v>
      </c>
      <c r="B195" s="10" t="s">
        <v>38</v>
      </c>
      <c r="C195" s="11" t="s">
        <v>24</v>
      </c>
      <c r="D195" s="9" t="s">
        <v>32</v>
      </c>
      <c r="E195" s="10" t="s">
        <v>33</v>
      </c>
      <c r="F195" s="11" t="s">
        <v>511</v>
      </c>
      <c r="G195" s="12" t="s">
        <v>902</v>
      </c>
      <c r="H195" s="16" t="s">
        <v>511</v>
      </c>
      <c r="I195" s="10" t="s">
        <v>71</v>
      </c>
      <c r="J195" s="30">
        <v>1989</v>
      </c>
      <c r="K195" s="17">
        <v>0.75</v>
      </c>
      <c r="L195" s="31">
        <v>1</v>
      </c>
      <c r="M195" s="79">
        <v>-3</v>
      </c>
      <c r="N195" s="80" t="s">
        <v>35</v>
      </c>
      <c r="O195" s="81" t="s">
        <v>47</v>
      </c>
      <c r="P195" s="53" t="s">
        <v>997</v>
      </c>
      <c r="Q195" s="52" t="s">
        <v>1273</v>
      </c>
      <c r="R195" s="96">
        <v>49.166666666666671</v>
      </c>
      <c r="S195" s="95">
        <v>59</v>
      </c>
      <c r="T195" s="88">
        <v>0.25</v>
      </c>
      <c r="U195" s="89">
        <f>V195/1.2</f>
        <v>36.875</v>
      </c>
      <c r="V195" s="86">
        <f>S195*(1-T195)</f>
        <v>44.25</v>
      </c>
      <c r="W195" s="33"/>
      <c r="X195" s="40"/>
      <c r="Y195" s="37">
        <f t="shared" si="10"/>
        <v>0</v>
      </c>
      <c r="Z195" s="38">
        <f t="shared" si="11"/>
        <v>0</v>
      </c>
      <c r="AB195" s="76"/>
      <c r="AC195" s="75">
        <f t="shared" si="9"/>
        <v>0</v>
      </c>
      <c r="AD195" s="71"/>
      <c r="AE195" s="72"/>
    </row>
    <row r="196" spans="1:31" ht="15.75" customHeight="1" x14ac:dyDescent="0.2">
      <c r="A196" s="9" t="s">
        <v>27</v>
      </c>
      <c r="B196" s="10" t="s">
        <v>38</v>
      </c>
      <c r="C196" s="11" t="s">
        <v>24</v>
      </c>
      <c r="D196" s="9" t="s">
        <v>32</v>
      </c>
      <c r="E196" s="10" t="s">
        <v>33</v>
      </c>
      <c r="F196" s="11" t="s">
        <v>511</v>
      </c>
      <c r="G196" s="13" t="s">
        <v>902</v>
      </c>
      <c r="H196" s="14" t="s">
        <v>511</v>
      </c>
      <c r="I196" s="15" t="s">
        <v>71</v>
      </c>
      <c r="J196" s="30">
        <v>1989</v>
      </c>
      <c r="K196" s="17">
        <v>0.75</v>
      </c>
      <c r="L196" s="31">
        <v>1</v>
      </c>
      <c r="M196" s="79">
        <v>-2</v>
      </c>
      <c r="N196" s="80"/>
      <c r="O196" s="81" t="s">
        <v>834</v>
      </c>
      <c r="P196" s="53" t="s">
        <v>1274</v>
      </c>
      <c r="Q196" s="52" t="s">
        <v>1275</v>
      </c>
      <c r="R196" s="96">
        <v>49.166666666666671</v>
      </c>
      <c r="S196" s="95">
        <v>59</v>
      </c>
      <c r="T196" s="88">
        <v>0.25</v>
      </c>
      <c r="U196" s="89">
        <f>V196/1.2</f>
        <v>36.875</v>
      </c>
      <c r="V196" s="86">
        <f>S196*(1-T196)</f>
        <v>44.25</v>
      </c>
      <c r="W196" s="33"/>
      <c r="X196" s="40"/>
      <c r="Y196" s="37">
        <f t="shared" si="10"/>
        <v>0</v>
      </c>
      <c r="Z196" s="38">
        <f t="shared" si="11"/>
        <v>0</v>
      </c>
      <c r="AB196" s="76"/>
      <c r="AC196" s="75">
        <f t="shared" si="9"/>
        <v>0</v>
      </c>
      <c r="AD196" s="71"/>
      <c r="AE196" s="72"/>
    </row>
    <row r="197" spans="1:31" ht="15.75" customHeight="1" x14ac:dyDescent="0.2">
      <c r="A197" s="9" t="s">
        <v>27</v>
      </c>
      <c r="B197" s="10" t="s">
        <v>23</v>
      </c>
      <c r="C197" s="11" t="s">
        <v>24</v>
      </c>
      <c r="D197" s="9" t="s">
        <v>32</v>
      </c>
      <c r="E197" s="10" t="s">
        <v>33</v>
      </c>
      <c r="F197" s="11" t="s">
        <v>144</v>
      </c>
      <c r="G197" s="13" t="s">
        <v>715</v>
      </c>
      <c r="H197" s="14" t="s">
        <v>716</v>
      </c>
      <c r="I197" s="15" t="s">
        <v>34</v>
      </c>
      <c r="J197" s="30">
        <v>1988</v>
      </c>
      <c r="K197" s="17">
        <v>0.75</v>
      </c>
      <c r="L197" s="31">
        <v>2</v>
      </c>
      <c r="M197" s="79"/>
      <c r="N197" s="80"/>
      <c r="O197" s="81"/>
      <c r="P197" s="53" t="s">
        <v>36</v>
      </c>
      <c r="Q197" s="52" t="s">
        <v>717</v>
      </c>
      <c r="R197" s="96">
        <v>40.833333333333336</v>
      </c>
      <c r="S197" s="95">
        <v>49</v>
      </c>
      <c r="T197" s="88">
        <v>0.25</v>
      </c>
      <c r="U197" s="89">
        <f>V197/1.2</f>
        <v>30.625</v>
      </c>
      <c r="V197" s="86">
        <f>S197*(1-T197)</f>
        <v>36.75</v>
      </c>
      <c r="W197" s="33"/>
      <c r="X197" s="40"/>
      <c r="Y197" s="37">
        <f t="shared" si="10"/>
        <v>0</v>
      </c>
      <c r="Z197" s="38">
        <f t="shared" si="11"/>
        <v>0</v>
      </c>
      <c r="AB197" s="76"/>
      <c r="AC197" s="75">
        <f t="shared" si="9"/>
        <v>0</v>
      </c>
      <c r="AD197" s="71"/>
      <c r="AE197" s="72"/>
    </row>
    <row r="198" spans="1:31" ht="15.75" customHeight="1" x14ac:dyDescent="0.2">
      <c r="A198" s="9" t="s">
        <v>27</v>
      </c>
      <c r="B198" s="10" t="s">
        <v>23</v>
      </c>
      <c r="C198" s="11" t="s">
        <v>24</v>
      </c>
      <c r="D198" s="9" t="s">
        <v>32</v>
      </c>
      <c r="E198" s="10" t="s">
        <v>33</v>
      </c>
      <c r="F198" s="11" t="s">
        <v>476</v>
      </c>
      <c r="G198" s="13" t="s">
        <v>473</v>
      </c>
      <c r="H198" s="14" t="s">
        <v>477</v>
      </c>
      <c r="I198" s="15" t="s">
        <v>34</v>
      </c>
      <c r="J198" s="30">
        <v>1983</v>
      </c>
      <c r="K198" s="17">
        <v>0.75</v>
      </c>
      <c r="L198" s="31">
        <v>1</v>
      </c>
      <c r="M198" s="79"/>
      <c r="N198" s="80"/>
      <c r="O198" s="81"/>
      <c r="P198" s="53" t="s">
        <v>988</v>
      </c>
      <c r="Q198" s="52" t="s">
        <v>478</v>
      </c>
      <c r="R198" s="96">
        <v>24.166666666666668</v>
      </c>
      <c r="S198" s="95">
        <v>29</v>
      </c>
      <c r="T198" s="88">
        <v>0.4</v>
      </c>
      <c r="U198" s="89">
        <f>V198/1.2</f>
        <v>14.5</v>
      </c>
      <c r="V198" s="86">
        <f>S198*(1-T198)</f>
        <v>17.399999999999999</v>
      </c>
      <c r="W198" s="33"/>
      <c r="X198" s="40"/>
      <c r="Y198" s="37">
        <f t="shared" si="10"/>
        <v>0</v>
      </c>
      <c r="Z198" s="38">
        <f t="shared" si="11"/>
        <v>0</v>
      </c>
      <c r="AB198" s="76"/>
      <c r="AC198" s="75">
        <f t="shared" si="9"/>
        <v>0</v>
      </c>
      <c r="AD198" s="71"/>
      <c r="AE198" s="72"/>
    </row>
    <row r="199" spans="1:31" ht="15.75" customHeight="1" x14ac:dyDescent="0.2">
      <c r="A199" s="9" t="s">
        <v>27</v>
      </c>
      <c r="B199" s="10" t="s">
        <v>23</v>
      </c>
      <c r="C199" s="11" t="s">
        <v>24</v>
      </c>
      <c r="D199" s="9" t="s">
        <v>32</v>
      </c>
      <c r="E199" s="10" t="s">
        <v>33</v>
      </c>
      <c r="F199" s="11" t="s">
        <v>476</v>
      </c>
      <c r="G199" s="12" t="s">
        <v>473</v>
      </c>
      <c r="H199" s="16" t="s">
        <v>477</v>
      </c>
      <c r="I199" s="10" t="s">
        <v>34</v>
      </c>
      <c r="J199" s="30">
        <v>1983</v>
      </c>
      <c r="K199" s="17">
        <v>0.75</v>
      </c>
      <c r="L199" s="31">
        <v>1</v>
      </c>
      <c r="M199" s="79"/>
      <c r="N199" s="80"/>
      <c r="O199" s="81"/>
      <c r="P199" s="53" t="s">
        <v>988</v>
      </c>
      <c r="Q199" s="52" t="s">
        <v>479</v>
      </c>
      <c r="R199" s="96">
        <v>24.166666666666668</v>
      </c>
      <c r="S199" s="95">
        <v>29</v>
      </c>
      <c r="T199" s="88">
        <v>0.4</v>
      </c>
      <c r="U199" s="89">
        <f>V199/1.2</f>
        <v>14.5</v>
      </c>
      <c r="V199" s="86">
        <f>S199*(1-T199)</f>
        <v>17.399999999999999</v>
      </c>
      <c r="W199" s="33"/>
      <c r="X199" s="40"/>
      <c r="Y199" s="37">
        <f t="shared" si="10"/>
        <v>0</v>
      </c>
      <c r="Z199" s="38">
        <f t="shared" si="11"/>
        <v>0</v>
      </c>
      <c r="AB199" s="76"/>
      <c r="AC199" s="75">
        <f t="shared" si="9"/>
        <v>0</v>
      </c>
      <c r="AD199" s="71"/>
      <c r="AE199" s="72"/>
    </row>
    <row r="200" spans="1:31" ht="15.75" customHeight="1" x14ac:dyDescent="0.2">
      <c r="A200" s="9" t="s">
        <v>27</v>
      </c>
      <c r="B200" s="10" t="s">
        <v>23</v>
      </c>
      <c r="C200" s="11" t="s">
        <v>24</v>
      </c>
      <c r="D200" s="9" t="s">
        <v>32</v>
      </c>
      <c r="E200" s="10" t="s">
        <v>33</v>
      </c>
      <c r="F200" s="11" t="s">
        <v>476</v>
      </c>
      <c r="G200" s="12" t="s">
        <v>597</v>
      </c>
      <c r="H200" s="16" t="s">
        <v>598</v>
      </c>
      <c r="I200" s="10" t="s">
        <v>34</v>
      </c>
      <c r="J200" s="30">
        <v>2000</v>
      </c>
      <c r="K200" s="17">
        <v>0.75</v>
      </c>
      <c r="L200" s="31">
        <v>1</v>
      </c>
      <c r="M200" s="79"/>
      <c r="N200" s="80"/>
      <c r="O200" s="81"/>
      <c r="P200" s="53" t="s">
        <v>70</v>
      </c>
      <c r="Q200" s="52" t="s">
        <v>599</v>
      </c>
      <c r="R200" s="96">
        <v>36.666666666666671</v>
      </c>
      <c r="S200" s="95">
        <v>44</v>
      </c>
      <c r="T200" s="88">
        <v>0.25</v>
      </c>
      <c r="U200" s="89">
        <f>V200/1.2</f>
        <v>27.5</v>
      </c>
      <c r="V200" s="86">
        <f>S200*(1-T200)</f>
        <v>33</v>
      </c>
      <c r="W200" s="33"/>
      <c r="X200" s="40"/>
      <c r="Y200" s="37">
        <f t="shared" si="10"/>
        <v>0</v>
      </c>
      <c r="Z200" s="38">
        <f t="shared" si="11"/>
        <v>0</v>
      </c>
      <c r="AB200" s="76"/>
      <c r="AC200" s="75">
        <f t="shared" si="9"/>
        <v>0</v>
      </c>
      <c r="AD200" s="71"/>
      <c r="AE200" s="72"/>
    </row>
    <row r="201" spans="1:31" ht="15.75" customHeight="1" x14ac:dyDescent="0.2">
      <c r="A201" s="9" t="s">
        <v>27</v>
      </c>
      <c r="B201" s="10" t="s">
        <v>23</v>
      </c>
      <c r="C201" s="11" t="s">
        <v>24</v>
      </c>
      <c r="D201" s="9" t="s">
        <v>32</v>
      </c>
      <c r="E201" s="10" t="s">
        <v>33</v>
      </c>
      <c r="F201" s="11" t="s">
        <v>497</v>
      </c>
      <c r="G201" s="12" t="s">
        <v>498</v>
      </c>
      <c r="H201" s="16" t="s">
        <v>499</v>
      </c>
      <c r="I201" s="10" t="s">
        <v>34</v>
      </c>
      <c r="J201" s="30">
        <v>1995</v>
      </c>
      <c r="K201" s="17">
        <v>0.75</v>
      </c>
      <c r="L201" s="31">
        <v>2</v>
      </c>
      <c r="M201" s="79"/>
      <c r="N201" s="80"/>
      <c r="O201" s="81"/>
      <c r="P201" s="53" t="s">
        <v>928</v>
      </c>
      <c r="Q201" s="52" t="s">
        <v>500</v>
      </c>
      <c r="R201" s="96">
        <v>28.333333333333336</v>
      </c>
      <c r="S201" s="95">
        <v>34</v>
      </c>
      <c r="T201" s="88">
        <v>0.4</v>
      </c>
      <c r="U201" s="89">
        <f>V201/1.2</f>
        <v>17</v>
      </c>
      <c r="V201" s="86">
        <f>S201*(1-T201)</f>
        <v>20.399999999999999</v>
      </c>
      <c r="W201" s="33"/>
      <c r="X201" s="40"/>
      <c r="Y201" s="37">
        <f t="shared" si="10"/>
        <v>0</v>
      </c>
      <c r="Z201" s="38">
        <f t="shared" si="11"/>
        <v>0</v>
      </c>
      <c r="AB201" s="76"/>
      <c r="AC201" s="75">
        <f t="shared" si="9"/>
        <v>0</v>
      </c>
      <c r="AD201" s="71"/>
      <c r="AE201" s="72"/>
    </row>
    <row r="202" spans="1:31" ht="15.75" customHeight="1" x14ac:dyDescent="0.2">
      <c r="A202" s="9" t="s">
        <v>27</v>
      </c>
      <c r="B202" s="10" t="s">
        <v>23</v>
      </c>
      <c r="C202" s="11" t="s">
        <v>24</v>
      </c>
      <c r="D202" s="9" t="s">
        <v>32</v>
      </c>
      <c r="E202" s="10" t="s">
        <v>33</v>
      </c>
      <c r="F202" s="11" t="s">
        <v>516</v>
      </c>
      <c r="G202" s="13" t="s">
        <v>515</v>
      </c>
      <c r="H202" s="14" t="s">
        <v>517</v>
      </c>
      <c r="I202" s="15" t="s">
        <v>34</v>
      </c>
      <c r="J202" s="30">
        <v>2006</v>
      </c>
      <c r="K202" s="17">
        <v>0.75</v>
      </c>
      <c r="L202" s="31">
        <v>9</v>
      </c>
      <c r="M202" s="79"/>
      <c r="N202" s="80"/>
      <c r="O202" s="81"/>
      <c r="P202" s="53" t="s">
        <v>1207</v>
      </c>
      <c r="Q202" s="52" t="s">
        <v>1208</v>
      </c>
      <c r="R202" s="96">
        <v>32.5</v>
      </c>
      <c r="S202" s="95">
        <v>39</v>
      </c>
      <c r="T202" s="88">
        <v>0.15</v>
      </c>
      <c r="U202" s="89">
        <f>V202/1.2</f>
        <v>27.625</v>
      </c>
      <c r="V202" s="86">
        <f>S202*(1-T202)</f>
        <v>33.15</v>
      </c>
      <c r="W202" s="33"/>
      <c r="X202" s="40"/>
      <c r="Y202" s="37">
        <f t="shared" si="10"/>
        <v>0</v>
      </c>
      <c r="Z202" s="38">
        <f t="shared" si="11"/>
        <v>0</v>
      </c>
      <c r="AB202" s="76"/>
      <c r="AC202" s="75">
        <f t="shared" si="9"/>
        <v>0</v>
      </c>
      <c r="AD202" s="71"/>
      <c r="AE202" s="72"/>
    </row>
    <row r="203" spans="1:31" ht="15.75" customHeight="1" x14ac:dyDescent="0.2">
      <c r="A203" s="9" t="s">
        <v>27</v>
      </c>
      <c r="B203" s="10" t="s">
        <v>23</v>
      </c>
      <c r="C203" s="11" t="s">
        <v>24</v>
      </c>
      <c r="D203" s="9" t="s">
        <v>32</v>
      </c>
      <c r="E203" s="10" t="s">
        <v>33</v>
      </c>
      <c r="F203" s="11" t="s">
        <v>516</v>
      </c>
      <c r="G203" s="12" t="s">
        <v>515</v>
      </c>
      <c r="H203" s="16" t="s">
        <v>517</v>
      </c>
      <c r="I203" s="10" t="s">
        <v>34</v>
      </c>
      <c r="J203" s="30">
        <v>2007</v>
      </c>
      <c r="K203" s="17">
        <v>0.75</v>
      </c>
      <c r="L203" s="31">
        <v>1</v>
      </c>
      <c r="M203" s="79"/>
      <c r="N203" s="80"/>
      <c r="O203" s="81"/>
      <c r="P203" s="53" t="s">
        <v>135</v>
      </c>
      <c r="Q203" s="52" t="s">
        <v>518</v>
      </c>
      <c r="R203" s="96">
        <v>32.5</v>
      </c>
      <c r="S203" s="95">
        <v>39</v>
      </c>
      <c r="T203" s="88">
        <v>0.25</v>
      </c>
      <c r="U203" s="89">
        <f>V203/1.2</f>
        <v>24.375</v>
      </c>
      <c r="V203" s="86">
        <f>S203*(1-T203)</f>
        <v>29.25</v>
      </c>
      <c r="W203" s="33"/>
      <c r="X203" s="40"/>
      <c r="Y203" s="37">
        <f t="shared" si="10"/>
        <v>0</v>
      </c>
      <c r="Z203" s="38">
        <f t="shared" si="11"/>
        <v>0</v>
      </c>
      <c r="AB203" s="76"/>
      <c r="AC203" s="75">
        <f t="shared" si="9"/>
        <v>0</v>
      </c>
      <c r="AD203" s="71"/>
      <c r="AE203" s="72"/>
    </row>
    <row r="204" spans="1:31" ht="15.75" customHeight="1" x14ac:dyDescent="0.2">
      <c r="A204" s="9" t="s">
        <v>27</v>
      </c>
      <c r="B204" s="10" t="s">
        <v>23</v>
      </c>
      <c r="C204" s="11" t="s">
        <v>24</v>
      </c>
      <c r="D204" s="9" t="s">
        <v>32</v>
      </c>
      <c r="E204" s="10" t="s">
        <v>33</v>
      </c>
      <c r="F204" s="11" t="s">
        <v>181</v>
      </c>
      <c r="G204" s="13" t="s">
        <v>182</v>
      </c>
      <c r="H204" s="14" t="s">
        <v>183</v>
      </c>
      <c r="I204" s="15" t="s">
        <v>34</v>
      </c>
      <c r="J204" s="30">
        <v>1989</v>
      </c>
      <c r="K204" s="17">
        <v>0.75</v>
      </c>
      <c r="L204" s="31">
        <v>3</v>
      </c>
      <c r="M204" s="79"/>
      <c r="N204" s="80"/>
      <c r="O204" s="81"/>
      <c r="P204" s="53" t="s">
        <v>142</v>
      </c>
      <c r="Q204" s="52" t="s">
        <v>184</v>
      </c>
      <c r="R204" s="96">
        <v>115.83333333333334</v>
      </c>
      <c r="S204" s="95">
        <v>139</v>
      </c>
      <c r="T204" s="88">
        <v>0.25</v>
      </c>
      <c r="U204" s="89">
        <f>V204/1.2</f>
        <v>86.875</v>
      </c>
      <c r="V204" s="86">
        <f>S204*(1-T204)</f>
        <v>104.25</v>
      </c>
      <c r="W204" s="33"/>
      <c r="X204" s="40"/>
      <c r="Y204" s="37">
        <f t="shared" si="10"/>
        <v>0</v>
      </c>
      <c r="Z204" s="38">
        <f t="shared" si="11"/>
        <v>0</v>
      </c>
      <c r="AB204" s="76"/>
      <c r="AC204" s="75">
        <f t="shared" si="9"/>
        <v>0</v>
      </c>
      <c r="AD204" s="71"/>
      <c r="AE204" s="72"/>
    </row>
    <row r="205" spans="1:31" ht="15.75" customHeight="1" x14ac:dyDescent="0.2">
      <c r="A205" s="9" t="s">
        <v>27</v>
      </c>
      <c r="B205" s="10" t="s">
        <v>23</v>
      </c>
      <c r="C205" s="11" t="s">
        <v>24</v>
      </c>
      <c r="D205" s="9" t="s">
        <v>32</v>
      </c>
      <c r="E205" s="10" t="s">
        <v>33</v>
      </c>
      <c r="F205" s="11" t="s">
        <v>181</v>
      </c>
      <c r="G205" s="12" t="s">
        <v>908</v>
      </c>
      <c r="H205" s="16" t="s">
        <v>548</v>
      </c>
      <c r="I205" s="10" t="s">
        <v>34</v>
      </c>
      <c r="J205" s="30">
        <v>1976</v>
      </c>
      <c r="K205" s="17">
        <v>0.75</v>
      </c>
      <c r="L205" s="31">
        <v>1</v>
      </c>
      <c r="M205" s="79">
        <v>-2</v>
      </c>
      <c r="N205" s="80"/>
      <c r="O205" s="81"/>
      <c r="P205" s="53" t="s">
        <v>1001</v>
      </c>
      <c r="Q205" s="52" t="s">
        <v>909</v>
      </c>
      <c r="R205" s="96">
        <v>90.833333333333343</v>
      </c>
      <c r="S205" s="95">
        <v>109</v>
      </c>
      <c r="T205" s="88">
        <v>0.25</v>
      </c>
      <c r="U205" s="89">
        <f>V205/1.2</f>
        <v>68.125</v>
      </c>
      <c r="V205" s="86">
        <f>S205*(1-T205)</f>
        <v>81.75</v>
      </c>
      <c r="W205" s="33"/>
      <c r="X205" s="40"/>
      <c r="Y205" s="37">
        <f t="shared" si="10"/>
        <v>0</v>
      </c>
      <c r="Z205" s="38">
        <f t="shared" si="11"/>
        <v>0</v>
      </c>
      <c r="AB205" s="76"/>
      <c r="AC205" s="75">
        <f t="shared" si="9"/>
        <v>0</v>
      </c>
      <c r="AD205" s="71"/>
      <c r="AE205" s="72"/>
    </row>
    <row r="206" spans="1:31" ht="15.75" customHeight="1" x14ac:dyDescent="0.2">
      <c r="A206" s="9" t="s">
        <v>27</v>
      </c>
      <c r="B206" s="10" t="s">
        <v>23</v>
      </c>
      <c r="C206" s="11" t="s">
        <v>24</v>
      </c>
      <c r="D206" s="9" t="s">
        <v>32</v>
      </c>
      <c r="E206" s="10" t="s">
        <v>33</v>
      </c>
      <c r="F206" s="11" t="s">
        <v>1266</v>
      </c>
      <c r="G206" s="12" t="s">
        <v>487</v>
      </c>
      <c r="H206" s="16" t="s">
        <v>1267</v>
      </c>
      <c r="I206" s="10" t="s">
        <v>34</v>
      </c>
      <c r="J206" s="30">
        <v>1993</v>
      </c>
      <c r="K206" s="17">
        <v>0.75</v>
      </c>
      <c r="L206" s="31">
        <v>2</v>
      </c>
      <c r="M206" s="79"/>
      <c r="N206" s="80"/>
      <c r="O206" s="81"/>
      <c r="P206" s="53" t="s">
        <v>1185</v>
      </c>
      <c r="Q206" s="52" t="s">
        <v>1268</v>
      </c>
      <c r="R206" s="96">
        <v>49.166666666666671</v>
      </c>
      <c r="S206" s="95">
        <v>59</v>
      </c>
      <c r="T206" s="88">
        <v>0.15</v>
      </c>
      <c r="U206" s="89">
        <f>V206/1.2</f>
        <v>41.791666666666664</v>
      </c>
      <c r="V206" s="86">
        <f>S206*(1-T206)</f>
        <v>50.15</v>
      </c>
      <c r="W206" s="33"/>
      <c r="X206" s="40"/>
      <c r="Y206" s="37">
        <f t="shared" si="10"/>
        <v>0</v>
      </c>
      <c r="Z206" s="38">
        <f t="shared" si="11"/>
        <v>0</v>
      </c>
      <c r="AB206" s="76"/>
      <c r="AC206" s="75">
        <f t="shared" si="9"/>
        <v>0</v>
      </c>
      <c r="AD206" s="71"/>
      <c r="AE206" s="72"/>
    </row>
    <row r="207" spans="1:31" ht="15.75" customHeight="1" x14ac:dyDescent="0.2">
      <c r="A207" s="9" t="s">
        <v>27</v>
      </c>
      <c r="B207" s="10" t="s">
        <v>23</v>
      </c>
      <c r="C207" s="11" t="s">
        <v>24</v>
      </c>
      <c r="D207" s="9" t="s">
        <v>32</v>
      </c>
      <c r="E207" s="10" t="s">
        <v>33</v>
      </c>
      <c r="F207" s="11" t="s">
        <v>96</v>
      </c>
      <c r="G207" s="13" t="s">
        <v>1239</v>
      </c>
      <c r="H207" s="14" t="s">
        <v>1240</v>
      </c>
      <c r="I207" s="15" t="s">
        <v>34</v>
      </c>
      <c r="J207" s="30">
        <v>1976</v>
      </c>
      <c r="K207" s="17">
        <v>0.75</v>
      </c>
      <c r="L207" s="31">
        <v>6</v>
      </c>
      <c r="M207" s="79"/>
      <c r="N207" s="80"/>
      <c r="O207" s="81"/>
      <c r="P207" s="53" t="s">
        <v>133</v>
      </c>
      <c r="Q207" s="52" t="s">
        <v>1241</v>
      </c>
      <c r="R207" s="96">
        <v>40.833333333333336</v>
      </c>
      <c r="S207" s="95">
        <v>49</v>
      </c>
      <c r="T207" s="88">
        <v>0.25</v>
      </c>
      <c r="U207" s="89">
        <f>V207/1.2</f>
        <v>30.625</v>
      </c>
      <c r="V207" s="86">
        <f>S207*(1-T207)</f>
        <v>36.75</v>
      </c>
      <c r="W207" s="33"/>
      <c r="X207" s="40"/>
      <c r="Y207" s="37">
        <f t="shared" si="10"/>
        <v>0</v>
      </c>
      <c r="Z207" s="38">
        <f t="shared" si="11"/>
        <v>0</v>
      </c>
      <c r="AB207" s="76"/>
      <c r="AC207" s="75">
        <f t="shared" si="9"/>
        <v>0</v>
      </c>
      <c r="AD207" s="71"/>
      <c r="AE207" s="72"/>
    </row>
    <row r="208" spans="1:31" ht="15.75" customHeight="1" x14ac:dyDescent="0.2">
      <c r="A208" s="9" t="s">
        <v>27</v>
      </c>
      <c r="B208" s="10" t="s">
        <v>23</v>
      </c>
      <c r="C208" s="11" t="s">
        <v>24</v>
      </c>
      <c r="D208" s="9" t="s">
        <v>32</v>
      </c>
      <c r="E208" s="10" t="s">
        <v>33</v>
      </c>
      <c r="F208" s="11"/>
      <c r="G208" s="12" t="s">
        <v>887</v>
      </c>
      <c r="H208" s="16" t="s">
        <v>523</v>
      </c>
      <c r="I208" s="10" t="s">
        <v>34</v>
      </c>
      <c r="J208" s="30">
        <v>1986</v>
      </c>
      <c r="K208" s="17">
        <v>0.75</v>
      </c>
      <c r="L208" s="31">
        <v>1</v>
      </c>
      <c r="M208" s="79">
        <v>-1</v>
      </c>
      <c r="N208" s="80" t="s">
        <v>76</v>
      </c>
      <c r="O208" s="81" t="s">
        <v>87</v>
      </c>
      <c r="P208" s="53" t="s">
        <v>996</v>
      </c>
      <c r="Q208" s="52" t="s">
        <v>888</v>
      </c>
      <c r="R208" s="96">
        <v>149.16666666666669</v>
      </c>
      <c r="S208" s="95">
        <v>179</v>
      </c>
      <c r="T208" s="88">
        <v>0.15</v>
      </c>
      <c r="U208" s="89">
        <f>V208/1.2</f>
        <v>126.79166666666667</v>
      </c>
      <c r="V208" s="86">
        <f>S208*(1-T208)</f>
        <v>152.15</v>
      </c>
      <c r="W208" s="33"/>
      <c r="X208" s="40"/>
      <c r="Y208" s="37">
        <f t="shared" si="10"/>
        <v>0</v>
      </c>
      <c r="Z208" s="38">
        <f t="shared" si="11"/>
        <v>0</v>
      </c>
      <c r="AB208" s="76"/>
      <c r="AC208" s="75">
        <f t="shared" si="9"/>
        <v>0</v>
      </c>
      <c r="AD208" s="71"/>
      <c r="AE208" s="72"/>
    </row>
    <row r="209" spans="1:31" ht="15.75" customHeight="1" x14ac:dyDescent="0.2">
      <c r="A209" s="9" t="s">
        <v>27</v>
      </c>
      <c r="B209" s="10" t="s">
        <v>23</v>
      </c>
      <c r="C209" s="11" t="s">
        <v>24</v>
      </c>
      <c r="D209" s="9" t="s">
        <v>32</v>
      </c>
      <c r="E209" s="10" t="s">
        <v>33</v>
      </c>
      <c r="F209" s="11"/>
      <c r="G209" s="13" t="s">
        <v>887</v>
      </c>
      <c r="H209" s="14" t="s">
        <v>523</v>
      </c>
      <c r="I209" s="15" t="s">
        <v>34</v>
      </c>
      <c r="J209" s="30">
        <v>1986</v>
      </c>
      <c r="K209" s="17">
        <v>0.75</v>
      </c>
      <c r="L209" s="31">
        <v>1</v>
      </c>
      <c r="M209" s="79">
        <v>-4</v>
      </c>
      <c r="N209" s="80" t="s">
        <v>46</v>
      </c>
      <c r="O209" s="81" t="s">
        <v>52</v>
      </c>
      <c r="P209" s="53" t="s">
        <v>994</v>
      </c>
      <c r="Q209" s="52" t="s">
        <v>889</v>
      </c>
      <c r="R209" s="96">
        <v>149.16666666666669</v>
      </c>
      <c r="S209" s="95">
        <v>179</v>
      </c>
      <c r="T209" s="88">
        <v>0.15</v>
      </c>
      <c r="U209" s="89">
        <f>V209/1.2</f>
        <v>126.79166666666667</v>
      </c>
      <c r="V209" s="86">
        <f>S209*(1-T209)</f>
        <v>152.15</v>
      </c>
      <c r="W209" s="33"/>
      <c r="X209" s="40"/>
      <c r="Y209" s="37">
        <f t="shared" si="10"/>
        <v>0</v>
      </c>
      <c r="Z209" s="38">
        <f t="shared" si="11"/>
        <v>0</v>
      </c>
      <c r="AB209" s="76"/>
      <c r="AC209" s="75">
        <f t="shared" si="9"/>
        <v>0</v>
      </c>
      <c r="AD209" s="71"/>
      <c r="AE209" s="72"/>
    </row>
    <row r="210" spans="1:31" ht="15.75" customHeight="1" x14ac:dyDescent="0.2">
      <c r="A210" s="9" t="s">
        <v>27</v>
      </c>
      <c r="B210" s="10" t="s">
        <v>38</v>
      </c>
      <c r="C210" s="11" t="s">
        <v>24</v>
      </c>
      <c r="D210" s="9" t="s">
        <v>32</v>
      </c>
      <c r="E210" s="10" t="s">
        <v>33</v>
      </c>
      <c r="F210" s="11"/>
      <c r="G210" s="12" t="s">
        <v>890</v>
      </c>
      <c r="H210" s="16" t="s">
        <v>891</v>
      </c>
      <c r="I210" s="10" t="s">
        <v>71</v>
      </c>
      <c r="J210" s="30">
        <v>1989</v>
      </c>
      <c r="K210" s="17">
        <v>0.75</v>
      </c>
      <c r="L210" s="31">
        <v>1</v>
      </c>
      <c r="M210" s="79">
        <v>-2</v>
      </c>
      <c r="N210" s="80" t="s">
        <v>35</v>
      </c>
      <c r="O210" s="81" t="s">
        <v>800</v>
      </c>
      <c r="P210" s="53" t="s">
        <v>993</v>
      </c>
      <c r="Q210" s="52" t="s">
        <v>892</v>
      </c>
      <c r="R210" s="96">
        <v>40.833333333333336</v>
      </c>
      <c r="S210" s="95">
        <v>49</v>
      </c>
      <c r="T210" s="88">
        <v>0.25</v>
      </c>
      <c r="U210" s="89">
        <f>V210/1.2</f>
        <v>30.625</v>
      </c>
      <c r="V210" s="86">
        <f>S210*(1-T210)</f>
        <v>36.75</v>
      </c>
      <c r="W210" s="33"/>
      <c r="X210" s="40"/>
      <c r="Y210" s="37">
        <f t="shared" si="10"/>
        <v>0</v>
      </c>
      <c r="Z210" s="38">
        <f t="shared" si="11"/>
        <v>0</v>
      </c>
      <c r="AB210" s="76"/>
      <c r="AC210" s="75">
        <f t="shared" si="9"/>
        <v>0</v>
      </c>
      <c r="AD210" s="71"/>
      <c r="AE210" s="72"/>
    </row>
    <row r="211" spans="1:31" ht="15.75" customHeight="1" x14ac:dyDescent="0.2">
      <c r="A211" s="9" t="s">
        <v>27</v>
      </c>
      <c r="B211" s="10" t="s">
        <v>38</v>
      </c>
      <c r="C211" s="11" t="s">
        <v>24</v>
      </c>
      <c r="D211" s="9" t="s">
        <v>32</v>
      </c>
      <c r="E211" s="10" t="s">
        <v>484</v>
      </c>
      <c r="F211" s="11"/>
      <c r="G211" s="12" t="s">
        <v>860</v>
      </c>
      <c r="H211" s="16" t="s">
        <v>861</v>
      </c>
      <c r="I211" s="10" t="s">
        <v>485</v>
      </c>
      <c r="J211" s="30">
        <v>1999</v>
      </c>
      <c r="K211" s="17">
        <v>0.75</v>
      </c>
      <c r="L211" s="31">
        <v>4</v>
      </c>
      <c r="M211" s="79">
        <v>-1</v>
      </c>
      <c r="N211" s="80"/>
      <c r="O211" s="81"/>
      <c r="P211" s="53" t="s">
        <v>143</v>
      </c>
      <c r="Q211" s="52" t="s">
        <v>862</v>
      </c>
      <c r="R211" s="96">
        <v>40.833333333333336</v>
      </c>
      <c r="S211" s="95">
        <v>49</v>
      </c>
      <c r="T211" s="88">
        <v>0.15</v>
      </c>
      <c r="U211" s="89">
        <f>V211/1.2</f>
        <v>34.708333333333336</v>
      </c>
      <c r="V211" s="86">
        <f>S211*(1-T211)</f>
        <v>41.65</v>
      </c>
      <c r="W211" s="33"/>
      <c r="X211" s="40"/>
      <c r="Y211" s="37">
        <f t="shared" si="10"/>
        <v>0</v>
      </c>
      <c r="Z211" s="38">
        <f t="shared" si="11"/>
        <v>0</v>
      </c>
      <c r="AB211" s="76"/>
      <c r="AC211" s="75">
        <f t="shared" si="9"/>
        <v>0</v>
      </c>
      <c r="AD211" s="71"/>
      <c r="AE211" s="72"/>
    </row>
    <row r="212" spans="1:31" ht="15.75" customHeight="1" x14ac:dyDescent="0.2">
      <c r="A212" s="9" t="s">
        <v>27</v>
      </c>
      <c r="B212" s="10" t="s">
        <v>38</v>
      </c>
      <c r="C212" s="11" t="s">
        <v>24</v>
      </c>
      <c r="D212" s="9" t="s">
        <v>32</v>
      </c>
      <c r="E212" s="10" t="s">
        <v>484</v>
      </c>
      <c r="F212" s="11"/>
      <c r="G212" s="13" t="s">
        <v>860</v>
      </c>
      <c r="H212" s="14" t="s">
        <v>861</v>
      </c>
      <c r="I212" s="15" t="s">
        <v>485</v>
      </c>
      <c r="J212" s="30">
        <v>2000</v>
      </c>
      <c r="K212" s="17">
        <v>0.75</v>
      </c>
      <c r="L212" s="31">
        <v>2</v>
      </c>
      <c r="M212" s="79">
        <v>-1</v>
      </c>
      <c r="N212" s="80"/>
      <c r="O212" s="81"/>
      <c r="P212" s="53" t="s">
        <v>143</v>
      </c>
      <c r="Q212" s="52" t="s">
        <v>863</v>
      </c>
      <c r="R212" s="96">
        <v>40.833333333333336</v>
      </c>
      <c r="S212" s="95">
        <v>49</v>
      </c>
      <c r="T212" s="88">
        <v>0.15</v>
      </c>
      <c r="U212" s="89">
        <f>V212/1.2</f>
        <v>34.708333333333336</v>
      </c>
      <c r="V212" s="86">
        <f>S212*(1-T212)</f>
        <v>41.65</v>
      </c>
      <c r="W212" s="33"/>
      <c r="X212" s="40"/>
      <c r="Y212" s="37">
        <f t="shared" si="10"/>
        <v>0</v>
      </c>
      <c r="Z212" s="38">
        <f t="shared" si="11"/>
        <v>0</v>
      </c>
      <c r="AB212" s="76"/>
      <c r="AC212" s="75">
        <f t="shared" si="9"/>
        <v>0</v>
      </c>
      <c r="AD212" s="71"/>
      <c r="AE212" s="72"/>
    </row>
    <row r="213" spans="1:31" ht="15.75" customHeight="1" x14ac:dyDescent="0.2">
      <c r="A213" s="9" t="s">
        <v>27</v>
      </c>
      <c r="B213" s="10" t="s">
        <v>38</v>
      </c>
      <c r="C213" s="11" t="s">
        <v>24</v>
      </c>
      <c r="D213" s="9" t="s">
        <v>32</v>
      </c>
      <c r="E213" s="10" t="s">
        <v>484</v>
      </c>
      <c r="F213" s="11"/>
      <c r="G213" s="13" t="s">
        <v>876</v>
      </c>
      <c r="H213" s="14" t="s">
        <v>485</v>
      </c>
      <c r="I213" s="15" t="s">
        <v>485</v>
      </c>
      <c r="J213" s="30">
        <v>1991</v>
      </c>
      <c r="K213" s="17">
        <v>0.75</v>
      </c>
      <c r="L213" s="31">
        <v>1</v>
      </c>
      <c r="M213" s="79" t="s">
        <v>45</v>
      </c>
      <c r="N213" s="80"/>
      <c r="O213" s="81"/>
      <c r="P213" s="53" t="s">
        <v>967</v>
      </c>
      <c r="Q213" s="52" t="s">
        <v>877</v>
      </c>
      <c r="R213" s="96">
        <v>36.666666666666671</v>
      </c>
      <c r="S213" s="95">
        <v>44</v>
      </c>
      <c r="T213" s="88">
        <v>0.4</v>
      </c>
      <c r="U213" s="89">
        <f>V213/1.2</f>
        <v>22</v>
      </c>
      <c r="V213" s="86">
        <f>S213*(1-T213)</f>
        <v>26.4</v>
      </c>
      <c r="W213" s="33"/>
      <c r="X213" s="40"/>
      <c r="Y213" s="37">
        <f t="shared" si="10"/>
        <v>0</v>
      </c>
      <c r="Z213" s="38">
        <f t="shared" si="11"/>
        <v>0</v>
      </c>
      <c r="AB213" s="76"/>
      <c r="AC213" s="75">
        <f t="shared" si="9"/>
        <v>0</v>
      </c>
      <c r="AD213" s="71"/>
      <c r="AE213" s="72"/>
    </row>
    <row r="214" spans="1:31" ht="15.75" customHeight="1" x14ac:dyDescent="0.2">
      <c r="A214" s="9" t="s">
        <v>27</v>
      </c>
      <c r="B214" s="10" t="s">
        <v>23</v>
      </c>
      <c r="C214" s="11" t="s">
        <v>24</v>
      </c>
      <c r="D214" s="9" t="s">
        <v>32</v>
      </c>
      <c r="E214" s="10" t="s">
        <v>278</v>
      </c>
      <c r="F214" s="11" t="s">
        <v>294</v>
      </c>
      <c r="G214" s="12" t="s">
        <v>610</v>
      </c>
      <c r="H214" s="16" t="s">
        <v>611</v>
      </c>
      <c r="I214" s="10" t="s">
        <v>734</v>
      </c>
      <c r="J214" s="30">
        <v>1995</v>
      </c>
      <c r="K214" s="17">
        <v>0.75</v>
      </c>
      <c r="L214" s="31">
        <v>1</v>
      </c>
      <c r="M214" s="79"/>
      <c r="N214" s="80"/>
      <c r="O214" s="81"/>
      <c r="P214" s="53" t="s">
        <v>991</v>
      </c>
      <c r="Q214" s="52" t="s">
        <v>612</v>
      </c>
      <c r="R214" s="96">
        <v>24.166666666666668</v>
      </c>
      <c r="S214" s="95">
        <v>29</v>
      </c>
      <c r="T214" s="88">
        <v>0.4</v>
      </c>
      <c r="U214" s="89">
        <f>V214/1.2</f>
        <v>14.5</v>
      </c>
      <c r="V214" s="86">
        <f>S214*(1-T214)</f>
        <v>17.399999999999999</v>
      </c>
      <c r="W214" s="33"/>
      <c r="X214" s="40"/>
      <c r="Y214" s="37">
        <f t="shared" si="10"/>
        <v>0</v>
      </c>
      <c r="Z214" s="38">
        <f t="shared" si="11"/>
        <v>0</v>
      </c>
      <c r="AB214" s="76"/>
      <c r="AC214" s="75">
        <f t="shared" si="9"/>
        <v>0</v>
      </c>
      <c r="AD214" s="71"/>
      <c r="AE214" s="72"/>
    </row>
    <row r="215" spans="1:31" ht="15.75" customHeight="1" x14ac:dyDescent="0.2">
      <c r="A215" s="9" t="s">
        <v>27</v>
      </c>
      <c r="B215" s="10" t="s">
        <v>23</v>
      </c>
      <c r="C215" s="11" t="s">
        <v>24</v>
      </c>
      <c r="D215" s="9" t="s">
        <v>32</v>
      </c>
      <c r="E215" s="10" t="s">
        <v>411</v>
      </c>
      <c r="F215" s="11"/>
      <c r="G215" s="13" t="s">
        <v>491</v>
      </c>
      <c r="H215" s="14" t="s">
        <v>492</v>
      </c>
      <c r="I215" s="15" t="s">
        <v>734</v>
      </c>
      <c r="J215" s="30">
        <v>1999</v>
      </c>
      <c r="K215" s="17">
        <v>0.75</v>
      </c>
      <c r="L215" s="31">
        <v>11</v>
      </c>
      <c r="M215" s="79"/>
      <c r="N215" s="80"/>
      <c r="O215" s="81"/>
      <c r="P215" s="53" t="s">
        <v>1002</v>
      </c>
      <c r="Q215" s="52" t="s">
        <v>493</v>
      </c>
      <c r="R215" s="96">
        <v>15.833333333333334</v>
      </c>
      <c r="S215" s="95">
        <v>19</v>
      </c>
      <c r="T215" s="88">
        <v>0.4</v>
      </c>
      <c r="U215" s="89">
        <f>V215/1.2</f>
        <v>9.5</v>
      </c>
      <c r="V215" s="86">
        <f>S215*(1-T215)</f>
        <v>11.4</v>
      </c>
      <c r="W215" s="33"/>
      <c r="X215" s="40"/>
      <c r="Y215" s="37">
        <f t="shared" si="10"/>
        <v>0</v>
      </c>
      <c r="Z215" s="38">
        <f t="shared" si="11"/>
        <v>0</v>
      </c>
      <c r="AB215" s="76"/>
      <c r="AC215" s="75">
        <f t="shared" si="9"/>
        <v>0</v>
      </c>
      <c r="AD215" s="71"/>
      <c r="AE215" s="72"/>
    </row>
    <row r="216" spans="1:31" ht="15.75" customHeight="1" x14ac:dyDescent="0.2">
      <c r="A216" s="9" t="s">
        <v>27</v>
      </c>
      <c r="B216" s="10" t="s">
        <v>23</v>
      </c>
      <c r="C216" s="11" t="s">
        <v>24</v>
      </c>
      <c r="D216" s="9" t="s">
        <v>32</v>
      </c>
      <c r="E216" s="10" t="s">
        <v>411</v>
      </c>
      <c r="F216" s="11"/>
      <c r="G216" s="12" t="s">
        <v>491</v>
      </c>
      <c r="H216" s="16" t="s">
        <v>494</v>
      </c>
      <c r="I216" s="10" t="s">
        <v>734</v>
      </c>
      <c r="J216" s="30">
        <v>1999</v>
      </c>
      <c r="K216" s="17">
        <v>0.75</v>
      </c>
      <c r="L216" s="31">
        <v>6</v>
      </c>
      <c r="M216" s="79"/>
      <c r="N216" s="80"/>
      <c r="O216" s="81"/>
      <c r="P216" s="53" t="s">
        <v>1003</v>
      </c>
      <c r="Q216" s="52" t="s">
        <v>495</v>
      </c>
      <c r="R216" s="96">
        <v>15.833333333333334</v>
      </c>
      <c r="S216" s="95">
        <v>19</v>
      </c>
      <c r="T216" s="88">
        <v>0.4</v>
      </c>
      <c r="U216" s="89">
        <f>V216/1.2</f>
        <v>9.5</v>
      </c>
      <c r="V216" s="86">
        <f>S216*(1-T216)</f>
        <v>11.4</v>
      </c>
      <c r="W216" s="33"/>
      <c r="X216" s="40"/>
      <c r="Y216" s="37">
        <f t="shared" si="10"/>
        <v>0</v>
      </c>
      <c r="Z216" s="38">
        <f t="shared" si="11"/>
        <v>0</v>
      </c>
      <c r="AB216" s="76"/>
      <c r="AC216" s="75">
        <f t="shared" si="9"/>
        <v>0</v>
      </c>
      <c r="AD216" s="71"/>
      <c r="AE216" s="72"/>
    </row>
    <row r="217" spans="1:31" ht="15.75" customHeight="1" x14ac:dyDescent="0.2">
      <c r="A217" s="9" t="s">
        <v>27</v>
      </c>
      <c r="B217" s="10" t="s">
        <v>23</v>
      </c>
      <c r="C217" s="11" t="s">
        <v>24</v>
      </c>
      <c r="D217" s="9" t="s">
        <v>32</v>
      </c>
      <c r="E217" s="10" t="s">
        <v>411</v>
      </c>
      <c r="F217" s="11"/>
      <c r="G217" s="13" t="s">
        <v>491</v>
      </c>
      <c r="H217" s="14" t="s">
        <v>494</v>
      </c>
      <c r="I217" s="15" t="s">
        <v>734</v>
      </c>
      <c r="J217" s="30">
        <v>1999</v>
      </c>
      <c r="K217" s="17">
        <v>0.75</v>
      </c>
      <c r="L217" s="31">
        <v>6</v>
      </c>
      <c r="M217" s="79"/>
      <c r="N217" s="80"/>
      <c r="O217" s="81"/>
      <c r="P217" s="53" t="s">
        <v>1003</v>
      </c>
      <c r="Q217" s="52" t="s">
        <v>496</v>
      </c>
      <c r="R217" s="96">
        <v>15.833333333333334</v>
      </c>
      <c r="S217" s="95">
        <v>19</v>
      </c>
      <c r="T217" s="88">
        <v>0.4</v>
      </c>
      <c r="U217" s="89">
        <f>V217/1.2</f>
        <v>9.5</v>
      </c>
      <c r="V217" s="86">
        <f>S217*(1-T217)</f>
        <v>11.4</v>
      </c>
      <c r="W217" s="33"/>
      <c r="X217" s="40"/>
      <c r="Y217" s="37">
        <f t="shared" si="10"/>
        <v>0</v>
      </c>
      <c r="Z217" s="38">
        <f t="shared" si="11"/>
        <v>0</v>
      </c>
      <c r="AB217" s="76"/>
      <c r="AC217" s="75">
        <f t="shared" si="9"/>
        <v>0</v>
      </c>
      <c r="AD217" s="71"/>
      <c r="AE217" s="72"/>
    </row>
    <row r="218" spans="1:31" ht="15.75" customHeight="1" x14ac:dyDescent="0.2">
      <c r="A218" s="9" t="s">
        <v>27</v>
      </c>
      <c r="B218" s="10" t="s">
        <v>23</v>
      </c>
      <c r="C218" s="11" t="s">
        <v>24</v>
      </c>
      <c r="D218" s="9" t="s">
        <v>32</v>
      </c>
      <c r="E218" s="10" t="s">
        <v>98</v>
      </c>
      <c r="F218" s="11" t="s">
        <v>99</v>
      </c>
      <c r="G218" s="13" t="s">
        <v>656</v>
      </c>
      <c r="H218" s="14" t="s">
        <v>657</v>
      </c>
      <c r="I218" s="15" t="s">
        <v>734</v>
      </c>
      <c r="J218" s="30">
        <v>2004</v>
      </c>
      <c r="K218" s="17">
        <v>0.75</v>
      </c>
      <c r="L218" s="31">
        <v>2</v>
      </c>
      <c r="M218" s="79"/>
      <c r="N218" s="80"/>
      <c r="O218" s="81"/>
      <c r="P218" s="53" t="s">
        <v>489</v>
      </c>
      <c r="Q218" s="52" t="s">
        <v>658</v>
      </c>
      <c r="R218" s="96">
        <v>24.166666666666668</v>
      </c>
      <c r="S218" s="95">
        <v>29</v>
      </c>
      <c r="T218" s="88">
        <v>0.25</v>
      </c>
      <c r="U218" s="89">
        <f>V218/1.2</f>
        <v>18.125</v>
      </c>
      <c r="V218" s="86">
        <f>S218*(1-T218)</f>
        <v>21.75</v>
      </c>
      <c r="W218" s="33"/>
      <c r="X218" s="40"/>
      <c r="Y218" s="37">
        <f t="shared" si="10"/>
        <v>0</v>
      </c>
      <c r="Z218" s="38">
        <f t="shared" si="11"/>
        <v>0</v>
      </c>
      <c r="AB218" s="76"/>
      <c r="AC218" s="75">
        <f t="shared" si="9"/>
        <v>0</v>
      </c>
      <c r="AD218" s="71"/>
      <c r="AE218" s="72"/>
    </row>
    <row r="219" spans="1:31" ht="15.75" customHeight="1" x14ac:dyDescent="0.2">
      <c r="A219" s="9" t="s">
        <v>27</v>
      </c>
      <c r="B219" s="10" t="s">
        <v>23</v>
      </c>
      <c r="C219" s="11" t="s">
        <v>24</v>
      </c>
      <c r="D219" s="9" t="s">
        <v>32</v>
      </c>
      <c r="E219" s="10" t="s">
        <v>98</v>
      </c>
      <c r="F219" s="11" t="s">
        <v>131</v>
      </c>
      <c r="G219" s="13" t="s">
        <v>508</v>
      </c>
      <c r="H219" s="14" t="s">
        <v>509</v>
      </c>
      <c r="I219" s="15" t="s">
        <v>132</v>
      </c>
      <c r="J219" s="30">
        <v>2002</v>
      </c>
      <c r="K219" s="17">
        <v>0.75</v>
      </c>
      <c r="L219" s="31">
        <v>2</v>
      </c>
      <c r="M219" s="79"/>
      <c r="N219" s="80"/>
      <c r="O219" s="81"/>
      <c r="P219" s="53" t="s">
        <v>959</v>
      </c>
      <c r="Q219" s="52" t="s">
        <v>510</v>
      </c>
      <c r="R219" s="96">
        <v>74.166666666666671</v>
      </c>
      <c r="S219" s="95">
        <v>89</v>
      </c>
      <c r="T219" s="88">
        <v>0.25</v>
      </c>
      <c r="U219" s="89">
        <f>V219/1.2</f>
        <v>55.625</v>
      </c>
      <c r="V219" s="86">
        <f>S219*(1-T219)</f>
        <v>66.75</v>
      </c>
      <c r="W219" s="33"/>
      <c r="X219" s="40"/>
      <c r="Y219" s="37">
        <f t="shared" si="10"/>
        <v>0</v>
      </c>
      <c r="Z219" s="38">
        <f t="shared" si="11"/>
        <v>0</v>
      </c>
      <c r="AB219" s="76"/>
      <c r="AC219" s="75">
        <f t="shared" si="9"/>
        <v>0</v>
      </c>
      <c r="AD219" s="71"/>
      <c r="AE219" s="72"/>
    </row>
    <row r="220" spans="1:31" ht="15.75" customHeight="1" x14ac:dyDescent="0.2">
      <c r="A220" s="9" t="s">
        <v>27</v>
      </c>
      <c r="B220" s="10" t="s">
        <v>38</v>
      </c>
      <c r="C220" s="11" t="s">
        <v>24</v>
      </c>
      <c r="D220" s="9" t="s">
        <v>32</v>
      </c>
      <c r="E220" s="10" t="s">
        <v>778</v>
      </c>
      <c r="F220" s="11"/>
      <c r="G220" s="12" t="s">
        <v>389</v>
      </c>
      <c r="H220" s="16" t="s">
        <v>390</v>
      </c>
      <c r="I220" s="10" t="s">
        <v>734</v>
      </c>
      <c r="J220" s="30">
        <v>1988</v>
      </c>
      <c r="K220" s="17">
        <v>0.75</v>
      </c>
      <c r="L220" s="31">
        <v>1</v>
      </c>
      <c r="M220" s="79" t="s">
        <v>63</v>
      </c>
      <c r="N220" s="80"/>
      <c r="O220" s="81"/>
      <c r="P220" s="53" t="s">
        <v>1222</v>
      </c>
      <c r="Q220" s="52" t="s">
        <v>391</v>
      </c>
      <c r="R220" s="96">
        <v>57.5</v>
      </c>
      <c r="S220" s="95">
        <v>69</v>
      </c>
      <c r="T220" s="88">
        <v>0.25</v>
      </c>
      <c r="U220" s="89">
        <f>V220/1.2</f>
        <v>43.125</v>
      </c>
      <c r="V220" s="86">
        <f>S220*(1-T220)</f>
        <v>51.75</v>
      </c>
      <c r="W220" s="33"/>
      <c r="X220" s="40"/>
      <c r="Y220" s="37">
        <f t="shared" si="10"/>
        <v>0</v>
      </c>
      <c r="Z220" s="38">
        <f t="shared" si="11"/>
        <v>0</v>
      </c>
      <c r="AB220" s="76"/>
      <c r="AC220" s="75">
        <f t="shared" si="9"/>
        <v>0</v>
      </c>
      <c r="AD220" s="71"/>
      <c r="AE220" s="72"/>
    </row>
    <row r="221" spans="1:31" ht="15.75" customHeight="1" x14ac:dyDescent="0.2">
      <c r="A221" s="9" t="s">
        <v>27</v>
      </c>
      <c r="B221" s="10" t="s">
        <v>23</v>
      </c>
      <c r="C221" s="11" t="s">
        <v>24</v>
      </c>
      <c r="D221" s="9" t="s">
        <v>25</v>
      </c>
      <c r="E221" s="10" t="s">
        <v>84</v>
      </c>
      <c r="F221" s="11"/>
      <c r="G221" s="13" t="s">
        <v>527</v>
      </c>
      <c r="H221" s="14" t="s">
        <v>528</v>
      </c>
      <c r="I221" s="15" t="s">
        <v>529</v>
      </c>
      <c r="J221" s="30">
        <v>2008</v>
      </c>
      <c r="K221" s="17">
        <v>0.75</v>
      </c>
      <c r="L221" s="31">
        <v>1</v>
      </c>
      <c r="M221" s="79" t="s">
        <v>45</v>
      </c>
      <c r="N221" s="80"/>
      <c r="O221" s="81"/>
      <c r="P221" s="53" t="s">
        <v>930</v>
      </c>
      <c r="Q221" s="52" t="s">
        <v>530</v>
      </c>
      <c r="R221" s="96">
        <v>32.5</v>
      </c>
      <c r="S221" s="95">
        <v>39</v>
      </c>
      <c r="T221" s="88">
        <v>0.4</v>
      </c>
      <c r="U221" s="89">
        <f>V221/1.2</f>
        <v>19.5</v>
      </c>
      <c r="V221" s="86">
        <f>S221*(1-T221)</f>
        <v>23.4</v>
      </c>
      <c r="W221" s="33"/>
      <c r="X221" s="40"/>
      <c r="Y221" s="37">
        <f t="shared" si="10"/>
        <v>0</v>
      </c>
      <c r="Z221" s="38">
        <f t="shared" si="11"/>
        <v>0</v>
      </c>
      <c r="AB221" s="76"/>
      <c r="AC221" s="75">
        <f t="shared" si="9"/>
        <v>0</v>
      </c>
      <c r="AD221" s="71"/>
      <c r="AE221" s="72"/>
    </row>
    <row r="222" spans="1:31" ht="15.75" customHeight="1" x14ac:dyDescent="0.2">
      <c r="A222" s="9" t="s">
        <v>27</v>
      </c>
      <c r="B222" s="10" t="s">
        <v>23</v>
      </c>
      <c r="C222" s="11" t="s">
        <v>24</v>
      </c>
      <c r="D222" s="9" t="s">
        <v>25</v>
      </c>
      <c r="E222" s="10" t="s">
        <v>84</v>
      </c>
      <c r="F222" s="11"/>
      <c r="G222" s="12" t="s">
        <v>527</v>
      </c>
      <c r="H222" s="16" t="s">
        <v>531</v>
      </c>
      <c r="I222" s="10" t="s">
        <v>71</v>
      </c>
      <c r="J222" s="30">
        <v>2011</v>
      </c>
      <c r="K222" s="17">
        <v>0.75</v>
      </c>
      <c r="L222" s="31">
        <v>1</v>
      </c>
      <c r="M222" s="79" t="s">
        <v>45</v>
      </c>
      <c r="N222" s="80"/>
      <c r="O222" s="81"/>
      <c r="P222" s="53" t="s">
        <v>661</v>
      </c>
      <c r="Q222" s="52" t="s">
        <v>532</v>
      </c>
      <c r="R222" s="96">
        <v>38.333333333333336</v>
      </c>
      <c r="S222" s="95">
        <v>46</v>
      </c>
      <c r="T222" s="88">
        <v>0.15</v>
      </c>
      <c r="U222" s="89">
        <f>V222/1.2</f>
        <v>32.583333333333336</v>
      </c>
      <c r="V222" s="86">
        <f>S222*(1-T222)</f>
        <v>39.1</v>
      </c>
      <c r="W222" s="33"/>
      <c r="X222" s="40"/>
      <c r="Y222" s="37">
        <f t="shared" si="10"/>
        <v>0</v>
      </c>
      <c r="Z222" s="38">
        <f t="shared" si="11"/>
        <v>0</v>
      </c>
      <c r="AB222" s="76"/>
      <c r="AC222" s="75">
        <f t="shared" si="9"/>
        <v>0</v>
      </c>
      <c r="AD222" s="71"/>
      <c r="AE222" s="72"/>
    </row>
    <row r="223" spans="1:31" ht="15.75" customHeight="1" x14ac:dyDescent="0.2">
      <c r="A223" s="9" t="s">
        <v>27</v>
      </c>
      <c r="B223" s="10" t="s">
        <v>23</v>
      </c>
      <c r="C223" s="11" t="s">
        <v>24</v>
      </c>
      <c r="D223" s="9" t="s">
        <v>25</v>
      </c>
      <c r="E223" s="10" t="s">
        <v>84</v>
      </c>
      <c r="F223" s="11"/>
      <c r="G223" s="13" t="s">
        <v>672</v>
      </c>
      <c r="H223" s="14" t="s">
        <v>673</v>
      </c>
      <c r="I223" s="15"/>
      <c r="J223" s="30">
        <v>1983</v>
      </c>
      <c r="K223" s="17">
        <v>0.75</v>
      </c>
      <c r="L223" s="31">
        <v>3</v>
      </c>
      <c r="M223" s="79"/>
      <c r="N223" s="80"/>
      <c r="O223" s="81"/>
      <c r="P223" s="53" t="s">
        <v>1004</v>
      </c>
      <c r="Q223" s="52" t="s">
        <v>674</v>
      </c>
      <c r="R223" s="96">
        <v>53.333333333333336</v>
      </c>
      <c r="S223" s="95">
        <v>64</v>
      </c>
      <c r="T223" s="88">
        <v>0.25</v>
      </c>
      <c r="U223" s="89">
        <f>V223/1.2</f>
        <v>40</v>
      </c>
      <c r="V223" s="86">
        <f>S223*(1-T223)</f>
        <v>48</v>
      </c>
      <c r="W223" s="33"/>
      <c r="X223" s="40"/>
      <c r="Y223" s="37">
        <f t="shared" si="10"/>
        <v>0</v>
      </c>
      <c r="Z223" s="38">
        <f t="shared" si="11"/>
        <v>0</v>
      </c>
      <c r="AB223" s="76"/>
      <c r="AC223" s="75">
        <f t="shared" si="9"/>
        <v>0</v>
      </c>
      <c r="AD223" s="71"/>
      <c r="AE223" s="72"/>
    </row>
    <row r="224" spans="1:31" ht="15.75" customHeight="1" x14ac:dyDescent="0.2">
      <c r="A224" s="9" t="s">
        <v>27</v>
      </c>
      <c r="B224" s="10" t="s">
        <v>23</v>
      </c>
      <c r="C224" s="11" t="s">
        <v>24</v>
      </c>
      <c r="D224" s="9" t="s">
        <v>25</v>
      </c>
      <c r="E224" s="10" t="s">
        <v>81</v>
      </c>
      <c r="F224" s="11" t="s">
        <v>173</v>
      </c>
      <c r="G224" s="12" t="s">
        <v>550</v>
      </c>
      <c r="H224" s="16" t="s">
        <v>82</v>
      </c>
      <c r="I224" s="10" t="s">
        <v>83</v>
      </c>
      <c r="J224" s="30">
        <v>1996</v>
      </c>
      <c r="K224" s="17">
        <v>0.75</v>
      </c>
      <c r="L224" s="31">
        <v>8</v>
      </c>
      <c r="M224" s="79" t="s">
        <v>65</v>
      </c>
      <c r="N224" s="80"/>
      <c r="O224" s="81"/>
      <c r="P224" s="53" t="s">
        <v>1276</v>
      </c>
      <c r="Q224" s="52" t="s">
        <v>552</v>
      </c>
      <c r="R224" s="96">
        <v>45</v>
      </c>
      <c r="S224" s="95">
        <v>54</v>
      </c>
      <c r="T224" s="88">
        <v>0.15</v>
      </c>
      <c r="U224" s="89">
        <f>V224/1.2</f>
        <v>38.25</v>
      </c>
      <c r="V224" s="86">
        <f>S224*(1-T224)</f>
        <v>45.9</v>
      </c>
      <c r="W224" s="33"/>
      <c r="X224" s="40"/>
      <c r="Y224" s="37">
        <f t="shared" si="10"/>
        <v>0</v>
      </c>
      <c r="Z224" s="38">
        <f t="shared" si="11"/>
        <v>0</v>
      </c>
      <c r="AB224" s="76"/>
      <c r="AC224" s="75">
        <f t="shared" si="9"/>
        <v>0</v>
      </c>
      <c r="AD224" s="71"/>
      <c r="AE224" s="72"/>
    </row>
    <row r="225" spans="1:31" ht="15.75" customHeight="1" x14ac:dyDescent="0.2">
      <c r="A225" s="9" t="s">
        <v>27</v>
      </c>
      <c r="B225" s="10" t="s">
        <v>23</v>
      </c>
      <c r="C225" s="11" t="s">
        <v>24</v>
      </c>
      <c r="D225" s="9" t="s">
        <v>25</v>
      </c>
      <c r="E225" s="10" t="s">
        <v>81</v>
      </c>
      <c r="F225" s="11" t="s">
        <v>173</v>
      </c>
      <c r="G225" s="12" t="s">
        <v>664</v>
      </c>
      <c r="H225" s="16" t="s">
        <v>166</v>
      </c>
      <c r="I225" s="10" t="s">
        <v>83</v>
      </c>
      <c r="J225" s="30">
        <v>2005</v>
      </c>
      <c r="K225" s="17">
        <v>0.75</v>
      </c>
      <c r="L225" s="31">
        <v>1</v>
      </c>
      <c r="M225" s="79" t="s">
        <v>45</v>
      </c>
      <c r="N225" s="80" t="s">
        <v>35</v>
      </c>
      <c r="O225" s="81" t="s">
        <v>47</v>
      </c>
      <c r="P225" s="53" t="s">
        <v>748</v>
      </c>
      <c r="Q225" s="52" t="s">
        <v>671</v>
      </c>
      <c r="R225" s="96">
        <v>40.833333333333336</v>
      </c>
      <c r="S225" s="95">
        <v>49</v>
      </c>
      <c r="T225" s="88">
        <v>0.15</v>
      </c>
      <c r="U225" s="89">
        <f>V225/1.2</f>
        <v>34.708333333333336</v>
      </c>
      <c r="V225" s="86">
        <f>S225*(1-T225)</f>
        <v>41.65</v>
      </c>
      <c r="W225" s="33"/>
      <c r="X225" s="40"/>
      <c r="Y225" s="37">
        <f t="shared" si="10"/>
        <v>0</v>
      </c>
      <c r="Z225" s="38">
        <f t="shared" si="11"/>
        <v>0</v>
      </c>
      <c r="AB225" s="76"/>
      <c r="AC225" s="75">
        <f t="shared" si="9"/>
        <v>0</v>
      </c>
      <c r="AD225" s="71"/>
      <c r="AE225" s="72"/>
    </row>
    <row r="226" spans="1:31" ht="15.75" customHeight="1" x14ac:dyDescent="0.2">
      <c r="A226" s="9" t="s">
        <v>27</v>
      </c>
      <c r="B226" s="10" t="s">
        <v>23</v>
      </c>
      <c r="C226" s="11" t="s">
        <v>24</v>
      </c>
      <c r="D226" s="9" t="s">
        <v>25</v>
      </c>
      <c r="E226" s="10" t="s">
        <v>81</v>
      </c>
      <c r="F226" s="11" t="s">
        <v>173</v>
      </c>
      <c r="G226" s="13" t="s">
        <v>664</v>
      </c>
      <c r="H226" s="14" t="s">
        <v>82</v>
      </c>
      <c r="I226" s="15" t="s">
        <v>83</v>
      </c>
      <c r="J226" s="30">
        <v>1991</v>
      </c>
      <c r="K226" s="17">
        <v>0.75</v>
      </c>
      <c r="L226" s="31">
        <v>1</v>
      </c>
      <c r="M226" s="79" t="s">
        <v>51</v>
      </c>
      <c r="N226" s="80" t="s">
        <v>35</v>
      </c>
      <c r="O226" s="81" t="s">
        <v>52</v>
      </c>
      <c r="P226" s="53" t="s">
        <v>130</v>
      </c>
      <c r="Q226" s="52" t="s">
        <v>670</v>
      </c>
      <c r="R226" s="96">
        <v>40.833333333333336</v>
      </c>
      <c r="S226" s="95">
        <v>49</v>
      </c>
      <c r="T226" s="88">
        <v>0.25</v>
      </c>
      <c r="U226" s="89">
        <f>V226/1.2</f>
        <v>30.625</v>
      </c>
      <c r="V226" s="86">
        <f>S226*(1-T226)</f>
        <v>36.75</v>
      </c>
      <c r="W226" s="33"/>
      <c r="X226" s="40"/>
      <c r="Y226" s="37">
        <f t="shared" si="10"/>
        <v>0</v>
      </c>
      <c r="Z226" s="38">
        <f t="shared" si="11"/>
        <v>0</v>
      </c>
      <c r="AB226" s="76"/>
      <c r="AC226" s="75">
        <f t="shared" si="9"/>
        <v>0</v>
      </c>
      <c r="AD226" s="71"/>
      <c r="AE226" s="72"/>
    </row>
    <row r="227" spans="1:31" ht="15.75" customHeight="1" x14ac:dyDescent="0.2">
      <c r="A227" s="9" t="s">
        <v>27</v>
      </c>
      <c r="B227" s="10" t="s">
        <v>23</v>
      </c>
      <c r="C227" s="11" t="s">
        <v>24</v>
      </c>
      <c r="D227" s="9" t="s">
        <v>25</v>
      </c>
      <c r="E227" s="10" t="s">
        <v>81</v>
      </c>
      <c r="F227" s="11" t="s">
        <v>173</v>
      </c>
      <c r="G227" s="13" t="s">
        <v>664</v>
      </c>
      <c r="H227" s="14" t="s">
        <v>639</v>
      </c>
      <c r="I227" s="15" t="s">
        <v>83</v>
      </c>
      <c r="J227" s="30">
        <v>1985</v>
      </c>
      <c r="K227" s="17">
        <v>0.75</v>
      </c>
      <c r="L227" s="31">
        <v>1</v>
      </c>
      <c r="M227" s="79" t="s">
        <v>65</v>
      </c>
      <c r="N227" s="80"/>
      <c r="O227" s="81" t="s">
        <v>52</v>
      </c>
      <c r="P227" s="53" t="s">
        <v>130</v>
      </c>
      <c r="Q227" s="52" t="s">
        <v>669</v>
      </c>
      <c r="R227" s="96">
        <v>74.166666666666671</v>
      </c>
      <c r="S227" s="95">
        <v>89</v>
      </c>
      <c r="T227" s="88">
        <v>0.25</v>
      </c>
      <c r="U227" s="89">
        <f>V227/1.2</f>
        <v>55.625</v>
      </c>
      <c r="V227" s="86">
        <f>S227*(1-T227)</f>
        <v>66.75</v>
      </c>
      <c r="W227" s="33"/>
      <c r="X227" s="40"/>
      <c r="Y227" s="37">
        <f t="shared" si="10"/>
        <v>0</v>
      </c>
      <c r="Z227" s="38">
        <f t="shared" si="11"/>
        <v>0</v>
      </c>
      <c r="AB227" s="76"/>
      <c r="AC227" s="75">
        <f t="shared" si="9"/>
        <v>0</v>
      </c>
      <c r="AD227" s="71"/>
      <c r="AE227" s="72"/>
    </row>
    <row r="228" spans="1:31" ht="15.75" customHeight="1" x14ac:dyDescent="0.2">
      <c r="A228" s="9" t="s">
        <v>27</v>
      </c>
      <c r="B228" s="10" t="s">
        <v>23</v>
      </c>
      <c r="C228" s="11" t="s">
        <v>24</v>
      </c>
      <c r="D228" s="9" t="s">
        <v>25</v>
      </c>
      <c r="E228" s="10" t="s">
        <v>81</v>
      </c>
      <c r="F228" s="11" t="s">
        <v>173</v>
      </c>
      <c r="G228" s="12" t="s">
        <v>664</v>
      </c>
      <c r="H228" s="16" t="s">
        <v>665</v>
      </c>
      <c r="I228" s="10" t="s">
        <v>83</v>
      </c>
      <c r="J228" s="30">
        <v>1985</v>
      </c>
      <c r="K228" s="17">
        <v>0.75</v>
      </c>
      <c r="L228" s="31">
        <v>2</v>
      </c>
      <c r="M228" s="79" t="s">
        <v>51</v>
      </c>
      <c r="N228" s="80"/>
      <c r="O228" s="81" t="s">
        <v>52</v>
      </c>
      <c r="P228" s="53" t="s">
        <v>168</v>
      </c>
      <c r="Q228" s="52" t="s">
        <v>666</v>
      </c>
      <c r="R228" s="96">
        <v>124.16666666666667</v>
      </c>
      <c r="S228" s="95">
        <v>149</v>
      </c>
      <c r="T228" s="88">
        <v>0.25</v>
      </c>
      <c r="U228" s="89">
        <f>V228/1.2</f>
        <v>93.125</v>
      </c>
      <c r="V228" s="86">
        <f>S228*(1-T228)</f>
        <v>111.75</v>
      </c>
      <c r="W228" s="33"/>
      <c r="X228" s="40"/>
      <c r="Y228" s="37">
        <f t="shared" si="10"/>
        <v>0</v>
      </c>
      <c r="Z228" s="38">
        <f t="shared" si="11"/>
        <v>0</v>
      </c>
      <c r="AB228" s="76"/>
      <c r="AC228" s="75">
        <f t="shared" si="9"/>
        <v>0</v>
      </c>
      <c r="AD228" s="71"/>
      <c r="AE228" s="72"/>
    </row>
    <row r="229" spans="1:31" ht="15.75" customHeight="1" x14ac:dyDescent="0.2">
      <c r="A229" s="9" t="s">
        <v>27</v>
      </c>
      <c r="B229" s="10" t="s">
        <v>23</v>
      </c>
      <c r="C229" s="11" t="s">
        <v>24</v>
      </c>
      <c r="D229" s="9" t="s">
        <v>25</v>
      </c>
      <c r="E229" s="10" t="s">
        <v>81</v>
      </c>
      <c r="F229" s="11" t="s">
        <v>173</v>
      </c>
      <c r="G229" s="13" t="s">
        <v>664</v>
      </c>
      <c r="H229" s="14" t="s">
        <v>665</v>
      </c>
      <c r="I229" s="15" t="s">
        <v>83</v>
      </c>
      <c r="J229" s="30">
        <v>1993</v>
      </c>
      <c r="K229" s="17">
        <v>0.75</v>
      </c>
      <c r="L229" s="31">
        <v>1</v>
      </c>
      <c r="M229" s="79" t="s">
        <v>51</v>
      </c>
      <c r="N229" s="80"/>
      <c r="O229" s="81" t="s">
        <v>667</v>
      </c>
      <c r="P229" s="53" t="s">
        <v>1271</v>
      </c>
      <c r="Q229" s="52" t="s">
        <v>668</v>
      </c>
      <c r="R229" s="96">
        <v>82.5</v>
      </c>
      <c r="S229" s="95">
        <v>99</v>
      </c>
      <c r="T229" s="88">
        <v>0.15</v>
      </c>
      <c r="U229" s="89">
        <f>V229/1.2</f>
        <v>70.125</v>
      </c>
      <c r="V229" s="86">
        <f>S229*(1-T229)</f>
        <v>84.149999999999991</v>
      </c>
      <c r="W229" s="33"/>
      <c r="X229" s="40"/>
      <c r="Y229" s="37">
        <f t="shared" si="10"/>
        <v>0</v>
      </c>
      <c r="Z229" s="38">
        <f t="shared" si="11"/>
        <v>0</v>
      </c>
      <c r="AB229" s="76"/>
      <c r="AC229" s="75">
        <f t="shared" si="9"/>
        <v>0</v>
      </c>
      <c r="AD229" s="71"/>
      <c r="AE229" s="72"/>
    </row>
    <row r="230" spans="1:31" ht="15.75" customHeight="1" x14ac:dyDescent="0.2">
      <c r="A230" s="9" t="s">
        <v>27</v>
      </c>
      <c r="B230" s="10" t="s">
        <v>23</v>
      </c>
      <c r="C230" s="11" t="s">
        <v>24</v>
      </c>
      <c r="D230" s="9" t="s">
        <v>25</v>
      </c>
      <c r="E230" s="10" t="s">
        <v>81</v>
      </c>
      <c r="F230" s="11" t="s">
        <v>166</v>
      </c>
      <c r="G230" s="12" t="s">
        <v>553</v>
      </c>
      <c r="H230" s="16" t="s">
        <v>172</v>
      </c>
      <c r="I230" s="10" t="s">
        <v>83</v>
      </c>
      <c r="J230" s="30">
        <v>1993</v>
      </c>
      <c r="K230" s="17">
        <v>0.75</v>
      </c>
      <c r="L230" s="31">
        <v>2</v>
      </c>
      <c r="M230" s="79"/>
      <c r="N230" s="80"/>
      <c r="O230" s="81"/>
      <c r="P230" s="53" t="s">
        <v>31</v>
      </c>
      <c r="Q230" s="52" t="s">
        <v>554</v>
      </c>
      <c r="R230" s="96">
        <v>40.833333333333336</v>
      </c>
      <c r="S230" s="95">
        <v>49</v>
      </c>
      <c r="T230" s="88">
        <v>0.15</v>
      </c>
      <c r="U230" s="89">
        <f>V230/1.2</f>
        <v>34.708333333333336</v>
      </c>
      <c r="V230" s="86">
        <f>S230*(1-T230)</f>
        <v>41.65</v>
      </c>
      <c r="W230" s="33"/>
      <c r="X230" s="40"/>
      <c r="Y230" s="37">
        <f t="shared" si="10"/>
        <v>0</v>
      </c>
      <c r="Z230" s="38">
        <f t="shared" si="11"/>
        <v>0</v>
      </c>
      <c r="AB230" s="76"/>
      <c r="AC230" s="75">
        <f t="shared" si="9"/>
        <v>0</v>
      </c>
      <c r="AD230" s="71"/>
      <c r="AE230" s="72"/>
    </row>
    <row r="231" spans="1:31" ht="15.75" customHeight="1" x14ac:dyDescent="0.2">
      <c r="A231" s="9" t="s">
        <v>27</v>
      </c>
      <c r="B231" s="10" t="s">
        <v>23</v>
      </c>
      <c r="C231" s="11" t="s">
        <v>24</v>
      </c>
      <c r="D231" s="9" t="s">
        <v>25</v>
      </c>
      <c r="E231" s="10" t="s">
        <v>81</v>
      </c>
      <c r="F231" s="11" t="s">
        <v>82</v>
      </c>
      <c r="G231" s="12" t="s">
        <v>1263</v>
      </c>
      <c r="H231" s="16" t="s">
        <v>82</v>
      </c>
      <c r="I231" s="10" t="s">
        <v>83</v>
      </c>
      <c r="J231" s="30">
        <v>1974</v>
      </c>
      <c r="K231" s="17">
        <v>0.75</v>
      </c>
      <c r="L231" s="31">
        <v>1</v>
      </c>
      <c r="M231" s="79" t="s">
        <v>458</v>
      </c>
      <c r="N231" s="80"/>
      <c r="O231" s="81" t="s">
        <v>1264</v>
      </c>
      <c r="P231" s="53" t="s">
        <v>130</v>
      </c>
      <c r="Q231" s="52" t="s">
        <v>1265</v>
      </c>
      <c r="R231" s="96">
        <v>49.166666666666671</v>
      </c>
      <c r="S231" s="95">
        <v>59</v>
      </c>
      <c r="T231" s="88">
        <v>0.4</v>
      </c>
      <c r="U231" s="89">
        <f>V231/1.2</f>
        <v>29.5</v>
      </c>
      <c r="V231" s="86">
        <f>S231*(1-T231)</f>
        <v>35.4</v>
      </c>
      <c r="W231" s="33"/>
      <c r="X231" s="40"/>
      <c r="Y231" s="37">
        <f t="shared" si="10"/>
        <v>0</v>
      </c>
      <c r="Z231" s="38">
        <f t="shared" si="11"/>
        <v>0</v>
      </c>
      <c r="AB231" s="76"/>
      <c r="AC231" s="75">
        <f t="shared" si="9"/>
        <v>0</v>
      </c>
      <c r="AD231" s="71"/>
      <c r="AE231" s="72"/>
    </row>
    <row r="232" spans="1:31" ht="15.75" customHeight="1" x14ac:dyDescent="0.2">
      <c r="A232" s="9" t="s">
        <v>27</v>
      </c>
      <c r="B232" s="10" t="s">
        <v>23</v>
      </c>
      <c r="C232" s="11" t="s">
        <v>24</v>
      </c>
      <c r="D232" s="9" t="s">
        <v>25</v>
      </c>
      <c r="E232" s="10" t="s">
        <v>81</v>
      </c>
      <c r="F232" s="11" t="s">
        <v>82</v>
      </c>
      <c r="G232" s="12" t="s">
        <v>1263</v>
      </c>
      <c r="H232" s="16" t="s">
        <v>82</v>
      </c>
      <c r="I232" s="10" t="s">
        <v>83</v>
      </c>
      <c r="J232" s="30">
        <v>1974</v>
      </c>
      <c r="K232" s="17">
        <v>0.75</v>
      </c>
      <c r="L232" s="31">
        <v>2</v>
      </c>
      <c r="M232" s="79"/>
      <c r="N232" s="80"/>
      <c r="O232" s="81" t="s">
        <v>1264</v>
      </c>
      <c r="P232" s="53" t="s">
        <v>130</v>
      </c>
      <c r="Q232" s="52" t="s">
        <v>1265</v>
      </c>
      <c r="R232" s="96">
        <v>49.166666666666671</v>
      </c>
      <c r="S232" s="95">
        <v>59</v>
      </c>
      <c r="T232" s="88">
        <v>0.4</v>
      </c>
      <c r="U232" s="89">
        <f>V232/1.2</f>
        <v>29.5</v>
      </c>
      <c r="V232" s="86">
        <f>S232*(1-T232)</f>
        <v>35.4</v>
      </c>
      <c r="W232" s="33"/>
      <c r="X232" s="40"/>
      <c r="Y232" s="37">
        <f t="shared" si="10"/>
        <v>0</v>
      </c>
      <c r="Z232" s="38">
        <f t="shared" si="11"/>
        <v>0</v>
      </c>
      <c r="AB232" s="76"/>
      <c r="AC232" s="75">
        <f t="shared" si="9"/>
        <v>0</v>
      </c>
      <c r="AD232" s="71"/>
      <c r="AE232" s="72"/>
    </row>
    <row r="233" spans="1:31" ht="15.75" customHeight="1" x14ac:dyDescent="0.2">
      <c r="A233" s="9" t="s">
        <v>27</v>
      </c>
      <c r="B233" s="10" t="s">
        <v>23</v>
      </c>
      <c r="C233" s="11" t="s">
        <v>24</v>
      </c>
      <c r="D233" s="9" t="s">
        <v>25</v>
      </c>
      <c r="E233" s="10" t="s">
        <v>81</v>
      </c>
      <c r="F233" s="11" t="s">
        <v>82</v>
      </c>
      <c r="G233" s="13" t="s">
        <v>638</v>
      </c>
      <c r="H233" s="14" t="s">
        <v>643</v>
      </c>
      <c r="I233" s="15" t="s">
        <v>83</v>
      </c>
      <c r="J233" s="30">
        <v>1985</v>
      </c>
      <c r="K233" s="17">
        <v>0.75</v>
      </c>
      <c r="L233" s="31">
        <v>9</v>
      </c>
      <c r="M233" s="79">
        <v>-3</v>
      </c>
      <c r="N233" s="80" t="s">
        <v>35</v>
      </c>
      <c r="O233" s="81" t="s">
        <v>52</v>
      </c>
      <c r="P233" s="53" t="s">
        <v>640</v>
      </c>
      <c r="Q233" s="52" t="s">
        <v>644</v>
      </c>
      <c r="R233" s="96">
        <v>65.833333333333343</v>
      </c>
      <c r="S233" s="95">
        <v>79</v>
      </c>
      <c r="T233" s="88">
        <v>0.15</v>
      </c>
      <c r="U233" s="89">
        <f>V233/1.2</f>
        <v>55.958333333333329</v>
      </c>
      <c r="V233" s="86">
        <f>S233*(1-T233)</f>
        <v>67.149999999999991</v>
      </c>
      <c r="W233" s="33"/>
      <c r="X233" s="40"/>
      <c r="Y233" s="37">
        <f t="shared" si="10"/>
        <v>0</v>
      </c>
      <c r="Z233" s="38">
        <f t="shared" si="11"/>
        <v>0</v>
      </c>
      <c r="AB233" s="76"/>
      <c r="AC233" s="75">
        <f t="shared" si="9"/>
        <v>0</v>
      </c>
      <c r="AD233" s="71"/>
      <c r="AE233" s="72"/>
    </row>
    <row r="234" spans="1:31" ht="15.75" customHeight="1" x14ac:dyDescent="0.2">
      <c r="A234" s="9" t="s">
        <v>27</v>
      </c>
      <c r="B234" s="10" t="s">
        <v>23</v>
      </c>
      <c r="C234" s="11" t="s">
        <v>24</v>
      </c>
      <c r="D234" s="9" t="s">
        <v>25</v>
      </c>
      <c r="E234" s="10" t="s">
        <v>81</v>
      </c>
      <c r="F234" s="11" t="s">
        <v>82</v>
      </c>
      <c r="G234" s="12" t="s">
        <v>638</v>
      </c>
      <c r="H234" s="16" t="s">
        <v>641</v>
      </c>
      <c r="I234" s="10" t="s">
        <v>83</v>
      </c>
      <c r="J234" s="30">
        <v>1982</v>
      </c>
      <c r="K234" s="17">
        <v>0.75</v>
      </c>
      <c r="L234" s="31">
        <v>2</v>
      </c>
      <c r="M234" s="79">
        <v>-3.5</v>
      </c>
      <c r="N234" s="80"/>
      <c r="O234" s="81" t="s">
        <v>52</v>
      </c>
      <c r="P234" s="53" t="s">
        <v>640</v>
      </c>
      <c r="Q234" s="52" t="s">
        <v>642</v>
      </c>
      <c r="R234" s="96">
        <v>57.5</v>
      </c>
      <c r="S234" s="95">
        <v>69</v>
      </c>
      <c r="T234" s="88">
        <v>0.15</v>
      </c>
      <c r="U234" s="89">
        <f>V234/1.2</f>
        <v>48.875</v>
      </c>
      <c r="V234" s="86">
        <f>S234*(1-T234)</f>
        <v>58.65</v>
      </c>
      <c r="W234" s="33"/>
      <c r="X234" s="40"/>
      <c r="Y234" s="37">
        <f t="shared" si="10"/>
        <v>0</v>
      </c>
      <c r="Z234" s="38">
        <f t="shared" si="11"/>
        <v>0</v>
      </c>
      <c r="AB234" s="76"/>
      <c r="AC234" s="75">
        <f t="shared" si="9"/>
        <v>0</v>
      </c>
      <c r="AD234" s="71"/>
      <c r="AE234" s="72"/>
    </row>
    <row r="235" spans="1:31" ht="15.75" customHeight="1" x14ac:dyDescent="0.2">
      <c r="A235" s="9" t="s">
        <v>27</v>
      </c>
      <c r="B235" s="10" t="s">
        <v>23</v>
      </c>
      <c r="C235" s="11" t="s">
        <v>24</v>
      </c>
      <c r="D235" s="9" t="s">
        <v>25</v>
      </c>
      <c r="E235" s="10" t="s">
        <v>81</v>
      </c>
      <c r="F235" s="11" t="s">
        <v>82</v>
      </c>
      <c r="G235" s="13" t="s">
        <v>659</v>
      </c>
      <c r="H235" s="14" t="s">
        <v>82</v>
      </c>
      <c r="I235" s="15" t="s">
        <v>83</v>
      </c>
      <c r="J235" s="30">
        <v>1990</v>
      </c>
      <c r="K235" s="17">
        <v>0.75</v>
      </c>
      <c r="L235" s="31">
        <v>2</v>
      </c>
      <c r="M235" s="79" t="s">
        <v>51</v>
      </c>
      <c r="N235" s="80"/>
      <c r="O235" s="81" t="s">
        <v>52</v>
      </c>
      <c r="P235" s="53" t="s">
        <v>785</v>
      </c>
      <c r="Q235" s="52" t="s">
        <v>730</v>
      </c>
      <c r="R235" s="96">
        <v>65.833333333333343</v>
      </c>
      <c r="S235" s="95">
        <v>79</v>
      </c>
      <c r="T235" s="88">
        <v>0.15</v>
      </c>
      <c r="U235" s="89">
        <f>V235/1.2</f>
        <v>55.958333333333329</v>
      </c>
      <c r="V235" s="86">
        <f>S235*(1-T235)</f>
        <v>67.149999999999991</v>
      </c>
      <c r="W235" s="33"/>
      <c r="X235" s="40"/>
      <c r="Y235" s="37">
        <f t="shared" si="10"/>
        <v>0</v>
      </c>
      <c r="Z235" s="38">
        <f t="shared" si="11"/>
        <v>0</v>
      </c>
      <c r="AB235" s="76"/>
      <c r="AC235" s="75">
        <f t="shared" si="9"/>
        <v>0</v>
      </c>
      <c r="AD235" s="71"/>
      <c r="AE235" s="72"/>
    </row>
    <row r="236" spans="1:31" ht="15.75" customHeight="1" x14ac:dyDescent="0.2">
      <c r="A236" s="9" t="s">
        <v>27</v>
      </c>
      <c r="B236" s="10" t="s">
        <v>23</v>
      </c>
      <c r="C236" s="11" t="s">
        <v>24</v>
      </c>
      <c r="D236" s="9" t="s">
        <v>25</v>
      </c>
      <c r="E236" s="10" t="s">
        <v>81</v>
      </c>
      <c r="F236" s="11" t="s">
        <v>82</v>
      </c>
      <c r="G236" s="12" t="s">
        <v>662</v>
      </c>
      <c r="H236" s="16" t="s">
        <v>82</v>
      </c>
      <c r="I236" s="10" t="s">
        <v>83</v>
      </c>
      <c r="J236" s="30">
        <v>1994</v>
      </c>
      <c r="K236" s="17">
        <v>0.75</v>
      </c>
      <c r="L236" s="31">
        <v>1</v>
      </c>
      <c r="M236" s="79"/>
      <c r="N236" s="80"/>
      <c r="O236" s="81"/>
      <c r="P236" s="53" t="s">
        <v>134</v>
      </c>
      <c r="Q236" s="52" t="s">
        <v>663</v>
      </c>
      <c r="R236" s="96">
        <v>74.166666666666671</v>
      </c>
      <c r="S236" s="95">
        <v>89</v>
      </c>
      <c r="T236" s="88">
        <v>0.15</v>
      </c>
      <c r="U236" s="89">
        <f>V236/1.2</f>
        <v>63.041666666666664</v>
      </c>
      <c r="V236" s="86">
        <f>S236*(1-T236)</f>
        <v>75.649999999999991</v>
      </c>
      <c r="W236" s="33"/>
      <c r="X236" s="40"/>
      <c r="Y236" s="37">
        <f t="shared" si="10"/>
        <v>0</v>
      </c>
      <c r="Z236" s="38">
        <f t="shared" si="11"/>
        <v>0</v>
      </c>
      <c r="AB236" s="76"/>
      <c r="AC236" s="75">
        <f t="shared" si="9"/>
        <v>0</v>
      </c>
      <c r="AD236" s="71"/>
      <c r="AE236" s="72"/>
    </row>
    <row r="237" spans="1:31" ht="15.75" customHeight="1" x14ac:dyDescent="0.2">
      <c r="A237" s="9" t="s">
        <v>27</v>
      </c>
      <c r="B237" s="10" t="s">
        <v>23</v>
      </c>
      <c r="C237" s="11" t="s">
        <v>24</v>
      </c>
      <c r="D237" s="9" t="s">
        <v>25</v>
      </c>
      <c r="E237" s="10" t="s">
        <v>81</v>
      </c>
      <c r="F237" s="11" t="s">
        <v>82</v>
      </c>
      <c r="G237" s="13" t="s">
        <v>690</v>
      </c>
      <c r="H237" s="14" t="s">
        <v>732</v>
      </c>
      <c r="I237" s="15" t="s">
        <v>83</v>
      </c>
      <c r="J237" s="30">
        <v>1998</v>
      </c>
      <c r="K237" s="17">
        <v>0.75</v>
      </c>
      <c r="L237" s="31">
        <v>1</v>
      </c>
      <c r="M237" s="79" t="s">
        <v>45</v>
      </c>
      <c r="N237" s="80"/>
      <c r="O237" s="81" t="s">
        <v>52</v>
      </c>
      <c r="P237" s="53" t="s">
        <v>785</v>
      </c>
      <c r="Q237" s="52" t="s">
        <v>733</v>
      </c>
      <c r="R237" s="96">
        <v>40.833333333333336</v>
      </c>
      <c r="S237" s="95">
        <v>49</v>
      </c>
      <c r="T237" s="88">
        <v>0.15</v>
      </c>
      <c r="U237" s="89">
        <f>V237/1.2</f>
        <v>34.708333333333336</v>
      </c>
      <c r="V237" s="86">
        <f>S237*(1-T237)</f>
        <v>41.65</v>
      </c>
      <c r="W237" s="33"/>
      <c r="X237" s="40"/>
      <c r="Y237" s="37">
        <f t="shared" si="10"/>
        <v>0</v>
      </c>
      <c r="Z237" s="38">
        <f t="shared" si="11"/>
        <v>0</v>
      </c>
      <c r="AB237" s="76"/>
      <c r="AC237" s="75">
        <f t="shared" si="9"/>
        <v>0</v>
      </c>
      <c r="AD237" s="71"/>
      <c r="AE237" s="72"/>
    </row>
    <row r="238" spans="1:31" ht="15.75" customHeight="1" x14ac:dyDescent="0.2">
      <c r="A238" s="9" t="s">
        <v>27</v>
      </c>
      <c r="B238" s="10" t="s">
        <v>23</v>
      </c>
      <c r="C238" s="11" t="s">
        <v>24</v>
      </c>
      <c r="D238" s="9" t="s">
        <v>25</v>
      </c>
      <c r="E238" s="10" t="s">
        <v>81</v>
      </c>
      <c r="F238" s="11" t="s">
        <v>459</v>
      </c>
      <c r="G238" s="12" t="s">
        <v>470</v>
      </c>
      <c r="H238" s="16" t="s">
        <v>471</v>
      </c>
      <c r="I238" s="10" t="s">
        <v>83</v>
      </c>
      <c r="J238" s="30">
        <v>1999</v>
      </c>
      <c r="K238" s="17">
        <v>0.75</v>
      </c>
      <c r="L238" s="31">
        <v>3</v>
      </c>
      <c r="M238" s="79"/>
      <c r="N238" s="80"/>
      <c r="O238" s="81"/>
      <c r="P238" s="53" t="s">
        <v>1007</v>
      </c>
      <c r="Q238" s="52" t="s">
        <v>472</v>
      </c>
      <c r="R238" s="96">
        <v>15.833333333333334</v>
      </c>
      <c r="S238" s="95">
        <v>19</v>
      </c>
      <c r="T238" s="88">
        <v>0.4</v>
      </c>
      <c r="U238" s="89">
        <f>V238/1.2</f>
        <v>9.5</v>
      </c>
      <c r="V238" s="86">
        <f>S238*(1-T238)</f>
        <v>11.4</v>
      </c>
      <c r="W238" s="33"/>
      <c r="X238" s="40"/>
      <c r="Y238" s="37">
        <f t="shared" si="10"/>
        <v>0</v>
      </c>
      <c r="Z238" s="38">
        <f t="shared" si="11"/>
        <v>0</v>
      </c>
      <c r="AB238" s="76"/>
      <c r="AC238" s="75">
        <f t="shared" si="9"/>
        <v>0</v>
      </c>
      <c r="AD238" s="71"/>
      <c r="AE238" s="72"/>
    </row>
    <row r="239" spans="1:31" ht="15.75" customHeight="1" x14ac:dyDescent="0.2">
      <c r="A239" s="9" t="s">
        <v>27</v>
      </c>
      <c r="B239" s="10" t="s">
        <v>23</v>
      </c>
      <c r="C239" s="11" t="s">
        <v>24</v>
      </c>
      <c r="D239" s="9" t="s">
        <v>25</v>
      </c>
      <c r="E239" s="10" t="s">
        <v>81</v>
      </c>
      <c r="F239" s="11" t="s">
        <v>459</v>
      </c>
      <c r="G239" s="13" t="s">
        <v>559</v>
      </c>
      <c r="H239" s="14" t="s">
        <v>549</v>
      </c>
      <c r="I239" s="15" t="s">
        <v>83</v>
      </c>
      <c r="J239" s="30">
        <v>1999</v>
      </c>
      <c r="K239" s="17">
        <v>0.75</v>
      </c>
      <c r="L239" s="31">
        <v>3</v>
      </c>
      <c r="M239" s="79" t="s">
        <v>51</v>
      </c>
      <c r="N239" s="80"/>
      <c r="O239" s="81" t="s">
        <v>561</v>
      </c>
      <c r="P239" s="53" t="s">
        <v>742</v>
      </c>
      <c r="Q239" s="52" t="s">
        <v>562</v>
      </c>
      <c r="R239" s="96">
        <v>140.83333333333334</v>
      </c>
      <c r="S239" s="95">
        <v>169</v>
      </c>
      <c r="T239" s="88">
        <v>0.15</v>
      </c>
      <c r="U239" s="89">
        <f>V239/1.2</f>
        <v>119.70833333333334</v>
      </c>
      <c r="V239" s="86">
        <f>S239*(1-T239)</f>
        <v>143.65</v>
      </c>
      <c r="W239" s="33"/>
      <c r="X239" s="40"/>
      <c r="Y239" s="37">
        <f t="shared" si="10"/>
        <v>0</v>
      </c>
      <c r="Z239" s="38">
        <f t="shared" si="11"/>
        <v>0</v>
      </c>
      <c r="AB239" s="76"/>
      <c r="AC239" s="75">
        <f t="shared" ref="AC239:AC301" si="12">X239-AB239</f>
        <v>0</v>
      </c>
      <c r="AD239" s="71"/>
      <c r="AE239" s="72"/>
    </row>
    <row r="240" spans="1:31" ht="15.75" customHeight="1" x14ac:dyDescent="0.2">
      <c r="A240" s="9" t="s">
        <v>27</v>
      </c>
      <c r="B240" s="10" t="s">
        <v>23</v>
      </c>
      <c r="C240" s="11" t="s">
        <v>24</v>
      </c>
      <c r="D240" s="9" t="s">
        <v>25</v>
      </c>
      <c r="E240" s="10" t="s">
        <v>81</v>
      </c>
      <c r="F240" s="11" t="s">
        <v>459</v>
      </c>
      <c r="G240" s="12" t="s">
        <v>559</v>
      </c>
      <c r="H240" s="16" t="s">
        <v>549</v>
      </c>
      <c r="I240" s="10" t="s">
        <v>83</v>
      </c>
      <c r="J240" s="30">
        <v>1999</v>
      </c>
      <c r="K240" s="17">
        <v>0.75</v>
      </c>
      <c r="L240" s="31">
        <v>4</v>
      </c>
      <c r="M240" s="79" t="s">
        <v>45</v>
      </c>
      <c r="N240" s="80"/>
      <c r="O240" s="81" t="s">
        <v>579</v>
      </c>
      <c r="P240" s="53" t="s">
        <v>743</v>
      </c>
      <c r="Q240" s="52" t="s">
        <v>560</v>
      </c>
      <c r="R240" s="96">
        <v>140.83333333333334</v>
      </c>
      <c r="S240" s="95">
        <v>169</v>
      </c>
      <c r="T240" s="88">
        <v>0.15</v>
      </c>
      <c r="U240" s="89">
        <f>V240/1.2</f>
        <v>119.70833333333334</v>
      </c>
      <c r="V240" s="86">
        <f>S240*(1-T240)</f>
        <v>143.65</v>
      </c>
      <c r="W240" s="33"/>
      <c r="X240" s="40"/>
      <c r="Y240" s="37">
        <f t="shared" si="10"/>
        <v>0</v>
      </c>
      <c r="Z240" s="38">
        <f t="shared" si="11"/>
        <v>0</v>
      </c>
      <c r="AB240" s="76"/>
      <c r="AC240" s="75">
        <f t="shared" si="12"/>
        <v>0</v>
      </c>
      <c r="AD240" s="71"/>
      <c r="AE240" s="72"/>
    </row>
    <row r="241" spans="1:31" ht="15.75" customHeight="1" x14ac:dyDescent="0.2">
      <c r="A241" s="9" t="s">
        <v>27</v>
      </c>
      <c r="B241" s="10" t="s">
        <v>23</v>
      </c>
      <c r="C241" s="11" t="s">
        <v>24</v>
      </c>
      <c r="D241" s="9" t="s">
        <v>25</v>
      </c>
      <c r="E241" s="10" t="s">
        <v>81</v>
      </c>
      <c r="F241" s="11" t="s">
        <v>459</v>
      </c>
      <c r="G241" s="13" t="s">
        <v>559</v>
      </c>
      <c r="H241" s="14" t="s">
        <v>549</v>
      </c>
      <c r="I241" s="15" t="s">
        <v>83</v>
      </c>
      <c r="J241" s="30">
        <v>1999</v>
      </c>
      <c r="K241" s="17">
        <v>0.75</v>
      </c>
      <c r="L241" s="31">
        <v>5</v>
      </c>
      <c r="M241" s="79" t="s">
        <v>51</v>
      </c>
      <c r="N241" s="80"/>
      <c r="O241" s="81" t="s">
        <v>490</v>
      </c>
      <c r="P241" s="53" t="s">
        <v>741</v>
      </c>
      <c r="Q241" s="52" t="s">
        <v>563</v>
      </c>
      <c r="R241" s="96">
        <v>140.83333333333334</v>
      </c>
      <c r="S241" s="95">
        <v>169</v>
      </c>
      <c r="T241" s="88">
        <v>0.15</v>
      </c>
      <c r="U241" s="89">
        <f>V241/1.2</f>
        <v>119.70833333333334</v>
      </c>
      <c r="V241" s="86">
        <f>S241*(1-T241)</f>
        <v>143.65</v>
      </c>
      <c r="W241" s="33"/>
      <c r="X241" s="40"/>
      <c r="Y241" s="37">
        <f t="shared" si="10"/>
        <v>0</v>
      </c>
      <c r="Z241" s="38">
        <f t="shared" si="11"/>
        <v>0</v>
      </c>
      <c r="AB241" s="76"/>
      <c r="AC241" s="75">
        <f t="shared" si="12"/>
        <v>0</v>
      </c>
      <c r="AD241" s="71"/>
      <c r="AE241" s="72"/>
    </row>
    <row r="242" spans="1:31" ht="15.75" customHeight="1" x14ac:dyDescent="0.2">
      <c r="A242" s="9" t="s">
        <v>27</v>
      </c>
      <c r="B242" s="10" t="s">
        <v>23</v>
      </c>
      <c r="C242" s="11" t="s">
        <v>24</v>
      </c>
      <c r="D242" s="9" t="s">
        <v>25</v>
      </c>
      <c r="E242" s="10" t="s">
        <v>81</v>
      </c>
      <c r="F242" s="11" t="s">
        <v>459</v>
      </c>
      <c r="G242" s="13" t="s">
        <v>559</v>
      </c>
      <c r="H242" s="14" t="s">
        <v>549</v>
      </c>
      <c r="I242" s="15" t="s">
        <v>83</v>
      </c>
      <c r="J242" s="30">
        <v>1999</v>
      </c>
      <c r="K242" s="17">
        <v>0.75</v>
      </c>
      <c r="L242" s="31">
        <v>8</v>
      </c>
      <c r="M242" s="79" t="s">
        <v>45</v>
      </c>
      <c r="N242" s="80"/>
      <c r="O242" s="81" t="s">
        <v>52</v>
      </c>
      <c r="P242" s="53" t="s">
        <v>744</v>
      </c>
      <c r="Q242" s="52" t="s">
        <v>566</v>
      </c>
      <c r="R242" s="96">
        <v>140.83333333333334</v>
      </c>
      <c r="S242" s="95">
        <v>169</v>
      </c>
      <c r="T242" s="88">
        <v>0.15</v>
      </c>
      <c r="U242" s="89">
        <f>V242/1.2</f>
        <v>119.70833333333334</v>
      </c>
      <c r="V242" s="86">
        <f>S242*(1-T242)</f>
        <v>143.65</v>
      </c>
      <c r="W242" s="33"/>
      <c r="X242" s="40"/>
      <c r="Y242" s="37">
        <f t="shared" si="10"/>
        <v>0</v>
      </c>
      <c r="Z242" s="38">
        <f t="shared" si="11"/>
        <v>0</v>
      </c>
      <c r="AB242" s="76"/>
      <c r="AC242" s="75">
        <f t="shared" si="12"/>
        <v>0</v>
      </c>
      <c r="AD242" s="71"/>
      <c r="AE242" s="72"/>
    </row>
    <row r="243" spans="1:31" ht="15.75" customHeight="1" x14ac:dyDescent="0.2">
      <c r="A243" s="9" t="s">
        <v>27</v>
      </c>
      <c r="B243" s="10" t="s">
        <v>23</v>
      </c>
      <c r="C243" s="11" t="s">
        <v>24</v>
      </c>
      <c r="D243" s="9" t="s">
        <v>25</v>
      </c>
      <c r="E243" s="10" t="s">
        <v>81</v>
      </c>
      <c r="F243" s="11" t="s">
        <v>459</v>
      </c>
      <c r="G243" s="12" t="s">
        <v>559</v>
      </c>
      <c r="H243" s="16" t="s">
        <v>564</v>
      </c>
      <c r="I243" s="10" t="s">
        <v>94</v>
      </c>
      <c r="J243" s="30">
        <v>2009</v>
      </c>
      <c r="K243" s="17">
        <v>0.75</v>
      </c>
      <c r="L243" s="31">
        <v>4</v>
      </c>
      <c r="M243" s="79" t="s">
        <v>45</v>
      </c>
      <c r="N243" s="80"/>
      <c r="O243" s="81"/>
      <c r="P243" s="53" t="s">
        <v>117</v>
      </c>
      <c r="Q243" s="52" t="s">
        <v>565</v>
      </c>
      <c r="R243" s="96">
        <v>124.16666666666667</v>
      </c>
      <c r="S243" s="95">
        <v>149</v>
      </c>
      <c r="T243" s="88">
        <v>0.15</v>
      </c>
      <c r="U243" s="89">
        <f>V243/1.2</f>
        <v>105.54166666666666</v>
      </c>
      <c r="V243" s="86">
        <f>S243*(1-T243)</f>
        <v>126.64999999999999</v>
      </c>
      <c r="W243" s="33"/>
      <c r="X243" s="40"/>
      <c r="Y243" s="37">
        <f t="shared" si="10"/>
        <v>0</v>
      </c>
      <c r="Z243" s="38">
        <f t="shared" si="11"/>
        <v>0</v>
      </c>
      <c r="AB243" s="76"/>
      <c r="AC243" s="75">
        <f t="shared" si="12"/>
        <v>0</v>
      </c>
      <c r="AD243" s="71"/>
      <c r="AE243" s="72"/>
    </row>
    <row r="244" spans="1:31" ht="15.75" customHeight="1" x14ac:dyDescent="0.2">
      <c r="A244" s="9" t="s">
        <v>27</v>
      </c>
      <c r="B244" s="10" t="s">
        <v>23</v>
      </c>
      <c r="C244" s="11" t="s">
        <v>24</v>
      </c>
      <c r="D244" s="9" t="s">
        <v>25</v>
      </c>
      <c r="E244" s="10" t="s">
        <v>81</v>
      </c>
      <c r="F244" s="11" t="s">
        <v>459</v>
      </c>
      <c r="G244" s="12" t="s">
        <v>567</v>
      </c>
      <c r="H244" s="16" t="s">
        <v>549</v>
      </c>
      <c r="I244" s="10" t="s">
        <v>83</v>
      </c>
      <c r="J244" s="30">
        <v>1994</v>
      </c>
      <c r="K244" s="17">
        <v>0.75</v>
      </c>
      <c r="L244" s="31">
        <v>1</v>
      </c>
      <c r="M244" s="79" t="s">
        <v>45</v>
      </c>
      <c r="N244" s="80"/>
      <c r="O244" s="81" t="s">
        <v>47</v>
      </c>
      <c r="P244" s="53" t="s">
        <v>64</v>
      </c>
      <c r="Q244" s="52" t="s">
        <v>568</v>
      </c>
      <c r="R244" s="96">
        <v>132.5</v>
      </c>
      <c r="S244" s="95">
        <v>159</v>
      </c>
      <c r="T244" s="88">
        <v>0.15</v>
      </c>
      <c r="U244" s="89">
        <f>V244/1.2</f>
        <v>112.62500000000001</v>
      </c>
      <c r="V244" s="86">
        <f>S244*(1-T244)</f>
        <v>135.15</v>
      </c>
      <c r="W244" s="33"/>
      <c r="X244" s="40"/>
      <c r="Y244" s="37">
        <f t="shared" si="10"/>
        <v>0</v>
      </c>
      <c r="Z244" s="38">
        <f t="shared" si="11"/>
        <v>0</v>
      </c>
      <c r="AB244" s="76"/>
      <c r="AC244" s="75">
        <f t="shared" si="12"/>
        <v>0</v>
      </c>
      <c r="AD244" s="71"/>
      <c r="AE244" s="72"/>
    </row>
    <row r="245" spans="1:31" ht="15.75" customHeight="1" x14ac:dyDescent="0.2">
      <c r="A245" s="9" t="s">
        <v>27</v>
      </c>
      <c r="B245" s="10" t="s">
        <v>23</v>
      </c>
      <c r="C245" s="11" t="s">
        <v>24</v>
      </c>
      <c r="D245" s="9" t="s">
        <v>25</v>
      </c>
      <c r="E245" s="10" t="s">
        <v>81</v>
      </c>
      <c r="F245" s="11"/>
      <c r="G245" s="13" t="s">
        <v>918</v>
      </c>
      <c r="H245" s="14" t="s">
        <v>919</v>
      </c>
      <c r="I245" s="15" t="s">
        <v>83</v>
      </c>
      <c r="J245" s="30">
        <v>1988</v>
      </c>
      <c r="K245" s="17">
        <v>0.75</v>
      </c>
      <c r="L245" s="31">
        <v>1</v>
      </c>
      <c r="M245" s="79">
        <v>-2</v>
      </c>
      <c r="N245" s="80"/>
      <c r="O245" s="81" t="s">
        <v>52</v>
      </c>
      <c r="P245" s="53" t="s">
        <v>1005</v>
      </c>
      <c r="Q245" s="52" t="s">
        <v>920</v>
      </c>
      <c r="R245" s="96">
        <v>249.16666666666669</v>
      </c>
      <c r="S245" s="95">
        <v>299</v>
      </c>
      <c r="T245" s="88">
        <v>0.15</v>
      </c>
      <c r="U245" s="89">
        <f>V245/1.2</f>
        <v>211.79166666666669</v>
      </c>
      <c r="V245" s="86">
        <f>S245*(1-T245)</f>
        <v>254.15</v>
      </c>
      <c r="W245" s="33"/>
      <c r="X245" s="40"/>
      <c r="Y245" s="37">
        <f t="shared" si="10"/>
        <v>0</v>
      </c>
      <c r="Z245" s="38">
        <f t="shared" si="11"/>
        <v>0</v>
      </c>
      <c r="AB245" s="76"/>
      <c r="AC245" s="75">
        <f t="shared" si="12"/>
        <v>0</v>
      </c>
      <c r="AD245" s="71"/>
      <c r="AE245" s="72"/>
    </row>
    <row r="246" spans="1:31" ht="15.75" customHeight="1" x14ac:dyDescent="0.2">
      <c r="A246" s="9" t="s">
        <v>27</v>
      </c>
      <c r="B246" s="10" t="s">
        <v>23</v>
      </c>
      <c r="C246" s="11" t="s">
        <v>24</v>
      </c>
      <c r="D246" s="9" t="s">
        <v>25</v>
      </c>
      <c r="E246" s="10" t="s">
        <v>81</v>
      </c>
      <c r="F246" s="11"/>
      <c r="G246" s="13" t="s">
        <v>167</v>
      </c>
      <c r="H246" s="14" t="s">
        <v>170</v>
      </c>
      <c r="I246" s="15" t="s">
        <v>83</v>
      </c>
      <c r="J246" s="30">
        <v>1996</v>
      </c>
      <c r="K246" s="17">
        <v>0.75</v>
      </c>
      <c r="L246" s="31">
        <v>3</v>
      </c>
      <c r="M246" s="79" t="s">
        <v>65</v>
      </c>
      <c r="N246" s="80"/>
      <c r="O246" s="81" t="s">
        <v>61</v>
      </c>
      <c r="P246" s="53" t="s">
        <v>195</v>
      </c>
      <c r="Q246" s="52" t="s">
        <v>171</v>
      </c>
      <c r="R246" s="96">
        <v>35</v>
      </c>
      <c r="S246" s="95">
        <v>42</v>
      </c>
      <c r="T246" s="88">
        <v>0.25</v>
      </c>
      <c r="U246" s="89">
        <f>V246/1.2</f>
        <v>26.25</v>
      </c>
      <c r="V246" s="86">
        <f>S246*(1-T246)</f>
        <v>31.5</v>
      </c>
      <c r="W246" s="33"/>
      <c r="X246" s="40"/>
      <c r="Y246" s="37">
        <f t="shared" si="10"/>
        <v>0</v>
      </c>
      <c r="Z246" s="38">
        <f t="shared" si="11"/>
        <v>0</v>
      </c>
      <c r="AB246" s="76"/>
      <c r="AC246" s="75">
        <f t="shared" si="12"/>
        <v>0</v>
      </c>
      <c r="AD246" s="71"/>
      <c r="AE246" s="72"/>
    </row>
    <row r="247" spans="1:31" ht="15.75" customHeight="1" x14ac:dyDescent="0.2">
      <c r="A247" s="9" t="s">
        <v>27</v>
      </c>
      <c r="B247" s="10" t="s">
        <v>23</v>
      </c>
      <c r="C247" s="11" t="s">
        <v>24</v>
      </c>
      <c r="D247" s="9" t="s">
        <v>25</v>
      </c>
      <c r="E247" s="10" t="s">
        <v>81</v>
      </c>
      <c r="F247" s="11"/>
      <c r="G247" s="12" t="s">
        <v>537</v>
      </c>
      <c r="H247" s="16" t="s">
        <v>538</v>
      </c>
      <c r="I247" s="10"/>
      <c r="J247" s="30">
        <v>2000</v>
      </c>
      <c r="K247" s="17">
        <v>0.75</v>
      </c>
      <c r="L247" s="31">
        <v>1</v>
      </c>
      <c r="M247" s="79" t="s">
        <v>51</v>
      </c>
      <c r="N247" s="80"/>
      <c r="O247" s="81" t="s">
        <v>52</v>
      </c>
      <c r="P247" s="53" t="s">
        <v>198</v>
      </c>
      <c r="Q247" s="52" t="s">
        <v>539</v>
      </c>
      <c r="R247" s="96">
        <v>57.5</v>
      </c>
      <c r="S247" s="95">
        <v>69</v>
      </c>
      <c r="T247" s="88">
        <v>0.15</v>
      </c>
      <c r="U247" s="89">
        <f>V247/1.2</f>
        <v>48.875</v>
      </c>
      <c r="V247" s="86">
        <f>S247*(1-T247)</f>
        <v>58.65</v>
      </c>
      <c r="W247" s="33"/>
      <c r="X247" s="40"/>
      <c r="Y247" s="37">
        <f t="shared" ref="Y247:Y309" si="13">X247*U247</f>
        <v>0</v>
      </c>
      <c r="Z247" s="38">
        <f t="shared" ref="Z247:Z309" si="14">X247*V247</f>
        <v>0</v>
      </c>
      <c r="AB247" s="76"/>
      <c r="AC247" s="75">
        <f t="shared" si="12"/>
        <v>0</v>
      </c>
      <c r="AD247" s="71"/>
      <c r="AE247" s="72"/>
    </row>
    <row r="248" spans="1:31" ht="15.75" customHeight="1" x14ac:dyDescent="0.2">
      <c r="A248" s="9" t="s">
        <v>27</v>
      </c>
      <c r="B248" s="10" t="s">
        <v>23</v>
      </c>
      <c r="C248" s="11" t="s">
        <v>24</v>
      </c>
      <c r="D248" s="9" t="s">
        <v>25</v>
      </c>
      <c r="E248" s="10" t="s">
        <v>81</v>
      </c>
      <c r="F248" s="11"/>
      <c r="G248" s="12" t="s">
        <v>865</v>
      </c>
      <c r="H248" s="16" t="s">
        <v>866</v>
      </c>
      <c r="I248" s="10" t="s">
        <v>83</v>
      </c>
      <c r="J248" s="30">
        <v>1997</v>
      </c>
      <c r="K248" s="17">
        <v>0.75</v>
      </c>
      <c r="L248" s="31">
        <v>4</v>
      </c>
      <c r="M248" s="79" t="s">
        <v>51</v>
      </c>
      <c r="N248" s="80"/>
      <c r="O248" s="81"/>
      <c r="P248" s="53" t="s">
        <v>1008</v>
      </c>
      <c r="Q248" s="52" t="s">
        <v>867</v>
      </c>
      <c r="R248" s="96">
        <v>32.5</v>
      </c>
      <c r="S248" s="95">
        <v>39</v>
      </c>
      <c r="T248" s="88">
        <v>0.25</v>
      </c>
      <c r="U248" s="89">
        <f>V248/1.2</f>
        <v>24.375</v>
      </c>
      <c r="V248" s="86">
        <f>S248*(1-T248)</f>
        <v>29.25</v>
      </c>
      <c r="W248" s="33"/>
      <c r="X248" s="40"/>
      <c r="Y248" s="37">
        <f t="shared" si="13"/>
        <v>0</v>
      </c>
      <c r="Z248" s="38">
        <f t="shared" si="14"/>
        <v>0</v>
      </c>
      <c r="AB248" s="76"/>
      <c r="AC248" s="75">
        <f t="shared" si="12"/>
        <v>0</v>
      </c>
      <c r="AD248" s="71"/>
      <c r="AE248" s="72"/>
    </row>
    <row r="249" spans="1:31" ht="15.75" customHeight="1" x14ac:dyDescent="0.2">
      <c r="A249" s="9" t="s">
        <v>27</v>
      </c>
      <c r="B249" s="10" t="s">
        <v>23</v>
      </c>
      <c r="C249" s="11" t="s">
        <v>24</v>
      </c>
      <c r="D249" s="9" t="s">
        <v>25</v>
      </c>
      <c r="E249" s="10" t="s">
        <v>81</v>
      </c>
      <c r="F249" s="11"/>
      <c r="G249" s="13" t="s">
        <v>555</v>
      </c>
      <c r="H249" s="14" t="s">
        <v>82</v>
      </c>
      <c r="I249" s="15" t="s">
        <v>83</v>
      </c>
      <c r="J249" s="30">
        <v>2005</v>
      </c>
      <c r="K249" s="17">
        <v>0.75</v>
      </c>
      <c r="L249" s="31">
        <v>2</v>
      </c>
      <c r="M249" s="79"/>
      <c r="N249" s="80"/>
      <c r="O249" s="81"/>
      <c r="P249" s="53" t="s">
        <v>180</v>
      </c>
      <c r="Q249" s="52" t="s">
        <v>556</v>
      </c>
      <c r="R249" s="96">
        <v>28.333333333333336</v>
      </c>
      <c r="S249" s="95">
        <v>34</v>
      </c>
      <c r="T249" s="88">
        <v>0.25</v>
      </c>
      <c r="U249" s="89">
        <f>V249/1.2</f>
        <v>21.25</v>
      </c>
      <c r="V249" s="86">
        <f>S249*(1-T249)</f>
        <v>25.5</v>
      </c>
      <c r="W249" s="33"/>
      <c r="X249" s="40"/>
      <c r="Y249" s="37">
        <f t="shared" si="13"/>
        <v>0</v>
      </c>
      <c r="Z249" s="38">
        <f t="shared" si="14"/>
        <v>0</v>
      </c>
      <c r="AB249" s="76"/>
      <c r="AC249" s="75">
        <f t="shared" si="12"/>
        <v>0</v>
      </c>
      <c r="AD249" s="71"/>
      <c r="AE249" s="72"/>
    </row>
    <row r="250" spans="1:31" ht="15.75" customHeight="1" x14ac:dyDescent="0.2">
      <c r="A250" s="9" t="s">
        <v>27</v>
      </c>
      <c r="B250" s="10" t="s">
        <v>23</v>
      </c>
      <c r="C250" s="11" t="s">
        <v>24</v>
      </c>
      <c r="D250" s="9" t="s">
        <v>25</v>
      </c>
      <c r="E250" s="10" t="s">
        <v>81</v>
      </c>
      <c r="F250" s="11"/>
      <c r="G250" s="12" t="s">
        <v>1034</v>
      </c>
      <c r="H250" s="16" t="s">
        <v>1036</v>
      </c>
      <c r="I250" s="10" t="s">
        <v>174</v>
      </c>
      <c r="J250" s="30">
        <v>1998</v>
      </c>
      <c r="K250" s="17">
        <v>0.75</v>
      </c>
      <c r="L250" s="31">
        <v>8</v>
      </c>
      <c r="M250" s="79"/>
      <c r="N250" s="80"/>
      <c r="O250" s="81"/>
      <c r="P250" s="53" t="s">
        <v>978</v>
      </c>
      <c r="Q250" s="52" t="s">
        <v>1037</v>
      </c>
      <c r="R250" s="96">
        <v>10.75</v>
      </c>
      <c r="S250" s="95">
        <v>12.9</v>
      </c>
      <c r="T250" s="88">
        <v>0.4</v>
      </c>
      <c r="U250" s="89">
        <f>V250/1.2</f>
        <v>6.45</v>
      </c>
      <c r="V250" s="86">
        <f>S250*(1-T250)</f>
        <v>7.74</v>
      </c>
      <c r="W250" s="33"/>
      <c r="X250" s="40"/>
      <c r="Y250" s="37">
        <f t="shared" si="13"/>
        <v>0</v>
      </c>
      <c r="Z250" s="38">
        <f t="shared" si="14"/>
        <v>0</v>
      </c>
      <c r="AB250" s="76"/>
      <c r="AC250" s="75">
        <f t="shared" si="12"/>
        <v>0</v>
      </c>
      <c r="AD250" s="71"/>
      <c r="AE250" s="72"/>
    </row>
    <row r="251" spans="1:31" ht="15.75" customHeight="1" x14ac:dyDescent="0.2">
      <c r="A251" s="9" t="s">
        <v>27</v>
      </c>
      <c r="B251" s="10" t="s">
        <v>23</v>
      </c>
      <c r="C251" s="11" t="s">
        <v>24</v>
      </c>
      <c r="D251" s="9" t="s">
        <v>25</v>
      </c>
      <c r="E251" s="10" t="s">
        <v>81</v>
      </c>
      <c r="F251" s="11"/>
      <c r="G251" s="12" t="s">
        <v>885</v>
      </c>
      <c r="H251" s="16" t="s">
        <v>166</v>
      </c>
      <c r="I251" s="10" t="s">
        <v>83</v>
      </c>
      <c r="J251" s="30">
        <v>1982</v>
      </c>
      <c r="K251" s="17">
        <v>0.75</v>
      </c>
      <c r="L251" s="31">
        <v>5</v>
      </c>
      <c r="M251" s="79">
        <v>-4</v>
      </c>
      <c r="N251" s="80" t="s">
        <v>35</v>
      </c>
      <c r="O251" s="81" t="s">
        <v>807</v>
      </c>
      <c r="P251" s="53" t="s">
        <v>1008</v>
      </c>
      <c r="Q251" s="52" t="s">
        <v>886</v>
      </c>
      <c r="R251" s="96">
        <v>82.5</v>
      </c>
      <c r="S251" s="95">
        <v>99</v>
      </c>
      <c r="T251" s="88">
        <v>0.15</v>
      </c>
      <c r="U251" s="89">
        <f>V251/1.2</f>
        <v>70.125</v>
      </c>
      <c r="V251" s="86">
        <f>S251*(1-T251)</f>
        <v>84.149999999999991</v>
      </c>
      <c r="W251" s="33"/>
      <c r="X251" s="40"/>
      <c r="Y251" s="37">
        <f t="shared" si="13"/>
        <v>0</v>
      </c>
      <c r="Z251" s="38">
        <f t="shared" si="14"/>
        <v>0</v>
      </c>
      <c r="AB251" s="76"/>
      <c r="AC251" s="75">
        <f t="shared" si="12"/>
        <v>0</v>
      </c>
      <c r="AD251" s="71"/>
      <c r="AE251" s="72"/>
    </row>
    <row r="252" spans="1:31" ht="15.75" customHeight="1" x14ac:dyDescent="0.2">
      <c r="A252" s="9" t="s">
        <v>27</v>
      </c>
      <c r="B252" s="10" t="s">
        <v>23</v>
      </c>
      <c r="C252" s="11" t="s">
        <v>24</v>
      </c>
      <c r="D252" s="9" t="s">
        <v>25</v>
      </c>
      <c r="E252" s="10" t="s">
        <v>81</v>
      </c>
      <c r="F252" s="11"/>
      <c r="G252" s="12" t="s">
        <v>646</v>
      </c>
      <c r="H252" s="16" t="s">
        <v>647</v>
      </c>
      <c r="I252" s="10" t="s">
        <v>83</v>
      </c>
      <c r="J252" s="30">
        <v>1997</v>
      </c>
      <c r="K252" s="17">
        <v>0.75</v>
      </c>
      <c r="L252" s="31">
        <v>2</v>
      </c>
      <c r="M252" s="79" t="s">
        <v>65</v>
      </c>
      <c r="N252" s="80"/>
      <c r="O252" s="81" t="s">
        <v>52</v>
      </c>
      <c r="P252" s="53" t="s">
        <v>185</v>
      </c>
      <c r="Q252" s="52" t="s">
        <v>648</v>
      </c>
      <c r="R252" s="96">
        <v>40.833333333333336</v>
      </c>
      <c r="S252" s="95">
        <v>49</v>
      </c>
      <c r="T252" s="88">
        <v>0.15</v>
      </c>
      <c r="U252" s="89">
        <f>V252/1.2</f>
        <v>34.708333333333336</v>
      </c>
      <c r="V252" s="86">
        <f>S252*(1-T252)</f>
        <v>41.65</v>
      </c>
      <c r="W252" s="33"/>
      <c r="X252" s="40"/>
      <c r="Y252" s="37">
        <f t="shared" si="13"/>
        <v>0</v>
      </c>
      <c r="Z252" s="38">
        <f t="shared" si="14"/>
        <v>0</v>
      </c>
      <c r="AB252" s="76"/>
      <c r="AC252" s="75">
        <f t="shared" si="12"/>
        <v>0</v>
      </c>
      <c r="AD252" s="71"/>
      <c r="AE252" s="72"/>
    </row>
    <row r="253" spans="1:31" ht="15.75" customHeight="1" x14ac:dyDescent="0.2">
      <c r="A253" s="9" t="s">
        <v>27</v>
      </c>
      <c r="B253" s="10" t="s">
        <v>23</v>
      </c>
      <c r="C253" s="11" t="s">
        <v>24</v>
      </c>
      <c r="D253" s="9" t="s">
        <v>25</v>
      </c>
      <c r="E253" s="10" t="s">
        <v>81</v>
      </c>
      <c r="F253" s="11"/>
      <c r="G253" s="13" t="s">
        <v>649</v>
      </c>
      <c r="H253" s="14" t="s">
        <v>650</v>
      </c>
      <c r="I253" s="15" t="s">
        <v>83</v>
      </c>
      <c r="J253" s="30">
        <v>1993</v>
      </c>
      <c r="K253" s="17">
        <v>0.75</v>
      </c>
      <c r="L253" s="31">
        <v>7</v>
      </c>
      <c r="M253" s="79"/>
      <c r="N253" s="80"/>
      <c r="O253" s="81"/>
      <c r="P253" s="53" t="s">
        <v>791</v>
      </c>
      <c r="Q253" s="52" t="s">
        <v>651</v>
      </c>
      <c r="R253" s="96">
        <v>49.166666666666671</v>
      </c>
      <c r="S253" s="95">
        <v>59</v>
      </c>
      <c r="T253" s="88">
        <v>0.25</v>
      </c>
      <c r="U253" s="89">
        <f>V253/1.2</f>
        <v>36.875</v>
      </c>
      <c r="V253" s="86">
        <f>S253*(1-T253)</f>
        <v>44.25</v>
      </c>
      <c r="W253" s="33"/>
      <c r="X253" s="40"/>
      <c r="Y253" s="37">
        <f t="shared" si="13"/>
        <v>0</v>
      </c>
      <c r="Z253" s="38">
        <f t="shared" si="14"/>
        <v>0</v>
      </c>
      <c r="AB253" s="76"/>
      <c r="AC253" s="75">
        <f t="shared" si="12"/>
        <v>0</v>
      </c>
      <c r="AD253" s="71"/>
      <c r="AE253" s="72"/>
    </row>
    <row r="254" spans="1:31" ht="15.75" customHeight="1" x14ac:dyDescent="0.2">
      <c r="A254" s="9" t="s">
        <v>27</v>
      </c>
      <c r="B254" s="10" t="s">
        <v>23</v>
      </c>
      <c r="C254" s="11" t="s">
        <v>24</v>
      </c>
      <c r="D254" s="9" t="s">
        <v>25</v>
      </c>
      <c r="E254" s="10" t="s">
        <v>81</v>
      </c>
      <c r="F254" s="11"/>
      <c r="G254" s="12" t="s">
        <v>893</v>
      </c>
      <c r="H254" s="16" t="s">
        <v>166</v>
      </c>
      <c r="I254" s="10" t="s">
        <v>83</v>
      </c>
      <c r="J254" s="30">
        <v>1990</v>
      </c>
      <c r="K254" s="17">
        <v>0.75</v>
      </c>
      <c r="L254" s="31">
        <v>2</v>
      </c>
      <c r="M254" s="79">
        <v>-2</v>
      </c>
      <c r="N254" s="80"/>
      <c r="O254" s="81" t="s">
        <v>52</v>
      </c>
      <c r="P254" s="53" t="s">
        <v>1006</v>
      </c>
      <c r="Q254" s="52" t="s">
        <v>896</v>
      </c>
      <c r="R254" s="96">
        <v>182.5</v>
      </c>
      <c r="S254" s="95">
        <v>219</v>
      </c>
      <c r="T254" s="88">
        <v>0.15</v>
      </c>
      <c r="U254" s="89">
        <f>V254/1.2</f>
        <v>155.125</v>
      </c>
      <c r="V254" s="86">
        <f>S254*(1-T254)</f>
        <v>186.15</v>
      </c>
      <c r="W254" s="33"/>
      <c r="X254" s="40"/>
      <c r="Y254" s="37">
        <f t="shared" si="13"/>
        <v>0</v>
      </c>
      <c r="Z254" s="38">
        <f t="shared" si="14"/>
        <v>0</v>
      </c>
      <c r="AB254" s="76"/>
      <c r="AC254" s="75">
        <f t="shared" si="12"/>
        <v>0</v>
      </c>
      <c r="AD254" s="71"/>
      <c r="AE254" s="72"/>
    </row>
    <row r="255" spans="1:31" ht="15.75" customHeight="1" x14ac:dyDescent="0.2">
      <c r="A255" s="9" t="s">
        <v>27</v>
      </c>
      <c r="B255" s="10" t="s">
        <v>23</v>
      </c>
      <c r="C255" s="11" t="s">
        <v>24</v>
      </c>
      <c r="D255" s="9" t="s">
        <v>25</v>
      </c>
      <c r="E255" s="10" t="s">
        <v>81</v>
      </c>
      <c r="F255" s="11"/>
      <c r="G255" s="12" t="s">
        <v>893</v>
      </c>
      <c r="H255" s="16" t="s">
        <v>894</v>
      </c>
      <c r="I255" s="10" t="s">
        <v>83</v>
      </c>
      <c r="J255" s="30">
        <v>1989</v>
      </c>
      <c r="K255" s="17">
        <v>0.75</v>
      </c>
      <c r="L255" s="31">
        <v>3</v>
      </c>
      <c r="M255" s="79">
        <v>-2</v>
      </c>
      <c r="N255" s="80"/>
      <c r="O255" s="81" t="s">
        <v>52</v>
      </c>
      <c r="P255" s="53" t="s">
        <v>1008</v>
      </c>
      <c r="Q255" s="52" t="s">
        <v>895</v>
      </c>
      <c r="R255" s="96">
        <v>124.16666666666667</v>
      </c>
      <c r="S255" s="95">
        <v>149</v>
      </c>
      <c r="T255" s="88">
        <v>0.15</v>
      </c>
      <c r="U255" s="89">
        <f>V255/1.2</f>
        <v>105.54166666666666</v>
      </c>
      <c r="V255" s="86">
        <f>S255*(1-T255)</f>
        <v>126.64999999999999</v>
      </c>
      <c r="W255" s="33"/>
      <c r="X255" s="40"/>
      <c r="Y255" s="37">
        <f t="shared" si="13"/>
        <v>0</v>
      </c>
      <c r="Z255" s="38">
        <f t="shared" si="14"/>
        <v>0</v>
      </c>
      <c r="AB255" s="76"/>
      <c r="AC255" s="75">
        <f t="shared" si="12"/>
        <v>0</v>
      </c>
      <c r="AD255" s="71"/>
      <c r="AE255" s="72"/>
    </row>
    <row r="256" spans="1:31" ht="15.75" customHeight="1" x14ac:dyDescent="0.2">
      <c r="A256" s="9" t="s">
        <v>27</v>
      </c>
      <c r="B256" s="10" t="s">
        <v>23</v>
      </c>
      <c r="C256" s="11" t="s">
        <v>24</v>
      </c>
      <c r="D256" s="9" t="s">
        <v>25</v>
      </c>
      <c r="E256" s="10" t="s">
        <v>81</v>
      </c>
      <c r="F256" s="11"/>
      <c r="G256" s="13" t="s">
        <v>731</v>
      </c>
      <c r="H256" s="14" t="s">
        <v>906</v>
      </c>
      <c r="I256" s="15" t="s">
        <v>83</v>
      </c>
      <c r="J256" s="30">
        <v>1979</v>
      </c>
      <c r="K256" s="17">
        <v>0.75</v>
      </c>
      <c r="L256" s="31">
        <v>1</v>
      </c>
      <c r="M256" s="79">
        <v>-5</v>
      </c>
      <c r="N256" s="80" t="s">
        <v>76</v>
      </c>
      <c r="O256" s="81" t="s">
        <v>579</v>
      </c>
      <c r="P256" s="53" t="s">
        <v>1010</v>
      </c>
      <c r="Q256" s="52" t="s">
        <v>907</v>
      </c>
      <c r="R256" s="96">
        <v>40.833333333333336</v>
      </c>
      <c r="S256" s="95">
        <v>49</v>
      </c>
      <c r="T256" s="88">
        <v>0.25</v>
      </c>
      <c r="U256" s="89">
        <f>V256/1.2</f>
        <v>30.625</v>
      </c>
      <c r="V256" s="86">
        <f>S256*(1-T256)</f>
        <v>36.75</v>
      </c>
      <c r="W256" s="33"/>
      <c r="X256" s="40"/>
      <c r="Y256" s="37">
        <f t="shared" si="13"/>
        <v>0</v>
      </c>
      <c r="Z256" s="38">
        <f t="shared" si="14"/>
        <v>0</v>
      </c>
      <c r="AB256" s="76"/>
      <c r="AC256" s="75">
        <f t="shared" si="12"/>
        <v>0</v>
      </c>
      <c r="AD256" s="71"/>
      <c r="AE256" s="72"/>
    </row>
    <row r="257" spans="1:31" ht="15.75" customHeight="1" x14ac:dyDescent="0.2">
      <c r="A257" s="9" t="s">
        <v>27</v>
      </c>
      <c r="B257" s="10" t="s">
        <v>23</v>
      </c>
      <c r="C257" s="11" t="s">
        <v>24</v>
      </c>
      <c r="D257" s="9" t="s">
        <v>25</v>
      </c>
      <c r="E257" s="10" t="s">
        <v>81</v>
      </c>
      <c r="F257" s="11"/>
      <c r="G257" s="13" t="s">
        <v>910</v>
      </c>
      <c r="H257" s="14" t="s">
        <v>911</v>
      </c>
      <c r="I257" s="15" t="s">
        <v>83</v>
      </c>
      <c r="J257" s="30">
        <v>1997</v>
      </c>
      <c r="K257" s="17">
        <v>0.75</v>
      </c>
      <c r="L257" s="31">
        <v>2</v>
      </c>
      <c r="M257" s="79" t="s">
        <v>65</v>
      </c>
      <c r="N257" s="80"/>
      <c r="O257" s="81" t="s">
        <v>52</v>
      </c>
      <c r="P257" s="53" t="s">
        <v>1009</v>
      </c>
      <c r="Q257" s="52" t="s">
        <v>912</v>
      </c>
      <c r="R257" s="96">
        <v>61.666666666666671</v>
      </c>
      <c r="S257" s="95">
        <v>74</v>
      </c>
      <c r="T257" s="88">
        <v>0.15</v>
      </c>
      <c r="U257" s="89">
        <f>V257/1.2</f>
        <v>52.416666666666664</v>
      </c>
      <c r="V257" s="86">
        <f>S257*(1-T257)</f>
        <v>62.9</v>
      </c>
      <c r="W257" s="33"/>
      <c r="X257" s="40"/>
      <c r="Y257" s="37">
        <f t="shared" si="13"/>
        <v>0</v>
      </c>
      <c r="Z257" s="38">
        <f t="shared" si="14"/>
        <v>0</v>
      </c>
      <c r="AB257" s="76"/>
      <c r="AC257" s="75">
        <f t="shared" si="12"/>
        <v>0</v>
      </c>
      <c r="AD257" s="71"/>
      <c r="AE257" s="72"/>
    </row>
    <row r="258" spans="1:31" ht="15.75" customHeight="1" x14ac:dyDescent="0.2">
      <c r="A258" s="9" t="s">
        <v>27</v>
      </c>
      <c r="B258" s="10" t="s">
        <v>23</v>
      </c>
      <c r="C258" s="11" t="s">
        <v>24</v>
      </c>
      <c r="D258" s="9" t="s">
        <v>25</v>
      </c>
      <c r="E258" s="10" t="s">
        <v>81</v>
      </c>
      <c r="F258" s="11"/>
      <c r="G258" s="12" t="s">
        <v>690</v>
      </c>
      <c r="H258" s="16" t="s">
        <v>691</v>
      </c>
      <c r="I258" s="10" t="s">
        <v>83</v>
      </c>
      <c r="J258" s="30">
        <v>1995</v>
      </c>
      <c r="K258" s="17">
        <v>0.75</v>
      </c>
      <c r="L258" s="31">
        <v>1</v>
      </c>
      <c r="M258" s="79"/>
      <c r="N258" s="80"/>
      <c r="O258" s="81"/>
      <c r="P258" s="53" t="s">
        <v>752</v>
      </c>
      <c r="Q258" s="52" t="s">
        <v>692</v>
      </c>
      <c r="R258" s="96">
        <v>40.833333333333336</v>
      </c>
      <c r="S258" s="95">
        <v>49</v>
      </c>
      <c r="T258" s="88">
        <v>0.25</v>
      </c>
      <c r="U258" s="89">
        <f>V258/1.2</f>
        <v>30.625</v>
      </c>
      <c r="V258" s="86">
        <f>S258*(1-T258)</f>
        <v>36.75</v>
      </c>
      <c r="W258" s="33"/>
      <c r="X258" s="40"/>
      <c r="Y258" s="37">
        <f t="shared" si="13"/>
        <v>0</v>
      </c>
      <c r="Z258" s="38">
        <f t="shared" si="14"/>
        <v>0</v>
      </c>
      <c r="AB258" s="76"/>
      <c r="AC258" s="75">
        <f t="shared" si="12"/>
        <v>0</v>
      </c>
      <c r="AD258" s="71"/>
      <c r="AE258" s="72"/>
    </row>
    <row r="259" spans="1:31" ht="15.75" customHeight="1" x14ac:dyDescent="0.2">
      <c r="A259" s="9" t="s">
        <v>27</v>
      </c>
      <c r="B259" s="10" t="s">
        <v>23</v>
      </c>
      <c r="C259" s="11" t="s">
        <v>24</v>
      </c>
      <c r="D259" s="9" t="s">
        <v>25</v>
      </c>
      <c r="E259" s="10" t="s">
        <v>111</v>
      </c>
      <c r="F259" s="11"/>
      <c r="G259" s="12" t="s">
        <v>1295</v>
      </c>
      <c r="H259" s="16" t="s">
        <v>1296</v>
      </c>
      <c r="I259" s="10" t="s">
        <v>734</v>
      </c>
      <c r="J259" s="30">
        <v>1997</v>
      </c>
      <c r="K259" s="17">
        <v>0.75</v>
      </c>
      <c r="L259" s="31">
        <v>3</v>
      </c>
      <c r="M259" s="79" t="s">
        <v>65</v>
      </c>
      <c r="N259" s="80"/>
      <c r="O259" s="81" t="s">
        <v>89</v>
      </c>
      <c r="P259" s="53" t="s">
        <v>1297</v>
      </c>
      <c r="Q259" s="52" t="s">
        <v>1298</v>
      </c>
      <c r="R259" s="96">
        <v>57.5</v>
      </c>
      <c r="S259" s="95">
        <v>69</v>
      </c>
      <c r="T259" s="88">
        <v>0.15</v>
      </c>
      <c r="U259" s="89">
        <f>V259/1.2</f>
        <v>48.875</v>
      </c>
      <c r="V259" s="86">
        <f>S259*(1-T259)</f>
        <v>58.65</v>
      </c>
      <c r="W259" s="33"/>
      <c r="X259" s="40"/>
      <c r="Y259" s="37">
        <f t="shared" si="13"/>
        <v>0</v>
      </c>
      <c r="Z259" s="38">
        <f t="shared" si="14"/>
        <v>0</v>
      </c>
      <c r="AB259" s="76"/>
      <c r="AC259" s="75">
        <f t="shared" si="12"/>
        <v>0</v>
      </c>
      <c r="AD259" s="71"/>
      <c r="AE259" s="72"/>
    </row>
    <row r="260" spans="1:31" ht="15.75" customHeight="1" x14ac:dyDescent="0.2">
      <c r="A260" s="9" t="s">
        <v>27</v>
      </c>
      <c r="B260" s="10" t="s">
        <v>23</v>
      </c>
      <c r="C260" s="11" t="s">
        <v>24</v>
      </c>
      <c r="D260" s="9" t="s">
        <v>25</v>
      </c>
      <c r="E260" s="10" t="s">
        <v>26</v>
      </c>
      <c r="F260" s="11" t="s">
        <v>178</v>
      </c>
      <c r="G260" s="13" t="s">
        <v>1291</v>
      </c>
      <c r="H260" s="14" t="s">
        <v>1292</v>
      </c>
      <c r="I260" s="15" t="s">
        <v>94</v>
      </c>
      <c r="J260" s="30">
        <v>1992</v>
      </c>
      <c r="K260" s="17">
        <v>0.75</v>
      </c>
      <c r="L260" s="31">
        <v>1</v>
      </c>
      <c r="M260" s="79" t="s">
        <v>51</v>
      </c>
      <c r="N260" s="80"/>
      <c r="O260" s="81" t="s">
        <v>52</v>
      </c>
      <c r="P260" s="53" t="s">
        <v>1293</v>
      </c>
      <c r="Q260" s="52" t="s">
        <v>1294</v>
      </c>
      <c r="R260" s="96">
        <v>57.5</v>
      </c>
      <c r="S260" s="95">
        <v>69</v>
      </c>
      <c r="T260" s="88">
        <v>0.15</v>
      </c>
      <c r="U260" s="89">
        <f>V260/1.2</f>
        <v>48.875</v>
      </c>
      <c r="V260" s="86">
        <f>S260*(1-T260)</f>
        <v>58.65</v>
      </c>
      <c r="W260" s="33"/>
      <c r="X260" s="40"/>
      <c r="Y260" s="37">
        <f t="shared" si="13"/>
        <v>0</v>
      </c>
      <c r="Z260" s="38">
        <f t="shared" si="14"/>
        <v>0</v>
      </c>
      <c r="AB260" s="76"/>
      <c r="AC260" s="75">
        <f t="shared" si="12"/>
        <v>0</v>
      </c>
      <c r="AD260" s="71"/>
      <c r="AE260" s="72"/>
    </row>
    <row r="261" spans="1:31" ht="15.75" customHeight="1" x14ac:dyDescent="0.2">
      <c r="A261" s="9" t="s">
        <v>27</v>
      </c>
      <c r="B261" s="10" t="s">
        <v>23</v>
      </c>
      <c r="C261" s="11" t="s">
        <v>24</v>
      </c>
      <c r="D261" s="9" t="s">
        <v>25</v>
      </c>
      <c r="E261" s="10" t="s">
        <v>26</v>
      </c>
      <c r="F261" s="11" t="s">
        <v>178</v>
      </c>
      <c r="G261" s="13" t="s">
        <v>1174</v>
      </c>
      <c r="H261" s="14" t="s">
        <v>1175</v>
      </c>
      <c r="I261" s="15" t="s">
        <v>734</v>
      </c>
      <c r="J261" s="30">
        <v>2004</v>
      </c>
      <c r="K261" s="17">
        <v>0.75</v>
      </c>
      <c r="L261" s="31">
        <v>2</v>
      </c>
      <c r="M261" s="79"/>
      <c r="N261" s="80"/>
      <c r="O261" s="81"/>
      <c r="P261" s="53" t="s">
        <v>992</v>
      </c>
      <c r="Q261" s="52" t="s">
        <v>1176</v>
      </c>
      <c r="R261" s="96">
        <v>27.5</v>
      </c>
      <c r="S261" s="95">
        <v>33</v>
      </c>
      <c r="T261" s="88">
        <v>0.25</v>
      </c>
      <c r="U261" s="89">
        <f>V261/1.2</f>
        <v>20.625</v>
      </c>
      <c r="V261" s="86">
        <f>S261*(1-T261)</f>
        <v>24.75</v>
      </c>
      <c r="W261" s="33"/>
      <c r="X261" s="40"/>
      <c r="Y261" s="37">
        <f t="shared" si="13"/>
        <v>0</v>
      </c>
      <c r="Z261" s="38">
        <f t="shared" si="14"/>
        <v>0</v>
      </c>
      <c r="AB261" s="76"/>
      <c r="AC261" s="75">
        <f t="shared" si="12"/>
        <v>0</v>
      </c>
      <c r="AD261" s="71"/>
      <c r="AE261" s="72"/>
    </row>
    <row r="262" spans="1:31" ht="15.75" customHeight="1" x14ac:dyDescent="0.2">
      <c r="A262" s="9" t="s">
        <v>27</v>
      </c>
      <c r="B262" s="10" t="s">
        <v>23</v>
      </c>
      <c r="C262" s="11" t="s">
        <v>24</v>
      </c>
      <c r="D262" s="9" t="s">
        <v>25</v>
      </c>
      <c r="E262" s="10" t="s">
        <v>26</v>
      </c>
      <c r="F262" s="11" t="s">
        <v>28</v>
      </c>
      <c r="G262" s="12" t="s">
        <v>177</v>
      </c>
      <c r="H262" s="16" t="s">
        <v>1191</v>
      </c>
      <c r="I262" s="10" t="s">
        <v>30</v>
      </c>
      <c r="J262" s="30">
        <v>1992</v>
      </c>
      <c r="K262" s="17">
        <v>0.75</v>
      </c>
      <c r="L262" s="31">
        <v>1</v>
      </c>
      <c r="M262" s="79"/>
      <c r="N262" s="80"/>
      <c r="O262" s="81"/>
      <c r="P262" s="53" t="s">
        <v>168</v>
      </c>
      <c r="Q262" s="52" t="s">
        <v>1192</v>
      </c>
      <c r="R262" s="96">
        <v>28.333333333333336</v>
      </c>
      <c r="S262" s="95">
        <v>34</v>
      </c>
      <c r="T262" s="88">
        <v>0.15</v>
      </c>
      <c r="U262" s="89">
        <f>V262/1.2</f>
        <v>24.083333333333332</v>
      </c>
      <c r="V262" s="86">
        <f>S262*(1-T262)</f>
        <v>28.9</v>
      </c>
      <c r="W262" s="33"/>
      <c r="X262" s="40"/>
      <c r="Y262" s="37">
        <f t="shared" si="13"/>
        <v>0</v>
      </c>
      <c r="Z262" s="38">
        <f t="shared" si="14"/>
        <v>0</v>
      </c>
      <c r="AB262" s="76"/>
      <c r="AC262" s="75">
        <f t="shared" si="12"/>
        <v>0</v>
      </c>
      <c r="AD262" s="71"/>
      <c r="AE262" s="72"/>
    </row>
    <row r="263" spans="1:31" ht="15.75" customHeight="1" x14ac:dyDescent="0.2">
      <c r="A263" s="9" t="s">
        <v>27</v>
      </c>
      <c r="B263" s="10" t="s">
        <v>23</v>
      </c>
      <c r="C263" s="11" t="s">
        <v>24</v>
      </c>
      <c r="D263" s="9" t="s">
        <v>25</v>
      </c>
      <c r="E263" s="10" t="s">
        <v>26</v>
      </c>
      <c r="F263" s="11" t="s">
        <v>28</v>
      </c>
      <c r="G263" s="12" t="s">
        <v>1288</v>
      </c>
      <c r="H263" s="16" t="s">
        <v>29</v>
      </c>
      <c r="I263" s="10" t="s">
        <v>30</v>
      </c>
      <c r="J263" s="30">
        <v>1994</v>
      </c>
      <c r="K263" s="17">
        <v>0.75</v>
      </c>
      <c r="L263" s="31">
        <v>1</v>
      </c>
      <c r="M263" s="79" t="s">
        <v>51</v>
      </c>
      <c r="N263" s="80"/>
      <c r="O263" s="81"/>
      <c r="P263" s="53" t="s">
        <v>1289</v>
      </c>
      <c r="Q263" s="52" t="s">
        <v>1290</v>
      </c>
      <c r="R263" s="96">
        <v>57.5</v>
      </c>
      <c r="S263" s="95">
        <v>69</v>
      </c>
      <c r="T263" s="88">
        <v>0.25</v>
      </c>
      <c r="U263" s="89">
        <f>V263/1.2</f>
        <v>43.125</v>
      </c>
      <c r="V263" s="86">
        <f>S263*(1-T263)</f>
        <v>51.75</v>
      </c>
      <c r="W263" s="33"/>
      <c r="X263" s="40"/>
      <c r="Y263" s="37">
        <f t="shared" si="13"/>
        <v>0</v>
      </c>
      <c r="Z263" s="38">
        <f t="shared" si="14"/>
        <v>0</v>
      </c>
      <c r="AB263" s="76"/>
      <c r="AC263" s="75">
        <f t="shared" si="12"/>
        <v>0</v>
      </c>
      <c r="AD263" s="71"/>
      <c r="AE263" s="72"/>
    </row>
    <row r="264" spans="1:31" ht="15.75" customHeight="1" x14ac:dyDescent="0.2">
      <c r="A264" s="9" t="s">
        <v>27</v>
      </c>
      <c r="B264" s="10" t="s">
        <v>23</v>
      </c>
      <c r="C264" s="11" t="s">
        <v>24</v>
      </c>
      <c r="D264" s="9" t="s">
        <v>25</v>
      </c>
      <c r="E264" s="10" t="s">
        <v>26</v>
      </c>
      <c r="F264" s="11" t="s">
        <v>28</v>
      </c>
      <c r="G264" s="13" t="s">
        <v>1286</v>
      </c>
      <c r="H264" s="14" t="s">
        <v>729</v>
      </c>
      <c r="I264" s="15" t="s">
        <v>30</v>
      </c>
      <c r="J264" s="30">
        <v>1988</v>
      </c>
      <c r="K264" s="17">
        <v>0.75</v>
      </c>
      <c r="L264" s="31">
        <v>1</v>
      </c>
      <c r="M264" s="79" t="s">
        <v>51</v>
      </c>
      <c r="N264" s="80"/>
      <c r="O264" s="81" t="s">
        <v>385</v>
      </c>
      <c r="P264" s="53" t="s">
        <v>469</v>
      </c>
      <c r="Q264" s="52" t="s">
        <v>1287</v>
      </c>
      <c r="R264" s="96">
        <v>57.5</v>
      </c>
      <c r="S264" s="95">
        <v>69</v>
      </c>
      <c r="T264" s="88">
        <v>0.25</v>
      </c>
      <c r="U264" s="89">
        <f>V264/1.2</f>
        <v>43.125</v>
      </c>
      <c r="V264" s="86">
        <f>S264*(1-T264)</f>
        <v>51.75</v>
      </c>
      <c r="W264" s="33"/>
      <c r="X264" s="40"/>
      <c r="Y264" s="37">
        <f t="shared" si="13"/>
        <v>0</v>
      </c>
      <c r="Z264" s="38">
        <f t="shared" si="14"/>
        <v>0</v>
      </c>
      <c r="AB264" s="76"/>
      <c r="AC264" s="75">
        <f t="shared" si="12"/>
        <v>0</v>
      </c>
      <c r="AD264" s="71"/>
      <c r="AE264" s="72"/>
    </row>
    <row r="265" spans="1:31" ht="15.75" customHeight="1" x14ac:dyDescent="0.2">
      <c r="A265" s="9" t="s">
        <v>22</v>
      </c>
      <c r="B265" s="10" t="s">
        <v>23</v>
      </c>
      <c r="C265" s="11" t="s">
        <v>24</v>
      </c>
      <c r="D265" s="9" t="s">
        <v>25</v>
      </c>
      <c r="E265" s="10" t="s">
        <v>26</v>
      </c>
      <c r="F265" s="11"/>
      <c r="G265" s="13" t="s">
        <v>1212</v>
      </c>
      <c r="H265" s="14" t="s">
        <v>1213</v>
      </c>
      <c r="I265" s="15" t="s">
        <v>1214</v>
      </c>
      <c r="J265" s="30">
        <v>2003</v>
      </c>
      <c r="K265" s="17">
        <v>0.75</v>
      </c>
      <c r="L265" s="31">
        <v>1</v>
      </c>
      <c r="M265" s="79"/>
      <c r="N265" s="80"/>
      <c r="O265" s="81"/>
      <c r="P265" s="53">
        <v>40</v>
      </c>
      <c r="Q265" s="52" t="s">
        <v>1215</v>
      </c>
      <c r="R265" s="96">
        <v>32.5</v>
      </c>
      <c r="S265" s="95">
        <v>39</v>
      </c>
      <c r="T265" s="88">
        <v>0.25</v>
      </c>
      <c r="U265" s="89">
        <f>V265/1.2</f>
        <v>24.375</v>
      </c>
      <c r="V265" s="86">
        <f>S265*(1-T265)</f>
        <v>29.25</v>
      </c>
      <c r="W265" s="33"/>
      <c r="X265" s="40"/>
      <c r="Y265" s="37">
        <f t="shared" si="13"/>
        <v>0</v>
      </c>
      <c r="Z265" s="38">
        <f t="shared" si="14"/>
        <v>0</v>
      </c>
      <c r="AB265" s="76"/>
      <c r="AC265" s="75">
        <f t="shared" si="12"/>
        <v>0</v>
      </c>
      <c r="AD265" s="71"/>
      <c r="AE265" s="72"/>
    </row>
    <row r="266" spans="1:31" ht="15.75" customHeight="1" x14ac:dyDescent="0.2">
      <c r="A266" s="9" t="s">
        <v>22</v>
      </c>
      <c r="B266" s="10" t="s">
        <v>23</v>
      </c>
      <c r="C266" s="11" t="s">
        <v>24</v>
      </c>
      <c r="D266" s="9" t="s">
        <v>25</v>
      </c>
      <c r="E266" s="10" t="s">
        <v>26</v>
      </c>
      <c r="F266" s="11"/>
      <c r="G266" s="12" t="s">
        <v>1212</v>
      </c>
      <c r="H266" s="16" t="s">
        <v>1213</v>
      </c>
      <c r="I266" s="10" t="s">
        <v>1214</v>
      </c>
      <c r="J266" s="30">
        <v>2004</v>
      </c>
      <c r="K266" s="17">
        <v>0.75</v>
      </c>
      <c r="L266" s="31">
        <v>1</v>
      </c>
      <c r="M266" s="79"/>
      <c r="N266" s="80"/>
      <c r="O266" s="81"/>
      <c r="P266" s="53">
        <v>40</v>
      </c>
      <c r="Q266" s="52" t="s">
        <v>1223</v>
      </c>
      <c r="R266" s="96">
        <v>32.5</v>
      </c>
      <c r="S266" s="95">
        <v>39</v>
      </c>
      <c r="T266" s="88">
        <v>0.15</v>
      </c>
      <c r="U266" s="89">
        <f>V266/1.2</f>
        <v>27.625</v>
      </c>
      <c r="V266" s="86">
        <f>S266*(1-T266)</f>
        <v>33.15</v>
      </c>
      <c r="W266" s="33"/>
      <c r="X266" s="40"/>
      <c r="Y266" s="37">
        <f t="shared" si="13"/>
        <v>0</v>
      </c>
      <c r="Z266" s="38">
        <f t="shared" si="14"/>
        <v>0</v>
      </c>
      <c r="AB266" s="76"/>
      <c r="AC266" s="75">
        <f t="shared" si="12"/>
        <v>0</v>
      </c>
      <c r="AD266" s="71"/>
      <c r="AE266" s="72"/>
    </row>
    <row r="267" spans="1:31" ht="15.75" customHeight="1" x14ac:dyDescent="0.2">
      <c r="A267" s="9" t="s">
        <v>27</v>
      </c>
      <c r="B267" s="10" t="s">
        <v>23</v>
      </c>
      <c r="C267" s="11" t="s">
        <v>24</v>
      </c>
      <c r="D267" s="9" t="s">
        <v>25</v>
      </c>
      <c r="E267" s="10" t="s">
        <v>73</v>
      </c>
      <c r="F267" s="11" t="s">
        <v>186</v>
      </c>
      <c r="G267" s="12" t="s">
        <v>709</v>
      </c>
      <c r="H267" s="16" t="s">
        <v>710</v>
      </c>
      <c r="I267" s="10" t="s">
        <v>734</v>
      </c>
      <c r="J267" s="30">
        <v>2008</v>
      </c>
      <c r="K267" s="17">
        <v>1.5</v>
      </c>
      <c r="L267" s="31">
        <v>1</v>
      </c>
      <c r="M267" s="79" t="s">
        <v>45</v>
      </c>
      <c r="N267" s="80"/>
      <c r="O267" s="81"/>
      <c r="P267" s="53" t="s">
        <v>546</v>
      </c>
      <c r="Q267" s="52" t="s">
        <v>711</v>
      </c>
      <c r="R267" s="96">
        <v>82.5</v>
      </c>
      <c r="S267" s="95">
        <v>99</v>
      </c>
      <c r="T267" s="88">
        <v>0.25</v>
      </c>
      <c r="U267" s="89">
        <f>V267/1.2</f>
        <v>61.875</v>
      </c>
      <c r="V267" s="86">
        <f>S267*(1-T267)</f>
        <v>74.25</v>
      </c>
      <c r="W267" s="33"/>
      <c r="X267" s="40"/>
      <c r="Y267" s="37">
        <f t="shared" si="13"/>
        <v>0</v>
      </c>
      <c r="Z267" s="38">
        <f t="shared" si="14"/>
        <v>0</v>
      </c>
      <c r="AB267" s="76"/>
      <c r="AC267" s="75">
        <f t="shared" si="12"/>
        <v>0</v>
      </c>
      <c r="AD267" s="71"/>
      <c r="AE267" s="72"/>
    </row>
    <row r="268" spans="1:31" ht="15.75" customHeight="1" x14ac:dyDescent="0.2">
      <c r="A268" s="9" t="s">
        <v>27</v>
      </c>
      <c r="B268" s="10" t="s">
        <v>23</v>
      </c>
      <c r="C268" s="11" t="s">
        <v>24</v>
      </c>
      <c r="D268" s="9" t="s">
        <v>25</v>
      </c>
      <c r="E268" s="10" t="s">
        <v>73</v>
      </c>
      <c r="F268" s="11"/>
      <c r="G268" s="12" t="s">
        <v>74</v>
      </c>
      <c r="H268" s="16" t="s">
        <v>75</v>
      </c>
      <c r="I268" s="10" t="s">
        <v>734</v>
      </c>
      <c r="J268" s="30">
        <v>1972</v>
      </c>
      <c r="K268" s="17">
        <v>0.75</v>
      </c>
      <c r="L268" s="31">
        <v>1</v>
      </c>
      <c r="M268" s="79">
        <v>-3</v>
      </c>
      <c r="N268" s="80" t="s">
        <v>76</v>
      </c>
      <c r="O268" s="81"/>
      <c r="P268" s="53" t="s">
        <v>750</v>
      </c>
      <c r="Q268" s="52" t="s">
        <v>77</v>
      </c>
      <c r="R268" s="96">
        <v>165.83333333333334</v>
      </c>
      <c r="S268" s="95">
        <v>199</v>
      </c>
      <c r="T268" s="88">
        <v>0.25</v>
      </c>
      <c r="U268" s="89">
        <f>V268/1.2</f>
        <v>124.375</v>
      </c>
      <c r="V268" s="86">
        <f>S268*(1-T268)</f>
        <v>149.25</v>
      </c>
      <c r="W268" s="33"/>
      <c r="X268" s="40"/>
      <c r="Y268" s="37">
        <f t="shared" si="13"/>
        <v>0</v>
      </c>
      <c r="Z268" s="38">
        <f t="shared" si="14"/>
        <v>0</v>
      </c>
      <c r="AB268" s="76"/>
      <c r="AC268" s="75">
        <f t="shared" si="12"/>
        <v>0</v>
      </c>
      <c r="AD268" s="71"/>
      <c r="AE268" s="72"/>
    </row>
    <row r="269" spans="1:31" ht="15.75" customHeight="1" x14ac:dyDescent="0.2">
      <c r="A269" s="9" t="s">
        <v>27</v>
      </c>
      <c r="B269" s="10" t="s">
        <v>23</v>
      </c>
      <c r="C269" s="11" t="s">
        <v>24</v>
      </c>
      <c r="D269" s="9" t="s">
        <v>25</v>
      </c>
      <c r="E269" s="10" t="s">
        <v>73</v>
      </c>
      <c r="F269" s="11"/>
      <c r="G269" s="13" t="s">
        <v>74</v>
      </c>
      <c r="H269" s="14" t="s">
        <v>75</v>
      </c>
      <c r="I269" s="15" t="s">
        <v>734</v>
      </c>
      <c r="J269" s="30">
        <v>1972</v>
      </c>
      <c r="K269" s="17">
        <v>0.75</v>
      </c>
      <c r="L269" s="31">
        <v>5</v>
      </c>
      <c r="M269" s="79">
        <v>-3</v>
      </c>
      <c r="N269" s="80"/>
      <c r="O269" s="81"/>
      <c r="P269" s="53" t="s">
        <v>750</v>
      </c>
      <c r="Q269" s="52" t="s">
        <v>78</v>
      </c>
      <c r="R269" s="96">
        <v>165.83333333333334</v>
      </c>
      <c r="S269" s="95">
        <v>199</v>
      </c>
      <c r="T269" s="88">
        <v>0.25</v>
      </c>
      <c r="U269" s="89">
        <f>V269/1.2</f>
        <v>124.375</v>
      </c>
      <c r="V269" s="86">
        <f>S269*(1-T269)</f>
        <v>149.25</v>
      </c>
      <c r="W269" s="33"/>
      <c r="X269" s="40"/>
      <c r="Y269" s="37">
        <f t="shared" si="13"/>
        <v>0</v>
      </c>
      <c r="Z269" s="38">
        <f t="shared" si="14"/>
        <v>0</v>
      </c>
      <c r="AB269" s="76"/>
      <c r="AC269" s="75">
        <f t="shared" si="12"/>
        <v>0</v>
      </c>
      <c r="AD269" s="71"/>
      <c r="AE269" s="72"/>
    </row>
    <row r="270" spans="1:31" ht="15.75" customHeight="1" x14ac:dyDescent="0.2">
      <c r="A270" s="9" t="s">
        <v>27</v>
      </c>
      <c r="B270" s="10" t="s">
        <v>23</v>
      </c>
      <c r="C270" s="11" t="s">
        <v>24</v>
      </c>
      <c r="D270" s="9" t="s">
        <v>25</v>
      </c>
      <c r="E270" s="10" t="s">
        <v>73</v>
      </c>
      <c r="F270" s="11"/>
      <c r="G270" s="12" t="s">
        <v>74</v>
      </c>
      <c r="H270" s="16" t="s">
        <v>75</v>
      </c>
      <c r="I270" s="10" t="s">
        <v>734</v>
      </c>
      <c r="J270" s="30">
        <v>1972</v>
      </c>
      <c r="K270" s="17">
        <v>0.75</v>
      </c>
      <c r="L270" s="31">
        <v>6</v>
      </c>
      <c r="M270" s="79">
        <v>-4</v>
      </c>
      <c r="N270" s="80"/>
      <c r="O270" s="81"/>
      <c r="P270" s="53" t="s">
        <v>751</v>
      </c>
      <c r="Q270" s="52" t="s">
        <v>79</v>
      </c>
      <c r="R270" s="96">
        <v>165.83333333333334</v>
      </c>
      <c r="S270" s="95">
        <v>199</v>
      </c>
      <c r="T270" s="88">
        <v>0.25</v>
      </c>
      <c r="U270" s="89">
        <f>V270/1.2</f>
        <v>124.375</v>
      </c>
      <c r="V270" s="86">
        <f>S270*(1-T270)</f>
        <v>149.25</v>
      </c>
      <c r="W270" s="33"/>
      <c r="X270" s="40"/>
      <c r="Y270" s="37">
        <f t="shared" si="13"/>
        <v>0</v>
      </c>
      <c r="Z270" s="38">
        <f t="shared" si="14"/>
        <v>0</v>
      </c>
      <c r="AB270" s="76"/>
      <c r="AC270" s="75">
        <f t="shared" si="12"/>
        <v>0</v>
      </c>
      <c r="AD270" s="71"/>
      <c r="AE270" s="72"/>
    </row>
    <row r="271" spans="1:31" ht="15.75" customHeight="1" x14ac:dyDescent="0.2">
      <c r="A271" s="9" t="s">
        <v>27</v>
      </c>
      <c r="B271" s="10" t="s">
        <v>23</v>
      </c>
      <c r="C271" s="11" t="s">
        <v>24</v>
      </c>
      <c r="D271" s="9" t="s">
        <v>25</v>
      </c>
      <c r="E271" s="10" t="s">
        <v>73</v>
      </c>
      <c r="F271" s="11"/>
      <c r="G271" s="13" t="s">
        <v>140</v>
      </c>
      <c r="H271" s="14" t="s">
        <v>138</v>
      </c>
      <c r="I271" s="15" t="s">
        <v>734</v>
      </c>
      <c r="J271" s="30">
        <v>2005</v>
      </c>
      <c r="K271" s="17">
        <v>0.75</v>
      </c>
      <c r="L271" s="31">
        <v>1</v>
      </c>
      <c r="M271" s="79" t="s">
        <v>45</v>
      </c>
      <c r="N271" s="80"/>
      <c r="O271" s="81"/>
      <c r="P271" s="53" t="s">
        <v>750</v>
      </c>
      <c r="Q271" s="52" t="s">
        <v>141</v>
      </c>
      <c r="R271" s="96">
        <v>62.5</v>
      </c>
      <c r="S271" s="95">
        <v>75</v>
      </c>
      <c r="T271" s="88">
        <v>0.15</v>
      </c>
      <c r="U271" s="89">
        <f>V271/1.2</f>
        <v>53.125</v>
      </c>
      <c r="V271" s="86">
        <f>S271*(1-T271)</f>
        <v>63.75</v>
      </c>
      <c r="W271" s="33"/>
      <c r="X271" s="40"/>
      <c r="Y271" s="37">
        <f t="shared" si="13"/>
        <v>0</v>
      </c>
      <c r="Z271" s="38">
        <f t="shared" si="14"/>
        <v>0</v>
      </c>
      <c r="AB271" s="76"/>
      <c r="AC271" s="75">
        <f t="shared" si="12"/>
        <v>0</v>
      </c>
      <c r="AD271" s="71"/>
      <c r="AE271" s="72"/>
    </row>
    <row r="272" spans="1:31" ht="15.75" customHeight="1" x14ac:dyDescent="0.2">
      <c r="A272" s="9" t="s">
        <v>27</v>
      </c>
      <c r="B272" s="10" t="s">
        <v>23</v>
      </c>
      <c r="C272" s="11" t="s">
        <v>24</v>
      </c>
      <c r="D272" s="9" t="s">
        <v>25</v>
      </c>
      <c r="E272" s="10" t="s">
        <v>136</v>
      </c>
      <c r="F272" s="11"/>
      <c r="G272" s="12" t="s">
        <v>137</v>
      </c>
      <c r="H272" s="16" t="s">
        <v>138</v>
      </c>
      <c r="I272" s="10" t="s">
        <v>734</v>
      </c>
      <c r="J272" s="30">
        <v>1971</v>
      </c>
      <c r="K272" s="17">
        <v>0.75</v>
      </c>
      <c r="L272" s="31">
        <v>1</v>
      </c>
      <c r="M272" s="79">
        <v>-5</v>
      </c>
      <c r="N272" s="80" t="s">
        <v>35</v>
      </c>
      <c r="O272" s="81" t="s">
        <v>52</v>
      </c>
      <c r="P272" s="53" t="s">
        <v>381</v>
      </c>
      <c r="Q272" s="52" t="s">
        <v>139</v>
      </c>
      <c r="R272" s="96">
        <v>107.5</v>
      </c>
      <c r="S272" s="95">
        <v>129</v>
      </c>
      <c r="T272" s="88">
        <v>0.25</v>
      </c>
      <c r="U272" s="89">
        <f>V272/1.2</f>
        <v>80.625</v>
      </c>
      <c r="V272" s="86">
        <f>S272*(1-T272)</f>
        <v>96.75</v>
      </c>
      <c r="W272" s="33"/>
      <c r="X272" s="40"/>
      <c r="Y272" s="37">
        <f t="shared" si="13"/>
        <v>0</v>
      </c>
      <c r="Z272" s="38">
        <f t="shared" si="14"/>
        <v>0</v>
      </c>
      <c r="AB272" s="76"/>
      <c r="AC272" s="75">
        <f t="shared" si="12"/>
        <v>0</v>
      </c>
      <c r="AD272" s="71"/>
      <c r="AE272" s="72"/>
    </row>
    <row r="273" spans="1:31" ht="15.75" customHeight="1" x14ac:dyDescent="0.2">
      <c r="A273" s="9" t="s">
        <v>27</v>
      </c>
      <c r="B273" s="10" t="s">
        <v>23</v>
      </c>
      <c r="C273" s="11" t="s">
        <v>24</v>
      </c>
      <c r="D273" s="9" t="s">
        <v>412</v>
      </c>
      <c r="E273" s="10" t="s">
        <v>413</v>
      </c>
      <c r="F273" s="11"/>
      <c r="G273" s="13" t="s">
        <v>414</v>
      </c>
      <c r="H273" s="14" t="s">
        <v>415</v>
      </c>
      <c r="I273" s="15" t="s">
        <v>734</v>
      </c>
      <c r="J273" s="30">
        <v>1987</v>
      </c>
      <c r="K273" s="17">
        <v>0.75</v>
      </c>
      <c r="L273" s="31">
        <v>3</v>
      </c>
      <c r="M273" s="79" t="s">
        <v>65</v>
      </c>
      <c r="N273" s="80"/>
      <c r="O273" s="81" t="s">
        <v>295</v>
      </c>
      <c r="P273" s="53" t="s">
        <v>416</v>
      </c>
      <c r="Q273" s="52" t="s">
        <v>417</v>
      </c>
      <c r="R273" s="96">
        <v>103.33333333333334</v>
      </c>
      <c r="S273" s="95">
        <v>124</v>
      </c>
      <c r="T273" s="88">
        <v>0.15</v>
      </c>
      <c r="U273" s="89">
        <f>V273/1.2</f>
        <v>87.833333333333329</v>
      </c>
      <c r="V273" s="86">
        <f>S273*(1-T273)</f>
        <v>105.39999999999999</v>
      </c>
      <c r="W273" s="33"/>
      <c r="X273" s="40"/>
      <c r="Y273" s="37">
        <f t="shared" si="13"/>
        <v>0</v>
      </c>
      <c r="Z273" s="38">
        <f t="shared" si="14"/>
        <v>0</v>
      </c>
      <c r="AB273" s="76"/>
      <c r="AC273" s="75">
        <f t="shared" si="12"/>
        <v>0</v>
      </c>
      <c r="AD273" s="71"/>
      <c r="AE273" s="72"/>
    </row>
    <row r="274" spans="1:31" ht="15.75" customHeight="1" x14ac:dyDescent="0.2">
      <c r="A274" s="9" t="s">
        <v>27</v>
      </c>
      <c r="B274" s="10" t="s">
        <v>23</v>
      </c>
      <c r="C274" s="11" t="s">
        <v>24</v>
      </c>
      <c r="D274" s="9" t="s">
        <v>412</v>
      </c>
      <c r="E274" s="10" t="s">
        <v>413</v>
      </c>
      <c r="F274" s="11"/>
      <c r="G274" s="13" t="s">
        <v>414</v>
      </c>
      <c r="H274" s="14" t="s">
        <v>415</v>
      </c>
      <c r="I274" s="15" t="s">
        <v>734</v>
      </c>
      <c r="J274" s="30">
        <v>1990</v>
      </c>
      <c r="K274" s="17">
        <v>0.75</v>
      </c>
      <c r="L274" s="31">
        <v>1</v>
      </c>
      <c r="M274" s="79" t="s">
        <v>65</v>
      </c>
      <c r="N274" s="80"/>
      <c r="O274" s="81"/>
      <c r="P274" s="53" t="s">
        <v>747</v>
      </c>
      <c r="Q274" s="52" t="s">
        <v>418</v>
      </c>
      <c r="R274" s="96">
        <v>107.5</v>
      </c>
      <c r="S274" s="95">
        <v>129</v>
      </c>
      <c r="T274" s="88">
        <v>0.15</v>
      </c>
      <c r="U274" s="89">
        <f>V274/1.2</f>
        <v>91.375</v>
      </c>
      <c r="V274" s="86">
        <f>S274*(1-T274)</f>
        <v>109.64999999999999</v>
      </c>
      <c r="W274" s="33"/>
      <c r="X274" s="40"/>
      <c r="Y274" s="37">
        <f t="shared" si="13"/>
        <v>0</v>
      </c>
      <c r="Z274" s="38">
        <f t="shared" si="14"/>
        <v>0</v>
      </c>
      <c r="AB274" s="76"/>
      <c r="AC274" s="75">
        <f t="shared" si="12"/>
        <v>0</v>
      </c>
      <c r="AD274" s="71"/>
      <c r="AE274" s="72"/>
    </row>
    <row r="275" spans="1:31" ht="15.75" customHeight="1" x14ac:dyDescent="0.2">
      <c r="A275" s="9" t="s">
        <v>27</v>
      </c>
      <c r="B275" s="10" t="s">
        <v>23</v>
      </c>
      <c r="C275" s="11" t="s">
        <v>24</v>
      </c>
      <c r="D275" s="9" t="s">
        <v>412</v>
      </c>
      <c r="E275" s="10" t="s">
        <v>413</v>
      </c>
      <c r="F275" s="11"/>
      <c r="G275" s="13" t="s">
        <v>414</v>
      </c>
      <c r="H275" s="14" t="s">
        <v>415</v>
      </c>
      <c r="I275" s="15" t="s">
        <v>734</v>
      </c>
      <c r="J275" s="30">
        <v>1990</v>
      </c>
      <c r="K275" s="17">
        <v>0.75</v>
      </c>
      <c r="L275" s="31">
        <v>2</v>
      </c>
      <c r="M275" s="79" t="s">
        <v>51</v>
      </c>
      <c r="N275" s="80"/>
      <c r="O275" s="81"/>
      <c r="P275" s="53" t="s">
        <v>545</v>
      </c>
      <c r="Q275" s="52" t="s">
        <v>419</v>
      </c>
      <c r="R275" s="96">
        <v>107.5</v>
      </c>
      <c r="S275" s="95">
        <v>129</v>
      </c>
      <c r="T275" s="88">
        <v>0.15</v>
      </c>
      <c r="U275" s="89">
        <f>V275/1.2</f>
        <v>91.375</v>
      </c>
      <c r="V275" s="86">
        <f>S275*(1-T275)</f>
        <v>109.64999999999999</v>
      </c>
      <c r="W275" s="33"/>
      <c r="X275" s="40"/>
      <c r="Y275" s="37">
        <f t="shared" si="13"/>
        <v>0</v>
      </c>
      <c r="Z275" s="38">
        <f t="shared" si="14"/>
        <v>0</v>
      </c>
      <c r="AB275" s="76"/>
      <c r="AC275" s="75">
        <f t="shared" si="12"/>
        <v>0</v>
      </c>
      <c r="AD275" s="71"/>
      <c r="AE275" s="72"/>
    </row>
    <row r="276" spans="1:31" ht="15.75" customHeight="1" x14ac:dyDescent="0.2">
      <c r="A276" s="9" t="s">
        <v>27</v>
      </c>
      <c r="B276" s="10" t="s">
        <v>23</v>
      </c>
      <c r="C276" s="11" t="s">
        <v>24</v>
      </c>
      <c r="D276" s="9" t="s">
        <v>412</v>
      </c>
      <c r="E276" s="10" t="s">
        <v>413</v>
      </c>
      <c r="F276" s="11"/>
      <c r="G276" s="12" t="s">
        <v>414</v>
      </c>
      <c r="H276" s="16" t="s">
        <v>415</v>
      </c>
      <c r="I276" s="10" t="s">
        <v>734</v>
      </c>
      <c r="J276" s="30">
        <v>1990</v>
      </c>
      <c r="K276" s="17">
        <v>0.75</v>
      </c>
      <c r="L276" s="31">
        <v>2</v>
      </c>
      <c r="M276" s="79" t="s">
        <v>63</v>
      </c>
      <c r="N276" s="80"/>
      <c r="O276" s="81" t="s">
        <v>52</v>
      </c>
      <c r="P276" s="53" t="s">
        <v>747</v>
      </c>
      <c r="Q276" s="52" t="s">
        <v>420</v>
      </c>
      <c r="R276" s="96">
        <v>107.5</v>
      </c>
      <c r="S276" s="95">
        <v>129</v>
      </c>
      <c r="T276" s="88">
        <v>0.15</v>
      </c>
      <c r="U276" s="89">
        <f>V276/1.2</f>
        <v>91.375</v>
      </c>
      <c r="V276" s="86">
        <f>S276*(1-T276)</f>
        <v>109.64999999999999</v>
      </c>
      <c r="W276" s="33"/>
      <c r="X276" s="40"/>
      <c r="Y276" s="37">
        <f t="shared" si="13"/>
        <v>0</v>
      </c>
      <c r="Z276" s="38">
        <f t="shared" si="14"/>
        <v>0</v>
      </c>
      <c r="AB276" s="76"/>
      <c r="AC276" s="75">
        <f t="shared" si="12"/>
        <v>0</v>
      </c>
      <c r="AD276" s="71"/>
      <c r="AE276" s="72"/>
    </row>
    <row r="277" spans="1:31" ht="15.75" customHeight="1" x14ac:dyDescent="0.2">
      <c r="A277" s="9" t="s">
        <v>27</v>
      </c>
      <c r="B277" s="10" t="s">
        <v>23</v>
      </c>
      <c r="C277" s="11" t="s">
        <v>24</v>
      </c>
      <c r="D277" s="9" t="s">
        <v>41</v>
      </c>
      <c r="E277" s="10" t="s">
        <v>42</v>
      </c>
      <c r="F277" s="11" t="s">
        <v>129</v>
      </c>
      <c r="G277" s="13" t="s">
        <v>557</v>
      </c>
      <c r="H277" s="14" t="s">
        <v>1049</v>
      </c>
      <c r="I277" s="15" t="s">
        <v>44</v>
      </c>
      <c r="J277" s="30">
        <v>2005</v>
      </c>
      <c r="K277" s="17">
        <v>0.75</v>
      </c>
      <c r="L277" s="31">
        <v>4</v>
      </c>
      <c r="M277" s="79"/>
      <c r="N277" s="80"/>
      <c r="O277" s="81" t="s">
        <v>579</v>
      </c>
      <c r="P277" s="53" t="s">
        <v>1050</v>
      </c>
      <c r="Q277" s="52" t="s">
        <v>1051</v>
      </c>
      <c r="R277" s="96">
        <v>11.666666666666668</v>
      </c>
      <c r="S277" s="95">
        <v>14</v>
      </c>
      <c r="T277" s="88">
        <v>0.25</v>
      </c>
      <c r="U277" s="89">
        <f>V277/1.2</f>
        <v>8.75</v>
      </c>
      <c r="V277" s="86">
        <f>S277*(1-T277)</f>
        <v>10.5</v>
      </c>
      <c r="W277" s="33"/>
      <c r="X277" s="40"/>
      <c r="Y277" s="37">
        <f t="shared" si="13"/>
        <v>0</v>
      </c>
      <c r="Z277" s="38">
        <f t="shared" si="14"/>
        <v>0</v>
      </c>
      <c r="AB277" s="76"/>
      <c r="AC277" s="75">
        <f t="shared" si="12"/>
        <v>0</v>
      </c>
      <c r="AD277" s="71"/>
      <c r="AE277" s="72"/>
    </row>
    <row r="278" spans="1:31" ht="15.75" customHeight="1" x14ac:dyDescent="0.2">
      <c r="A278" s="9" t="s">
        <v>27</v>
      </c>
      <c r="B278" s="10" t="s">
        <v>23</v>
      </c>
      <c r="C278" s="11" t="s">
        <v>24</v>
      </c>
      <c r="D278" s="9" t="s">
        <v>41</v>
      </c>
      <c r="E278" s="10" t="s">
        <v>42</v>
      </c>
      <c r="F278" s="11" t="s">
        <v>129</v>
      </c>
      <c r="G278" s="12" t="s">
        <v>557</v>
      </c>
      <c r="H278" s="16" t="s">
        <v>132</v>
      </c>
      <c r="I278" s="10" t="s">
        <v>132</v>
      </c>
      <c r="J278" s="30">
        <v>2006</v>
      </c>
      <c r="K278" s="17">
        <v>0.75</v>
      </c>
      <c r="L278" s="31">
        <v>3</v>
      </c>
      <c r="M278" s="79"/>
      <c r="N278" s="80"/>
      <c r="O278" s="81" t="s">
        <v>579</v>
      </c>
      <c r="P278" s="53" t="s">
        <v>1089</v>
      </c>
      <c r="Q278" s="52" t="s">
        <v>1090</v>
      </c>
      <c r="R278" s="96">
        <v>15.833333333333334</v>
      </c>
      <c r="S278" s="95">
        <v>19</v>
      </c>
      <c r="T278" s="88">
        <v>0.15</v>
      </c>
      <c r="U278" s="89">
        <f>V278/1.2</f>
        <v>13.458333333333332</v>
      </c>
      <c r="V278" s="86">
        <f>S278*(1-T278)</f>
        <v>16.149999999999999</v>
      </c>
      <c r="W278" s="33"/>
      <c r="X278" s="40"/>
      <c r="Y278" s="37">
        <f t="shared" si="13"/>
        <v>0</v>
      </c>
      <c r="Z278" s="38">
        <f t="shared" si="14"/>
        <v>0</v>
      </c>
      <c r="AB278" s="76"/>
      <c r="AC278" s="75">
        <f t="shared" si="12"/>
        <v>0</v>
      </c>
      <c r="AD278" s="71"/>
      <c r="AE278" s="72"/>
    </row>
    <row r="279" spans="1:31" ht="15.75" customHeight="1" x14ac:dyDescent="0.2">
      <c r="A279" s="9" t="s">
        <v>27</v>
      </c>
      <c r="B279" s="10" t="s">
        <v>23</v>
      </c>
      <c r="C279" s="11" t="s">
        <v>24</v>
      </c>
      <c r="D279" s="9" t="s">
        <v>41</v>
      </c>
      <c r="E279" s="10" t="s">
        <v>42</v>
      </c>
      <c r="F279" s="11" t="s">
        <v>129</v>
      </c>
      <c r="G279" s="13" t="s">
        <v>779</v>
      </c>
      <c r="H279" s="14" t="s">
        <v>526</v>
      </c>
      <c r="I279" s="15" t="s">
        <v>44</v>
      </c>
      <c r="J279" s="30">
        <v>2000</v>
      </c>
      <c r="K279" s="17">
        <v>0.75</v>
      </c>
      <c r="L279" s="31">
        <v>1</v>
      </c>
      <c r="M279" s="79"/>
      <c r="N279" s="80"/>
      <c r="O279" s="81"/>
      <c r="P279" s="53" t="s">
        <v>1319</v>
      </c>
      <c r="Q279" s="52" t="s">
        <v>595</v>
      </c>
      <c r="R279" s="96">
        <v>40.833333333333336</v>
      </c>
      <c r="S279" s="95">
        <v>49</v>
      </c>
      <c r="T279" s="88">
        <v>0.25</v>
      </c>
      <c r="U279" s="89">
        <f>V279/1.2</f>
        <v>30.625</v>
      </c>
      <c r="V279" s="86">
        <f>S279*(1-T279)</f>
        <v>36.75</v>
      </c>
      <c r="W279" s="33"/>
      <c r="X279" s="40"/>
      <c r="Y279" s="37">
        <f t="shared" si="13"/>
        <v>0</v>
      </c>
      <c r="Z279" s="38">
        <f t="shared" si="14"/>
        <v>0</v>
      </c>
      <c r="AB279" s="76"/>
      <c r="AC279" s="75">
        <f t="shared" si="12"/>
        <v>0</v>
      </c>
      <c r="AD279" s="71"/>
      <c r="AE279" s="72"/>
    </row>
    <row r="280" spans="1:31" ht="15.75" customHeight="1" x14ac:dyDescent="0.2">
      <c r="A280" s="9" t="s">
        <v>27</v>
      </c>
      <c r="B280" s="10" t="s">
        <v>23</v>
      </c>
      <c r="C280" s="11" t="s">
        <v>24</v>
      </c>
      <c r="D280" s="9" t="s">
        <v>41</v>
      </c>
      <c r="E280" s="10" t="s">
        <v>42</v>
      </c>
      <c r="F280" s="11" t="s">
        <v>129</v>
      </c>
      <c r="G280" s="12" t="s">
        <v>654</v>
      </c>
      <c r="H280" s="16" t="s">
        <v>526</v>
      </c>
      <c r="I280" s="10" t="s">
        <v>44</v>
      </c>
      <c r="J280" s="30">
        <v>2000</v>
      </c>
      <c r="K280" s="17">
        <v>0.75</v>
      </c>
      <c r="L280" s="31">
        <v>2</v>
      </c>
      <c r="M280" s="79"/>
      <c r="N280" s="80"/>
      <c r="O280" s="81"/>
      <c r="P280" s="53" t="s">
        <v>1229</v>
      </c>
      <c r="Q280" s="52" t="s">
        <v>655</v>
      </c>
      <c r="R280" s="96">
        <v>40.833333333333336</v>
      </c>
      <c r="S280" s="95">
        <v>49</v>
      </c>
      <c r="T280" s="88">
        <v>0.25</v>
      </c>
      <c r="U280" s="89">
        <f>V280/1.2</f>
        <v>30.625</v>
      </c>
      <c r="V280" s="86">
        <f>S280*(1-T280)</f>
        <v>36.75</v>
      </c>
      <c r="W280" s="33"/>
      <c r="X280" s="40"/>
      <c r="Y280" s="37">
        <f t="shared" si="13"/>
        <v>0</v>
      </c>
      <c r="Z280" s="38">
        <f t="shared" si="14"/>
        <v>0</v>
      </c>
      <c r="AB280" s="76"/>
      <c r="AC280" s="75">
        <f t="shared" si="12"/>
        <v>0</v>
      </c>
      <c r="AD280" s="71"/>
      <c r="AE280" s="72"/>
    </row>
    <row r="281" spans="1:31" ht="15.75" customHeight="1" x14ac:dyDescent="0.2">
      <c r="A281" s="9" t="s">
        <v>27</v>
      </c>
      <c r="B281" s="10" t="s">
        <v>23</v>
      </c>
      <c r="C281" s="11" t="s">
        <v>24</v>
      </c>
      <c r="D281" s="9" t="s">
        <v>41</v>
      </c>
      <c r="E281" s="10" t="s">
        <v>42</v>
      </c>
      <c r="F281" s="11" t="s">
        <v>129</v>
      </c>
      <c r="G281" s="13" t="s">
        <v>712</v>
      </c>
      <c r="H281" s="14" t="s">
        <v>526</v>
      </c>
      <c r="I281" s="15" t="s">
        <v>44</v>
      </c>
      <c r="J281" s="30">
        <v>2000</v>
      </c>
      <c r="K281" s="17">
        <v>0.75</v>
      </c>
      <c r="L281" s="31">
        <v>2</v>
      </c>
      <c r="M281" s="79" t="s">
        <v>65</v>
      </c>
      <c r="N281" s="80"/>
      <c r="O281" s="81"/>
      <c r="P281" s="53" t="s">
        <v>1229</v>
      </c>
      <c r="Q281" s="52" t="s">
        <v>713</v>
      </c>
      <c r="R281" s="96">
        <v>40.833333333333336</v>
      </c>
      <c r="S281" s="95">
        <v>49</v>
      </c>
      <c r="T281" s="88">
        <v>0.25</v>
      </c>
      <c r="U281" s="89">
        <f>V281/1.2</f>
        <v>30.625</v>
      </c>
      <c r="V281" s="86">
        <f>S281*(1-T281)</f>
        <v>36.75</v>
      </c>
      <c r="W281" s="33"/>
      <c r="X281" s="40"/>
      <c r="Y281" s="37">
        <f t="shared" si="13"/>
        <v>0</v>
      </c>
      <c r="Z281" s="38">
        <f t="shared" si="14"/>
        <v>0</v>
      </c>
      <c r="AB281" s="76"/>
      <c r="AC281" s="75">
        <f t="shared" si="12"/>
        <v>0</v>
      </c>
      <c r="AD281" s="71"/>
      <c r="AE281" s="72"/>
    </row>
    <row r="282" spans="1:31" ht="15.75" customHeight="1" x14ac:dyDescent="0.2">
      <c r="A282" s="9" t="s">
        <v>27</v>
      </c>
      <c r="B282" s="10" t="s">
        <v>23</v>
      </c>
      <c r="C282" s="11" t="s">
        <v>24</v>
      </c>
      <c r="D282" s="9" t="s">
        <v>41</v>
      </c>
      <c r="E282" s="10" t="s">
        <v>42</v>
      </c>
      <c r="F282" s="11" t="s">
        <v>129</v>
      </c>
      <c r="G282" s="12" t="s">
        <v>714</v>
      </c>
      <c r="H282" s="16" t="s">
        <v>1166</v>
      </c>
      <c r="I282" s="10" t="s">
        <v>1054</v>
      </c>
      <c r="J282" s="30">
        <v>2006</v>
      </c>
      <c r="K282" s="17">
        <v>0.75</v>
      </c>
      <c r="L282" s="31">
        <v>1</v>
      </c>
      <c r="M282" s="79"/>
      <c r="N282" s="80"/>
      <c r="O282" s="81" t="s">
        <v>579</v>
      </c>
      <c r="P282" s="53" t="s">
        <v>558</v>
      </c>
      <c r="Q282" s="52" t="s">
        <v>1167</v>
      </c>
      <c r="R282" s="96">
        <v>24.166666666666668</v>
      </c>
      <c r="S282" s="95">
        <v>29</v>
      </c>
      <c r="T282" s="88">
        <v>0.15</v>
      </c>
      <c r="U282" s="89">
        <f>V282/1.2</f>
        <v>20.541666666666668</v>
      </c>
      <c r="V282" s="86">
        <f>S282*(1-T282)</f>
        <v>24.65</v>
      </c>
      <c r="W282" s="33"/>
      <c r="X282" s="40"/>
      <c r="Y282" s="37">
        <f t="shared" si="13"/>
        <v>0</v>
      </c>
      <c r="Z282" s="38">
        <f t="shared" si="14"/>
        <v>0</v>
      </c>
      <c r="AB282" s="76"/>
      <c r="AC282" s="75">
        <f t="shared" si="12"/>
        <v>0</v>
      </c>
      <c r="AD282" s="71"/>
      <c r="AE282" s="72"/>
    </row>
    <row r="283" spans="1:31" ht="15.75" customHeight="1" x14ac:dyDescent="0.2">
      <c r="A283" s="9" t="s">
        <v>27</v>
      </c>
      <c r="B283" s="10" t="s">
        <v>23</v>
      </c>
      <c r="C283" s="11" t="s">
        <v>24</v>
      </c>
      <c r="D283" s="9" t="s">
        <v>41</v>
      </c>
      <c r="E283" s="10" t="s">
        <v>42</v>
      </c>
      <c r="F283" s="11" t="s">
        <v>129</v>
      </c>
      <c r="G283" s="13" t="s">
        <v>714</v>
      </c>
      <c r="H283" s="14" t="s">
        <v>1123</v>
      </c>
      <c r="I283" s="15" t="s">
        <v>44</v>
      </c>
      <c r="J283" s="30">
        <v>2003</v>
      </c>
      <c r="K283" s="17">
        <v>0.75</v>
      </c>
      <c r="L283" s="31">
        <v>1</v>
      </c>
      <c r="M283" s="79"/>
      <c r="N283" s="80"/>
      <c r="O283" s="81" t="s">
        <v>579</v>
      </c>
      <c r="P283" s="53" t="s">
        <v>1067</v>
      </c>
      <c r="Q283" s="52" t="s">
        <v>1124</v>
      </c>
      <c r="R283" s="96">
        <v>20</v>
      </c>
      <c r="S283" s="95">
        <v>24</v>
      </c>
      <c r="T283" s="88">
        <v>0.15</v>
      </c>
      <c r="U283" s="89">
        <f>V283/1.2</f>
        <v>17</v>
      </c>
      <c r="V283" s="86">
        <f>S283*(1-T283)</f>
        <v>20.399999999999999</v>
      </c>
      <c r="W283" s="33"/>
      <c r="X283" s="40"/>
      <c r="Y283" s="37">
        <f t="shared" si="13"/>
        <v>0</v>
      </c>
      <c r="Z283" s="38">
        <f t="shared" si="14"/>
        <v>0</v>
      </c>
      <c r="AB283" s="76"/>
      <c r="AC283" s="75">
        <f t="shared" si="12"/>
        <v>0</v>
      </c>
      <c r="AD283" s="71"/>
      <c r="AE283" s="72"/>
    </row>
    <row r="284" spans="1:31" ht="15.75" customHeight="1" x14ac:dyDescent="0.2">
      <c r="A284" s="9" t="s">
        <v>27</v>
      </c>
      <c r="B284" s="10" t="s">
        <v>23</v>
      </c>
      <c r="C284" s="11" t="s">
        <v>24</v>
      </c>
      <c r="D284" s="9" t="s">
        <v>41</v>
      </c>
      <c r="E284" s="10" t="s">
        <v>42</v>
      </c>
      <c r="F284" s="11" t="s">
        <v>129</v>
      </c>
      <c r="G284" s="12" t="s">
        <v>714</v>
      </c>
      <c r="H284" s="16" t="s">
        <v>1123</v>
      </c>
      <c r="I284" s="10" t="s">
        <v>44</v>
      </c>
      <c r="J284" s="30">
        <v>2004</v>
      </c>
      <c r="K284" s="17">
        <v>0.75</v>
      </c>
      <c r="L284" s="31">
        <v>1</v>
      </c>
      <c r="M284" s="79"/>
      <c r="N284" s="80"/>
      <c r="O284" s="81" t="s">
        <v>579</v>
      </c>
      <c r="P284" s="53" t="s">
        <v>1067</v>
      </c>
      <c r="Q284" s="52" t="s">
        <v>1125</v>
      </c>
      <c r="R284" s="96">
        <v>20</v>
      </c>
      <c r="S284" s="95">
        <v>24</v>
      </c>
      <c r="T284" s="88">
        <v>0.15</v>
      </c>
      <c r="U284" s="89">
        <f>V284/1.2</f>
        <v>17</v>
      </c>
      <c r="V284" s="86">
        <f>S284*(1-T284)</f>
        <v>20.399999999999999</v>
      </c>
      <c r="W284" s="33"/>
      <c r="X284" s="40"/>
      <c r="Y284" s="37">
        <f t="shared" si="13"/>
        <v>0</v>
      </c>
      <c r="Z284" s="38">
        <f t="shared" si="14"/>
        <v>0</v>
      </c>
      <c r="AB284" s="76"/>
      <c r="AC284" s="75">
        <f t="shared" si="12"/>
        <v>0</v>
      </c>
      <c r="AD284" s="71"/>
      <c r="AE284" s="72"/>
    </row>
    <row r="285" spans="1:31" ht="15.75" customHeight="1" x14ac:dyDescent="0.2">
      <c r="A285" s="9" t="s">
        <v>27</v>
      </c>
      <c r="B285" s="10" t="s">
        <v>23</v>
      </c>
      <c r="C285" s="11" t="s">
        <v>24</v>
      </c>
      <c r="D285" s="9" t="s">
        <v>41</v>
      </c>
      <c r="E285" s="10" t="s">
        <v>42</v>
      </c>
      <c r="F285" s="11" t="s">
        <v>129</v>
      </c>
      <c r="G285" s="13" t="s">
        <v>714</v>
      </c>
      <c r="H285" s="14" t="s">
        <v>1071</v>
      </c>
      <c r="I285" s="15" t="s">
        <v>85</v>
      </c>
      <c r="J285" s="30">
        <v>2003</v>
      </c>
      <c r="K285" s="17">
        <v>0.75</v>
      </c>
      <c r="L285" s="31">
        <v>5</v>
      </c>
      <c r="M285" s="79"/>
      <c r="N285" s="80"/>
      <c r="O285" s="81" t="s">
        <v>579</v>
      </c>
      <c r="P285" s="53" t="s">
        <v>1072</v>
      </c>
      <c r="Q285" s="52" t="s">
        <v>1073</v>
      </c>
      <c r="R285" s="96">
        <v>12.5</v>
      </c>
      <c r="S285" s="95">
        <v>15</v>
      </c>
      <c r="T285" s="88">
        <v>0.15</v>
      </c>
      <c r="U285" s="89">
        <f>V285/1.2</f>
        <v>10.625</v>
      </c>
      <c r="V285" s="86">
        <f>S285*(1-T285)</f>
        <v>12.75</v>
      </c>
      <c r="W285" s="33"/>
      <c r="X285" s="40"/>
      <c r="Y285" s="37">
        <f t="shared" si="13"/>
        <v>0</v>
      </c>
      <c r="Z285" s="38">
        <f t="shared" si="14"/>
        <v>0</v>
      </c>
      <c r="AB285" s="76"/>
      <c r="AC285" s="75">
        <f t="shared" si="12"/>
        <v>0</v>
      </c>
      <c r="AD285" s="71"/>
      <c r="AE285" s="72"/>
    </row>
    <row r="286" spans="1:31" ht="15.75" customHeight="1" x14ac:dyDescent="0.2">
      <c r="A286" s="9" t="s">
        <v>27</v>
      </c>
      <c r="B286" s="10" t="s">
        <v>23</v>
      </c>
      <c r="C286" s="11" t="s">
        <v>24</v>
      </c>
      <c r="D286" s="9" t="s">
        <v>41</v>
      </c>
      <c r="E286" s="10" t="s">
        <v>42</v>
      </c>
      <c r="F286" s="11" t="s">
        <v>129</v>
      </c>
      <c r="G286" s="12" t="s">
        <v>1163</v>
      </c>
      <c r="H286" s="16" t="s">
        <v>1164</v>
      </c>
      <c r="I286" s="10" t="s">
        <v>596</v>
      </c>
      <c r="J286" s="30">
        <v>2000</v>
      </c>
      <c r="K286" s="17">
        <v>0.75</v>
      </c>
      <c r="L286" s="31">
        <v>1</v>
      </c>
      <c r="M286" s="79"/>
      <c r="N286" s="80"/>
      <c r="O286" s="81" t="s">
        <v>579</v>
      </c>
      <c r="P286" s="53" t="s">
        <v>1106</v>
      </c>
      <c r="Q286" s="52" t="s">
        <v>1165</v>
      </c>
      <c r="R286" s="96">
        <v>24.166666666666668</v>
      </c>
      <c r="S286" s="95">
        <v>29</v>
      </c>
      <c r="T286" s="88">
        <v>0.15</v>
      </c>
      <c r="U286" s="89">
        <f>V286/1.2</f>
        <v>20.541666666666668</v>
      </c>
      <c r="V286" s="86">
        <f>S286*(1-T286)</f>
        <v>24.65</v>
      </c>
      <c r="W286" s="33"/>
      <c r="X286" s="40"/>
      <c r="Y286" s="37">
        <f t="shared" si="13"/>
        <v>0</v>
      </c>
      <c r="Z286" s="38">
        <f t="shared" si="14"/>
        <v>0</v>
      </c>
      <c r="AB286" s="76"/>
      <c r="AC286" s="75">
        <f t="shared" si="12"/>
        <v>0</v>
      </c>
      <c r="AD286" s="71"/>
      <c r="AE286" s="72"/>
    </row>
    <row r="287" spans="1:31" ht="15.75" customHeight="1" x14ac:dyDescent="0.2">
      <c r="A287" s="9" t="s">
        <v>27</v>
      </c>
      <c r="B287" s="10" t="s">
        <v>23</v>
      </c>
      <c r="C287" s="11" t="s">
        <v>24</v>
      </c>
      <c r="D287" s="9" t="s">
        <v>41</v>
      </c>
      <c r="E287" s="10" t="s">
        <v>42</v>
      </c>
      <c r="F287" s="11" t="s">
        <v>43</v>
      </c>
      <c r="G287" s="13" t="s">
        <v>1143</v>
      </c>
      <c r="H287" s="14" t="s">
        <v>34</v>
      </c>
      <c r="I287" s="15" t="s">
        <v>34</v>
      </c>
      <c r="J287" s="30">
        <v>2004</v>
      </c>
      <c r="K287" s="17">
        <v>0.75</v>
      </c>
      <c r="L287" s="31">
        <v>5</v>
      </c>
      <c r="M287" s="79"/>
      <c r="N287" s="80"/>
      <c r="O287" s="81" t="s">
        <v>579</v>
      </c>
      <c r="P287" s="53" t="s">
        <v>551</v>
      </c>
      <c r="Q287" s="52" t="s">
        <v>1144</v>
      </c>
      <c r="R287" s="96">
        <v>22.5</v>
      </c>
      <c r="S287" s="95">
        <v>27</v>
      </c>
      <c r="T287" s="88">
        <v>0.15</v>
      </c>
      <c r="U287" s="89">
        <f>V287/1.2</f>
        <v>19.125</v>
      </c>
      <c r="V287" s="86">
        <f>S287*(1-T287)</f>
        <v>22.95</v>
      </c>
      <c r="W287" s="33"/>
      <c r="X287" s="40"/>
      <c r="Y287" s="37">
        <f t="shared" si="13"/>
        <v>0</v>
      </c>
      <c r="Z287" s="38">
        <f t="shared" si="14"/>
        <v>0</v>
      </c>
      <c r="AB287" s="76"/>
      <c r="AC287" s="75">
        <f t="shared" si="12"/>
        <v>0</v>
      </c>
      <c r="AD287" s="71"/>
      <c r="AE287" s="72"/>
    </row>
    <row r="288" spans="1:31" ht="15.75" customHeight="1" x14ac:dyDescent="0.2">
      <c r="A288" s="9" t="s">
        <v>27</v>
      </c>
      <c r="B288" s="10" t="s">
        <v>23</v>
      </c>
      <c r="C288" s="11" t="s">
        <v>24</v>
      </c>
      <c r="D288" s="9" t="s">
        <v>41</v>
      </c>
      <c r="E288" s="10" t="s">
        <v>42</v>
      </c>
      <c r="F288" s="11" t="s">
        <v>43</v>
      </c>
      <c r="G288" s="12" t="s">
        <v>1052</v>
      </c>
      <c r="H288" s="16" t="s">
        <v>1053</v>
      </c>
      <c r="I288" s="10" t="s">
        <v>1054</v>
      </c>
      <c r="J288" s="30">
        <v>2012</v>
      </c>
      <c r="K288" s="17">
        <v>0.75</v>
      </c>
      <c r="L288" s="31">
        <v>4</v>
      </c>
      <c r="M288" s="79"/>
      <c r="N288" s="80"/>
      <c r="O288" s="81" t="s">
        <v>579</v>
      </c>
      <c r="P288" s="53" t="s">
        <v>1056</v>
      </c>
      <c r="Q288" s="52" t="s">
        <v>1057</v>
      </c>
      <c r="R288" s="96">
        <v>11.666666666666668</v>
      </c>
      <c r="S288" s="95">
        <v>14</v>
      </c>
      <c r="T288" s="88">
        <v>0.25</v>
      </c>
      <c r="U288" s="89">
        <f>V288/1.2</f>
        <v>8.75</v>
      </c>
      <c r="V288" s="86">
        <f>S288*(1-T288)</f>
        <v>10.5</v>
      </c>
      <c r="W288" s="33"/>
      <c r="X288" s="40"/>
      <c r="Y288" s="37">
        <f t="shared" si="13"/>
        <v>0</v>
      </c>
      <c r="Z288" s="38">
        <f t="shared" si="14"/>
        <v>0</v>
      </c>
      <c r="AB288" s="76"/>
      <c r="AC288" s="75">
        <f t="shared" si="12"/>
        <v>0</v>
      </c>
      <c r="AD288" s="71"/>
      <c r="AE288" s="72"/>
    </row>
    <row r="289" spans="1:31" ht="15.75" customHeight="1" x14ac:dyDescent="0.2">
      <c r="A289" s="9" t="s">
        <v>27</v>
      </c>
      <c r="B289" s="10" t="s">
        <v>23</v>
      </c>
      <c r="C289" s="11" t="s">
        <v>24</v>
      </c>
      <c r="D289" s="9" t="s">
        <v>41</v>
      </c>
      <c r="E289" s="10" t="s">
        <v>42</v>
      </c>
      <c r="F289" s="11" t="s">
        <v>43</v>
      </c>
      <c r="G289" s="13" t="s">
        <v>1118</v>
      </c>
      <c r="H289" s="14" t="s">
        <v>86</v>
      </c>
      <c r="I289" s="15" t="s">
        <v>1054</v>
      </c>
      <c r="J289" s="30">
        <v>2008</v>
      </c>
      <c r="K289" s="17">
        <v>0.75</v>
      </c>
      <c r="L289" s="31">
        <v>2</v>
      </c>
      <c r="M289" s="79"/>
      <c r="N289" s="80"/>
      <c r="O289" s="81" t="s">
        <v>579</v>
      </c>
      <c r="P289" s="53" t="s">
        <v>1056</v>
      </c>
      <c r="Q289" s="52" t="s">
        <v>1119</v>
      </c>
      <c r="R289" s="96">
        <v>19.166666666666668</v>
      </c>
      <c r="S289" s="95">
        <v>23</v>
      </c>
      <c r="T289" s="88">
        <v>0.15</v>
      </c>
      <c r="U289" s="89">
        <f>V289/1.2</f>
        <v>16.291666666666668</v>
      </c>
      <c r="V289" s="86">
        <f>S289*(1-T289)</f>
        <v>19.55</v>
      </c>
      <c r="W289" s="33"/>
      <c r="X289" s="40"/>
      <c r="Y289" s="37">
        <f t="shared" si="13"/>
        <v>0</v>
      </c>
      <c r="Z289" s="38">
        <f t="shared" si="14"/>
        <v>0</v>
      </c>
      <c r="AB289" s="76"/>
      <c r="AC289" s="75">
        <f t="shared" si="12"/>
        <v>0</v>
      </c>
      <c r="AD289" s="71"/>
      <c r="AE289" s="72"/>
    </row>
    <row r="290" spans="1:31" ht="15.75" customHeight="1" x14ac:dyDescent="0.2">
      <c r="A290" s="9" t="s">
        <v>27</v>
      </c>
      <c r="B290" s="10" t="s">
        <v>23</v>
      </c>
      <c r="C290" s="11" t="s">
        <v>24</v>
      </c>
      <c r="D290" s="9" t="s">
        <v>41</v>
      </c>
      <c r="E290" s="10" t="s">
        <v>42</v>
      </c>
      <c r="F290" s="11" t="s">
        <v>43</v>
      </c>
      <c r="G290" s="12" t="s">
        <v>1118</v>
      </c>
      <c r="H290" s="16" t="s">
        <v>86</v>
      </c>
      <c r="I290" s="10" t="s">
        <v>1054</v>
      </c>
      <c r="J290" s="30">
        <v>2009</v>
      </c>
      <c r="K290" s="17">
        <v>0.75</v>
      </c>
      <c r="L290" s="31">
        <v>2</v>
      </c>
      <c r="M290" s="79"/>
      <c r="N290" s="80"/>
      <c r="O290" s="81" t="s">
        <v>579</v>
      </c>
      <c r="P290" s="53" t="s">
        <v>1120</v>
      </c>
      <c r="Q290" s="52" t="s">
        <v>1121</v>
      </c>
      <c r="R290" s="96">
        <v>19.166666666666668</v>
      </c>
      <c r="S290" s="95">
        <v>23</v>
      </c>
      <c r="T290" s="88">
        <v>0.15</v>
      </c>
      <c r="U290" s="89">
        <f>V290/1.2</f>
        <v>16.291666666666668</v>
      </c>
      <c r="V290" s="86">
        <f>S290*(1-T290)</f>
        <v>19.55</v>
      </c>
      <c r="W290" s="33"/>
      <c r="X290" s="40"/>
      <c r="Y290" s="37">
        <f t="shared" si="13"/>
        <v>0</v>
      </c>
      <c r="Z290" s="38">
        <f t="shared" si="14"/>
        <v>0</v>
      </c>
      <c r="AB290" s="76"/>
      <c r="AC290" s="75">
        <f t="shared" si="12"/>
        <v>0</v>
      </c>
      <c r="AD290" s="71"/>
      <c r="AE290" s="72"/>
    </row>
    <row r="291" spans="1:31" ht="15.75" customHeight="1" x14ac:dyDescent="0.2">
      <c r="A291" s="9" t="s">
        <v>27</v>
      </c>
      <c r="B291" s="10" t="s">
        <v>38</v>
      </c>
      <c r="C291" s="11" t="s">
        <v>48</v>
      </c>
      <c r="D291" s="9" t="s">
        <v>41</v>
      </c>
      <c r="E291" s="10" t="s">
        <v>42</v>
      </c>
      <c r="F291" s="11" t="s">
        <v>43</v>
      </c>
      <c r="G291" s="13" t="s">
        <v>580</v>
      </c>
      <c r="H291" s="14" t="s">
        <v>581</v>
      </c>
      <c r="I291" s="15" t="s">
        <v>71</v>
      </c>
      <c r="J291" s="30">
        <v>1996</v>
      </c>
      <c r="K291" s="17">
        <v>0.375</v>
      </c>
      <c r="L291" s="31">
        <v>3</v>
      </c>
      <c r="M291" s="79"/>
      <c r="N291" s="80"/>
      <c r="O291" s="81"/>
      <c r="P291" s="53" t="s">
        <v>1013</v>
      </c>
      <c r="Q291" s="52" t="s">
        <v>582</v>
      </c>
      <c r="R291" s="96">
        <v>27.5</v>
      </c>
      <c r="S291" s="95">
        <v>33</v>
      </c>
      <c r="T291" s="88">
        <v>0.4</v>
      </c>
      <c r="U291" s="89">
        <f>V291/1.2</f>
        <v>16.5</v>
      </c>
      <c r="V291" s="86">
        <f>S291*(1-T291)</f>
        <v>19.8</v>
      </c>
      <c r="W291" s="33"/>
      <c r="X291" s="40"/>
      <c r="Y291" s="37">
        <f t="shared" si="13"/>
        <v>0</v>
      </c>
      <c r="Z291" s="38">
        <f t="shared" si="14"/>
        <v>0</v>
      </c>
      <c r="AB291" s="76"/>
      <c r="AC291" s="75">
        <f t="shared" si="12"/>
        <v>0</v>
      </c>
      <c r="AD291" s="71"/>
      <c r="AE291" s="72"/>
    </row>
    <row r="292" spans="1:31" ht="15.75" customHeight="1" x14ac:dyDescent="0.2">
      <c r="A292" s="9" t="s">
        <v>27</v>
      </c>
      <c r="B292" s="10" t="s">
        <v>23</v>
      </c>
      <c r="C292" s="11" t="s">
        <v>24</v>
      </c>
      <c r="D292" s="9" t="s">
        <v>41</v>
      </c>
      <c r="E292" s="10" t="s">
        <v>42</v>
      </c>
      <c r="F292" s="11" t="s">
        <v>43</v>
      </c>
      <c r="G292" s="13" t="s">
        <v>1195</v>
      </c>
      <c r="H292" s="14" t="s">
        <v>1228</v>
      </c>
      <c r="I292" s="15" t="s">
        <v>734</v>
      </c>
      <c r="J292" s="30">
        <v>1996</v>
      </c>
      <c r="K292" s="17">
        <v>0.75</v>
      </c>
      <c r="L292" s="31">
        <v>2</v>
      </c>
      <c r="M292" s="79"/>
      <c r="N292" s="80" t="s">
        <v>458</v>
      </c>
      <c r="O292" s="81"/>
      <c r="P292" s="53" t="s">
        <v>1229</v>
      </c>
      <c r="Q292" s="52" t="s">
        <v>1230</v>
      </c>
      <c r="R292" s="96">
        <v>32.5</v>
      </c>
      <c r="S292" s="95">
        <v>39</v>
      </c>
      <c r="T292" s="88">
        <v>0.25</v>
      </c>
      <c r="U292" s="89">
        <f>V292/1.2</f>
        <v>24.375</v>
      </c>
      <c r="V292" s="86">
        <f>S292*(1-T292)</f>
        <v>29.25</v>
      </c>
      <c r="W292" s="33"/>
      <c r="X292" s="40"/>
      <c r="Y292" s="37">
        <f t="shared" si="13"/>
        <v>0</v>
      </c>
      <c r="Z292" s="38">
        <f t="shared" si="14"/>
        <v>0</v>
      </c>
      <c r="AB292" s="76"/>
      <c r="AC292" s="75">
        <f t="shared" si="12"/>
        <v>0</v>
      </c>
      <c r="AD292" s="71"/>
      <c r="AE292" s="72"/>
    </row>
    <row r="293" spans="1:31" ht="15.75" customHeight="1" x14ac:dyDescent="0.2">
      <c r="A293" s="9" t="s">
        <v>27</v>
      </c>
      <c r="B293" s="10" t="s">
        <v>23</v>
      </c>
      <c r="C293" s="11" t="s">
        <v>24</v>
      </c>
      <c r="D293" s="9" t="s">
        <v>41</v>
      </c>
      <c r="E293" s="10" t="s">
        <v>42</v>
      </c>
      <c r="F293" s="11" t="s">
        <v>43</v>
      </c>
      <c r="G293" s="12" t="s">
        <v>1195</v>
      </c>
      <c r="H293" s="16" t="s">
        <v>1197</v>
      </c>
      <c r="I293" s="10" t="s">
        <v>34</v>
      </c>
      <c r="J293" s="30">
        <v>2004</v>
      </c>
      <c r="K293" s="17">
        <v>0.75</v>
      </c>
      <c r="L293" s="31">
        <v>1</v>
      </c>
      <c r="M293" s="79"/>
      <c r="N293" s="80"/>
      <c r="O293" s="81"/>
      <c r="P293" s="53" t="s">
        <v>1196</v>
      </c>
      <c r="Q293" s="52" t="s">
        <v>1198</v>
      </c>
      <c r="R293" s="96">
        <v>28.333333333333336</v>
      </c>
      <c r="S293" s="95">
        <v>34</v>
      </c>
      <c r="T293" s="88">
        <v>0.25</v>
      </c>
      <c r="U293" s="89">
        <f>V293/1.2</f>
        <v>21.25</v>
      </c>
      <c r="V293" s="86">
        <f>S293*(1-T293)</f>
        <v>25.5</v>
      </c>
      <c r="W293" s="33"/>
      <c r="X293" s="40"/>
      <c r="Y293" s="37">
        <f t="shared" si="13"/>
        <v>0</v>
      </c>
      <c r="Z293" s="38">
        <f t="shared" si="14"/>
        <v>0</v>
      </c>
      <c r="AB293" s="76"/>
      <c r="AC293" s="75">
        <f t="shared" si="12"/>
        <v>0</v>
      </c>
      <c r="AD293" s="71"/>
      <c r="AE293" s="72"/>
    </row>
    <row r="294" spans="1:31" ht="15.75" customHeight="1" x14ac:dyDescent="0.2">
      <c r="A294" s="9" t="s">
        <v>27</v>
      </c>
      <c r="B294" s="10" t="s">
        <v>23</v>
      </c>
      <c r="C294" s="11" t="s">
        <v>24</v>
      </c>
      <c r="D294" s="9" t="s">
        <v>41</v>
      </c>
      <c r="E294" s="10" t="s">
        <v>42</v>
      </c>
      <c r="F294" s="11" t="s">
        <v>43</v>
      </c>
      <c r="G294" s="13" t="s">
        <v>1195</v>
      </c>
      <c r="H294" s="14" t="s">
        <v>1197</v>
      </c>
      <c r="I294" s="15" t="s">
        <v>34</v>
      </c>
      <c r="J294" s="30">
        <v>2005</v>
      </c>
      <c r="K294" s="17">
        <v>0.75</v>
      </c>
      <c r="L294" s="31">
        <v>1</v>
      </c>
      <c r="M294" s="79"/>
      <c r="N294" s="80"/>
      <c r="O294" s="81"/>
      <c r="P294" s="53" t="s">
        <v>1196</v>
      </c>
      <c r="Q294" s="52" t="s">
        <v>1199</v>
      </c>
      <c r="R294" s="96">
        <v>28.333333333333336</v>
      </c>
      <c r="S294" s="95">
        <v>34</v>
      </c>
      <c r="T294" s="88">
        <v>0.25</v>
      </c>
      <c r="U294" s="89">
        <f>V294/1.2</f>
        <v>21.25</v>
      </c>
      <c r="V294" s="86">
        <f>S294*(1-T294)</f>
        <v>25.5</v>
      </c>
      <c r="W294" s="33"/>
      <c r="X294" s="40"/>
      <c r="Y294" s="37">
        <f t="shared" si="13"/>
        <v>0</v>
      </c>
      <c r="Z294" s="38">
        <f t="shared" si="14"/>
        <v>0</v>
      </c>
      <c r="AB294" s="76"/>
      <c r="AC294" s="75">
        <f t="shared" si="12"/>
        <v>0</v>
      </c>
      <c r="AD294" s="71"/>
      <c r="AE294" s="72"/>
    </row>
    <row r="295" spans="1:31" ht="15.75" customHeight="1" x14ac:dyDescent="0.2">
      <c r="A295" s="9" t="s">
        <v>27</v>
      </c>
      <c r="B295" s="10" t="s">
        <v>23</v>
      </c>
      <c r="C295" s="11" t="s">
        <v>24</v>
      </c>
      <c r="D295" s="9" t="s">
        <v>41</v>
      </c>
      <c r="E295" s="10" t="s">
        <v>42</v>
      </c>
      <c r="F295" s="11" t="s">
        <v>43</v>
      </c>
      <c r="G295" s="12" t="s">
        <v>622</v>
      </c>
      <c r="H295" s="16" t="s">
        <v>623</v>
      </c>
      <c r="I295" s="10" t="s">
        <v>614</v>
      </c>
      <c r="J295" s="30">
        <v>2013</v>
      </c>
      <c r="K295" s="17">
        <v>0.75</v>
      </c>
      <c r="L295" s="31">
        <v>3</v>
      </c>
      <c r="M295" s="79"/>
      <c r="N295" s="80"/>
      <c r="O295" s="81"/>
      <c r="P295" s="53" t="s">
        <v>209</v>
      </c>
      <c r="Q295" s="52" t="s">
        <v>624</v>
      </c>
      <c r="R295" s="96">
        <v>15.833333333333334</v>
      </c>
      <c r="S295" s="95">
        <v>19</v>
      </c>
      <c r="T295" s="88">
        <v>0.25</v>
      </c>
      <c r="U295" s="89">
        <f>V295/1.2</f>
        <v>11.875</v>
      </c>
      <c r="V295" s="86">
        <f>S295*(1-T295)</f>
        <v>14.25</v>
      </c>
      <c r="W295" s="33"/>
      <c r="X295" s="40"/>
      <c r="Y295" s="37">
        <f t="shared" si="13"/>
        <v>0</v>
      </c>
      <c r="Z295" s="38">
        <f t="shared" si="14"/>
        <v>0</v>
      </c>
      <c r="AB295" s="76"/>
      <c r="AC295" s="75">
        <f t="shared" si="12"/>
        <v>0</v>
      </c>
      <c r="AD295" s="71"/>
      <c r="AE295" s="72"/>
    </row>
    <row r="296" spans="1:31" ht="15.75" customHeight="1" x14ac:dyDescent="0.2">
      <c r="A296" s="9" t="s">
        <v>27</v>
      </c>
      <c r="B296" s="10" t="s">
        <v>23</v>
      </c>
      <c r="C296" s="11" t="s">
        <v>24</v>
      </c>
      <c r="D296" s="9" t="s">
        <v>41</v>
      </c>
      <c r="E296" s="10" t="s">
        <v>42</v>
      </c>
      <c r="F296" s="11" t="s">
        <v>43</v>
      </c>
      <c r="G296" s="13" t="s">
        <v>1140</v>
      </c>
      <c r="H296" s="14" t="s">
        <v>1141</v>
      </c>
      <c r="I296" s="15" t="s">
        <v>34</v>
      </c>
      <c r="J296" s="30">
        <v>2000</v>
      </c>
      <c r="K296" s="17">
        <v>0.75</v>
      </c>
      <c r="L296" s="31">
        <v>1</v>
      </c>
      <c r="M296" s="79"/>
      <c r="N296" s="80"/>
      <c r="O296" s="81" t="s">
        <v>579</v>
      </c>
      <c r="P296" s="53" t="s">
        <v>1096</v>
      </c>
      <c r="Q296" s="52" t="s">
        <v>1142</v>
      </c>
      <c r="R296" s="96">
        <v>22.5</v>
      </c>
      <c r="S296" s="95">
        <v>27</v>
      </c>
      <c r="T296" s="88">
        <v>0.15</v>
      </c>
      <c r="U296" s="89">
        <f>V296/1.2</f>
        <v>19.125</v>
      </c>
      <c r="V296" s="86">
        <f>S296*(1-T296)</f>
        <v>22.95</v>
      </c>
      <c r="W296" s="33"/>
      <c r="X296" s="40"/>
      <c r="Y296" s="37">
        <f t="shared" si="13"/>
        <v>0</v>
      </c>
      <c r="Z296" s="38">
        <f t="shared" si="14"/>
        <v>0</v>
      </c>
      <c r="AB296" s="76"/>
      <c r="AC296" s="75">
        <f t="shared" si="12"/>
        <v>0</v>
      </c>
      <c r="AD296" s="71"/>
      <c r="AE296" s="72"/>
    </row>
    <row r="297" spans="1:31" ht="15.75" customHeight="1" x14ac:dyDescent="0.2">
      <c r="A297" s="9" t="s">
        <v>27</v>
      </c>
      <c r="B297" s="10" t="s">
        <v>23</v>
      </c>
      <c r="C297" s="11" t="s">
        <v>24</v>
      </c>
      <c r="D297" s="9" t="s">
        <v>41</v>
      </c>
      <c r="E297" s="10" t="s">
        <v>42</v>
      </c>
      <c r="F297" s="11" t="s">
        <v>43</v>
      </c>
      <c r="G297" s="12" t="s">
        <v>1140</v>
      </c>
      <c r="H297" s="16" t="s">
        <v>1141</v>
      </c>
      <c r="I297" s="10" t="s">
        <v>34</v>
      </c>
      <c r="J297" s="30">
        <v>2004</v>
      </c>
      <c r="K297" s="17">
        <v>0.75</v>
      </c>
      <c r="L297" s="31">
        <v>1</v>
      </c>
      <c r="M297" s="79"/>
      <c r="N297" s="80"/>
      <c r="O297" s="81" t="s">
        <v>579</v>
      </c>
      <c r="P297" s="53" t="s">
        <v>1096</v>
      </c>
      <c r="Q297" s="52" t="s">
        <v>1145</v>
      </c>
      <c r="R297" s="96">
        <v>22.5</v>
      </c>
      <c r="S297" s="95">
        <v>27</v>
      </c>
      <c r="T297" s="88">
        <v>0.15</v>
      </c>
      <c r="U297" s="89">
        <f>V297/1.2</f>
        <v>19.125</v>
      </c>
      <c r="V297" s="86">
        <f>S297*(1-T297)</f>
        <v>22.95</v>
      </c>
      <c r="W297" s="33"/>
      <c r="X297" s="40"/>
      <c r="Y297" s="37">
        <f t="shared" si="13"/>
        <v>0</v>
      </c>
      <c r="Z297" s="38">
        <f t="shared" si="14"/>
        <v>0</v>
      </c>
      <c r="AB297" s="76"/>
      <c r="AC297" s="75">
        <f t="shared" si="12"/>
        <v>0</v>
      </c>
      <c r="AD297" s="71"/>
      <c r="AE297" s="72"/>
    </row>
    <row r="298" spans="1:31" ht="15.75" customHeight="1" x14ac:dyDescent="0.2">
      <c r="A298" s="9" t="s">
        <v>27</v>
      </c>
      <c r="B298" s="10" t="s">
        <v>38</v>
      </c>
      <c r="C298" s="11" t="s">
        <v>48</v>
      </c>
      <c r="D298" s="9" t="s">
        <v>41</v>
      </c>
      <c r="E298" s="10" t="s">
        <v>42</v>
      </c>
      <c r="F298" s="11" t="s">
        <v>43</v>
      </c>
      <c r="G298" s="12" t="s">
        <v>660</v>
      </c>
      <c r="H298" s="16" t="s">
        <v>1216</v>
      </c>
      <c r="I298" s="10" t="s">
        <v>49</v>
      </c>
      <c r="J298" s="30">
        <v>1996</v>
      </c>
      <c r="K298" s="17">
        <v>0.375</v>
      </c>
      <c r="L298" s="31">
        <v>3</v>
      </c>
      <c r="M298" s="79"/>
      <c r="N298" s="80"/>
      <c r="O298" s="81"/>
      <c r="P298" s="53" t="s">
        <v>1217</v>
      </c>
      <c r="Q298" s="52" t="s">
        <v>1218</v>
      </c>
      <c r="R298" s="96">
        <v>32.5</v>
      </c>
      <c r="S298" s="95">
        <v>39</v>
      </c>
      <c r="T298" s="88">
        <v>0.15</v>
      </c>
      <c r="U298" s="89">
        <f>V298/1.2</f>
        <v>27.625</v>
      </c>
      <c r="V298" s="86">
        <f>S298*(1-T298)</f>
        <v>33.15</v>
      </c>
      <c r="W298" s="33"/>
      <c r="X298" s="40"/>
      <c r="Y298" s="37">
        <f t="shared" si="13"/>
        <v>0</v>
      </c>
      <c r="Z298" s="38">
        <f t="shared" si="14"/>
        <v>0</v>
      </c>
      <c r="AB298" s="76"/>
      <c r="AC298" s="75">
        <f t="shared" si="12"/>
        <v>0</v>
      </c>
      <c r="AD298" s="71"/>
      <c r="AE298" s="72"/>
    </row>
    <row r="299" spans="1:31" ht="15.75" customHeight="1" x14ac:dyDescent="0.2">
      <c r="A299" s="9" t="s">
        <v>27</v>
      </c>
      <c r="B299" s="10" t="s">
        <v>38</v>
      </c>
      <c r="C299" s="11" t="s">
        <v>48</v>
      </c>
      <c r="D299" s="9" t="s">
        <v>41</v>
      </c>
      <c r="E299" s="10" t="s">
        <v>42</v>
      </c>
      <c r="F299" s="11" t="s">
        <v>43</v>
      </c>
      <c r="G299" s="13" t="s">
        <v>660</v>
      </c>
      <c r="H299" s="14" t="s">
        <v>1219</v>
      </c>
      <c r="I299" s="15" t="s">
        <v>49</v>
      </c>
      <c r="J299" s="30">
        <v>1996</v>
      </c>
      <c r="K299" s="17">
        <v>0.375</v>
      </c>
      <c r="L299" s="31">
        <v>6</v>
      </c>
      <c r="M299" s="79"/>
      <c r="N299" s="80"/>
      <c r="O299" s="81"/>
      <c r="P299" s="53" t="s">
        <v>1220</v>
      </c>
      <c r="Q299" s="52" t="s">
        <v>1221</v>
      </c>
      <c r="R299" s="96">
        <v>32.5</v>
      </c>
      <c r="S299" s="95">
        <v>39</v>
      </c>
      <c r="T299" s="88">
        <v>0.15</v>
      </c>
      <c r="U299" s="89">
        <f>V299/1.2</f>
        <v>27.625</v>
      </c>
      <c r="V299" s="86">
        <f>S299*(1-T299)</f>
        <v>33.15</v>
      </c>
      <c r="W299" s="33"/>
      <c r="X299" s="40"/>
      <c r="Y299" s="37">
        <f t="shared" si="13"/>
        <v>0</v>
      </c>
      <c r="Z299" s="38">
        <f t="shared" si="14"/>
        <v>0</v>
      </c>
      <c r="AB299" s="76"/>
      <c r="AC299" s="75">
        <f t="shared" si="12"/>
        <v>0</v>
      </c>
      <c r="AD299" s="71"/>
      <c r="AE299" s="72"/>
    </row>
    <row r="300" spans="1:31" ht="15.75" customHeight="1" x14ac:dyDescent="0.2">
      <c r="A300" s="9" t="s">
        <v>27</v>
      </c>
      <c r="B300" s="10" t="s">
        <v>38</v>
      </c>
      <c r="C300" s="11" t="s">
        <v>48</v>
      </c>
      <c r="D300" s="9" t="s">
        <v>41</v>
      </c>
      <c r="E300" s="10" t="s">
        <v>42</v>
      </c>
      <c r="F300" s="11" t="s">
        <v>43</v>
      </c>
      <c r="G300" s="13" t="s">
        <v>660</v>
      </c>
      <c r="H300" s="14" t="s">
        <v>1224</v>
      </c>
      <c r="I300" s="15" t="s">
        <v>49</v>
      </c>
      <c r="J300" s="30">
        <v>1996</v>
      </c>
      <c r="K300" s="17">
        <v>0.375</v>
      </c>
      <c r="L300" s="31">
        <v>6</v>
      </c>
      <c r="M300" s="79"/>
      <c r="N300" s="80"/>
      <c r="O300" s="81"/>
      <c r="P300" s="53" t="s">
        <v>1110</v>
      </c>
      <c r="Q300" s="52" t="s">
        <v>1225</v>
      </c>
      <c r="R300" s="96">
        <v>32.5</v>
      </c>
      <c r="S300" s="95">
        <v>39</v>
      </c>
      <c r="T300" s="88">
        <v>0.15</v>
      </c>
      <c r="U300" s="89">
        <f>V300/1.2</f>
        <v>27.625</v>
      </c>
      <c r="V300" s="86">
        <f>S300*(1-T300)</f>
        <v>33.15</v>
      </c>
      <c r="W300" s="33"/>
      <c r="X300" s="40"/>
      <c r="Y300" s="37">
        <f t="shared" si="13"/>
        <v>0</v>
      </c>
      <c r="Z300" s="38">
        <f t="shared" si="14"/>
        <v>0</v>
      </c>
      <c r="AB300" s="76"/>
      <c r="AC300" s="75">
        <f t="shared" si="12"/>
        <v>0</v>
      </c>
      <c r="AD300" s="71"/>
      <c r="AE300" s="72"/>
    </row>
    <row r="301" spans="1:31" ht="15.75" customHeight="1" x14ac:dyDescent="0.2">
      <c r="A301" s="9" t="s">
        <v>27</v>
      </c>
      <c r="B301" s="10" t="s">
        <v>38</v>
      </c>
      <c r="C301" s="11" t="s">
        <v>48</v>
      </c>
      <c r="D301" s="9" t="s">
        <v>41</v>
      </c>
      <c r="E301" s="10" t="s">
        <v>42</v>
      </c>
      <c r="F301" s="11" t="s">
        <v>43</v>
      </c>
      <c r="G301" s="13" t="s">
        <v>1231</v>
      </c>
      <c r="H301" s="14" t="s">
        <v>1232</v>
      </c>
      <c r="I301" s="15"/>
      <c r="J301" s="30">
        <v>2002</v>
      </c>
      <c r="K301" s="17">
        <v>0.375</v>
      </c>
      <c r="L301" s="31">
        <v>2</v>
      </c>
      <c r="M301" s="79"/>
      <c r="N301" s="80"/>
      <c r="O301" s="81"/>
      <c r="P301" s="53" t="s">
        <v>542</v>
      </c>
      <c r="Q301" s="52" t="s">
        <v>1233</v>
      </c>
      <c r="R301" s="96">
        <v>32.5</v>
      </c>
      <c r="S301" s="95">
        <v>39</v>
      </c>
      <c r="T301" s="88">
        <v>0.4</v>
      </c>
      <c r="U301" s="89">
        <f>V301/1.2</f>
        <v>19.5</v>
      </c>
      <c r="V301" s="86">
        <f>S301*(1-T301)</f>
        <v>23.4</v>
      </c>
      <c r="W301" s="33"/>
      <c r="X301" s="40"/>
      <c r="Y301" s="37">
        <f t="shared" si="13"/>
        <v>0</v>
      </c>
      <c r="Z301" s="38">
        <f t="shared" si="14"/>
        <v>0</v>
      </c>
      <c r="AB301" s="76"/>
      <c r="AC301" s="75">
        <f t="shared" si="12"/>
        <v>0</v>
      </c>
      <c r="AD301" s="71"/>
      <c r="AE301" s="72"/>
    </row>
    <row r="302" spans="1:31" ht="15.75" customHeight="1" x14ac:dyDescent="0.2">
      <c r="A302" s="9" t="s">
        <v>27</v>
      </c>
      <c r="B302" s="10" t="s">
        <v>38</v>
      </c>
      <c r="C302" s="11" t="s">
        <v>48</v>
      </c>
      <c r="D302" s="9" t="s">
        <v>41</v>
      </c>
      <c r="E302" s="10" t="s">
        <v>42</v>
      </c>
      <c r="F302" s="11" t="s">
        <v>43</v>
      </c>
      <c r="G302" s="13" t="s">
        <v>1108</v>
      </c>
      <c r="H302" s="14" t="s">
        <v>1109</v>
      </c>
      <c r="I302" s="15" t="s">
        <v>734</v>
      </c>
      <c r="J302" s="30">
        <v>1994</v>
      </c>
      <c r="K302" s="17">
        <v>0.375</v>
      </c>
      <c r="L302" s="31">
        <v>3</v>
      </c>
      <c r="M302" s="79"/>
      <c r="N302" s="80"/>
      <c r="O302" s="81"/>
      <c r="P302" s="53" t="s">
        <v>1110</v>
      </c>
      <c r="Q302" s="52" t="s">
        <v>1111</v>
      </c>
      <c r="R302" s="96">
        <v>18.333333333333336</v>
      </c>
      <c r="S302" s="95">
        <v>22</v>
      </c>
      <c r="T302" s="88">
        <v>0.25</v>
      </c>
      <c r="U302" s="89">
        <f>V302/1.2</f>
        <v>13.75</v>
      </c>
      <c r="V302" s="86">
        <f>S302*(1-T302)</f>
        <v>16.5</v>
      </c>
      <c r="W302" s="33"/>
      <c r="X302" s="40"/>
      <c r="Y302" s="37">
        <f t="shared" si="13"/>
        <v>0</v>
      </c>
      <c r="Z302" s="38">
        <f t="shared" si="14"/>
        <v>0</v>
      </c>
      <c r="AB302" s="76"/>
      <c r="AC302" s="75">
        <f t="shared" ref="AC302:AC364" si="15">X302-AB302</f>
        <v>0</v>
      </c>
      <c r="AD302" s="71"/>
      <c r="AE302" s="72"/>
    </row>
    <row r="303" spans="1:31" ht="15.75" customHeight="1" x14ac:dyDescent="0.2">
      <c r="A303" s="9" t="s">
        <v>27</v>
      </c>
      <c r="B303" s="10" t="s">
        <v>38</v>
      </c>
      <c r="C303" s="11" t="s">
        <v>48</v>
      </c>
      <c r="D303" s="9" t="s">
        <v>41</v>
      </c>
      <c r="E303" s="10" t="s">
        <v>42</v>
      </c>
      <c r="F303" s="11" t="s">
        <v>43</v>
      </c>
      <c r="G303" s="12" t="s">
        <v>1108</v>
      </c>
      <c r="H303" s="16" t="s">
        <v>1126</v>
      </c>
      <c r="I303" s="10" t="s">
        <v>734</v>
      </c>
      <c r="J303" s="30">
        <v>1994</v>
      </c>
      <c r="K303" s="17">
        <v>0.375</v>
      </c>
      <c r="L303" s="31">
        <v>10</v>
      </c>
      <c r="M303" s="79"/>
      <c r="N303" s="80"/>
      <c r="O303" s="81"/>
      <c r="P303" s="53" t="s">
        <v>1127</v>
      </c>
      <c r="Q303" s="52" t="s">
        <v>1128</v>
      </c>
      <c r="R303" s="96">
        <v>20</v>
      </c>
      <c r="S303" s="95">
        <v>24</v>
      </c>
      <c r="T303" s="88">
        <v>0.25</v>
      </c>
      <c r="U303" s="89">
        <f>V303/1.2</f>
        <v>15</v>
      </c>
      <c r="V303" s="86">
        <f>S303*(1-T303)</f>
        <v>18</v>
      </c>
      <c r="W303" s="33"/>
      <c r="X303" s="40"/>
      <c r="Y303" s="37">
        <f t="shared" si="13"/>
        <v>0</v>
      </c>
      <c r="Z303" s="38">
        <f t="shared" si="14"/>
        <v>0</v>
      </c>
      <c r="AB303" s="76"/>
      <c r="AC303" s="75">
        <f t="shared" si="15"/>
        <v>0</v>
      </c>
      <c r="AD303" s="71"/>
      <c r="AE303" s="72"/>
    </row>
    <row r="304" spans="1:31" ht="15.75" customHeight="1" x14ac:dyDescent="0.2">
      <c r="A304" s="9" t="s">
        <v>27</v>
      </c>
      <c r="B304" s="10" t="s">
        <v>38</v>
      </c>
      <c r="C304" s="11" t="s">
        <v>48</v>
      </c>
      <c r="D304" s="9" t="s">
        <v>41</v>
      </c>
      <c r="E304" s="10" t="s">
        <v>42</v>
      </c>
      <c r="F304" s="11" t="s">
        <v>62</v>
      </c>
      <c r="G304" s="13" t="s">
        <v>533</v>
      </c>
      <c r="H304" s="14" t="s">
        <v>534</v>
      </c>
      <c r="I304" s="15" t="s">
        <v>535</v>
      </c>
      <c r="J304" s="30">
        <v>1973</v>
      </c>
      <c r="K304" s="17">
        <v>0.5</v>
      </c>
      <c r="L304" s="31">
        <v>3</v>
      </c>
      <c r="M304" s="79"/>
      <c r="N304" s="80"/>
      <c r="O304" s="81"/>
      <c r="P304" s="53" t="s">
        <v>990</v>
      </c>
      <c r="Q304" s="52" t="s">
        <v>536</v>
      </c>
      <c r="R304" s="96">
        <v>65.833333333333343</v>
      </c>
      <c r="S304" s="95">
        <v>79</v>
      </c>
      <c r="T304" s="88">
        <v>0.4</v>
      </c>
      <c r="U304" s="89">
        <f>V304/1.2</f>
        <v>39.5</v>
      </c>
      <c r="V304" s="86">
        <f>S304*(1-T304)</f>
        <v>47.4</v>
      </c>
      <c r="W304" s="33"/>
      <c r="X304" s="40"/>
      <c r="Y304" s="37">
        <f t="shared" si="13"/>
        <v>0</v>
      </c>
      <c r="Z304" s="38">
        <f t="shared" si="14"/>
        <v>0</v>
      </c>
      <c r="AB304" s="76"/>
      <c r="AC304" s="75">
        <f t="shared" si="15"/>
        <v>0</v>
      </c>
      <c r="AD304" s="71"/>
      <c r="AE304" s="72"/>
    </row>
    <row r="305" spans="1:31" ht="15.75" customHeight="1" x14ac:dyDescent="0.2">
      <c r="A305" s="9" t="s">
        <v>27</v>
      </c>
      <c r="B305" s="10" t="s">
        <v>23</v>
      </c>
      <c r="C305" s="11" t="s">
        <v>24</v>
      </c>
      <c r="D305" s="9" t="s">
        <v>41</v>
      </c>
      <c r="E305" s="10" t="s">
        <v>42</v>
      </c>
      <c r="F305" s="11" t="s">
        <v>62</v>
      </c>
      <c r="G305" s="13" t="s">
        <v>570</v>
      </c>
      <c r="H305" s="14" t="s">
        <v>572</v>
      </c>
      <c r="I305" s="15" t="s">
        <v>734</v>
      </c>
      <c r="J305" s="30">
        <v>2006</v>
      </c>
      <c r="K305" s="17">
        <v>0.75</v>
      </c>
      <c r="L305" s="31">
        <v>1</v>
      </c>
      <c r="M305" s="79"/>
      <c r="N305" s="80"/>
      <c r="O305" s="81"/>
      <c r="P305" s="53" t="s">
        <v>571</v>
      </c>
      <c r="Q305" s="52" t="s">
        <v>573</v>
      </c>
      <c r="R305" s="96">
        <v>28.333333333333336</v>
      </c>
      <c r="S305" s="95">
        <v>34</v>
      </c>
      <c r="T305" s="88">
        <v>0.25</v>
      </c>
      <c r="U305" s="89">
        <f>V305/1.2</f>
        <v>21.25</v>
      </c>
      <c r="V305" s="86">
        <f>S305*(1-T305)</f>
        <v>25.5</v>
      </c>
      <c r="W305" s="33"/>
      <c r="X305" s="40"/>
      <c r="Y305" s="37">
        <f t="shared" si="13"/>
        <v>0</v>
      </c>
      <c r="Z305" s="38">
        <f t="shared" si="14"/>
        <v>0</v>
      </c>
      <c r="AB305" s="76"/>
      <c r="AC305" s="75">
        <f t="shared" si="15"/>
        <v>0</v>
      </c>
      <c r="AD305" s="71"/>
      <c r="AE305" s="72"/>
    </row>
    <row r="306" spans="1:31" ht="15.75" customHeight="1" x14ac:dyDescent="0.2">
      <c r="A306" s="9" t="s">
        <v>27</v>
      </c>
      <c r="B306" s="10" t="s">
        <v>38</v>
      </c>
      <c r="C306" s="11" t="s">
        <v>48</v>
      </c>
      <c r="D306" s="9" t="s">
        <v>41</v>
      </c>
      <c r="E306" s="10" t="s">
        <v>42</v>
      </c>
      <c r="F306" s="11" t="s">
        <v>62</v>
      </c>
      <c r="G306" s="13" t="s">
        <v>583</v>
      </c>
      <c r="H306" s="14" t="s">
        <v>584</v>
      </c>
      <c r="I306" s="15" t="s">
        <v>585</v>
      </c>
      <c r="J306" s="30">
        <v>1999</v>
      </c>
      <c r="K306" s="17">
        <v>0.375</v>
      </c>
      <c r="L306" s="31">
        <v>1</v>
      </c>
      <c r="M306" s="79"/>
      <c r="N306" s="80"/>
      <c r="O306" s="81"/>
      <c r="P306" s="53" t="s">
        <v>1012</v>
      </c>
      <c r="Q306" s="52" t="s">
        <v>586</v>
      </c>
      <c r="R306" s="96">
        <v>29.166666666666668</v>
      </c>
      <c r="S306" s="95">
        <v>35</v>
      </c>
      <c r="T306" s="88">
        <v>0.4</v>
      </c>
      <c r="U306" s="89">
        <f>V306/1.2</f>
        <v>17.5</v>
      </c>
      <c r="V306" s="86">
        <f>S306*(1-T306)</f>
        <v>21</v>
      </c>
      <c r="W306" s="33"/>
      <c r="X306" s="40"/>
      <c r="Y306" s="37">
        <f t="shared" si="13"/>
        <v>0</v>
      </c>
      <c r="Z306" s="38">
        <f t="shared" si="14"/>
        <v>0</v>
      </c>
      <c r="AB306" s="76"/>
      <c r="AC306" s="75">
        <f t="shared" si="15"/>
        <v>0</v>
      </c>
      <c r="AD306" s="71"/>
      <c r="AE306" s="72"/>
    </row>
    <row r="307" spans="1:31" ht="15.75" customHeight="1" x14ac:dyDescent="0.2">
      <c r="A307" s="9" t="s">
        <v>27</v>
      </c>
      <c r="B307" s="10" t="s">
        <v>23</v>
      </c>
      <c r="C307" s="11" t="s">
        <v>48</v>
      </c>
      <c r="D307" s="9" t="s">
        <v>41</v>
      </c>
      <c r="E307" s="10" t="s">
        <v>42</v>
      </c>
      <c r="F307" s="11" t="s">
        <v>62</v>
      </c>
      <c r="G307" s="12" t="s">
        <v>583</v>
      </c>
      <c r="H307" s="16" t="s">
        <v>587</v>
      </c>
      <c r="I307" s="10" t="s">
        <v>44</v>
      </c>
      <c r="J307" s="30">
        <v>1998</v>
      </c>
      <c r="K307" s="17">
        <v>0.375</v>
      </c>
      <c r="L307" s="31">
        <v>1</v>
      </c>
      <c r="M307" s="79"/>
      <c r="N307" s="80"/>
      <c r="O307" s="81"/>
      <c r="P307" s="53" t="s">
        <v>1012</v>
      </c>
      <c r="Q307" s="52" t="s">
        <v>588</v>
      </c>
      <c r="R307" s="96">
        <v>26.666666666666668</v>
      </c>
      <c r="S307" s="95">
        <v>32</v>
      </c>
      <c r="T307" s="88">
        <v>0.4</v>
      </c>
      <c r="U307" s="89">
        <f>V307/1.2</f>
        <v>16</v>
      </c>
      <c r="V307" s="86">
        <f>S307*(1-T307)</f>
        <v>19.2</v>
      </c>
      <c r="W307" s="33"/>
      <c r="X307" s="40"/>
      <c r="Y307" s="37">
        <f t="shared" si="13"/>
        <v>0</v>
      </c>
      <c r="Z307" s="38">
        <f t="shared" si="14"/>
        <v>0</v>
      </c>
      <c r="AB307" s="76"/>
      <c r="AC307" s="75">
        <f t="shared" si="15"/>
        <v>0</v>
      </c>
      <c r="AD307" s="71"/>
      <c r="AE307" s="72"/>
    </row>
    <row r="308" spans="1:31" ht="15.75" customHeight="1" x14ac:dyDescent="0.2">
      <c r="A308" s="9" t="s">
        <v>27</v>
      </c>
      <c r="B308" s="10" t="s">
        <v>38</v>
      </c>
      <c r="C308" s="11" t="s">
        <v>48</v>
      </c>
      <c r="D308" s="9" t="s">
        <v>41</v>
      </c>
      <c r="E308" s="10" t="s">
        <v>42</v>
      </c>
      <c r="F308" s="11" t="s">
        <v>62</v>
      </c>
      <c r="G308" s="13" t="s">
        <v>583</v>
      </c>
      <c r="H308" s="14" t="s">
        <v>593</v>
      </c>
      <c r="I308" s="15" t="s">
        <v>71</v>
      </c>
      <c r="J308" s="30">
        <v>2001</v>
      </c>
      <c r="K308" s="17">
        <v>0.375</v>
      </c>
      <c r="L308" s="31">
        <v>2</v>
      </c>
      <c r="M308" s="79"/>
      <c r="N308" s="80"/>
      <c r="O308" s="81"/>
      <c r="P308" s="53" t="s">
        <v>1012</v>
      </c>
      <c r="Q308" s="52" t="s">
        <v>594</v>
      </c>
      <c r="R308" s="96">
        <v>32.5</v>
      </c>
      <c r="S308" s="95">
        <v>39</v>
      </c>
      <c r="T308" s="88">
        <v>0.4</v>
      </c>
      <c r="U308" s="89">
        <f>V308/1.2</f>
        <v>19.5</v>
      </c>
      <c r="V308" s="86">
        <f>S308*(1-T308)</f>
        <v>23.4</v>
      </c>
      <c r="W308" s="33"/>
      <c r="X308" s="40"/>
      <c r="Y308" s="37">
        <f t="shared" si="13"/>
        <v>0</v>
      </c>
      <c r="Z308" s="38">
        <f t="shared" si="14"/>
        <v>0</v>
      </c>
      <c r="AB308" s="76"/>
      <c r="AC308" s="75">
        <f t="shared" si="15"/>
        <v>0</v>
      </c>
      <c r="AD308" s="71"/>
      <c r="AE308" s="72"/>
    </row>
    <row r="309" spans="1:31" ht="15.75" customHeight="1" x14ac:dyDescent="0.2">
      <c r="A309" s="9" t="s">
        <v>27</v>
      </c>
      <c r="B309" s="10" t="s">
        <v>23</v>
      </c>
      <c r="C309" s="11" t="s">
        <v>24</v>
      </c>
      <c r="D309" s="9" t="s">
        <v>41</v>
      </c>
      <c r="E309" s="10" t="s">
        <v>42</v>
      </c>
      <c r="F309" s="11" t="s">
        <v>62</v>
      </c>
      <c r="G309" s="12" t="s">
        <v>583</v>
      </c>
      <c r="H309" s="16" t="s">
        <v>85</v>
      </c>
      <c r="I309" s="10" t="s">
        <v>85</v>
      </c>
      <c r="J309" s="30">
        <v>2004</v>
      </c>
      <c r="K309" s="17">
        <v>0.75</v>
      </c>
      <c r="L309" s="31">
        <v>1</v>
      </c>
      <c r="M309" s="79"/>
      <c r="N309" s="80"/>
      <c r="O309" s="81"/>
      <c r="P309" s="53" t="s">
        <v>91</v>
      </c>
      <c r="Q309" s="52" t="s">
        <v>589</v>
      </c>
      <c r="R309" s="96">
        <v>32.5</v>
      </c>
      <c r="S309" s="95">
        <v>39</v>
      </c>
      <c r="T309" s="88">
        <v>0.25</v>
      </c>
      <c r="U309" s="89">
        <f>V309/1.2</f>
        <v>24.375</v>
      </c>
      <c r="V309" s="86">
        <f>S309*(1-T309)</f>
        <v>29.25</v>
      </c>
      <c r="W309" s="33"/>
      <c r="X309" s="40"/>
      <c r="Y309" s="37">
        <f t="shared" si="13"/>
        <v>0</v>
      </c>
      <c r="Z309" s="38">
        <f t="shared" si="14"/>
        <v>0</v>
      </c>
      <c r="AB309" s="76"/>
      <c r="AC309" s="75">
        <f t="shared" si="15"/>
        <v>0</v>
      </c>
      <c r="AD309" s="71"/>
      <c r="AE309" s="72"/>
    </row>
    <row r="310" spans="1:31" ht="15.75" customHeight="1" x14ac:dyDescent="0.2">
      <c r="A310" s="9" t="s">
        <v>27</v>
      </c>
      <c r="B310" s="10" t="s">
        <v>23</v>
      </c>
      <c r="C310" s="11" t="s">
        <v>24</v>
      </c>
      <c r="D310" s="9" t="s">
        <v>41</v>
      </c>
      <c r="E310" s="10" t="s">
        <v>42</v>
      </c>
      <c r="F310" s="11" t="s">
        <v>62</v>
      </c>
      <c r="G310" s="12" t="s">
        <v>583</v>
      </c>
      <c r="H310" s="16" t="s">
        <v>85</v>
      </c>
      <c r="I310" s="10" t="s">
        <v>85</v>
      </c>
      <c r="J310" s="30">
        <v>2006</v>
      </c>
      <c r="K310" s="17">
        <v>0.75</v>
      </c>
      <c r="L310" s="31">
        <v>1</v>
      </c>
      <c r="M310" s="79"/>
      <c r="N310" s="80"/>
      <c r="O310" s="81"/>
      <c r="P310" s="53" t="s">
        <v>91</v>
      </c>
      <c r="Q310" s="52" t="s">
        <v>590</v>
      </c>
      <c r="R310" s="96">
        <v>32.5</v>
      </c>
      <c r="S310" s="95">
        <v>39</v>
      </c>
      <c r="T310" s="88">
        <v>0.25</v>
      </c>
      <c r="U310" s="89">
        <f>V310/1.2</f>
        <v>24.375</v>
      </c>
      <c r="V310" s="86">
        <f>S310*(1-T310)</f>
        <v>29.25</v>
      </c>
      <c r="W310" s="33"/>
      <c r="X310" s="40"/>
      <c r="Y310" s="37">
        <f t="shared" ref="Y310:Y372" si="16">X310*U310</f>
        <v>0</v>
      </c>
      <c r="Z310" s="38">
        <f t="shared" ref="Z310:Z372" si="17">X310*V310</f>
        <v>0</v>
      </c>
      <c r="AB310" s="76"/>
      <c r="AC310" s="75">
        <f t="shared" si="15"/>
        <v>0</v>
      </c>
      <c r="AD310" s="71"/>
      <c r="AE310" s="72"/>
    </row>
    <row r="311" spans="1:31" ht="15.75" customHeight="1" x14ac:dyDescent="0.2">
      <c r="A311" s="9" t="s">
        <v>27</v>
      </c>
      <c r="B311" s="10" t="s">
        <v>38</v>
      </c>
      <c r="C311" s="11" t="s">
        <v>48</v>
      </c>
      <c r="D311" s="9" t="s">
        <v>41</v>
      </c>
      <c r="E311" s="10" t="s">
        <v>42</v>
      </c>
      <c r="F311" s="11" t="s">
        <v>62</v>
      </c>
      <c r="G311" s="12" t="s">
        <v>583</v>
      </c>
      <c r="H311" s="16" t="s">
        <v>591</v>
      </c>
      <c r="I311" s="10" t="s">
        <v>734</v>
      </c>
      <c r="J311" s="30">
        <v>2002</v>
      </c>
      <c r="K311" s="17">
        <v>0.375</v>
      </c>
      <c r="L311" s="31">
        <v>1</v>
      </c>
      <c r="M311" s="79"/>
      <c r="N311" s="80"/>
      <c r="O311" s="81"/>
      <c r="P311" s="53" t="s">
        <v>1012</v>
      </c>
      <c r="Q311" s="52" t="s">
        <v>592</v>
      </c>
      <c r="R311" s="96">
        <v>24.166666666666668</v>
      </c>
      <c r="S311" s="95">
        <v>29</v>
      </c>
      <c r="T311" s="88">
        <v>0.4</v>
      </c>
      <c r="U311" s="89">
        <f>V311/1.2</f>
        <v>14.5</v>
      </c>
      <c r="V311" s="86">
        <f>S311*(1-T311)</f>
        <v>17.399999999999999</v>
      </c>
      <c r="W311" s="33"/>
      <c r="X311" s="40"/>
      <c r="Y311" s="37">
        <f t="shared" si="16"/>
        <v>0</v>
      </c>
      <c r="Z311" s="38">
        <f t="shared" si="17"/>
        <v>0</v>
      </c>
      <c r="AB311" s="76"/>
      <c r="AC311" s="75">
        <f t="shared" si="15"/>
        <v>0</v>
      </c>
      <c r="AD311" s="71"/>
      <c r="AE311" s="72"/>
    </row>
    <row r="312" spans="1:31" ht="15.75" customHeight="1" x14ac:dyDescent="0.2">
      <c r="A312" s="9" t="s">
        <v>27</v>
      </c>
      <c r="B312" s="10" t="s">
        <v>23</v>
      </c>
      <c r="C312" s="11" t="s">
        <v>24</v>
      </c>
      <c r="D312" s="9" t="s">
        <v>41</v>
      </c>
      <c r="E312" s="10" t="s">
        <v>42</v>
      </c>
      <c r="F312" s="11" t="s">
        <v>62</v>
      </c>
      <c r="G312" s="13" t="s">
        <v>1146</v>
      </c>
      <c r="H312" s="14" t="s">
        <v>1147</v>
      </c>
      <c r="I312" s="15" t="s">
        <v>1054</v>
      </c>
      <c r="J312" s="30">
        <v>2011</v>
      </c>
      <c r="K312" s="17">
        <v>0.75</v>
      </c>
      <c r="L312" s="31">
        <v>1</v>
      </c>
      <c r="M312" s="79"/>
      <c r="N312" s="80"/>
      <c r="O312" s="81" t="s">
        <v>579</v>
      </c>
      <c r="P312" s="53" t="s">
        <v>1148</v>
      </c>
      <c r="Q312" s="52" t="s">
        <v>1149</v>
      </c>
      <c r="R312" s="96">
        <v>22.5</v>
      </c>
      <c r="S312" s="95">
        <v>27</v>
      </c>
      <c r="T312" s="88">
        <v>0.25</v>
      </c>
      <c r="U312" s="89">
        <f>V312/1.2</f>
        <v>16.875</v>
      </c>
      <c r="V312" s="86">
        <f>S312*(1-T312)</f>
        <v>20.25</v>
      </c>
      <c r="W312" s="33"/>
      <c r="X312" s="40"/>
      <c r="Y312" s="37">
        <f t="shared" si="16"/>
        <v>0</v>
      </c>
      <c r="Z312" s="38">
        <f t="shared" si="17"/>
        <v>0</v>
      </c>
      <c r="AB312" s="76"/>
      <c r="AC312" s="75">
        <f t="shared" si="15"/>
        <v>0</v>
      </c>
      <c r="AD312" s="71"/>
      <c r="AE312" s="72"/>
    </row>
    <row r="313" spans="1:31" ht="15.75" customHeight="1" x14ac:dyDescent="0.2">
      <c r="A313" s="9" t="s">
        <v>27</v>
      </c>
      <c r="B313" s="10" t="s">
        <v>23</v>
      </c>
      <c r="C313" s="11" t="s">
        <v>24</v>
      </c>
      <c r="D313" s="9" t="s">
        <v>41</v>
      </c>
      <c r="E313" s="10" t="s">
        <v>42</v>
      </c>
      <c r="F313" s="11" t="s">
        <v>62</v>
      </c>
      <c r="G313" s="12" t="s">
        <v>1146</v>
      </c>
      <c r="H313" s="16" t="s">
        <v>1226</v>
      </c>
      <c r="I313" s="10" t="s">
        <v>34</v>
      </c>
      <c r="J313" s="30">
        <v>2004</v>
      </c>
      <c r="K313" s="17">
        <v>0.75</v>
      </c>
      <c r="L313" s="31">
        <v>2</v>
      </c>
      <c r="M313" s="79"/>
      <c r="N313" s="80"/>
      <c r="O313" s="81" t="s">
        <v>579</v>
      </c>
      <c r="P313" s="53" t="s">
        <v>1058</v>
      </c>
      <c r="Q313" s="52" t="s">
        <v>1227</v>
      </c>
      <c r="R313" s="96">
        <v>32.5</v>
      </c>
      <c r="S313" s="95">
        <v>39</v>
      </c>
      <c r="T313" s="88">
        <v>0.25</v>
      </c>
      <c r="U313" s="89">
        <f>V313/1.2</f>
        <v>24.375</v>
      </c>
      <c r="V313" s="86">
        <f>S313*(1-T313)</f>
        <v>29.25</v>
      </c>
      <c r="W313" s="33"/>
      <c r="X313" s="40"/>
      <c r="Y313" s="37">
        <f t="shared" si="16"/>
        <v>0</v>
      </c>
      <c r="Z313" s="38">
        <f t="shared" si="17"/>
        <v>0</v>
      </c>
      <c r="AB313" s="76"/>
      <c r="AC313" s="75">
        <f t="shared" si="15"/>
        <v>0</v>
      </c>
      <c r="AD313" s="71"/>
      <c r="AE313" s="72"/>
    </row>
    <row r="314" spans="1:31" ht="15.75" customHeight="1" x14ac:dyDescent="0.2">
      <c r="A314" s="9" t="s">
        <v>27</v>
      </c>
      <c r="B314" s="10" t="s">
        <v>23</v>
      </c>
      <c r="C314" s="11" t="s">
        <v>24</v>
      </c>
      <c r="D314" s="9" t="s">
        <v>41</v>
      </c>
      <c r="E314" s="10" t="s">
        <v>42</v>
      </c>
      <c r="F314" s="11" t="s">
        <v>62</v>
      </c>
      <c r="G314" s="13" t="s">
        <v>607</v>
      </c>
      <c r="H314" s="14" t="s">
        <v>608</v>
      </c>
      <c r="I314" s="15" t="s">
        <v>734</v>
      </c>
      <c r="J314" s="30">
        <v>2002</v>
      </c>
      <c r="K314" s="17">
        <v>1.5</v>
      </c>
      <c r="L314" s="31">
        <v>1</v>
      </c>
      <c r="M314" s="79"/>
      <c r="N314" s="80"/>
      <c r="O314" s="81"/>
      <c r="P314" s="53" t="s">
        <v>569</v>
      </c>
      <c r="Q314" s="52" t="s">
        <v>609</v>
      </c>
      <c r="R314" s="96">
        <v>40.833333333333336</v>
      </c>
      <c r="S314" s="95">
        <v>49</v>
      </c>
      <c r="T314" s="88">
        <v>0.25</v>
      </c>
      <c r="U314" s="89">
        <f>V314/1.2</f>
        <v>30.625</v>
      </c>
      <c r="V314" s="86">
        <f>S314*(1-T314)</f>
        <v>36.75</v>
      </c>
      <c r="W314" s="33"/>
      <c r="X314" s="40"/>
      <c r="Y314" s="37">
        <f t="shared" si="16"/>
        <v>0</v>
      </c>
      <c r="Z314" s="38">
        <f t="shared" si="17"/>
        <v>0</v>
      </c>
      <c r="AB314" s="76"/>
      <c r="AC314" s="75">
        <f t="shared" si="15"/>
        <v>0</v>
      </c>
      <c r="AD314" s="71"/>
      <c r="AE314" s="72"/>
    </row>
    <row r="315" spans="1:31" ht="15.75" customHeight="1" x14ac:dyDescent="0.2">
      <c r="A315" s="9" t="s">
        <v>27</v>
      </c>
      <c r="B315" s="10" t="s">
        <v>23</v>
      </c>
      <c r="C315" s="11" t="s">
        <v>24</v>
      </c>
      <c r="D315" s="9" t="s">
        <v>41</v>
      </c>
      <c r="E315" s="10" t="s">
        <v>42</v>
      </c>
      <c r="F315" s="11" t="s">
        <v>62</v>
      </c>
      <c r="G315" s="12" t="s">
        <v>607</v>
      </c>
      <c r="H315" s="16" t="s">
        <v>94</v>
      </c>
      <c r="I315" s="10" t="s">
        <v>94</v>
      </c>
      <c r="J315" s="30">
        <v>2004</v>
      </c>
      <c r="K315" s="17">
        <v>0.75</v>
      </c>
      <c r="L315" s="31">
        <v>2</v>
      </c>
      <c r="M315" s="79"/>
      <c r="N315" s="80"/>
      <c r="O315" s="81"/>
      <c r="P315" s="53" t="s">
        <v>1087</v>
      </c>
      <c r="Q315" s="52" t="s">
        <v>1088</v>
      </c>
      <c r="R315" s="96">
        <v>15.833333333333334</v>
      </c>
      <c r="S315" s="95">
        <v>19</v>
      </c>
      <c r="T315" s="88">
        <v>0.4</v>
      </c>
      <c r="U315" s="89">
        <f>V315/1.2</f>
        <v>9.5</v>
      </c>
      <c r="V315" s="86">
        <f>S315*(1-T315)</f>
        <v>11.4</v>
      </c>
      <c r="W315" s="33"/>
      <c r="X315" s="40"/>
      <c r="Y315" s="37">
        <f t="shared" si="16"/>
        <v>0</v>
      </c>
      <c r="Z315" s="38">
        <f t="shared" si="17"/>
        <v>0</v>
      </c>
      <c r="AB315" s="76"/>
      <c r="AC315" s="75">
        <f t="shared" si="15"/>
        <v>0</v>
      </c>
      <c r="AD315" s="71"/>
      <c r="AE315" s="72"/>
    </row>
    <row r="316" spans="1:31" ht="15.75" customHeight="1" x14ac:dyDescent="0.2">
      <c r="A316" s="9" t="s">
        <v>27</v>
      </c>
      <c r="B316" s="10" t="s">
        <v>23</v>
      </c>
      <c r="C316" s="11" t="s">
        <v>24</v>
      </c>
      <c r="D316" s="9" t="s">
        <v>41</v>
      </c>
      <c r="E316" s="10" t="s">
        <v>42</v>
      </c>
      <c r="F316" s="11" t="s">
        <v>62</v>
      </c>
      <c r="G316" s="13" t="s">
        <v>781</v>
      </c>
      <c r="H316" s="14" t="s">
        <v>617</v>
      </c>
      <c r="I316" s="15" t="s">
        <v>44</v>
      </c>
      <c r="J316" s="30">
        <v>1996</v>
      </c>
      <c r="K316" s="17">
        <v>0.75</v>
      </c>
      <c r="L316" s="31">
        <v>4</v>
      </c>
      <c r="M316" s="79"/>
      <c r="N316" s="80"/>
      <c r="O316" s="81" t="s">
        <v>804</v>
      </c>
      <c r="P316" s="53" t="s">
        <v>228</v>
      </c>
      <c r="Q316" s="52" t="s">
        <v>619</v>
      </c>
      <c r="R316" s="96">
        <v>19.166666666666668</v>
      </c>
      <c r="S316" s="95">
        <v>23</v>
      </c>
      <c r="T316" s="88">
        <v>0.25</v>
      </c>
      <c r="U316" s="89">
        <f>V316/1.2</f>
        <v>14.375</v>
      </c>
      <c r="V316" s="86">
        <f>S316*(1-T316)</f>
        <v>17.25</v>
      </c>
      <c r="W316" s="33"/>
      <c r="X316" s="40"/>
      <c r="Y316" s="37">
        <f t="shared" si="16"/>
        <v>0</v>
      </c>
      <c r="Z316" s="38">
        <f t="shared" si="17"/>
        <v>0</v>
      </c>
      <c r="AB316" s="76"/>
      <c r="AC316" s="75">
        <f t="shared" si="15"/>
        <v>0</v>
      </c>
      <c r="AD316" s="71"/>
      <c r="AE316" s="72"/>
    </row>
    <row r="317" spans="1:31" ht="15.75" customHeight="1" x14ac:dyDescent="0.2">
      <c r="A317" s="9" t="s">
        <v>27</v>
      </c>
      <c r="B317" s="10" t="s">
        <v>23</v>
      </c>
      <c r="C317" s="11" t="s">
        <v>24</v>
      </c>
      <c r="D317" s="9" t="s">
        <v>41</v>
      </c>
      <c r="E317" s="10" t="s">
        <v>42</v>
      </c>
      <c r="F317" s="11" t="s">
        <v>62</v>
      </c>
      <c r="G317" s="12" t="s">
        <v>781</v>
      </c>
      <c r="H317" s="16" t="s">
        <v>94</v>
      </c>
      <c r="I317" s="10" t="s">
        <v>94</v>
      </c>
      <c r="J317" s="30">
        <v>1996</v>
      </c>
      <c r="K317" s="17">
        <v>0.75</v>
      </c>
      <c r="L317" s="31">
        <v>1</v>
      </c>
      <c r="M317" s="79"/>
      <c r="N317" s="80"/>
      <c r="O317" s="81" t="s">
        <v>804</v>
      </c>
      <c r="P317" s="53" t="s">
        <v>540</v>
      </c>
      <c r="Q317" s="52" t="s">
        <v>618</v>
      </c>
      <c r="R317" s="96">
        <v>28.333333333333336</v>
      </c>
      <c r="S317" s="95">
        <v>34</v>
      </c>
      <c r="T317" s="88">
        <v>0.25</v>
      </c>
      <c r="U317" s="89">
        <f>V317/1.2</f>
        <v>21.25</v>
      </c>
      <c r="V317" s="86">
        <f>S317*(1-T317)</f>
        <v>25.5</v>
      </c>
      <c r="W317" s="33"/>
      <c r="X317" s="40"/>
      <c r="Y317" s="37">
        <f t="shared" si="16"/>
        <v>0</v>
      </c>
      <c r="Z317" s="38">
        <f t="shared" si="17"/>
        <v>0</v>
      </c>
      <c r="AB317" s="76"/>
      <c r="AC317" s="75">
        <f t="shared" si="15"/>
        <v>0</v>
      </c>
      <c r="AD317" s="71"/>
      <c r="AE317" s="72"/>
    </row>
    <row r="318" spans="1:31" ht="15.75" customHeight="1" x14ac:dyDescent="0.2">
      <c r="A318" s="9" t="s">
        <v>27</v>
      </c>
      <c r="B318" s="10" t="s">
        <v>38</v>
      </c>
      <c r="C318" s="11" t="s">
        <v>48</v>
      </c>
      <c r="D318" s="9" t="s">
        <v>41</v>
      </c>
      <c r="E318" s="10" t="s">
        <v>42</v>
      </c>
      <c r="F318" s="11" t="s">
        <v>62</v>
      </c>
      <c r="G318" s="13" t="s">
        <v>780</v>
      </c>
      <c r="H318" s="14" t="s">
        <v>1091</v>
      </c>
      <c r="I318" s="15"/>
      <c r="J318" s="30">
        <v>2005</v>
      </c>
      <c r="K318" s="17">
        <v>0.5</v>
      </c>
      <c r="L318" s="31">
        <v>1</v>
      </c>
      <c r="M318" s="79"/>
      <c r="N318" s="80"/>
      <c r="O318" s="81"/>
      <c r="P318" s="53" t="s">
        <v>90</v>
      </c>
      <c r="Q318" s="52" t="s">
        <v>1092</v>
      </c>
      <c r="R318" s="96">
        <v>15.833333333333334</v>
      </c>
      <c r="S318" s="95">
        <v>19</v>
      </c>
      <c r="T318" s="88">
        <v>0.4</v>
      </c>
      <c r="U318" s="89">
        <f>V318/1.2</f>
        <v>9.5</v>
      </c>
      <c r="V318" s="86">
        <f>S318*(1-T318)</f>
        <v>11.4</v>
      </c>
      <c r="W318" s="33"/>
      <c r="X318" s="40"/>
      <c r="Y318" s="37">
        <f t="shared" si="16"/>
        <v>0</v>
      </c>
      <c r="Z318" s="38">
        <f t="shared" si="17"/>
        <v>0</v>
      </c>
      <c r="AB318" s="76"/>
      <c r="AC318" s="75">
        <f t="shared" si="15"/>
        <v>0</v>
      </c>
      <c r="AD318" s="71"/>
      <c r="AE318" s="72"/>
    </row>
    <row r="319" spans="1:31" ht="15.75" customHeight="1" x14ac:dyDescent="0.2">
      <c r="A319" s="9" t="s">
        <v>27</v>
      </c>
      <c r="B319" s="10" t="s">
        <v>23</v>
      </c>
      <c r="C319" s="11" t="s">
        <v>24</v>
      </c>
      <c r="D319" s="9" t="s">
        <v>41</v>
      </c>
      <c r="E319" s="10" t="s">
        <v>42</v>
      </c>
      <c r="F319" s="11" t="s">
        <v>62</v>
      </c>
      <c r="G319" s="12" t="s">
        <v>782</v>
      </c>
      <c r="H319" s="16" t="s">
        <v>85</v>
      </c>
      <c r="I319" s="10" t="s">
        <v>85</v>
      </c>
      <c r="J319" s="30">
        <v>2007</v>
      </c>
      <c r="K319" s="17">
        <v>0.75</v>
      </c>
      <c r="L319" s="31">
        <v>4</v>
      </c>
      <c r="M319" s="79"/>
      <c r="N319" s="80"/>
      <c r="O319" s="81"/>
      <c r="P319" s="53" t="s">
        <v>209</v>
      </c>
      <c r="Q319" s="52" t="s">
        <v>675</v>
      </c>
      <c r="R319" s="96">
        <v>25.833333333333336</v>
      </c>
      <c r="S319" s="95">
        <v>31</v>
      </c>
      <c r="T319" s="88">
        <v>0.25</v>
      </c>
      <c r="U319" s="89">
        <f>V319/1.2</f>
        <v>19.375</v>
      </c>
      <c r="V319" s="86">
        <f>S319*(1-T319)</f>
        <v>23.25</v>
      </c>
      <c r="W319" s="33"/>
      <c r="X319" s="40"/>
      <c r="Y319" s="37">
        <f t="shared" si="16"/>
        <v>0</v>
      </c>
      <c r="Z319" s="38">
        <f t="shared" si="17"/>
        <v>0</v>
      </c>
      <c r="AB319" s="76"/>
      <c r="AC319" s="75">
        <f t="shared" si="15"/>
        <v>0</v>
      </c>
      <c r="AD319" s="71"/>
      <c r="AE319" s="72"/>
    </row>
    <row r="320" spans="1:31" ht="15.75" customHeight="1" x14ac:dyDescent="0.2">
      <c r="A320" s="9" t="s">
        <v>27</v>
      </c>
      <c r="B320" s="10" t="s">
        <v>23</v>
      </c>
      <c r="C320" s="11" t="s">
        <v>24</v>
      </c>
      <c r="D320" s="9" t="s">
        <v>41</v>
      </c>
      <c r="E320" s="10" t="s">
        <v>42</v>
      </c>
      <c r="F320" s="11" t="s">
        <v>62</v>
      </c>
      <c r="G320" s="13" t="s">
        <v>680</v>
      </c>
      <c r="H320" s="14" t="s">
        <v>681</v>
      </c>
      <c r="I320" s="15" t="s">
        <v>44</v>
      </c>
      <c r="J320" s="30">
        <v>2003</v>
      </c>
      <c r="K320" s="17">
        <v>0.75</v>
      </c>
      <c r="L320" s="31">
        <v>3</v>
      </c>
      <c r="M320" s="79"/>
      <c r="N320" s="80"/>
      <c r="O320" s="81"/>
      <c r="P320" s="53" t="s">
        <v>483</v>
      </c>
      <c r="Q320" s="52" t="s">
        <v>682</v>
      </c>
      <c r="R320" s="96">
        <v>30</v>
      </c>
      <c r="S320" s="95">
        <v>36</v>
      </c>
      <c r="T320" s="88">
        <v>0.25</v>
      </c>
      <c r="U320" s="89">
        <f>V320/1.2</f>
        <v>22.5</v>
      </c>
      <c r="V320" s="86">
        <f>S320*(1-T320)</f>
        <v>27</v>
      </c>
      <c r="W320" s="33"/>
      <c r="X320" s="40"/>
      <c r="Y320" s="37">
        <f t="shared" si="16"/>
        <v>0</v>
      </c>
      <c r="Z320" s="38">
        <f t="shared" si="17"/>
        <v>0</v>
      </c>
      <c r="AB320" s="76"/>
      <c r="AC320" s="75">
        <f t="shared" si="15"/>
        <v>0</v>
      </c>
      <c r="AD320" s="71"/>
      <c r="AE320" s="72"/>
    </row>
    <row r="321" spans="1:31" ht="15.75" customHeight="1" x14ac:dyDescent="0.2">
      <c r="A321" s="9" t="s">
        <v>27</v>
      </c>
      <c r="B321" s="10" t="s">
        <v>23</v>
      </c>
      <c r="C321" s="11" t="s">
        <v>24</v>
      </c>
      <c r="D321" s="9" t="s">
        <v>41</v>
      </c>
      <c r="E321" s="10" t="s">
        <v>42</v>
      </c>
      <c r="F321" s="11" t="s">
        <v>62</v>
      </c>
      <c r="G321" s="13" t="s">
        <v>783</v>
      </c>
      <c r="H321" s="14" t="s">
        <v>616</v>
      </c>
      <c r="I321" s="15" t="s">
        <v>44</v>
      </c>
      <c r="J321" s="30">
        <v>1992</v>
      </c>
      <c r="K321" s="17">
        <v>0.75</v>
      </c>
      <c r="L321" s="31">
        <v>2</v>
      </c>
      <c r="M321" s="79"/>
      <c r="N321" s="80"/>
      <c r="O321" s="81"/>
      <c r="P321" s="53" t="s">
        <v>541</v>
      </c>
      <c r="Q321" s="52" t="s">
        <v>685</v>
      </c>
      <c r="R321" s="96">
        <v>30</v>
      </c>
      <c r="S321" s="95">
        <v>36</v>
      </c>
      <c r="T321" s="88">
        <v>0.25</v>
      </c>
      <c r="U321" s="89">
        <f>V321/1.2</f>
        <v>22.5</v>
      </c>
      <c r="V321" s="86">
        <f>S321*(1-T321)</f>
        <v>27</v>
      </c>
      <c r="W321" s="33"/>
      <c r="X321" s="40"/>
      <c r="Y321" s="37">
        <f t="shared" si="16"/>
        <v>0</v>
      </c>
      <c r="Z321" s="38">
        <f t="shared" si="17"/>
        <v>0</v>
      </c>
      <c r="AB321" s="76"/>
      <c r="AC321" s="75">
        <f t="shared" si="15"/>
        <v>0</v>
      </c>
      <c r="AD321" s="71"/>
      <c r="AE321" s="72"/>
    </row>
    <row r="322" spans="1:31" ht="15.75" customHeight="1" x14ac:dyDescent="0.2">
      <c r="A322" s="9" t="s">
        <v>27</v>
      </c>
      <c r="B322" s="10" t="s">
        <v>23</v>
      </c>
      <c r="C322" s="11" t="s">
        <v>24</v>
      </c>
      <c r="D322" s="9" t="s">
        <v>41</v>
      </c>
      <c r="E322" s="10" t="s">
        <v>42</v>
      </c>
      <c r="F322" s="11" t="s">
        <v>62</v>
      </c>
      <c r="G322" s="13" t="s">
        <v>783</v>
      </c>
      <c r="H322" s="14" t="s">
        <v>686</v>
      </c>
      <c r="I322" s="15" t="s">
        <v>94</v>
      </c>
      <c r="J322" s="30">
        <v>1994</v>
      </c>
      <c r="K322" s="17">
        <v>0.75</v>
      </c>
      <c r="L322" s="31">
        <v>2</v>
      </c>
      <c r="M322" s="79"/>
      <c r="N322" s="80"/>
      <c r="O322" s="81"/>
      <c r="P322" s="53" t="s">
        <v>91</v>
      </c>
      <c r="Q322" s="52" t="s">
        <v>687</v>
      </c>
      <c r="R322" s="96">
        <v>23.333333333333336</v>
      </c>
      <c r="S322" s="95">
        <v>28</v>
      </c>
      <c r="T322" s="88">
        <v>0.25</v>
      </c>
      <c r="U322" s="89">
        <f>V322/1.2</f>
        <v>17.5</v>
      </c>
      <c r="V322" s="86">
        <f>S322*(1-T322)</f>
        <v>21</v>
      </c>
      <c r="W322" s="33"/>
      <c r="X322" s="40"/>
      <c r="Y322" s="37">
        <f t="shared" si="16"/>
        <v>0</v>
      </c>
      <c r="Z322" s="38">
        <f t="shared" si="17"/>
        <v>0</v>
      </c>
      <c r="AB322" s="76"/>
      <c r="AC322" s="75">
        <f t="shared" si="15"/>
        <v>0</v>
      </c>
      <c r="AD322" s="71"/>
      <c r="AE322" s="72"/>
    </row>
    <row r="323" spans="1:31" ht="15.75" customHeight="1" x14ac:dyDescent="0.2">
      <c r="A323" s="9" t="s">
        <v>27</v>
      </c>
      <c r="B323" s="10" t="s">
        <v>23</v>
      </c>
      <c r="C323" s="11" t="s">
        <v>24</v>
      </c>
      <c r="D323" s="9" t="s">
        <v>41</v>
      </c>
      <c r="E323" s="10" t="s">
        <v>42</v>
      </c>
      <c r="F323" s="11" t="s">
        <v>62</v>
      </c>
      <c r="G323" s="12" t="s">
        <v>783</v>
      </c>
      <c r="H323" s="16" t="s">
        <v>683</v>
      </c>
      <c r="I323" s="10" t="s">
        <v>614</v>
      </c>
      <c r="J323" s="30">
        <v>2002</v>
      </c>
      <c r="K323" s="17">
        <v>0.75</v>
      </c>
      <c r="L323" s="31">
        <v>2</v>
      </c>
      <c r="M323" s="79"/>
      <c r="N323" s="80"/>
      <c r="O323" s="81"/>
      <c r="P323" s="53" t="s">
        <v>571</v>
      </c>
      <c r="Q323" s="52" t="s">
        <v>684</v>
      </c>
      <c r="R323" s="96">
        <v>40.833333333333336</v>
      </c>
      <c r="S323" s="95">
        <v>49</v>
      </c>
      <c r="T323" s="88">
        <v>0.25</v>
      </c>
      <c r="U323" s="89">
        <f>V323/1.2</f>
        <v>30.625</v>
      </c>
      <c r="V323" s="86">
        <f>S323*(1-T323)</f>
        <v>36.75</v>
      </c>
      <c r="W323" s="33"/>
      <c r="X323" s="40"/>
      <c r="Y323" s="37">
        <f t="shared" si="16"/>
        <v>0</v>
      </c>
      <c r="Z323" s="38">
        <f t="shared" si="17"/>
        <v>0</v>
      </c>
      <c r="AB323" s="76"/>
      <c r="AC323" s="75">
        <f t="shared" si="15"/>
        <v>0</v>
      </c>
      <c r="AD323" s="71"/>
      <c r="AE323" s="72"/>
    </row>
    <row r="324" spans="1:31" ht="15.75" customHeight="1" x14ac:dyDescent="0.2">
      <c r="A324" s="9" t="s">
        <v>27</v>
      </c>
      <c r="B324" s="10" t="s">
        <v>38</v>
      </c>
      <c r="C324" s="11" t="s">
        <v>48</v>
      </c>
      <c r="D324" s="9" t="s">
        <v>41</v>
      </c>
      <c r="E324" s="10" t="s">
        <v>42</v>
      </c>
      <c r="F324" s="11" t="s">
        <v>62</v>
      </c>
      <c r="G324" s="13" t="s">
        <v>688</v>
      </c>
      <c r="H324" s="14" t="s">
        <v>547</v>
      </c>
      <c r="I324" s="15" t="s">
        <v>71</v>
      </c>
      <c r="J324" s="30">
        <v>1998</v>
      </c>
      <c r="K324" s="17">
        <v>0.375</v>
      </c>
      <c r="L324" s="31">
        <v>1</v>
      </c>
      <c r="M324" s="79"/>
      <c r="N324" s="80"/>
      <c r="O324" s="81"/>
      <c r="P324" s="53" t="s">
        <v>1012</v>
      </c>
      <c r="Q324" s="52" t="s">
        <v>689</v>
      </c>
      <c r="R324" s="96">
        <v>30</v>
      </c>
      <c r="S324" s="95">
        <v>36</v>
      </c>
      <c r="T324" s="88">
        <v>0.4</v>
      </c>
      <c r="U324" s="89">
        <f>V324/1.2</f>
        <v>18</v>
      </c>
      <c r="V324" s="86">
        <f>S324*(1-T324)</f>
        <v>21.599999999999998</v>
      </c>
      <c r="W324" s="33"/>
      <c r="X324" s="40"/>
      <c r="Y324" s="37">
        <f t="shared" si="16"/>
        <v>0</v>
      </c>
      <c r="Z324" s="38">
        <f t="shared" si="17"/>
        <v>0</v>
      </c>
      <c r="AB324" s="76"/>
      <c r="AC324" s="75">
        <f t="shared" si="15"/>
        <v>0</v>
      </c>
      <c r="AD324" s="71"/>
      <c r="AE324" s="72"/>
    </row>
    <row r="325" spans="1:31" ht="15.75" customHeight="1" x14ac:dyDescent="0.2">
      <c r="A325" s="9" t="s">
        <v>27</v>
      </c>
      <c r="B325" s="10" t="s">
        <v>38</v>
      </c>
      <c r="C325" s="11" t="s">
        <v>48</v>
      </c>
      <c r="D325" s="9" t="s">
        <v>41</v>
      </c>
      <c r="E325" s="10" t="s">
        <v>42</v>
      </c>
      <c r="F325" s="11" t="s">
        <v>62</v>
      </c>
      <c r="G325" s="13" t="s">
        <v>784</v>
      </c>
      <c r="H325" s="14" t="s">
        <v>1177</v>
      </c>
      <c r="I325" s="15"/>
      <c r="J325" s="30">
        <v>2008</v>
      </c>
      <c r="K325" s="17">
        <v>0.375</v>
      </c>
      <c r="L325" s="31">
        <v>1</v>
      </c>
      <c r="M325" s="79" t="s">
        <v>45</v>
      </c>
      <c r="N325" s="80"/>
      <c r="O325" s="81"/>
      <c r="P325" s="53" t="s">
        <v>542</v>
      </c>
      <c r="Q325" s="52" t="s">
        <v>1178</v>
      </c>
      <c r="R325" s="96">
        <v>27.5</v>
      </c>
      <c r="S325" s="95">
        <v>33</v>
      </c>
      <c r="T325" s="88">
        <v>0.25</v>
      </c>
      <c r="U325" s="89">
        <f>V325/1.2</f>
        <v>20.625</v>
      </c>
      <c r="V325" s="86">
        <f>S325*(1-T325)</f>
        <v>24.75</v>
      </c>
      <c r="W325" s="33"/>
      <c r="X325" s="40"/>
      <c r="Y325" s="37">
        <f t="shared" si="16"/>
        <v>0</v>
      </c>
      <c r="Z325" s="38">
        <f t="shared" si="17"/>
        <v>0</v>
      </c>
      <c r="AB325" s="76"/>
      <c r="AC325" s="75">
        <f t="shared" si="15"/>
        <v>0</v>
      </c>
      <c r="AD325" s="71"/>
      <c r="AE325" s="72"/>
    </row>
    <row r="326" spans="1:31" ht="15.75" customHeight="1" x14ac:dyDescent="0.2">
      <c r="A326" s="9" t="s">
        <v>27</v>
      </c>
      <c r="B326" s="10" t="s">
        <v>38</v>
      </c>
      <c r="C326" s="11" t="s">
        <v>48</v>
      </c>
      <c r="D326" s="9" t="s">
        <v>41</v>
      </c>
      <c r="E326" s="10" t="s">
        <v>42</v>
      </c>
      <c r="F326" s="11" t="s">
        <v>62</v>
      </c>
      <c r="G326" s="13" t="s">
        <v>1150</v>
      </c>
      <c r="H326" s="14" t="s">
        <v>1151</v>
      </c>
      <c r="I326" s="15" t="s">
        <v>112</v>
      </c>
      <c r="J326" s="30">
        <v>2001</v>
      </c>
      <c r="K326" s="17">
        <v>0.375</v>
      </c>
      <c r="L326" s="31">
        <v>1</v>
      </c>
      <c r="M326" s="79"/>
      <c r="N326" s="80"/>
      <c r="O326" s="81"/>
      <c r="P326" s="53" t="s">
        <v>571</v>
      </c>
      <c r="Q326" s="52" t="s">
        <v>1152</v>
      </c>
      <c r="R326" s="96">
        <v>22.5</v>
      </c>
      <c r="S326" s="95">
        <v>27</v>
      </c>
      <c r="T326" s="88">
        <v>0.25</v>
      </c>
      <c r="U326" s="89">
        <f>V326/1.2</f>
        <v>16.875</v>
      </c>
      <c r="V326" s="86">
        <f>S326*(1-T326)</f>
        <v>20.25</v>
      </c>
      <c r="W326" s="33"/>
      <c r="X326" s="40"/>
      <c r="Y326" s="37">
        <f t="shared" si="16"/>
        <v>0</v>
      </c>
      <c r="Z326" s="38">
        <f t="shared" si="17"/>
        <v>0</v>
      </c>
      <c r="AB326" s="76"/>
      <c r="AC326" s="75">
        <f t="shared" si="15"/>
        <v>0</v>
      </c>
      <c r="AD326" s="71"/>
      <c r="AE326" s="72"/>
    </row>
    <row r="327" spans="1:31" ht="15.75" customHeight="1" x14ac:dyDescent="0.2">
      <c r="A327" s="9" t="s">
        <v>27</v>
      </c>
      <c r="B327" s="10" t="s">
        <v>38</v>
      </c>
      <c r="C327" s="11" t="s">
        <v>48</v>
      </c>
      <c r="D327" s="9" t="s">
        <v>41</v>
      </c>
      <c r="E327" s="10" t="s">
        <v>42</v>
      </c>
      <c r="F327" s="11" t="s">
        <v>62</v>
      </c>
      <c r="G327" s="12" t="s">
        <v>1093</v>
      </c>
      <c r="H327" s="16" t="s">
        <v>1094</v>
      </c>
      <c r="I327" s="10" t="s">
        <v>69</v>
      </c>
      <c r="J327" s="30">
        <v>2003</v>
      </c>
      <c r="K327" s="17">
        <v>0.375</v>
      </c>
      <c r="L327" s="31">
        <v>1</v>
      </c>
      <c r="M327" s="79"/>
      <c r="N327" s="80"/>
      <c r="O327" s="81"/>
      <c r="P327" s="53" t="s">
        <v>542</v>
      </c>
      <c r="Q327" s="52" t="s">
        <v>1095</v>
      </c>
      <c r="R327" s="96">
        <v>15.833333333333334</v>
      </c>
      <c r="S327" s="95">
        <v>19</v>
      </c>
      <c r="T327" s="88">
        <v>0.4</v>
      </c>
      <c r="U327" s="89">
        <f>V327/1.2</f>
        <v>9.5</v>
      </c>
      <c r="V327" s="86">
        <f>S327*(1-T327)</f>
        <v>11.4</v>
      </c>
      <c r="W327" s="33"/>
      <c r="X327" s="40"/>
      <c r="Y327" s="37">
        <f t="shared" si="16"/>
        <v>0</v>
      </c>
      <c r="Z327" s="38">
        <f t="shared" si="17"/>
        <v>0</v>
      </c>
      <c r="AB327" s="76"/>
      <c r="AC327" s="75">
        <f t="shared" si="15"/>
        <v>0</v>
      </c>
      <c r="AD327" s="71"/>
      <c r="AE327" s="72"/>
    </row>
    <row r="328" spans="1:31" ht="15.75" customHeight="1" x14ac:dyDescent="0.2">
      <c r="A328" s="9" t="s">
        <v>27</v>
      </c>
      <c r="B328" s="10" t="s">
        <v>23</v>
      </c>
      <c r="C328" s="11" t="s">
        <v>24</v>
      </c>
      <c r="D328" s="9" t="s">
        <v>41</v>
      </c>
      <c r="E328" s="10" t="s">
        <v>66</v>
      </c>
      <c r="F328" s="11" t="s">
        <v>95</v>
      </c>
      <c r="G328" s="13" t="s">
        <v>574</v>
      </c>
      <c r="H328" s="14" t="s">
        <v>575</v>
      </c>
      <c r="I328" s="15" t="s">
        <v>734</v>
      </c>
      <c r="J328" s="30">
        <v>1999</v>
      </c>
      <c r="K328" s="17">
        <v>1.5</v>
      </c>
      <c r="L328" s="31">
        <v>5</v>
      </c>
      <c r="M328" s="79"/>
      <c r="N328" s="80"/>
      <c r="O328" s="81"/>
      <c r="P328" s="53" t="s">
        <v>576</v>
      </c>
      <c r="Q328" s="52" t="s">
        <v>577</v>
      </c>
      <c r="R328" s="96">
        <v>57.5</v>
      </c>
      <c r="S328" s="95">
        <v>69</v>
      </c>
      <c r="T328" s="88">
        <v>0.25</v>
      </c>
      <c r="U328" s="89">
        <f>V328/1.2</f>
        <v>43.125</v>
      </c>
      <c r="V328" s="86">
        <f>S328*(1-T328)</f>
        <v>51.75</v>
      </c>
      <c r="W328" s="33"/>
      <c r="X328" s="40"/>
      <c r="Y328" s="37">
        <f t="shared" si="16"/>
        <v>0</v>
      </c>
      <c r="Z328" s="38">
        <f t="shared" si="17"/>
        <v>0</v>
      </c>
      <c r="AB328" s="76"/>
      <c r="AC328" s="75">
        <f t="shared" si="15"/>
        <v>0</v>
      </c>
      <c r="AD328" s="71"/>
      <c r="AE328" s="72"/>
    </row>
    <row r="329" spans="1:31" ht="15.75" customHeight="1" x14ac:dyDescent="0.2">
      <c r="A329" s="9" t="s">
        <v>27</v>
      </c>
      <c r="B329" s="10" t="s">
        <v>38</v>
      </c>
      <c r="C329" s="11" t="s">
        <v>48</v>
      </c>
      <c r="D329" s="9" t="s">
        <v>41</v>
      </c>
      <c r="E329" s="10" t="s">
        <v>66</v>
      </c>
      <c r="F329" s="11" t="s">
        <v>156</v>
      </c>
      <c r="G329" s="13" t="s">
        <v>157</v>
      </c>
      <c r="H329" s="14" t="s">
        <v>159</v>
      </c>
      <c r="I329" s="15" t="s">
        <v>68</v>
      </c>
      <c r="J329" s="30">
        <v>1995</v>
      </c>
      <c r="K329" s="17">
        <v>0.375</v>
      </c>
      <c r="L329" s="31">
        <v>1</v>
      </c>
      <c r="M329" s="79"/>
      <c r="N329" s="80"/>
      <c r="O329" s="81"/>
      <c r="P329" s="53" t="s">
        <v>50</v>
      </c>
      <c r="Q329" s="52" t="s">
        <v>164</v>
      </c>
      <c r="R329" s="96">
        <v>37.5</v>
      </c>
      <c r="S329" s="95">
        <v>45</v>
      </c>
      <c r="T329" s="88">
        <v>0.25</v>
      </c>
      <c r="U329" s="89">
        <f>V329/1.2</f>
        <v>28.125</v>
      </c>
      <c r="V329" s="86">
        <f>S329*(1-T329)</f>
        <v>33.75</v>
      </c>
      <c r="W329" s="33"/>
      <c r="X329" s="40"/>
      <c r="Y329" s="37">
        <f t="shared" si="16"/>
        <v>0</v>
      </c>
      <c r="Z329" s="38">
        <f t="shared" si="17"/>
        <v>0</v>
      </c>
      <c r="AB329" s="76"/>
      <c r="AC329" s="75">
        <f t="shared" si="15"/>
        <v>0</v>
      </c>
      <c r="AD329" s="71"/>
      <c r="AE329" s="72"/>
    </row>
    <row r="330" spans="1:31" ht="15.75" customHeight="1" x14ac:dyDescent="0.2">
      <c r="A330" s="9" t="s">
        <v>27</v>
      </c>
      <c r="B330" s="10" t="s">
        <v>38</v>
      </c>
      <c r="C330" s="11" t="s">
        <v>48</v>
      </c>
      <c r="D330" s="9" t="s">
        <v>41</v>
      </c>
      <c r="E330" s="10" t="s">
        <v>66</v>
      </c>
      <c r="F330" s="11" t="s">
        <v>156</v>
      </c>
      <c r="G330" s="13" t="s">
        <v>157</v>
      </c>
      <c r="H330" s="14" t="s">
        <v>159</v>
      </c>
      <c r="I330" s="15" t="s">
        <v>68</v>
      </c>
      <c r="J330" s="30">
        <v>2005</v>
      </c>
      <c r="K330" s="17">
        <v>0.375</v>
      </c>
      <c r="L330" s="31">
        <v>1</v>
      </c>
      <c r="M330" s="79"/>
      <c r="N330" s="80"/>
      <c r="O330" s="81"/>
      <c r="P330" s="53" t="s">
        <v>50</v>
      </c>
      <c r="Q330" s="52" t="s">
        <v>160</v>
      </c>
      <c r="R330" s="96">
        <v>32.5</v>
      </c>
      <c r="S330" s="95">
        <v>39</v>
      </c>
      <c r="T330" s="88">
        <v>0.25</v>
      </c>
      <c r="U330" s="89">
        <f>V330/1.2</f>
        <v>24.375</v>
      </c>
      <c r="V330" s="86">
        <f>S330*(1-T330)</f>
        <v>29.25</v>
      </c>
      <c r="W330" s="33"/>
      <c r="X330" s="40"/>
      <c r="Y330" s="37">
        <f t="shared" si="16"/>
        <v>0</v>
      </c>
      <c r="Z330" s="38">
        <f t="shared" si="17"/>
        <v>0</v>
      </c>
      <c r="AB330" s="76"/>
      <c r="AC330" s="75">
        <f t="shared" si="15"/>
        <v>0</v>
      </c>
      <c r="AD330" s="71"/>
      <c r="AE330" s="72"/>
    </row>
    <row r="331" spans="1:31" ht="15.75" customHeight="1" x14ac:dyDescent="0.2">
      <c r="A331" s="9" t="s">
        <v>22</v>
      </c>
      <c r="B331" s="10" t="s">
        <v>23</v>
      </c>
      <c r="C331" s="11" t="s">
        <v>24</v>
      </c>
      <c r="D331" s="9" t="s">
        <v>41</v>
      </c>
      <c r="E331" s="10" t="s">
        <v>66</v>
      </c>
      <c r="F331" s="11" t="s">
        <v>156</v>
      </c>
      <c r="G331" s="13" t="s">
        <v>633</v>
      </c>
      <c r="H331" s="14" t="s">
        <v>634</v>
      </c>
      <c r="I331" s="15" t="s">
        <v>34</v>
      </c>
      <c r="J331" s="30">
        <v>2007</v>
      </c>
      <c r="K331" s="17">
        <v>3</v>
      </c>
      <c r="L331" s="31">
        <v>1</v>
      </c>
      <c r="M331" s="79" t="s">
        <v>45</v>
      </c>
      <c r="N331" s="80" t="s">
        <v>35</v>
      </c>
      <c r="O331" s="81" t="s">
        <v>87</v>
      </c>
      <c r="P331" s="53" t="s">
        <v>1019</v>
      </c>
      <c r="Q331" s="52" t="s">
        <v>635</v>
      </c>
      <c r="R331" s="96">
        <v>124.16666666666667</v>
      </c>
      <c r="S331" s="95">
        <v>149</v>
      </c>
      <c r="T331" s="88">
        <v>0.25</v>
      </c>
      <c r="U331" s="89">
        <f>V331/1.2</f>
        <v>93.125</v>
      </c>
      <c r="V331" s="86">
        <f>S331*(1-T331)</f>
        <v>111.75</v>
      </c>
      <c r="W331" s="33"/>
      <c r="X331" s="40"/>
      <c r="Y331" s="37">
        <f t="shared" si="16"/>
        <v>0</v>
      </c>
      <c r="Z331" s="38">
        <f t="shared" si="17"/>
        <v>0</v>
      </c>
      <c r="AB331" s="76"/>
      <c r="AC331" s="75">
        <f t="shared" si="15"/>
        <v>0</v>
      </c>
      <c r="AD331" s="71"/>
      <c r="AE331" s="72"/>
    </row>
    <row r="332" spans="1:31" ht="15.75" customHeight="1" x14ac:dyDescent="0.2">
      <c r="A332" s="9" t="s">
        <v>27</v>
      </c>
      <c r="B332" s="10" t="s">
        <v>38</v>
      </c>
      <c r="C332" s="11" t="s">
        <v>48</v>
      </c>
      <c r="D332" s="9" t="s">
        <v>41</v>
      </c>
      <c r="E332" s="10" t="s">
        <v>66</v>
      </c>
      <c r="F332" s="11" t="s">
        <v>156</v>
      </c>
      <c r="G332" s="13" t="s">
        <v>633</v>
      </c>
      <c r="H332" s="14" t="s">
        <v>636</v>
      </c>
      <c r="I332" s="15" t="s">
        <v>68</v>
      </c>
      <c r="J332" s="30">
        <v>2005</v>
      </c>
      <c r="K332" s="17">
        <v>1.5</v>
      </c>
      <c r="L332" s="31">
        <v>1</v>
      </c>
      <c r="M332" s="79">
        <v>-3</v>
      </c>
      <c r="N332" s="80" t="s">
        <v>35</v>
      </c>
      <c r="O332" s="81" t="s">
        <v>87</v>
      </c>
      <c r="P332" s="53" t="s">
        <v>929</v>
      </c>
      <c r="Q332" s="52" t="s">
        <v>637</v>
      </c>
      <c r="R332" s="96">
        <v>82.5</v>
      </c>
      <c r="S332" s="95">
        <v>99</v>
      </c>
      <c r="T332" s="88">
        <v>0.25</v>
      </c>
      <c r="U332" s="89">
        <f>V332/1.2</f>
        <v>61.875</v>
      </c>
      <c r="V332" s="86">
        <f>S332*(1-T332)</f>
        <v>74.25</v>
      </c>
      <c r="W332" s="33"/>
      <c r="X332" s="40"/>
      <c r="Y332" s="37">
        <f t="shared" si="16"/>
        <v>0</v>
      </c>
      <c r="Z332" s="38">
        <f t="shared" si="17"/>
        <v>0</v>
      </c>
      <c r="AB332" s="76"/>
      <c r="AC332" s="75">
        <f t="shared" si="15"/>
        <v>0</v>
      </c>
      <c r="AD332" s="71"/>
      <c r="AE332" s="72"/>
    </row>
    <row r="333" spans="1:31" ht="15.75" customHeight="1" x14ac:dyDescent="0.2">
      <c r="A333" s="9" t="s">
        <v>27</v>
      </c>
      <c r="B333" s="10" t="s">
        <v>38</v>
      </c>
      <c r="C333" s="11" t="s">
        <v>48</v>
      </c>
      <c r="D333" s="9" t="s">
        <v>41</v>
      </c>
      <c r="E333" s="10" t="s">
        <v>66</v>
      </c>
      <c r="F333" s="11" t="s">
        <v>156</v>
      </c>
      <c r="G333" s="12" t="s">
        <v>1101</v>
      </c>
      <c r="H333" s="16" t="s">
        <v>1102</v>
      </c>
      <c r="I333" s="10" t="s">
        <v>69</v>
      </c>
      <c r="J333" s="30">
        <v>2004</v>
      </c>
      <c r="K333" s="17">
        <v>0.375</v>
      </c>
      <c r="L333" s="31">
        <v>3</v>
      </c>
      <c r="M333" s="79"/>
      <c r="N333" s="80"/>
      <c r="O333" s="81"/>
      <c r="P333" s="53" t="s">
        <v>1043</v>
      </c>
      <c r="Q333" s="52" t="s">
        <v>1103</v>
      </c>
      <c r="R333" s="96">
        <v>15.833333333333334</v>
      </c>
      <c r="S333" s="95">
        <v>19</v>
      </c>
      <c r="T333" s="88">
        <v>0.25</v>
      </c>
      <c r="U333" s="89">
        <f>V333/1.2</f>
        <v>11.875</v>
      </c>
      <c r="V333" s="86">
        <f>S333*(1-T333)</f>
        <v>14.25</v>
      </c>
      <c r="W333" s="33"/>
      <c r="X333" s="40"/>
      <c r="Y333" s="37">
        <f t="shared" si="16"/>
        <v>0</v>
      </c>
      <c r="Z333" s="38">
        <f t="shared" si="17"/>
        <v>0</v>
      </c>
      <c r="AB333" s="76"/>
      <c r="AC333" s="75">
        <f t="shared" si="15"/>
        <v>0</v>
      </c>
      <c r="AD333" s="71"/>
      <c r="AE333" s="72"/>
    </row>
    <row r="334" spans="1:31" ht="15.75" customHeight="1" x14ac:dyDescent="0.2">
      <c r="A334" s="9" t="s">
        <v>27</v>
      </c>
      <c r="B334" s="10" t="s">
        <v>38</v>
      </c>
      <c r="C334" s="11" t="s">
        <v>48</v>
      </c>
      <c r="D334" s="9" t="s">
        <v>41</v>
      </c>
      <c r="E334" s="10" t="s">
        <v>66</v>
      </c>
      <c r="F334" s="11" t="s">
        <v>156</v>
      </c>
      <c r="G334" s="12" t="s">
        <v>1101</v>
      </c>
      <c r="H334" s="16" t="s">
        <v>1129</v>
      </c>
      <c r="I334" s="10" t="s">
        <v>68</v>
      </c>
      <c r="J334" s="30">
        <v>2010</v>
      </c>
      <c r="K334" s="17">
        <v>0.375</v>
      </c>
      <c r="L334" s="31">
        <v>1</v>
      </c>
      <c r="M334" s="79"/>
      <c r="N334" s="80"/>
      <c r="O334" s="81"/>
      <c r="P334" s="53" t="s">
        <v>1043</v>
      </c>
      <c r="Q334" s="52" t="s">
        <v>1130</v>
      </c>
      <c r="R334" s="96">
        <v>20</v>
      </c>
      <c r="S334" s="95">
        <v>24</v>
      </c>
      <c r="T334" s="88">
        <v>0.25</v>
      </c>
      <c r="U334" s="89">
        <f>V334/1.2</f>
        <v>15</v>
      </c>
      <c r="V334" s="86">
        <f>S334*(1-T334)</f>
        <v>18</v>
      </c>
      <c r="W334" s="33"/>
      <c r="X334" s="40"/>
      <c r="Y334" s="37">
        <f t="shared" si="16"/>
        <v>0</v>
      </c>
      <c r="Z334" s="38">
        <f t="shared" si="17"/>
        <v>0</v>
      </c>
      <c r="AB334" s="76"/>
      <c r="AC334" s="75">
        <f t="shared" si="15"/>
        <v>0</v>
      </c>
      <c r="AD334" s="71"/>
      <c r="AE334" s="72"/>
    </row>
    <row r="335" spans="1:31" ht="15.75" customHeight="1" x14ac:dyDescent="0.2">
      <c r="A335" s="9" t="s">
        <v>27</v>
      </c>
      <c r="B335" s="10" t="s">
        <v>38</v>
      </c>
      <c r="C335" s="11" t="s">
        <v>48</v>
      </c>
      <c r="D335" s="9" t="s">
        <v>41</v>
      </c>
      <c r="E335" s="10" t="s">
        <v>66</v>
      </c>
      <c r="F335" s="11" t="s">
        <v>156</v>
      </c>
      <c r="G335" s="13" t="s">
        <v>1101</v>
      </c>
      <c r="H335" s="14" t="s">
        <v>1131</v>
      </c>
      <c r="I335" s="15" t="s">
        <v>68</v>
      </c>
      <c r="J335" s="30">
        <v>2008</v>
      </c>
      <c r="K335" s="17">
        <v>0.375</v>
      </c>
      <c r="L335" s="31">
        <v>1</v>
      </c>
      <c r="M335" s="79"/>
      <c r="N335" s="80"/>
      <c r="O335" s="81"/>
      <c r="P335" s="53" t="s">
        <v>1043</v>
      </c>
      <c r="Q335" s="52" t="s">
        <v>1132</v>
      </c>
      <c r="R335" s="96">
        <v>20</v>
      </c>
      <c r="S335" s="95">
        <v>24</v>
      </c>
      <c r="T335" s="88">
        <v>0.25</v>
      </c>
      <c r="U335" s="89">
        <f>V335/1.2</f>
        <v>15</v>
      </c>
      <c r="V335" s="86">
        <f>S335*(1-T335)</f>
        <v>18</v>
      </c>
      <c r="W335" s="33"/>
      <c r="X335" s="40"/>
      <c r="Y335" s="37">
        <f t="shared" si="16"/>
        <v>0</v>
      </c>
      <c r="Z335" s="38">
        <f t="shared" si="17"/>
        <v>0</v>
      </c>
      <c r="AB335" s="76"/>
      <c r="AC335" s="75">
        <f t="shared" si="15"/>
        <v>0</v>
      </c>
      <c r="AD335" s="71"/>
      <c r="AE335" s="72"/>
    </row>
    <row r="336" spans="1:31" ht="15.75" customHeight="1" x14ac:dyDescent="0.2">
      <c r="A336" s="9" t="s">
        <v>27</v>
      </c>
      <c r="B336" s="10" t="s">
        <v>38</v>
      </c>
      <c r="C336" s="11" t="s">
        <v>48</v>
      </c>
      <c r="D336" s="9" t="s">
        <v>41</v>
      </c>
      <c r="E336" s="10" t="s">
        <v>66</v>
      </c>
      <c r="F336" s="11" t="s">
        <v>156</v>
      </c>
      <c r="G336" s="12" t="s">
        <v>1101</v>
      </c>
      <c r="H336" s="16" t="s">
        <v>1131</v>
      </c>
      <c r="I336" s="10" t="s">
        <v>68</v>
      </c>
      <c r="J336" s="30">
        <v>2009</v>
      </c>
      <c r="K336" s="17">
        <v>0.375</v>
      </c>
      <c r="L336" s="31">
        <v>1</v>
      </c>
      <c r="M336" s="79"/>
      <c r="N336" s="80"/>
      <c r="O336" s="81"/>
      <c r="P336" s="53" t="s">
        <v>1043</v>
      </c>
      <c r="Q336" s="52" t="s">
        <v>1133</v>
      </c>
      <c r="R336" s="96">
        <v>20</v>
      </c>
      <c r="S336" s="95">
        <v>24</v>
      </c>
      <c r="T336" s="88">
        <v>0.25</v>
      </c>
      <c r="U336" s="89">
        <f>V336/1.2</f>
        <v>15</v>
      </c>
      <c r="V336" s="86">
        <f>S336*(1-T336)</f>
        <v>18</v>
      </c>
      <c r="W336" s="33"/>
      <c r="X336" s="40"/>
      <c r="Y336" s="37">
        <f t="shared" si="16"/>
        <v>0</v>
      </c>
      <c r="Z336" s="38">
        <f t="shared" si="17"/>
        <v>0</v>
      </c>
      <c r="AB336" s="76"/>
      <c r="AC336" s="75">
        <f t="shared" si="15"/>
        <v>0</v>
      </c>
      <c r="AD336" s="71"/>
      <c r="AE336" s="72"/>
    </row>
    <row r="337" spans="1:31" ht="15.75" customHeight="1" x14ac:dyDescent="0.2">
      <c r="A337" s="9" t="s">
        <v>27</v>
      </c>
      <c r="B337" s="10" t="s">
        <v>38</v>
      </c>
      <c r="C337" s="11" t="s">
        <v>24</v>
      </c>
      <c r="D337" s="9" t="s">
        <v>41</v>
      </c>
      <c r="E337" s="10" t="s">
        <v>66</v>
      </c>
      <c r="F337" s="11" t="s">
        <v>615</v>
      </c>
      <c r="G337" s="12" t="s">
        <v>878</v>
      </c>
      <c r="H337" s="16" t="s">
        <v>879</v>
      </c>
      <c r="I337" s="10" t="s">
        <v>68</v>
      </c>
      <c r="J337" s="30">
        <v>1999</v>
      </c>
      <c r="K337" s="17">
        <v>0.75</v>
      </c>
      <c r="L337" s="31">
        <v>6</v>
      </c>
      <c r="M337" s="79"/>
      <c r="N337" s="80"/>
      <c r="O337" s="81"/>
      <c r="P337" s="53" t="s">
        <v>1016</v>
      </c>
      <c r="Q337" s="52" t="s">
        <v>880</v>
      </c>
      <c r="R337" s="96">
        <v>15.833333333333334</v>
      </c>
      <c r="S337" s="95">
        <v>19</v>
      </c>
      <c r="T337" s="88">
        <v>0.4</v>
      </c>
      <c r="U337" s="89">
        <f>V337/1.2</f>
        <v>9.5</v>
      </c>
      <c r="V337" s="86">
        <f>S337*(1-T337)</f>
        <v>11.4</v>
      </c>
      <c r="W337" s="33"/>
      <c r="X337" s="40"/>
      <c r="Y337" s="37">
        <f t="shared" si="16"/>
        <v>0</v>
      </c>
      <c r="Z337" s="38">
        <f t="shared" si="17"/>
        <v>0</v>
      </c>
      <c r="AB337" s="76"/>
      <c r="AC337" s="75">
        <f t="shared" si="15"/>
        <v>0</v>
      </c>
      <c r="AD337" s="71"/>
      <c r="AE337" s="72"/>
    </row>
    <row r="338" spans="1:31" ht="15.75" customHeight="1" x14ac:dyDescent="0.2">
      <c r="A338" s="9" t="s">
        <v>27</v>
      </c>
      <c r="B338" s="10" t="s">
        <v>38</v>
      </c>
      <c r="C338" s="11" t="s">
        <v>24</v>
      </c>
      <c r="D338" s="9" t="s">
        <v>41</v>
      </c>
      <c r="E338" s="10" t="s">
        <v>66</v>
      </c>
      <c r="F338" s="11" t="s">
        <v>615</v>
      </c>
      <c r="G338" s="13" t="s">
        <v>878</v>
      </c>
      <c r="H338" s="14" t="s">
        <v>879</v>
      </c>
      <c r="I338" s="15" t="s">
        <v>68</v>
      </c>
      <c r="J338" s="30">
        <v>1999</v>
      </c>
      <c r="K338" s="17">
        <v>0.75</v>
      </c>
      <c r="L338" s="31">
        <v>3</v>
      </c>
      <c r="M338" s="79"/>
      <c r="N338" s="80"/>
      <c r="O338" s="81"/>
      <c r="P338" s="53" t="s">
        <v>1015</v>
      </c>
      <c r="Q338" s="52" t="s">
        <v>881</v>
      </c>
      <c r="R338" s="96">
        <v>15.833333333333334</v>
      </c>
      <c r="S338" s="95">
        <v>19</v>
      </c>
      <c r="T338" s="88">
        <v>0.4</v>
      </c>
      <c r="U338" s="89">
        <f>V338/1.2</f>
        <v>9.5</v>
      </c>
      <c r="V338" s="86">
        <f>S338*(1-T338)</f>
        <v>11.4</v>
      </c>
      <c r="W338" s="33"/>
      <c r="X338" s="40"/>
      <c r="Y338" s="37">
        <f t="shared" si="16"/>
        <v>0</v>
      </c>
      <c r="Z338" s="38">
        <f t="shared" si="17"/>
        <v>0</v>
      </c>
      <c r="AB338" s="76"/>
      <c r="AC338" s="75">
        <f t="shared" si="15"/>
        <v>0</v>
      </c>
      <c r="AD338" s="71"/>
      <c r="AE338" s="72"/>
    </row>
    <row r="339" spans="1:31" ht="15.75" customHeight="1" x14ac:dyDescent="0.2">
      <c r="A339" s="9" t="s">
        <v>27</v>
      </c>
      <c r="B339" s="10" t="s">
        <v>38</v>
      </c>
      <c r="C339" s="11" t="s">
        <v>24</v>
      </c>
      <c r="D339" s="9" t="s">
        <v>41</v>
      </c>
      <c r="E339" s="10" t="s">
        <v>66</v>
      </c>
      <c r="F339" s="11" t="s">
        <v>615</v>
      </c>
      <c r="G339" s="12" t="s">
        <v>1097</v>
      </c>
      <c r="H339" s="16" t="s">
        <v>1098</v>
      </c>
      <c r="I339" s="10" t="s">
        <v>69</v>
      </c>
      <c r="J339" s="30">
        <v>2013</v>
      </c>
      <c r="K339" s="17">
        <v>0.75</v>
      </c>
      <c r="L339" s="31">
        <v>4</v>
      </c>
      <c r="M339" s="79"/>
      <c r="N339" s="80"/>
      <c r="O339" s="81"/>
      <c r="P339" s="53" t="s">
        <v>1099</v>
      </c>
      <c r="Q339" s="52" t="s">
        <v>1100</v>
      </c>
      <c r="R339" s="96">
        <v>15.833333333333334</v>
      </c>
      <c r="S339" s="95">
        <v>19</v>
      </c>
      <c r="T339" s="88">
        <v>0.15</v>
      </c>
      <c r="U339" s="89">
        <f>V339/1.2</f>
        <v>13.458333333333332</v>
      </c>
      <c r="V339" s="86">
        <f>S339*(1-T339)</f>
        <v>16.149999999999999</v>
      </c>
      <c r="W339" s="33"/>
      <c r="X339" s="40"/>
      <c r="Y339" s="37">
        <f t="shared" si="16"/>
        <v>0</v>
      </c>
      <c r="Z339" s="38">
        <f t="shared" si="17"/>
        <v>0</v>
      </c>
      <c r="AB339" s="76"/>
      <c r="AC339" s="75">
        <f t="shared" si="15"/>
        <v>0</v>
      </c>
      <c r="AD339" s="71"/>
      <c r="AE339" s="72"/>
    </row>
    <row r="340" spans="1:31" ht="15.75" customHeight="1" x14ac:dyDescent="0.2">
      <c r="A340" s="9" t="s">
        <v>27</v>
      </c>
      <c r="B340" s="10" t="s">
        <v>23</v>
      </c>
      <c r="C340" s="11" t="s">
        <v>24</v>
      </c>
      <c r="D340" s="9" t="s">
        <v>41</v>
      </c>
      <c r="E340" s="10" t="s">
        <v>66</v>
      </c>
      <c r="F340" s="11" t="s">
        <v>97</v>
      </c>
      <c r="G340" s="13" t="s">
        <v>613</v>
      </c>
      <c r="H340" s="14" t="s">
        <v>645</v>
      </c>
      <c r="I340" s="15" t="s">
        <v>34</v>
      </c>
      <c r="J340" s="30">
        <v>1992</v>
      </c>
      <c r="K340" s="17">
        <v>0.75</v>
      </c>
      <c r="L340" s="31">
        <v>1</v>
      </c>
      <c r="M340" s="79"/>
      <c r="N340" s="80"/>
      <c r="O340" s="81"/>
      <c r="P340" s="53" t="s">
        <v>507</v>
      </c>
      <c r="Q340" s="52" t="s">
        <v>1320</v>
      </c>
      <c r="R340" s="96">
        <v>65.833333333333343</v>
      </c>
      <c r="S340" s="95">
        <v>79</v>
      </c>
      <c r="T340" s="88">
        <v>0.25</v>
      </c>
      <c r="U340" s="89">
        <f>V340/1.2</f>
        <v>49.375</v>
      </c>
      <c r="V340" s="86">
        <f>S340*(1-T340)</f>
        <v>59.25</v>
      </c>
      <c r="W340" s="33"/>
      <c r="X340" s="40"/>
      <c r="Y340" s="37">
        <f t="shared" si="16"/>
        <v>0</v>
      </c>
      <c r="Z340" s="38">
        <f t="shared" si="17"/>
        <v>0</v>
      </c>
      <c r="AB340" s="76"/>
      <c r="AC340" s="75">
        <f t="shared" si="15"/>
        <v>0</v>
      </c>
      <c r="AD340" s="71"/>
      <c r="AE340" s="72"/>
    </row>
    <row r="341" spans="1:31" ht="15.75" customHeight="1" x14ac:dyDescent="0.2">
      <c r="A341" s="9" t="s">
        <v>27</v>
      </c>
      <c r="B341" s="10" t="s">
        <v>38</v>
      </c>
      <c r="C341" s="11" t="s">
        <v>24</v>
      </c>
      <c r="D341" s="9" t="s">
        <v>41</v>
      </c>
      <c r="E341" s="10" t="s">
        <v>66</v>
      </c>
      <c r="F341" s="11" t="s">
        <v>67</v>
      </c>
      <c r="G341" s="13" t="s">
        <v>1059</v>
      </c>
      <c r="H341" s="14" t="s">
        <v>1060</v>
      </c>
      <c r="I341" s="15" t="s">
        <v>69</v>
      </c>
      <c r="J341" s="30">
        <v>2011</v>
      </c>
      <c r="K341" s="17">
        <v>0.75</v>
      </c>
      <c r="L341" s="31">
        <v>1</v>
      </c>
      <c r="M341" s="79"/>
      <c r="N341" s="80"/>
      <c r="O341" s="81"/>
      <c r="P341" s="53" t="s">
        <v>1061</v>
      </c>
      <c r="Q341" s="52" t="s">
        <v>1062</v>
      </c>
      <c r="R341" s="96">
        <v>11.666666666666668</v>
      </c>
      <c r="S341" s="95">
        <v>14</v>
      </c>
      <c r="T341" s="88">
        <v>0.15</v>
      </c>
      <c r="U341" s="89">
        <f>V341/1.2</f>
        <v>9.9166666666666679</v>
      </c>
      <c r="V341" s="86">
        <f>S341*(1-T341)</f>
        <v>11.9</v>
      </c>
      <c r="W341" s="33"/>
      <c r="X341" s="40"/>
      <c r="Y341" s="37">
        <f t="shared" si="16"/>
        <v>0</v>
      </c>
      <c r="Z341" s="38">
        <f t="shared" si="17"/>
        <v>0</v>
      </c>
      <c r="AB341" s="76"/>
      <c r="AC341" s="75">
        <f t="shared" si="15"/>
        <v>0</v>
      </c>
      <c r="AD341" s="71"/>
      <c r="AE341" s="72"/>
    </row>
    <row r="342" spans="1:31" ht="15.75" customHeight="1" x14ac:dyDescent="0.2">
      <c r="A342" s="9" t="s">
        <v>27</v>
      </c>
      <c r="B342" s="10" t="s">
        <v>38</v>
      </c>
      <c r="C342" s="11" t="s">
        <v>24</v>
      </c>
      <c r="D342" s="9" t="s">
        <v>41</v>
      </c>
      <c r="E342" s="10" t="s">
        <v>66</v>
      </c>
      <c r="F342" s="11" t="s">
        <v>67</v>
      </c>
      <c r="G342" s="13" t="s">
        <v>818</v>
      </c>
      <c r="H342" s="14" t="s">
        <v>819</v>
      </c>
      <c r="I342" s="15" t="s">
        <v>68</v>
      </c>
      <c r="J342" s="30">
        <v>1999</v>
      </c>
      <c r="K342" s="17">
        <v>0.75</v>
      </c>
      <c r="L342" s="31">
        <v>1</v>
      </c>
      <c r="M342" s="79">
        <v>-1</v>
      </c>
      <c r="N342" s="80"/>
      <c r="O342" s="81"/>
      <c r="P342" s="53" t="s">
        <v>989</v>
      </c>
      <c r="Q342" s="52" t="s">
        <v>820</v>
      </c>
      <c r="R342" s="96">
        <v>14.166666666666668</v>
      </c>
      <c r="S342" s="95">
        <v>17</v>
      </c>
      <c r="T342" s="88">
        <v>0.4</v>
      </c>
      <c r="U342" s="89">
        <f>V342/1.2</f>
        <v>8.5</v>
      </c>
      <c r="V342" s="86">
        <f>S342*(1-T342)</f>
        <v>10.199999999999999</v>
      </c>
      <c r="W342" s="33"/>
      <c r="X342" s="40"/>
      <c r="Y342" s="37">
        <f t="shared" si="16"/>
        <v>0</v>
      </c>
      <c r="Z342" s="38">
        <f t="shared" si="17"/>
        <v>0</v>
      </c>
      <c r="AB342" s="76"/>
      <c r="AC342" s="75">
        <f t="shared" si="15"/>
        <v>0</v>
      </c>
      <c r="AD342" s="71"/>
      <c r="AE342" s="72"/>
    </row>
    <row r="343" spans="1:31" ht="15.75" customHeight="1" x14ac:dyDescent="0.2">
      <c r="A343" s="9" t="s">
        <v>27</v>
      </c>
      <c r="B343" s="10" t="s">
        <v>38</v>
      </c>
      <c r="C343" s="11" t="s">
        <v>48</v>
      </c>
      <c r="D343" s="9" t="s">
        <v>41</v>
      </c>
      <c r="E343" s="10" t="s">
        <v>66</v>
      </c>
      <c r="F343" s="11" t="s">
        <v>67</v>
      </c>
      <c r="G343" s="12" t="s">
        <v>480</v>
      </c>
      <c r="H343" s="16" t="s">
        <v>481</v>
      </c>
      <c r="I343" s="10" t="s">
        <v>68</v>
      </c>
      <c r="J343" s="30">
        <v>1997</v>
      </c>
      <c r="K343" s="17">
        <v>0.375</v>
      </c>
      <c r="L343" s="31">
        <v>2</v>
      </c>
      <c r="M343" s="79" t="s">
        <v>45</v>
      </c>
      <c r="N343" s="80"/>
      <c r="O343" s="81"/>
      <c r="P343" s="53" t="s">
        <v>968</v>
      </c>
      <c r="Q343" s="52" t="s">
        <v>482</v>
      </c>
      <c r="R343" s="96">
        <v>65.833333333333343</v>
      </c>
      <c r="S343" s="95">
        <v>79</v>
      </c>
      <c r="T343" s="88">
        <v>0.4</v>
      </c>
      <c r="U343" s="89">
        <f>V343/1.2</f>
        <v>39.5</v>
      </c>
      <c r="V343" s="86">
        <f>S343*(1-T343)</f>
        <v>47.4</v>
      </c>
      <c r="W343" s="33"/>
      <c r="X343" s="40"/>
      <c r="Y343" s="37">
        <f t="shared" si="16"/>
        <v>0</v>
      </c>
      <c r="Z343" s="38">
        <f t="shared" si="17"/>
        <v>0</v>
      </c>
      <c r="AB343" s="76"/>
      <c r="AC343" s="75">
        <f t="shared" si="15"/>
        <v>0</v>
      </c>
      <c r="AD343" s="71"/>
      <c r="AE343" s="72"/>
    </row>
    <row r="344" spans="1:31" ht="15.75" customHeight="1" x14ac:dyDescent="0.2">
      <c r="A344" s="9" t="s">
        <v>27</v>
      </c>
      <c r="B344" s="10" t="s">
        <v>38</v>
      </c>
      <c r="C344" s="11" t="s">
        <v>24</v>
      </c>
      <c r="D344" s="9" t="s">
        <v>41</v>
      </c>
      <c r="E344" s="10" t="s">
        <v>66</v>
      </c>
      <c r="F344" s="11" t="s">
        <v>67</v>
      </c>
      <c r="G344" s="12" t="s">
        <v>525</v>
      </c>
      <c r="H344" s="16" t="s">
        <v>1170</v>
      </c>
      <c r="I344" s="10" t="s">
        <v>68</v>
      </c>
      <c r="J344" s="30">
        <v>1997</v>
      </c>
      <c r="K344" s="17">
        <v>0.75</v>
      </c>
      <c r="L344" s="31">
        <v>7</v>
      </c>
      <c r="M344" s="79">
        <v>-1</v>
      </c>
      <c r="N344" s="80"/>
      <c r="O344" s="81"/>
      <c r="P344" s="53" t="s">
        <v>1172</v>
      </c>
      <c r="Q344" s="52" t="s">
        <v>1173</v>
      </c>
      <c r="R344" s="96">
        <v>24.166666666666668</v>
      </c>
      <c r="S344" s="95">
        <v>29</v>
      </c>
      <c r="T344" s="88">
        <v>0.15</v>
      </c>
      <c r="U344" s="89">
        <f>V344/1.2</f>
        <v>20.541666666666668</v>
      </c>
      <c r="V344" s="86">
        <f>S344*(1-T344)</f>
        <v>24.65</v>
      </c>
      <c r="W344" s="33"/>
      <c r="X344" s="40"/>
      <c r="Y344" s="37">
        <f t="shared" si="16"/>
        <v>0</v>
      </c>
      <c r="Z344" s="38">
        <f t="shared" si="17"/>
        <v>0</v>
      </c>
      <c r="AB344" s="76"/>
      <c r="AC344" s="75">
        <f t="shared" si="15"/>
        <v>0</v>
      </c>
      <c r="AD344" s="71"/>
      <c r="AE344" s="72"/>
    </row>
    <row r="345" spans="1:31" ht="15.75" customHeight="1" x14ac:dyDescent="0.2">
      <c r="A345" s="9" t="s">
        <v>27</v>
      </c>
      <c r="B345" s="10" t="s">
        <v>38</v>
      </c>
      <c r="C345" s="11" t="s">
        <v>24</v>
      </c>
      <c r="D345" s="9" t="s">
        <v>41</v>
      </c>
      <c r="E345" s="10" t="s">
        <v>66</v>
      </c>
      <c r="F345" s="11" t="s">
        <v>67</v>
      </c>
      <c r="G345" s="13" t="s">
        <v>1201</v>
      </c>
      <c r="H345" s="14" t="s">
        <v>1202</v>
      </c>
      <c r="I345" s="15" t="s">
        <v>69</v>
      </c>
      <c r="J345" s="30">
        <v>2013</v>
      </c>
      <c r="K345" s="17">
        <v>0.75</v>
      </c>
      <c r="L345" s="31">
        <v>9</v>
      </c>
      <c r="M345" s="79"/>
      <c r="N345" s="80"/>
      <c r="O345" s="81"/>
      <c r="P345" s="53" t="s">
        <v>1355</v>
      </c>
      <c r="Q345" s="52" t="s">
        <v>1356</v>
      </c>
      <c r="R345" s="96">
        <v>28.333333333333336</v>
      </c>
      <c r="S345" s="95">
        <v>34</v>
      </c>
      <c r="T345" s="88">
        <v>0.15</v>
      </c>
      <c r="U345" s="89">
        <f>V345/1.2</f>
        <v>24.083333333333332</v>
      </c>
      <c r="V345" s="86">
        <f>S345*(1-T345)</f>
        <v>28.9</v>
      </c>
      <c r="W345" s="33"/>
      <c r="X345" s="40"/>
      <c r="Y345" s="37">
        <f t="shared" si="16"/>
        <v>0</v>
      </c>
      <c r="Z345" s="38">
        <f t="shared" si="17"/>
        <v>0</v>
      </c>
      <c r="AB345" s="76"/>
      <c r="AC345" s="75">
        <f t="shared" si="15"/>
        <v>0</v>
      </c>
      <c r="AD345" s="71"/>
      <c r="AE345" s="72"/>
    </row>
    <row r="346" spans="1:31" ht="15.75" customHeight="1" x14ac:dyDescent="0.2">
      <c r="A346" s="9" t="s">
        <v>27</v>
      </c>
      <c r="B346" s="10" t="s">
        <v>38</v>
      </c>
      <c r="C346" s="11" t="s">
        <v>24</v>
      </c>
      <c r="D346" s="9" t="s">
        <v>41</v>
      </c>
      <c r="E346" s="10" t="s">
        <v>66</v>
      </c>
      <c r="F346" s="11" t="s">
        <v>67</v>
      </c>
      <c r="G346" s="12" t="s">
        <v>1201</v>
      </c>
      <c r="H346" s="16" t="s">
        <v>1202</v>
      </c>
      <c r="I346" s="10" t="s">
        <v>69</v>
      </c>
      <c r="J346" s="30">
        <v>2013</v>
      </c>
      <c r="K346" s="17">
        <v>0.75</v>
      </c>
      <c r="L346" s="31">
        <v>1</v>
      </c>
      <c r="M346" s="79"/>
      <c r="N346" s="80"/>
      <c r="O346" s="81"/>
      <c r="P346" s="53" t="s">
        <v>191</v>
      </c>
      <c r="Q346" s="52" t="s">
        <v>1203</v>
      </c>
      <c r="R346" s="96">
        <v>28.333333333333336</v>
      </c>
      <c r="S346" s="95">
        <v>34</v>
      </c>
      <c r="T346" s="88">
        <v>0.15</v>
      </c>
      <c r="U346" s="89">
        <f>V346/1.2</f>
        <v>24.083333333333332</v>
      </c>
      <c r="V346" s="86">
        <f>S346*(1-T346)</f>
        <v>28.9</v>
      </c>
      <c r="W346" s="33"/>
      <c r="X346" s="40"/>
      <c r="Y346" s="37">
        <f t="shared" si="16"/>
        <v>0</v>
      </c>
      <c r="Z346" s="38">
        <f t="shared" si="17"/>
        <v>0</v>
      </c>
      <c r="AB346" s="76"/>
      <c r="AC346" s="75">
        <f t="shared" si="15"/>
        <v>0</v>
      </c>
      <c r="AD346" s="71"/>
      <c r="AE346" s="72"/>
    </row>
    <row r="347" spans="1:31" ht="15.75" customHeight="1" x14ac:dyDescent="0.2">
      <c r="A347" s="9" t="s">
        <v>27</v>
      </c>
      <c r="B347" s="10" t="s">
        <v>38</v>
      </c>
      <c r="C347" s="11" t="s">
        <v>24</v>
      </c>
      <c r="D347" s="9" t="s">
        <v>41</v>
      </c>
      <c r="E347" s="10" t="s">
        <v>66</v>
      </c>
      <c r="F347" s="11" t="s">
        <v>67</v>
      </c>
      <c r="G347" s="13" t="s">
        <v>606</v>
      </c>
      <c r="H347" s="14" t="s">
        <v>872</v>
      </c>
      <c r="I347" s="15" t="s">
        <v>68</v>
      </c>
      <c r="J347" s="30">
        <v>1999</v>
      </c>
      <c r="K347" s="17">
        <v>0.75</v>
      </c>
      <c r="L347" s="31">
        <v>2</v>
      </c>
      <c r="M347" s="79"/>
      <c r="N347" s="80"/>
      <c r="O347" s="81"/>
      <c r="P347" s="53" t="s">
        <v>1017</v>
      </c>
      <c r="Q347" s="52" t="s">
        <v>875</v>
      </c>
      <c r="R347" s="96">
        <v>20</v>
      </c>
      <c r="S347" s="95">
        <v>24</v>
      </c>
      <c r="T347" s="88">
        <v>0.4</v>
      </c>
      <c r="U347" s="89">
        <f>V347/1.2</f>
        <v>12</v>
      </c>
      <c r="V347" s="86">
        <f>S347*(1-T347)</f>
        <v>14.399999999999999</v>
      </c>
      <c r="W347" s="33"/>
      <c r="X347" s="40"/>
      <c r="Y347" s="37">
        <f t="shared" si="16"/>
        <v>0</v>
      </c>
      <c r="Z347" s="38">
        <f t="shared" si="17"/>
        <v>0</v>
      </c>
      <c r="AB347" s="76"/>
      <c r="AC347" s="75">
        <f t="shared" si="15"/>
        <v>0</v>
      </c>
      <c r="AD347" s="71"/>
      <c r="AE347" s="72"/>
    </row>
    <row r="348" spans="1:31" ht="15.75" customHeight="1" x14ac:dyDescent="0.2">
      <c r="A348" s="9" t="s">
        <v>27</v>
      </c>
      <c r="B348" s="10" t="s">
        <v>38</v>
      </c>
      <c r="C348" s="11" t="s">
        <v>24</v>
      </c>
      <c r="D348" s="9" t="s">
        <v>41</v>
      </c>
      <c r="E348" s="10" t="s">
        <v>66</v>
      </c>
      <c r="F348" s="11" t="s">
        <v>67</v>
      </c>
      <c r="G348" s="13" t="s">
        <v>606</v>
      </c>
      <c r="H348" s="14" t="s">
        <v>873</v>
      </c>
      <c r="I348" s="15" t="s">
        <v>68</v>
      </c>
      <c r="J348" s="30">
        <v>1995</v>
      </c>
      <c r="K348" s="17">
        <v>0.75</v>
      </c>
      <c r="L348" s="31">
        <v>1</v>
      </c>
      <c r="M348" s="79">
        <v>-3</v>
      </c>
      <c r="N348" s="80"/>
      <c r="O348" s="81"/>
      <c r="P348" s="53" t="s">
        <v>864</v>
      </c>
      <c r="Q348" s="52" t="s">
        <v>874</v>
      </c>
      <c r="R348" s="96">
        <v>24.166666666666668</v>
      </c>
      <c r="S348" s="95">
        <v>29</v>
      </c>
      <c r="T348" s="88">
        <v>0.4</v>
      </c>
      <c r="U348" s="89">
        <f>V348/1.2</f>
        <v>14.5</v>
      </c>
      <c r="V348" s="86">
        <f>S348*(1-T348)</f>
        <v>17.399999999999999</v>
      </c>
      <c r="W348" s="33"/>
      <c r="X348" s="40"/>
      <c r="Y348" s="37">
        <f t="shared" si="16"/>
        <v>0</v>
      </c>
      <c r="Z348" s="38">
        <f t="shared" si="17"/>
        <v>0</v>
      </c>
      <c r="AB348" s="76"/>
      <c r="AC348" s="75">
        <f t="shared" si="15"/>
        <v>0</v>
      </c>
      <c r="AD348" s="71"/>
      <c r="AE348" s="72"/>
    </row>
    <row r="349" spans="1:31" ht="15.75" customHeight="1" x14ac:dyDescent="0.2">
      <c r="A349" s="9" t="s">
        <v>27</v>
      </c>
      <c r="B349" s="10" t="s">
        <v>38</v>
      </c>
      <c r="C349" s="11" t="s">
        <v>24</v>
      </c>
      <c r="D349" s="9" t="s">
        <v>41</v>
      </c>
      <c r="E349" s="10" t="s">
        <v>66</v>
      </c>
      <c r="F349" s="11" t="s">
        <v>67</v>
      </c>
      <c r="G349" s="13" t="s">
        <v>260</v>
      </c>
      <c r="H349" s="14" t="s">
        <v>1137</v>
      </c>
      <c r="I349" s="15" t="s">
        <v>68</v>
      </c>
      <c r="J349" s="30">
        <v>2000</v>
      </c>
      <c r="K349" s="17">
        <v>0.75</v>
      </c>
      <c r="L349" s="31">
        <v>1</v>
      </c>
      <c r="M349" s="79">
        <v>-1</v>
      </c>
      <c r="N349" s="80"/>
      <c r="O349" s="81"/>
      <c r="P349" s="53" t="s">
        <v>1138</v>
      </c>
      <c r="Q349" s="52" t="s">
        <v>1139</v>
      </c>
      <c r="R349" s="96">
        <v>21.666666666666668</v>
      </c>
      <c r="S349" s="95">
        <v>26</v>
      </c>
      <c r="T349" s="88">
        <v>0.15</v>
      </c>
      <c r="U349" s="89">
        <f>V349/1.2</f>
        <v>18.416666666666664</v>
      </c>
      <c r="V349" s="86">
        <f>S349*(1-T349)</f>
        <v>22.099999999999998</v>
      </c>
      <c r="W349" s="33"/>
      <c r="X349" s="40"/>
      <c r="Y349" s="37">
        <f t="shared" si="16"/>
        <v>0</v>
      </c>
      <c r="Z349" s="38">
        <f t="shared" si="17"/>
        <v>0</v>
      </c>
      <c r="AB349" s="76"/>
      <c r="AC349" s="75">
        <f t="shared" si="15"/>
        <v>0</v>
      </c>
      <c r="AD349" s="71"/>
      <c r="AE349" s="72"/>
    </row>
    <row r="350" spans="1:31" ht="15.75" customHeight="1" x14ac:dyDescent="0.2">
      <c r="A350" s="9" t="s">
        <v>27</v>
      </c>
      <c r="B350" s="10" t="s">
        <v>38</v>
      </c>
      <c r="C350" s="11" t="s">
        <v>24</v>
      </c>
      <c r="D350" s="9" t="s">
        <v>41</v>
      </c>
      <c r="E350" s="10" t="s">
        <v>66</v>
      </c>
      <c r="F350" s="11" t="s">
        <v>67</v>
      </c>
      <c r="G350" s="12" t="s">
        <v>882</v>
      </c>
      <c r="H350" s="16" t="s">
        <v>883</v>
      </c>
      <c r="I350" s="10" t="s">
        <v>68</v>
      </c>
      <c r="J350" s="30">
        <v>1997</v>
      </c>
      <c r="K350" s="17">
        <v>0.75</v>
      </c>
      <c r="L350" s="31">
        <v>1</v>
      </c>
      <c r="M350" s="79">
        <v>-1</v>
      </c>
      <c r="N350" s="80"/>
      <c r="O350" s="81"/>
      <c r="P350" s="53" t="s">
        <v>1018</v>
      </c>
      <c r="Q350" s="52" t="s">
        <v>884</v>
      </c>
      <c r="R350" s="96">
        <v>15.833333333333334</v>
      </c>
      <c r="S350" s="95">
        <v>19</v>
      </c>
      <c r="T350" s="88">
        <v>0.4</v>
      </c>
      <c r="U350" s="89">
        <f>V350/1.2</f>
        <v>9.5</v>
      </c>
      <c r="V350" s="86">
        <f>S350*(1-T350)</f>
        <v>11.4</v>
      </c>
      <c r="W350" s="33"/>
      <c r="X350" s="40"/>
      <c r="Y350" s="37">
        <f t="shared" si="16"/>
        <v>0</v>
      </c>
      <c r="Z350" s="38">
        <f t="shared" si="17"/>
        <v>0</v>
      </c>
      <c r="AB350" s="76"/>
      <c r="AC350" s="75">
        <f t="shared" si="15"/>
        <v>0</v>
      </c>
      <c r="AD350" s="71"/>
      <c r="AE350" s="72"/>
    </row>
    <row r="351" spans="1:31" ht="15.75" customHeight="1" x14ac:dyDescent="0.2">
      <c r="A351" s="9" t="s">
        <v>27</v>
      </c>
      <c r="B351" s="10" t="s">
        <v>38</v>
      </c>
      <c r="C351" s="11" t="s">
        <v>24</v>
      </c>
      <c r="D351" s="9" t="s">
        <v>41</v>
      </c>
      <c r="E351" s="10" t="s">
        <v>66</v>
      </c>
      <c r="F351" s="11" t="s">
        <v>67</v>
      </c>
      <c r="G351" s="12" t="s">
        <v>786</v>
      </c>
      <c r="H351" s="16" t="s">
        <v>916</v>
      </c>
      <c r="I351" s="10" t="s">
        <v>68</v>
      </c>
      <c r="J351" s="30">
        <v>1999</v>
      </c>
      <c r="K351" s="17">
        <v>0.75</v>
      </c>
      <c r="L351" s="31">
        <v>2</v>
      </c>
      <c r="M351" s="79">
        <v>-1</v>
      </c>
      <c r="N351" s="80"/>
      <c r="O351" s="81"/>
      <c r="P351" s="53" t="s">
        <v>1018</v>
      </c>
      <c r="Q351" s="52" t="s">
        <v>917</v>
      </c>
      <c r="R351" s="96">
        <v>18.333333333333336</v>
      </c>
      <c r="S351" s="95">
        <v>22</v>
      </c>
      <c r="T351" s="88">
        <v>0.4</v>
      </c>
      <c r="U351" s="89">
        <f>V351/1.2</f>
        <v>11</v>
      </c>
      <c r="V351" s="86">
        <f>S351*(1-T351)</f>
        <v>13.2</v>
      </c>
      <c r="W351" s="33"/>
      <c r="X351" s="40"/>
      <c r="Y351" s="37">
        <f t="shared" si="16"/>
        <v>0</v>
      </c>
      <c r="Z351" s="38">
        <f t="shared" si="17"/>
        <v>0</v>
      </c>
      <c r="AB351" s="76"/>
      <c r="AC351" s="75">
        <f t="shared" si="15"/>
        <v>0</v>
      </c>
      <c r="AD351" s="71"/>
      <c r="AE351" s="72"/>
    </row>
    <row r="352" spans="1:31" ht="15.75" customHeight="1" x14ac:dyDescent="0.2">
      <c r="A352" s="9" t="s">
        <v>27</v>
      </c>
      <c r="B352" s="10" t="s">
        <v>38</v>
      </c>
      <c r="C352" s="11" t="s">
        <v>24</v>
      </c>
      <c r="D352" s="9" t="s">
        <v>41</v>
      </c>
      <c r="E352" s="10" t="s">
        <v>66</v>
      </c>
      <c r="F352" s="11" t="s">
        <v>67</v>
      </c>
      <c r="G352" s="12" t="s">
        <v>787</v>
      </c>
      <c r="H352" s="16" t="s">
        <v>1020</v>
      </c>
      <c r="I352" s="10" t="s">
        <v>161</v>
      </c>
      <c r="J352" s="30">
        <v>2011</v>
      </c>
      <c r="K352" s="17">
        <v>0.75</v>
      </c>
      <c r="L352" s="31">
        <v>4</v>
      </c>
      <c r="M352" s="79"/>
      <c r="N352" s="80"/>
      <c r="O352" s="81"/>
      <c r="P352" s="53" t="s">
        <v>699</v>
      </c>
      <c r="Q352" s="52" t="s">
        <v>1104</v>
      </c>
      <c r="R352" s="96">
        <v>15.833333333333334</v>
      </c>
      <c r="S352" s="95">
        <v>19</v>
      </c>
      <c r="T352" s="88">
        <v>0.25</v>
      </c>
      <c r="U352" s="89">
        <f>V352/1.2</f>
        <v>11.875</v>
      </c>
      <c r="V352" s="86">
        <f>S352*(1-T352)</f>
        <v>14.25</v>
      </c>
      <c r="W352" s="33"/>
      <c r="X352" s="40"/>
      <c r="Y352" s="37">
        <f t="shared" si="16"/>
        <v>0</v>
      </c>
      <c r="Z352" s="38">
        <f t="shared" si="17"/>
        <v>0</v>
      </c>
      <c r="AB352" s="76"/>
      <c r="AC352" s="75">
        <f t="shared" si="15"/>
        <v>0</v>
      </c>
      <c r="AD352" s="71"/>
      <c r="AE352" s="72"/>
    </row>
    <row r="353" spans="1:31" ht="15.75" customHeight="1" x14ac:dyDescent="0.2">
      <c r="A353" s="9" t="s">
        <v>27</v>
      </c>
      <c r="B353" s="10" t="s">
        <v>38</v>
      </c>
      <c r="C353" s="11" t="s">
        <v>24</v>
      </c>
      <c r="D353" s="9" t="s">
        <v>41</v>
      </c>
      <c r="E353" s="10" t="s">
        <v>66</v>
      </c>
      <c r="F353" s="11" t="s">
        <v>67</v>
      </c>
      <c r="G353" s="12" t="s">
        <v>1021</v>
      </c>
      <c r="H353" s="16" t="s">
        <v>1022</v>
      </c>
      <c r="I353" s="10" t="s">
        <v>68</v>
      </c>
      <c r="J353" s="30">
        <v>1991</v>
      </c>
      <c r="K353" s="17">
        <v>0.75</v>
      </c>
      <c r="L353" s="31">
        <v>2</v>
      </c>
      <c r="M353" s="79">
        <v>-6</v>
      </c>
      <c r="N353" s="80" t="s">
        <v>458</v>
      </c>
      <c r="O353" s="81" t="s">
        <v>61</v>
      </c>
      <c r="P353" s="53" t="s">
        <v>992</v>
      </c>
      <c r="Q353" s="52" t="s">
        <v>1023</v>
      </c>
      <c r="R353" s="96">
        <v>29.166666666666668</v>
      </c>
      <c r="S353" s="95">
        <v>35</v>
      </c>
      <c r="T353" s="88">
        <v>0.4</v>
      </c>
      <c r="U353" s="89">
        <f>V353/1.2</f>
        <v>17.5</v>
      </c>
      <c r="V353" s="86">
        <f>S353*(1-T353)</f>
        <v>21</v>
      </c>
      <c r="W353" s="33"/>
      <c r="X353" s="40"/>
      <c r="Y353" s="37">
        <f t="shared" si="16"/>
        <v>0</v>
      </c>
      <c r="Z353" s="38">
        <f t="shared" si="17"/>
        <v>0</v>
      </c>
      <c r="AB353" s="76"/>
      <c r="AC353" s="75">
        <f t="shared" si="15"/>
        <v>0</v>
      </c>
      <c r="AD353" s="71"/>
      <c r="AE353" s="72"/>
    </row>
    <row r="354" spans="1:31" ht="15.75" customHeight="1" x14ac:dyDescent="0.2">
      <c r="A354" s="9" t="s">
        <v>27</v>
      </c>
      <c r="B354" s="10" t="s">
        <v>38</v>
      </c>
      <c r="C354" s="11" t="s">
        <v>24</v>
      </c>
      <c r="D354" s="9" t="s">
        <v>41</v>
      </c>
      <c r="E354" s="10" t="s">
        <v>66</v>
      </c>
      <c r="F354" s="11" t="s">
        <v>67</v>
      </c>
      <c r="G354" s="12" t="s">
        <v>1021</v>
      </c>
      <c r="H354" s="16" t="s">
        <v>1022</v>
      </c>
      <c r="I354" s="10" t="s">
        <v>68</v>
      </c>
      <c r="J354" s="30">
        <v>1991</v>
      </c>
      <c r="K354" s="17">
        <v>0.75</v>
      </c>
      <c r="L354" s="31">
        <v>2</v>
      </c>
      <c r="M354" s="79">
        <v>-10</v>
      </c>
      <c r="N354" s="80" t="s">
        <v>458</v>
      </c>
      <c r="O354" s="81" t="s">
        <v>89</v>
      </c>
      <c r="P354" s="53" t="s">
        <v>992</v>
      </c>
      <c r="Q354" s="52" t="s">
        <v>1024</v>
      </c>
      <c r="R354" s="96">
        <v>29.166666666666668</v>
      </c>
      <c r="S354" s="95">
        <v>35</v>
      </c>
      <c r="T354" s="88">
        <v>0.4</v>
      </c>
      <c r="U354" s="89">
        <f>V354/1.2</f>
        <v>17.5</v>
      </c>
      <c r="V354" s="86">
        <f>S354*(1-T354)</f>
        <v>21</v>
      </c>
      <c r="W354" s="33"/>
      <c r="X354" s="40"/>
      <c r="Y354" s="37">
        <f t="shared" si="16"/>
        <v>0</v>
      </c>
      <c r="Z354" s="38">
        <f t="shared" si="17"/>
        <v>0</v>
      </c>
      <c r="AB354" s="76"/>
      <c r="AC354" s="75">
        <f t="shared" si="15"/>
        <v>0</v>
      </c>
      <c r="AD354" s="71"/>
      <c r="AE354" s="72"/>
    </row>
    <row r="355" spans="1:31" ht="15.75" customHeight="1" x14ac:dyDescent="0.2">
      <c r="A355" s="9" t="s">
        <v>27</v>
      </c>
      <c r="B355" s="10" t="s">
        <v>38</v>
      </c>
      <c r="C355" s="11" t="s">
        <v>24</v>
      </c>
      <c r="D355" s="9" t="s">
        <v>41</v>
      </c>
      <c r="E355" s="10" t="s">
        <v>66</v>
      </c>
      <c r="F355" s="11" t="s">
        <v>925</v>
      </c>
      <c r="G355" s="12" t="s">
        <v>677</v>
      </c>
      <c r="H355" s="16" t="s">
        <v>578</v>
      </c>
      <c r="I355" s="10" t="s">
        <v>578</v>
      </c>
      <c r="J355" s="30">
        <v>2000</v>
      </c>
      <c r="K355" s="17">
        <v>1.5</v>
      </c>
      <c r="L355" s="31">
        <v>1</v>
      </c>
      <c r="M355" s="79"/>
      <c r="N355" s="80"/>
      <c r="O355" s="81"/>
      <c r="P355" s="53" t="s">
        <v>163</v>
      </c>
      <c r="Q355" s="52" t="s">
        <v>678</v>
      </c>
      <c r="R355" s="96">
        <v>82.5</v>
      </c>
      <c r="S355" s="95">
        <v>99</v>
      </c>
      <c r="T355" s="88">
        <v>0.25</v>
      </c>
      <c r="U355" s="89">
        <f>V355/1.2</f>
        <v>61.875</v>
      </c>
      <c r="V355" s="86">
        <f>S355*(1-T355)</f>
        <v>74.25</v>
      </c>
      <c r="W355" s="33"/>
      <c r="X355" s="40"/>
      <c r="Y355" s="37">
        <f t="shared" si="16"/>
        <v>0</v>
      </c>
      <c r="Z355" s="38">
        <f t="shared" si="17"/>
        <v>0</v>
      </c>
      <c r="AB355" s="76"/>
      <c r="AC355" s="75">
        <f t="shared" si="15"/>
        <v>0</v>
      </c>
      <c r="AD355" s="71"/>
      <c r="AE355" s="72"/>
    </row>
    <row r="356" spans="1:31" ht="15.75" customHeight="1" x14ac:dyDescent="0.2">
      <c r="A356" s="9" t="s">
        <v>27</v>
      </c>
      <c r="B356" s="10" t="s">
        <v>38</v>
      </c>
      <c r="C356" s="11" t="s">
        <v>48</v>
      </c>
      <c r="D356" s="9" t="s">
        <v>41</v>
      </c>
      <c r="E356" s="10" t="s">
        <v>543</v>
      </c>
      <c r="F356" s="11" t="s">
        <v>544</v>
      </c>
      <c r="G356" s="13" t="s">
        <v>700</v>
      </c>
      <c r="H356" s="14" t="s">
        <v>701</v>
      </c>
      <c r="I356" s="15" t="s">
        <v>71</v>
      </c>
      <c r="J356" s="30">
        <v>1996</v>
      </c>
      <c r="K356" s="17">
        <v>0.375</v>
      </c>
      <c r="L356" s="31">
        <v>1</v>
      </c>
      <c r="M356" s="79"/>
      <c r="N356" s="80"/>
      <c r="O356" s="81"/>
      <c r="P356" s="53" t="s">
        <v>938</v>
      </c>
      <c r="Q356" s="52" t="s">
        <v>702</v>
      </c>
      <c r="R356" s="96">
        <v>40.833333333333336</v>
      </c>
      <c r="S356" s="95">
        <v>49</v>
      </c>
      <c r="T356" s="88">
        <v>0.25</v>
      </c>
      <c r="U356" s="89">
        <f>V356/1.2</f>
        <v>30.625</v>
      </c>
      <c r="V356" s="86">
        <f>S356*(1-T356)</f>
        <v>36.75</v>
      </c>
      <c r="W356" s="33"/>
      <c r="X356" s="40"/>
      <c r="Y356" s="37">
        <f t="shared" si="16"/>
        <v>0</v>
      </c>
      <c r="Z356" s="38">
        <f t="shared" si="17"/>
        <v>0</v>
      </c>
      <c r="AB356" s="76"/>
      <c r="AC356" s="75">
        <f t="shared" si="15"/>
        <v>0</v>
      </c>
      <c r="AD356" s="71"/>
      <c r="AE356" s="72"/>
    </row>
    <row r="357" spans="1:31" ht="15.75" customHeight="1" x14ac:dyDescent="0.2">
      <c r="A357" s="9" t="s">
        <v>27</v>
      </c>
      <c r="B357" s="10" t="s">
        <v>38</v>
      </c>
      <c r="C357" s="11" t="s">
        <v>48</v>
      </c>
      <c r="D357" s="9" t="s">
        <v>41</v>
      </c>
      <c r="E357" s="10" t="s">
        <v>543</v>
      </c>
      <c r="F357" s="11" t="s">
        <v>544</v>
      </c>
      <c r="G357" s="12" t="s">
        <v>700</v>
      </c>
      <c r="H357" s="16" t="s">
        <v>703</v>
      </c>
      <c r="I357" s="10" t="s">
        <v>71</v>
      </c>
      <c r="J357" s="30">
        <v>1996</v>
      </c>
      <c r="K357" s="17">
        <v>0.375</v>
      </c>
      <c r="L357" s="31">
        <v>4</v>
      </c>
      <c r="M357" s="79"/>
      <c r="N357" s="80"/>
      <c r="O357" s="81"/>
      <c r="P357" s="53" t="s">
        <v>1013</v>
      </c>
      <c r="Q357" s="52" t="s">
        <v>704</v>
      </c>
      <c r="R357" s="96">
        <v>40.833333333333336</v>
      </c>
      <c r="S357" s="95">
        <v>49</v>
      </c>
      <c r="T357" s="88">
        <v>0.25</v>
      </c>
      <c r="U357" s="89">
        <f>V357/1.2</f>
        <v>30.625</v>
      </c>
      <c r="V357" s="86">
        <f>S357*(1-T357)</f>
        <v>36.75</v>
      </c>
      <c r="W357" s="33"/>
      <c r="X357" s="40"/>
      <c r="Y357" s="37">
        <f t="shared" si="16"/>
        <v>0</v>
      </c>
      <c r="Z357" s="38">
        <f t="shared" si="17"/>
        <v>0</v>
      </c>
      <c r="AB357" s="76"/>
      <c r="AC357" s="75">
        <f t="shared" si="15"/>
        <v>0</v>
      </c>
      <c r="AD357" s="71"/>
      <c r="AE357" s="72"/>
    </row>
    <row r="358" spans="1:31" ht="15.75" customHeight="1" x14ac:dyDescent="0.2">
      <c r="A358" s="9" t="s">
        <v>27</v>
      </c>
      <c r="B358" s="10" t="s">
        <v>23</v>
      </c>
      <c r="C358" s="11" t="s">
        <v>24</v>
      </c>
      <c r="D358" s="9" t="s">
        <v>41</v>
      </c>
      <c r="E358" s="10" t="s">
        <v>1277</v>
      </c>
      <c r="F358" s="11"/>
      <c r="G358" s="12" t="s">
        <v>1278</v>
      </c>
      <c r="H358" s="16" t="s">
        <v>1279</v>
      </c>
      <c r="I358" s="10" t="s">
        <v>68</v>
      </c>
      <c r="J358" s="30">
        <v>1999</v>
      </c>
      <c r="K358" s="17">
        <v>0.75</v>
      </c>
      <c r="L358" s="31">
        <v>1</v>
      </c>
      <c r="M358" s="79"/>
      <c r="N358" s="80"/>
      <c r="O358" s="81"/>
      <c r="P358" s="53" t="s">
        <v>1171</v>
      </c>
      <c r="Q358" s="52" t="s">
        <v>1280</v>
      </c>
      <c r="R358" s="96">
        <v>49.166666666666671</v>
      </c>
      <c r="S358" s="95">
        <v>59</v>
      </c>
      <c r="T358" s="88">
        <v>0.15</v>
      </c>
      <c r="U358" s="89">
        <f>V358/1.2</f>
        <v>41.791666666666664</v>
      </c>
      <c r="V358" s="86">
        <f>S358*(1-T358)</f>
        <v>50.15</v>
      </c>
      <c r="W358" s="33"/>
      <c r="X358" s="40"/>
      <c r="Y358" s="37">
        <f t="shared" si="16"/>
        <v>0</v>
      </c>
      <c r="Z358" s="38">
        <f t="shared" si="17"/>
        <v>0</v>
      </c>
      <c r="AB358" s="76"/>
      <c r="AC358" s="75">
        <f t="shared" si="15"/>
        <v>0</v>
      </c>
      <c r="AD358" s="71"/>
      <c r="AE358" s="72"/>
    </row>
    <row r="359" spans="1:31" ht="15.75" customHeight="1" x14ac:dyDescent="0.2">
      <c r="A359" s="9" t="s">
        <v>27</v>
      </c>
      <c r="B359" s="10" t="s">
        <v>23</v>
      </c>
      <c r="C359" s="11" t="s">
        <v>24</v>
      </c>
      <c r="D359" s="9" t="s">
        <v>101</v>
      </c>
      <c r="E359" s="10"/>
      <c r="F359" s="11"/>
      <c r="G359" s="13" t="s">
        <v>102</v>
      </c>
      <c r="H359" s="14" t="s">
        <v>103</v>
      </c>
      <c r="I359" s="15" t="s">
        <v>85</v>
      </c>
      <c r="J359" s="30">
        <v>1993</v>
      </c>
      <c r="K359" s="17">
        <v>1.5</v>
      </c>
      <c r="L359" s="31">
        <v>3</v>
      </c>
      <c r="M359" s="79" t="s">
        <v>51</v>
      </c>
      <c r="N359" s="80" t="s">
        <v>458</v>
      </c>
      <c r="O359" s="81"/>
      <c r="P359" s="53" t="s">
        <v>605</v>
      </c>
      <c r="Q359" s="52" t="s">
        <v>104</v>
      </c>
      <c r="R359" s="96">
        <v>165.83333333333334</v>
      </c>
      <c r="S359" s="95">
        <v>199</v>
      </c>
      <c r="T359" s="88">
        <v>0.25</v>
      </c>
      <c r="U359" s="89">
        <f>V359/1.2</f>
        <v>124.375</v>
      </c>
      <c r="V359" s="86">
        <f>S359*(1-T359)</f>
        <v>149.25</v>
      </c>
      <c r="W359" s="33"/>
      <c r="X359" s="40"/>
      <c r="Y359" s="37">
        <f t="shared" si="16"/>
        <v>0</v>
      </c>
      <c r="Z359" s="38">
        <f t="shared" si="17"/>
        <v>0</v>
      </c>
      <c r="AB359" s="76"/>
      <c r="AC359" s="75">
        <f t="shared" si="15"/>
        <v>0</v>
      </c>
      <c r="AD359" s="71"/>
      <c r="AE359" s="72"/>
    </row>
    <row r="360" spans="1:31" ht="15.75" customHeight="1" x14ac:dyDescent="0.2">
      <c r="A360" s="9" t="s">
        <v>37</v>
      </c>
      <c r="B360" s="10" t="s">
        <v>38</v>
      </c>
      <c r="C360" s="11" t="s">
        <v>24</v>
      </c>
      <c r="D360" s="9" t="s">
        <v>39</v>
      </c>
      <c r="E360" s="10" t="s">
        <v>1234</v>
      </c>
      <c r="F360" s="11"/>
      <c r="G360" s="12" t="s">
        <v>1235</v>
      </c>
      <c r="H360" s="16" t="s">
        <v>1236</v>
      </c>
      <c r="I360" s="10" t="s">
        <v>734</v>
      </c>
      <c r="J360" s="30" t="s">
        <v>40</v>
      </c>
      <c r="K360" s="17">
        <v>0.75</v>
      </c>
      <c r="L360" s="31">
        <v>6</v>
      </c>
      <c r="M360" s="79"/>
      <c r="N360" s="80"/>
      <c r="O360" s="81"/>
      <c r="P360" s="53" t="s">
        <v>1237</v>
      </c>
      <c r="Q360" s="52" t="s">
        <v>1238</v>
      </c>
      <c r="R360" s="96">
        <v>32.5</v>
      </c>
      <c r="S360" s="95">
        <v>39</v>
      </c>
      <c r="T360" s="88">
        <v>0.4</v>
      </c>
      <c r="U360" s="89">
        <f>V360/1.2</f>
        <v>19.5</v>
      </c>
      <c r="V360" s="86">
        <f>S360*(1-T360)</f>
        <v>23.4</v>
      </c>
      <c r="W360" s="33"/>
      <c r="X360" s="40"/>
      <c r="Y360" s="37">
        <f t="shared" si="16"/>
        <v>0</v>
      </c>
      <c r="Z360" s="38">
        <f t="shared" si="17"/>
        <v>0</v>
      </c>
      <c r="AB360" s="76"/>
      <c r="AC360" s="75">
        <f t="shared" si="15"/>
        <v>0</v>
      </c>
      <c r="AD360" s="71"/>
      <c r="AE360" s="72"/>
    </row>
    <row r="361" spans="1:31" ht="15.75" customHeight="1" x14ac:dyDescent="0.2">
      <c r="A361" s="9" t="s">
        <v>27</v>
      </c>
      <c r="B361" s="10" t="s">
        <v>23</v>
      </c>
      <c r="C361" s="11" t="s">
        <v>24</v>
      </c>
      <c r="D361" s="9" t="s">
        <v>39</v>
      </c>
      <c r="E361" s="10" t="s">
        <v>652</v>
      </c>
      <c r="F361" s="11"/>
      <c r="G361" s="13" t="s">
        <v>653</v>
      </c>
      <c r="H361" s="14" t="s">
        <v>897</v>
      </c>
      <c r="I361" s="15" t="s">
        <v>734</v>
      </c>
      <c r="J361" s="30">
        <v>1996</v>
      </c>
      <c r="K361" s="17">
        <v>0.75</v>
      </c>
      <c r="L361" s="31">
        <v>3</v>
      </c>
      <c r="M361" s="79"/>
      <c r="N361" s="80"/>
      <c r="O361" s="81"/>
      <c r="P361" s="53" t="s">
        <v>1016</v>
      </c>
      <c r="Q361" s="52" t="s">
        <v>898</v>
      </c>
      <c r="R361" s="96">
        <v>24.166666666666668</v>
      </c>
      <c r="S361" s="95">
        <v>29</v>
      </c>
      <c r="T361" s="88">
        <v>0.4</v>
      </c>
      <c r="U361" s="89">
        <f>V361/1.2</f>
        <v>14.5</v>
      </c>
      <c r="V361" s="86">
        <f>S361*(1-T361)</f>
        <v>17.399999999999999</v>
      </c>
      <c r="W361" s="33"/>
      <c r="X361" s="40"/>
      <c r="Y361" s="37">
        <f t="shared" si="16"/>
        <v>0</v>
      </c>
      <c r="Z361" s="38">
        <f t="shared" si="17"/>
        <v>0</v>
      </c>
      <c r="AB361" s="76"/>
      <c r="AC361" s="75">
        <f t="shared" si="15"/>
        <v>0</v>
      </c>
      <c r="AD361" s="71"/>
      <c r="AE361" s="72"/>
    </row>
    <row r="362" spans="1:31" ht="15.75" customHeight="1" x14ac:dyDescent="0.2">
      <c r="A362" s="9" t="s">
        <v>27</v>
      </c>
      <c r="B362" s="10" t="s">
        <v>23</v>
      </c>
      <c r="C362" s="11" t="s">
        <v>24</v>
      </c>
      <c r="D362" s="9" t="s">
        <v>39</v>
      </c>
      <c r="E362" s="10" t="s">
        <v>146</v>
      </c>
      <c r="F362" s="11"/>
      <c r="G362" s="13" t="s">
        <v>801</v>
      </c>
      <c r="H362" s="14" t="s">
        <v>802</v>
      </c>
      <c r="I362" s="15" t="s">
        <v>60</v>
      </c>
      <c r="J362" s="30">
        <v>1998</v>
      </c>
      <c r="K362" s="17">
        <v>0.75</v>
      </c>
      <c r="L362" s="31">
        <v>3</v>
      </c>
      <c r="M362" s="79" t="s">
        <v>51</v>
      </c>
      <c r="N362" s="80"/>
      <c r="O362" s="81"/>
      <c r="P362" s="53" t="s">
        <v>1025</v>
      </c>
      <c r="Q362" s="52" t="s">
        <v>803</v>
      </c>
      <c r="R362" s="96">
        <v>24.166666666666668</v>
      </c>
      <c r="S362" s="95">
        <v>29</v>
      </c>
      <c r="T362" s="88">
        <v>0.4</v>
      </c>
      <c r="U362" s="89">
        <f>V362/1.2</f>
        <v>14.5</v>
      </c>
      <c r="V362" s="86">
        <f>S362*(1-T362)</f>
        <v>17.399999999999999</v>
      </c>
      <c r="W362" s="33"/>
      <c r="X362" s="40"/>
      <c r="Y362" s="37">
        <f t="shared" si="16"/>
        <v>0</v>
      </c>
      <c r="Z362" s="38">
        <f t="shared" si="17"/>
        <v>0</v>
      </c>
      <c r="AB362" s="76"/>
      <c r="AC362" s="75">
        <f t="shared" si="15"/>
        <v>0</v>
      </c>
      <c r="AD362" s="71"/>
      <c r="AE362" s="72"/>
    </row>
    <row r="363" spans="1:31" ht="15.75" customHeight="1" x14ac:dyDescent="0.2">
      <c r="A363" s="9" t="s">
        <v>27</v>
      </c>
      <c r="B363" s="10" t="s">
        <v>23</v>
      </c>
      <c r="C363" s="11" t="s">
        <v>24</v>
      </c>
      <c r="D363" s="9" t="s">
        <v>39</v>
      </c>
      <c r="E363" s="10" t="s">
        <v>146</v>
      </c>
      <c r="F363" s="11"/>
      <c r="G363" s="13" t="s">
        <v>147</v>
      </c>
      <c r="H363" s="14" t="s">
        <v>148</v>
      </c>
      <c r="I363" s="15" t="s">
        <v>734</v>
      </c>
      <c r="J363" s="30">
        <v>2000</v>
      </c>
      <c r="K363" s="17">
        <v>1.5</v>
      </c>
      <c r="L363" s="31">
        <v>1</v>
      </c>
      <c r="M363" s="79" t="s">
        <v>45</v>
      </c>
      <c r="N363" s="80"/>
      <c r="O363" s="81"/>
      <c r="P363" s="53" t="s">
        <v>119</v>
      </c>
      <c r="Q363" s="52" t="s">
        <v>149</v>
      </c>
      <c r="R363" s="96">
        <v>190.83333333333334</v>
      </c>
      <c r="S363" s="95">
        <v>229</v>
      </c>
      <c r="T363" s="88">
        <v>0.15</v>
      </c>
      <c r="U363" s="89">
        <f>V363/1.2</f>
        <v>162.20833333333334</v>
      </c>
      <c r="V363" s="86">
        <f>S363*(1-T363)</f>
        <v>194.65</v>
      </c>
      <c r="W363" s="33"/>
      <c r="X363" s="40"/>
      <c r="Y363" s="37">
        <f t="shared" si="16"/>
        <v>0</v>
      </c>
      <c r="Z363" s="38">
        <f t="shared" si="17"/>
        <v>0</v>
      </c>
      <c r="AB363" s="76"/>
      <c r="AC363" s="75">
        <f t="shared" si="15"/>
        <v>0</v>
      </c>
      <c r="AD363" s="71"/>
      <c r="AE363" s="72"/>
    </row>
    <row r="364" spans="1:31" ht="15.75" customHeight="1" x14ac:dyDescent="0.2">
      <c r="A364" s="9" t="s">
        <v>27</v>
      </c>
      <c r="B364" s="10" t="s">
        <v>23</v>
      </c>
      <c r="C364" s="11" t="s">
        <v>24</v>
      </c>
      <c r="D364" s="9" t="s">
        <v>39</v>
      </c>
      <c r="E364" s="10" t="s">
        <v>146</v>
      </c>
      <c r="F364" s="11"/>
      <c r="G364" s="12" t="s">
        <v>147</v>
      </c>
      <c r="H364" s="16" t="s">
        <v>148</v>
      </c>
      <c r="I364" s="10" t="s">
        <v>734</v>
      </c>
      <c r="J364" s="30">
        <v>2000</v>
      </c>
      <c r="K364" s="17">
        <v>1.5</v>
      </c>
      <c r="L364" s="31">
        <v>1</v>
      </c>
      <c r="M364" s="79" t="s">
        <v>65</v>
      </c>
      <c r="N364" s="80"/>
      <c r="O364" s="81"/>
      <c r="P364" s="53" t="s">
        <v>119</v>
      </c>
      <c r="Q364" s="52" t="s">
        <v>150</v>
      </c>
      <c r="R364" s="96">
        <v>190.83333333333334</v>
      </c>
      <c r="S364" s="95">
        <v>229</v>
      </c>
      <c r="T364" s="88">
        <v>0.15</v>
      </c>
      <c r="U364" s="89">
        <f>V364/1.2</f>
        <v>162.20833333333334</v>
      </c>
      <c r="V364" s="86">
        <f>S364*(1-T364)</f>
        <v>194.65</v>
      </c>
      <c r="W364" s="33"/>
      <c r="X364" s="40"/>
      <c r="Y364" s="37">
        <f t="shared" si="16"/>
        <v>0</v>
      </c>
      <c r="Z364" s="38">
        <f t="shared" si="17"/>
        <v>0</v>
      </c>
      <c r="AB364" s="76"/>
      <c r="AC364" s="75">
        <f t="shared" si="15"/>
        <v>0</v>
      </c>
      <c r="AD364" s="71"/>
      <c r="AE364" s="72"/>
    </row>
    <row r="365" spans="1:31" ht="15.75" customHeight="1" x14ac:dyDescent="0.2">
      <c r="A365" s="9" t="s">
        <v>27</v>
      </c>
      <c r="B365" s="10" t="s">
        <v>23</v>
      </c>
      <c r="C365" s="11" t="s">
        <v>24</v>
      </c>
      <c r="D365" s="9" t="s">
        <v>39</v>
      </c>
      <c r="E365" s="10" t="s">
        <v>146</v>
      </c>
      <c r="F365" s="11"/>
      <c r="G365" s="13" t="s">
        <v>151</v>
      </c>
      <c r="H365" s="14" t="s">
        <v>152</v>
      </c>
      <c r="I365" s="15" t="s">
        <v>60</v>
      </c>
      <c r="J365" s="30">
        <v>2001</v>
      </c>
      <c r="K365" s="17">
        <v>0.75</v>
      </c>
      <c r="L365" s="31">
        <v>2</v>
      </c>
      <c r="M365" s="79"/>
      <c r="N365" s="80"/>
      <c r="O365" s="81"/>
      <c r="P365" s="53" t="s">
        <v>100</v>
      </c>
      <c r="Q365" s="52" t="s">
        <v>153</v>
      </c>
      <c r="R365" s="96">
        <v>82.5</v>
      </c>
      <c r="S365" s="95">
        <v>99</v>
      </c>
      <c r="T365" s="88">
        <v>0.25</v>
      </c>
      <c r="U365" s="89">
        <f>V365/1.2</f>
        <v>61.875</v>
      </c>
      <c r="V365" s="86">
        <f>S365*(1-T365)</f>
        <v>74.25</v>
      </c>
      <c r="W365" s="33"/>
      <c r="X365" s="40"/>
      <c r="Y365" s="37">
        <f t="shared" si="16"/>
        <v>0</v>
      </c>
      <c r="Z365" s="38">
        <f t="shared" si="17"/>
        <v>0</v>
      </c>
      <c r="AB365" s="76"/>
      <c r="AC365" s="75">
        <f t="shared" ref="AC365:AC389" si="18">X365-AB365</f>
        <v>0</v>
      </c>
      <c r="AD365" s="71"/>
      <c r="AE365" s="72"/>
    </row>
    <row r="366" spans="1:31" ht="15.75" customHeight="1" x14ac:dyDescent="0.2">
      <c r="A366" s="9" t="s">
        <v>27</v>
      </c>
      <c r="B366" s="10" t="s">
        <v>23</v>
      </c>
      <c r="C366" s="11" t="s">
        <v>24</v>
      </c>
      <c r="D366" s="9" t="s">
        <v>39</v>
      </c>
      <c r="E366" s="10" t="s">
        <v>146</v>
      </c>
      <c r="F366" s="11"/>
      <c r="G366" s="12" t="s">
        <v>151</v>
      </c>
      <c r="H366" s="16" t="s">
        <v>152</v>
      </c>
      <c r="I366" s="10" t="s">
        <v>60</v>
      </c>
      <c r="J366" s="30">
        <v>2003</v>
      </c>
      <c r="K366" s="17">
        <v>0.75</v>
      </c>
      <c r="L366" s="31">
        <v>3</v>
      </c>
      <c r="M366" s="79"/>
      <c r="N366" s="80"/>
      <c r="O366" s="81"/>
      <c r="P366" s="53" t="s">
        <v>100</v>
      </c>
      <c r="Q366" s="52" t="s">
        <v>154</v>
      </c>
      <c r="R366" s="96">
        <v>82.5</v>
      </c>
      <c r="S366" s="95">
        <v>99</v>
      </c>
      <c r="T366" s="88">
        <v>0.25</v>
      </c>
      <c r="U366" s="89">
        <f>V366/1.2</f>
        <v>61.875</v>
      </c>
      <c r="V366" s="86">
        <f>S366*(1-T366)</f>
        <v>74.25</v>
      </c>
      <c r="W366" s="33"/>
      <c r="X366" s="40"/>
      <c r="Y366" s="37">
        <f t="shared" si="16"/>
        <v>0</v>
      </c>
      <c r="Z366" s="38">
        <f t="shared" si="17"/>
        <v>0</v>
      </c>
      <c r="AB366" s="76"/>
      <c r="AC366" s="75">
        <f t="shared" si="18"/>
        <v>0</v>
      </c>
      <c r="AD366" s="71"/>
      <c r="AE366" s="72"/>
    </row>
    <row r="367" spans="1:31" ht="15.75" customHeight="1" x14ac:dyDescent="0.2">
      <c r="A367" s="9" t="s">
        <v>27</v>
      </c>
      <c r="B367" s="10" t="s">
        <v>23</v>
      </c>
      <c r="C367" s="11" t="s">
        <v>24</v>
      </c>
      <c r="D367" s="9" t="s">
        <v>39</v>
      </c>
      <c r="E367" s="10" t="s">
        <v>146</v>
      </c>
      <c r="F367" s="11"/>
      <c r="G367" s="12" t="s">
        <v>853</v>
      </c>
      <c r="H367" s="16" t="s">
        <v>854</v>
      </c>
      <c r="I367" s="10" t="s">
        <v>734</v>
      </c>
      <c r="J367" s="30">
        <v>1996</v>
      </c>
      <c r="K367" s="17">
        <v>0.75</v>
      </c>
      <c r="L367" s="31">
        <v>2</v>
      </c>
      <c r="M367" s="79" t="s">
        <v>65</v>
      </c>
      <c r="N367" s="80"/>
      <c r="O367" s="81"/>
      <c r="P367" s="53" t="s">
        <v>176</v>
      </c>
      <c r="Q367" s="52" t="s">
        <v>855</v>
      </c>
      <c r="R367" s="96">
        <v>40.833333333333336</v>
      </c>
      <c r="S367" s="95">
        <v>49</v>
      </c>
      <c r="T367" s="88">
        <v>0.25</v>
      </c>
      <c r="U367" s="89">
        <f>V367/1.2</f>
        <v>30.625</v>
      </c>
      <c r="V367" s="86">
        <f>S367*(1-T367)</f>
        <v>36.75</v>
      </c>
      <c r="W367" s="33"/>
      <c r="X367" s="40"/>
      <c r="Y367" s="37">
        <f t="shared" si="16"/>
        <v>0</v>
      </c>
      <c r="Z367" s="38">
        <f t="shared" si="17"/>
        <v>0</v>
      </c>
      <c r="AB367" s="76"/>
      <c r="AC367" s="75">
        <f t="shared" si="18"/>
        <v>0</v>
      </c>
      <c r="AD367" s="71"/>
      <c r="AE367" s="72"/>
    </row>
    <row r="368" spans="1:31" ht="15.75" customHeight="1" x14ac:dyDescent="0.2">
      <c r="A368" s="9" t="s">
        <v>27</v>
      </c>
      <c r="B368" s="10" t="s">
        <v>23</v>
      </c>
      <c r="C368" s="11" t="s">
        <v>24</v>
      </c>
      <c r="D368" s="9" t="s">
        <v>39</v>
      </c>
      <c r="E368" s="10" t="s">
        <v>146</v>
      </c>
      <c r="F368" s="11"/>
      <c r="G368" s="13" t="s">
        <v>853</v>
      </c>
      <c r="H368" s="14" t="s">
        <v>853</v>
      </c>
      <c r="I368" s="15" t="s">
        <v>60</v>
      </c>
      <c r="J368" s="30">
        <v>1999</v>
      </c>
      <c r="K368" s="17">
        <v>0.75</v>
      </c>
      <c r="L368" s="31">
        <v>10</v>
      </c>
      <c r="M368" s="79"/>
      <c r="N368" s="80"/>
      <c r="O368" s="81"/>
      <c r="P368" s="53" t="s">
        <v>1027</v>
      </c>
      <c r="Q368" s="52" t="s">
        <v>856</v>
      </c>
      <c r="R368" s="96">
        <v>15.833333333333334</v>
      </c>
      <c r="S368" s="95">
        <v>19</v>
      </c>
      <c r="T368" s="88">
        <v>0.4</v>
      </c>
      <c r="U368" s="89">
        <f>V368/1.2</f>
        <v>9.5</v>
      </c>
      <c r="V368" s="86">
        <f>S368*(1-T368)</f>
        <v>11.4</v>
      </c>
      <c r="W368" s="33"/>
      <c r="X368" s="40"/>
      <c r="Y368" s="37">
        <f t="shared" si="16"/>
        <v>0</v>
      </c>
      <c r="Z368" s="38">
        <f t="shared" si="17"/>
        <v>0</v>
      </c>
      <c r="AB368" s="76"/>
      <c r="AC368" s="75">
        <f t="shared" si="18"/>
        <v>0</v>
      </c>
      <c r="AD368" s="71"/>
      <c r="AE368" s="72"/>
    </row>
    <row r="369" spans="1:31" ht="15.75" customHeight="1" x14ac:dyDescent="0.2">
      <c r="A369" s="9" t="s">
        <v>27</v>
      </c>
      <c r="B369" s="10" t="s">
        <v>23</v>
      </c>
      <c r="C369" s="11" t="s">
        <v>24</v>
      </c>
      <c r="D369" s="9" t="s">
        <v>39</v>
      </c>
      <c r="E369" s="10" t="s">
        <v>146</v>
      </c>
      <c r="F369" s="11"/>
      <c r="G369" s="13" t="s">
        <v>868</v>
      </c>
      <c r="H369" s="14" t="s">
        <v>869</v>
      </c>
      <c r="I369" s="15" t="s">
        <v>60</v>
      </c>
      <c r="J369" s="30">
        <v>1998</v>
      </c>
      <c r="K369" s="17">
        <v>0.75</v>
      </c>
      <c r="L369" s="31">
        <v>2</v>
      </c>
      <c r="M369" s="79" t="s">
        <v>51</v>
      </c>
      <c r="N369" s="80"/>
      <c r="O369" s="81"/>
      <c r="P369" s="53" t="s">
        <v>1025</v>
      </c>
      <c r="Q369" s="52" t="s">
        <v>871</v>
      </c>
      <c r="R369" s="96">
        <v>24.166666666666668</v>
      </c>
      <c r="S369" s="95">
        <v>29</v>
      </c>
      <c r="T369" s="88">
        <v>0.4</v>
      </c>
      <c r="U369" s="89">
        <f>V369/1.2</f>
        <v>14.5</v>
      </c>
      <c r="V369" s="86">
        <f>S369*(1-T369)</f>
        <v>17.399999999999999</v>
      </c>
      <c r="W369" s="33"/>
      <c r="X369" s="40"/>
      <c r="Y369" s="37">
        <f t="shared" si="16"/>
        <v>0</v>
      </c>
      <c r="Z369" s="38">
        <f t="shared" si="17"/>
        <v>0</v>
      </c>
      <c r="AB369" s="76"/>
      <c r="AC369" s="75">
        <f t="shared" si="18"/>
        <v>0</v>
      </c>
      <c r="AD369" s="71"/>
      <c r="AE369" s="72"/>
    </row>
    <row r="370" spans="1:31" ht="15.75" customHeight="1" x14ac:dyDescent="0.2">
      <c r="A370" s="9" t="s">
        <v>27</v>
      </c>
      <c r="B370" s="10" t="s">
        <v>23</v>
      </c>
      <c r="C370" s="11" t="s">
        <v>24</v>
      </c>
      <c r="D370" s="9" t="s">
        <v>39</v>
      </c>
      <c r="E370" s="10" t="s">
        <v>146</v>
      </c>
      <c r="F370" s="11"/>
      <c r="G370" s="12" t="s">
        <v>868</v>
      </c>
      <c r="H370" s="16" t="s">
        <v>869</v>
      </c>
      <c r="I370" s="10" t="s">
        <v>60</v>
      </c>
      <c r="J370" s="30">
        <v>1999</v>
      </c>
      <c r="K370" s="17">
        <v>0.75</v>
      </c>
      <c r="L370" s="31">
        <v>5</v>
      </c>
      <c r="M370" s="79"/>
      <c r="N370" s="80"/>
      <c r="O370" s="81"/>
      <c r="P370" s="53" t="s">
        <v>1028</v>
      </c>
      <c r="Q370" s="52" t="s">
        <v>870</v>
      </c>
      <c r="R370" s="96">
        <v>24.166666666666668</v>
      </c>
      <c r="S370" s="95">
        <v>29</v>
      </c>
      <c r="T370" s="88">
        <v>0.4</v>
      </c>
      <c r="U370" s="89">
        <f>V370/1.2</f>
        <v>14.5</v>
      </c>
      <c r="V370" s="86">
        <f>S370*(1-T370)</f>
        <v>17.399999999999999</v>
      </c>
      <c r="W370" s="33"/>
      <c r="X370" s="40"/>
      <c r="Y370" s="37">
        <f t="shared" si="16"/>
        <v>0</v>
      </c>
      <c r="Z370" s="38">
        <f t="shared" si="17"/>
        <v>0</v>
      </c>
      <c r="AB370" s="76"/>
      <c r="AC370" s="75">
        <f t="shared" si="18"/>
        <v>0</v>
      </c>
      <c r="AD370" s="71"/>
      <c r="AE370" s="72"/>
    </row>
    <row r="371" spans="1:31" ht="15.75" customHeight="1" x14ac:dyDescent="0.2">
      <c r="A371" s="9" t="s">
        <v>27</v>
      </c>
      <c r="B371" s="10" t="s">
        <v>23</v>
      </c>
      <c r="C371" s="11" t="s">
        <v>24</v>
      </c>
      <c r="D371" s="9" t="s">
        <v>39</v>
      </c>
      <c r="E371" s="10" t="s">
        <v>146</v>
      </c>
      <c r="F371" s="11"/>
      <c r="G371" s="13" t="s">
        <v>1330</v>
      </c>
      <c r="H371" s="14" t="s">
        <v>1331</v>
      </c>
      <c r="I371" s="15" t="s">
        <v>60</v>
      </c>
      <c r="J371" s="30">
        <v>1995</v>
      </c>
      <c r="K371" s="17">
        <v>0.75</v>
      </c>
      <c r="L371" s="31">
        <v>1</v>
      </c>
      <c r="M371" s="79" t="s">
        <v>51</v>
      </c>
      <c r="N371" s="80"/>
      <c r="O371" s="81"/>
      <c r="P371" s="53" t="s">
        <v>505</v>
      </c>
      <c r="Q371" s="52" t="s">
        <v>1332</v>
      </c>
      <c r="R371" s="96">
        <v>74.166666666666671</v>
      </c>
      <c r="S371" s="95">
        <v>89</v>
      </c>
      <c r="T371" s="88">
        <v>0.25</v>
      </c>
      <c r="U371" s="89">
        <f>V371/1.2</f>
        <v>55.625</v>
      </c>
      <c r="V371" s="86">
        <f>S371*(1-T371)</f>
        <v>66.75</v>
      </c>
      <c r="W371" s="33"/>
      <c r="X371" s="40"/>
      <c r="Y371" s="37">
        <f t="shared" si="16"/>
        <v>0</v>
      </c>
      <c r="Z371" s="38">
        <f t="shared" si="17"/>
        <v>0</v>
      </c>
      <c r="AB371" s="76"/>
      <c r="AC371" s="75">
        <f t="shared" si="18"/>
        <v>0</v>
      </c>
      <c r="AD371" s="71"/>
      <c r="AE371" s="72"/>
    </row>
    <row r="372" spans="1:31" ht="15.75" customHeight="1" x14ac:dyDescent="0.2">
      <c r="A372" s="9" t="s">
        <v>27</v>
      </c>
      <c r="B372" s="10" t="s">
        <v>23</v>
      </c>
      <c r="C372" s="11" t="s">
        <v>24</v>
      </c>
      <c r="D372" s="9" t="s">
        <v>39</v>
      </c>
      <c r="E372" s="10" t="s">
        <v>146</v>
      </c>
      <c r="F372" s="11"/>
      <c r="G372" s="12" t="s">
        <v>903</v>
      </c>
      <c r="H372" s="16" t="s">
        <v>904</v>
      </c>
      <c r="I372" s="10" t="s">
        <v>60</v>
      </c>
      <c r="J372" s="30">
        <v>1998</v>
      </c>
      <c r="K372" s="17">
        <v>0.75</v>
      </c>
      <c r="L372" s="31">
        <v>1</v>
      </c>
      <c r="M372" s="79" t="s">
        <v>51</v>
      </c>
      <c r="N372" s="80"/>
      <c r="O372" s="81"/>
      <c r="P372" s="53" t="s">
        <v>1029</v>
      </c>
      <c r="Q372" s="52" t="s">
        <v>905</v>
      </c>
      <c r="R372" s="96">
        <v>32.5</v>
      </c>
      <c r="S372" s="95">
        <v>39</v>
      </c>
      <c r="T372" s="88">
        <v>0.4</v>
      </c>
      <c r="U372" s="89">
        <f>V372/1.2</f>
        <v>19.5</v>
      </c>
      <c r="V372" s="86">
        <f>S372*(1-T372)</f>
        <v>23.4</v>
      </c>
      <c r="W372" s="33"/>
      <c r="X372" s="40"/>
      <c r="Y372" s="37">
        <f t="shared" si="16"/>
        <v>0</v>
      </c>
      <c r="Z372" s="38">
        <f t="shared" si="17"/>
        <v>0</v>
      </c>
      <c r="AB372" s="76"/>
      <c r="AC372" s="75">
        <f t="shared" si="18"/>
        <v>0</v>
      </c>
      <c r="AD372" s="71"/>
      <c r="AE372" s="72"/>
    </row>
    <row r="373" spans="1:31" ht="15.75" customHeight="1" x14ac:dyDescent="0.2">
      <c r="A373" s="9" t="s">
        <v>27</v>
      </c>
      <c r="B373" s="10" t="s">
        <v>23</v>
      </c>
      <c r="C373" s="11" t="s">
        <v>24</v>
      </c>
      <c r="D373" s="9" t="s">
        <v>39</v>
      </c>
      <c r="E373" s="10" t="s">
        <v>146</v>
      </c>
      <c r="F373" s="11"/>
      <c r="G373" s="12" t="s">
        <v>706</v>
      </c>
      <c r="H373" s="16" t="s">
        <v>707</v>
      </c>
      <c r="I373" s="10" t="s">
        <v>60</v>
      </c>
      <c r="J373" s="30">
        <v>2010</v>
      </c>
      <c r="K373" s="17">
        <v>0.75</v>
      </c>
      <c r="L373" s="31">
        <v>1</v>
      </c>
      <c r="M373" s="79" t="s">
        <v>45</v>
      </c>
      <c r="N373" s="80"/>
      <c r="O373" s="81"/>
      <c r="P373" s="53" t="s">
        <v>118</v>
      </c>
      <c r="Q373" s="52" t="s">
        <v>708</v>
      </c>
      <c r="R373" s="96">
        <v>124.16666666666667</v>
      </c>
      <c r="S373" s="95">
        <v>149</v>
      </c>
      <c r="T373" s="88">
        <v>0.15</v>
      </c>
      <c r="U373" s="89">
        <f>V373/1.2</f>
        <v>105.54166666666666</v>
      </c>
      <c r="V373" s="86">
        <f>S373*(1-T373)</f>
        <v>126.64999999999999</v>
      </c>
      <c r="W373" s="33"/>
      <c r="X373" s="40"/>
      <c r="Y373" s="37">
        <f t="shared" ref="Y373:Y389" si="19">X373*U373</f>
        <v>0</v>
      </c>
      <c r="Z373" s="38">
        <f t="shared" ref="Z373:Z389" si="20">X373*V373</f>
        <v>0</v>
      </c>
      <c r="AB373" s="76"/>
      <c r="AC373" s="75">
        <f t="shared" si="18"/>
        <v>0</v>
      </c>
      <c r="AD373" s="71"/>
      <c r="AE373" s="72"/>
    </row>
    <row r="374" spans="1:31" ht="15.75" customHeight="1" x14ac:dyDescent="0.2">
      <c r="A374" s="9" t="s">
        <v>27</v>
      </c>
      <c r="B374" s="10" t="s">
        <v>23</v>
      </c>
      <c r="C374" s="11" t="s">
        <v>24</v>
      </c>
      <c r="D374" s="9" t="s">
        <v>39</v>
      </c>
      <c r="E374" s="10" t="s">
        <v>59</v>
      </c>
      <c r="F374" s="11"/>
      <c r="G374" s="13" t="s">
        <v>105</v>
      </c>
      <c r="H374" s="14" t="s">
        <v>106</v>
      </c>
      <c r="I374" s="15" t="s">
        <v>734</v>
      </c>
      <c r="J374" s="30">
        <v>1982</v>
      </c>
      <c r="K374" s="17">
        <v>0.75</v>
      </c>
      <c r="L374" s="31">
        <v>1</v>
      </c>
      <c r="M374" s="79" t="s">
        <v>107</v>
      </c>
      <c r="N374" s="80"/>
      <c r="O374" s="81" t="s">
        <v>52</v>
      </c>
      <c r="P374" s="53" t="s">
        <v>968</v>
      </c>
      <c r="Q374" s="52" t="s">
        <v>108</v>
      </c>
      <c r="R374" s="96">
        <v>40.833333333333336</v>
      </c>
      <c r="S374" s="95">
        <v>49</v>
      </c>
      <c r="T374" s="88">
        <v>0.4</v>
      </c>
      <c r="U374" s="89">
        <f>V374/1.2</f>
        <v>24.5</v>
      </c>
      <c r="V374" s="86">
        <f>S374*(1-T374)</f>
        <v>29.4</v>
      </c>
      <c r="W374" s="33"/>
      <c r="X374" s="40"/>
      <c r="Y374" s="37">
        <f t="shared" si="19"/>
        <v>0</v>
      </c>
      <c r="Z374" s="38">
        <f t="shared" si="20"/>
        <v>0</v>
      </c>
      <c r="AB374" s="76"/>
      <c r="AC374" s="75">
        <f t="shared" si="18"/>
        <v>0</v>
      </c>
      <c r="AD374" s="71"/>
      <c r="AE374" s="72"/>
    </row>
    <row r="375" spans="1:31" ht="15.75" customHeight="1" x14ac:dyDescent="0.2">
      <c r="A375" s="9" t="s">
        <v>27</v>
      </c>
      <c r="B375" s="10" t="s">
        <v>23</v>
      </c>
      <c r="C375" s="11" t="s">
        <v>24</v>
      </c>
      <c r="D375" s="9" t="s">
        <v>39</v>
      </c>
      <c r="E375" s="10" t="s">
        <v>59</v>
      </c>
      <c r="F375" s="11"/>
      <c r="G375" s="13" t="s">
        <v>857</v>
      </c>
      <c r="H375" s="14" t="s">
        <v>858</v>
      </c>
      <c r="I375" s="15" t="s">
        <v>734</v>
      </c>
      <c r="J375" s="30">
        <v>1994</v>
      </c>
      <c r="K375" s="17">
        <v>0.75</v>
      </c>
      <c r="L375" s="31">
        <v>1</v>
      </c>
      <c r="M375" s="79"/>
      <c r="N375" s="80"/>
      <c r="O375" s="81" t="s">
        <v>52</v>
      </c>
      <c r="P375" s="53" t="s">
        <v>1000</v>
      </c>
      <c r="Q375" s="52" t="s">
        <v>859</v>
      </c>
      <c r="R375" s="96">
        <v>49.166666666666671</v>
      </c>
      <c r="S375" s="95">
        <v>59</v>
      </c>
      <c r="T375" s="88">
        <v>0.4</v>
      </c>
      <c r="U375" s="89">
        <f>V375/1.2</f>
        <v>29.5</v>
      </c>
      <c r="V375" s="86">
        <f>S375*(1-T375)</f>
        <v>35.4</v>
      </c>
      <c r="W375" s="33"/>
      <c r="X375" s="40"/>
      <c r="Y375" s="37">
        <f t="shared" si="19"/>
        <v>0</v>
      </c>
      <c r="Z375" s="38">
        <f t="shared" si="20"/>
        <v>0</v>
      </c>
      <c r="AB375" s="76"/>
      <c r="AC375" s="75">
        <f t="shared" si="18"/>
        <v>0</v>
      </c>
      <c r="AD375" s="71"/>
      <c r="AE375" s="72"/>
    </row>
    <row r="376" spans="1:31" ht="15.75" customHeight="1" x14ac:dyDescent="0.2">
      <c r="A376" s="9" t="s">
        <v>27</v>
      </c>
      <c r="B376" s="10" t="s">
        <v>23</v>
      </c>
      <c r="C376" s="11" t="s">
        <v>24</v>
      </c>
      <c r="D376" s="9" t="s">
        <v>39</v>
      </c>
      <c r="E376" s="10" t="s">
        <v>59</v>
      </c>
      <c r="F376" s="11"/>
      <c r="G376" s="12" t="s">
        <v>913</v>
      </c>
      <c r="H376" s="16" t="s">
        <v>914</v>
      </c>
      <c r="I376" s="10" t="s">
        <v>734</v>
      </c>
      <c r="J376" s="30">
        <v>1995</v>
      </c>
      <c r="K376" s="17">
        <v>0.75</v>
      </c>
      <c r="L376" s="31">
        <v>5</v>
      </c>
      <c r="M376" s="79" t="s">
        <v>51</v>
      </c>
      <c r="N376" s="80"/>
      <c r="O376" s="81"/>
      <c r="P376" s="53" t="s">
        <v>1026</v>
      </c>
      <c r="Q376" s="52" t="s">
        <v>915</v>
      </c>
      <c r="R376" s="96">
        <v>49.166666666666671</v>
      </c>
      <c r="S376" s="95">
        <v>59</v>
      </c>
      <c r="T376" s="88">
        <v>0.15</v>
      </c>
      <c r="U376" s="89">
        <f>V376/1.2</f>
        <v>41.791666666666664</v>
      </c>
      <c r="V376" s="86">
        <f>S376*(1-T376)</f>
        <v>50.15</v>
      </c>
      <c r="W376" s="33"/>
      <c r="X376" s="40"/>
      <c r="Y376" s="37">
        <f t="shared" si="19"/>
        <v>0</v>
      </c>
      <c r="Z376" s="38">
        <f t="shared" si="20"/>
        <v>0</v>
      </c>
      <c r="AB376" s="76"/>
      <c r="AC376" s="75">
        <f t="shared" si="18"/>
        <v>0</v>
      </c>
      <c r="AD376" s="71"/>
      <c r="AE376" s="72"/>
    </row>
    <row r="377" spans="1:31" ht="15.75" customHeight="1" x14ac:dyDescent="0.2">
      <c r="A377" s="9" t="s">
        <v>27</v>
      </c>
      <c r="B377" s="10" t="s">
        <v>23</v>
      </c>
      <c r="C377" s="11" t="s">
        <v>24</v>
      </c>
      <c r="D377" s="9" t="s">
        <v>1044</v>
      </c>
      <c r="E377" s="10" t="s">
        <v>1045</v>
      </c>
      <c r="F377" s="11"/>
      <c r="G377" s="12" t="s">
        <v>714</v>
      </c>
      <c r="H377" s="16" t="s">
        <v>1179</v>
      </c>
      <c r="I377" s="10" t="s">
        <v>596</v>
      </c>
      <c r="J377" s="30">
        <v>2011</v>
      </c>
      <c r="K377" s="17">
        <v>0.75</v>
      </c>
      <c r="L377" s="31">
        <v>2</v>
      </c>
      <c r="M377" s="79"/>
      <c r="N377" s="80"/>
      <c r="O377" s="81"/>
      <c r="P377" s="53" t="s">
        <v>72</v>
      </c>
      <c r="Q377" s="52" t="s">
        <v>1180</v>
      </c>
      <c r="R377" s="96">
        <v>27.5</v>
      </c>
      <c r="S377" s="95">
        <v>33</v>
      </c>
      <c r="T377" s="88">
        <v>0.15</v>
      </c>
      <c r="U377" s="89">
        <f>V377/1.2</f>
        <v>23.375</v>
      </c>
      <c r="V377" s="86">
        <f>S377*(1-T377)</f>
        <v>28.05</v>
      </c>
      <c r="W377" s="33"/>
      <c r="X377" s="40"/>
      <c r="Y377" s="37">
        <f t="shared" si="19"/>
        <v>0</v>
      </c>
      <c r="Z377" s="38">
        <f t="shared" si="20"/>
        <v>0</v>
      </c>
      <c r="AB377" s="76"/>
      <c r="AC377" s="75">
        <f t="shared" si="18"/>
        <v>0</v>
      </c>
      <c r="AD377" s="71"/>
      <c r="AE377" s="72"/>
    </row>
    <row r="378" spans="1:31" ht="15.75" customHeight="1" x14ac:dyDescent="0.2">
      <c r="A378" s="9" t="s">
        <v>27</v>
      </c>
      <c r="B378" s="10" t="s">
        <v>23</v>
      </c>
      <c r="C378" s="11" t="s">
        <v>24</v>
      </c>
      <c r="D378" s="9" t="s">
        <v>1044</v>
      </c>
      <c r="E378" s="10" t="s">
        <v>1045</v>
      </c>
      <c r="F378" s="11"/>
      <c r="G378" s="13" t="s">
        <v>714</v>
      </c>
      <c r="H378" s="14" t="s">
        <v>1123</v>
      </c>
      <c r="I378" s="15" t="s">
        <v>44</v>
      </c>
      <c r="J378" s="30">
        <v>2005</v>
      </c>
      <c r="K378" s="17">
        <v>0.75</v>
      </c>
      <c r="L378" s="31">
        <v>4</v>
      </c>
      <c r="M378" s="79"/>
      <c r="N378" s="80"/>
      <c r="O378" s="81" t="s">
        <v>579</v>
      </c>
      <c r="P378" s="53" t="s">
        <v>1168</v>
      </c>
      <c r="Q378" s="52" t="s">
        <v>1169</v>
      </c>
      <c r="R378" s="96">
        <v>24.166666666666668</v>
      </c>
      <c r="S378" s="95">
        <v>29</v>
      </c>
      <c r="T378" s="88">
        <v>0.15</v>
      </c>
      <c r="U378" s="89">
        <f>V378/1.2</f>
        <v>20.541666666666668</v>
      </c>
      <c r="V378" s="86">
        <f>S378*(1-T378)</f>
        <v>24.65</v>
      </c>
      <c r="W378" s="33"/>
      <c r="X378" s="40"/>
      <c r="Y378" s="37">
        <f t="shared" si="19"/>
        <v>0</v>
      </c>
      <c r="Z378" s="38">
        <f t="shared" si="20"/>
        <v>0</v>
      </c>
      <c r="AB378" s="76"/>
      <c r="AC378" s="75">
        <f t="shared" si="18"/>
        <v>0</v>
      </c>
      <c r="AD378" s="71"/>
      <c r="AE378" s="72"/>
    </row>
    <row r="379" spans="1:31" ht="15.75" customHeight="1" x14ac:dyDescent="0.2">
      <c r="A379" s="9" t="s">
        <v>27</v>
      </c>
      <c r="B379" s="10" t="s">
        <v>23</v>
      </c>
      <c r="C379" s="11" t="s">
        <v>24</v>
      </c>
      <c r="D379" s="9" t="s">
        <v>1044</v>
      </c>
      <c r="E379" s="10" t="s">
        <v>1045</v>
      </c>
      <c r="F379" s="11"/>
      <c r="G379" s="12" t="s">
        <v>714</v>
      </c>
      <c r="H379" s="16" t="s">
        <v>1123</v>
      </c>
      <c r="I379" s="10" t="s">
        <v>44</v>
      </c>
      <c r="J379" s="30">
        <v>2006</v>
      </c>
      <c r="K379" s="17">
        <v>0.75</v>
      </c>
      <c r="L379" s="31">
        <v>9</v>
      </c>
      <c r="M379" s="79"/>
      <c r="N379" s="80"/>
      <c r="O379" s="81" t="s">
        <v>1135</v>
      </c>
      <c r="P379" s="53" t="s">
        <v>1364</v>
      </c>
      <c r="Q379" s="52" t="s">
        <v>1136</v>
      </c>
      <c r="R379" s="96">
        <v>21.666666666666668</v>
      </c>
      <c r="S379" s="95">
        <v>26</v>
      </c>
      <c r="T379" s="88">
        <v>0.15</v>
      </c>
      <c r="U379" s="89">
        <f>V379/1.2</f>
        <v>18.416666666666664</v>
      </c>
      <c r="V379" s="86">
        <f>S379*(1-T379)</f>
        <v>22.099999999999998</v>
      </c>
      <c r="W379" s="33"/>
      <c r="X379" s="40"/>
      <c r="Y379" s="37">
        <f t="shared" si="19"/>
        <v>0</v>
      </c>
      <c r="Z379" s="38">
        <f t="shared" si="20"/>
        <v>0</v>
      </c>
      <c r="AB379" s="76"/>
      <c r="AC379" s="75">
        <f t="shared" si="18"/>
        <v>0</v>
      </c>
      <c r="AD379" s="71"/>
      <c r="AE379" s="72"/>
    </row>
    <row r="380" spans="1:31" ht="15.75" customHeight="1" x14ac:dyDescent="0.2">
      <c r="A380" s="9" t="s">
        <v>27</v>
      </c>
      <c r="B380" s="10" t="s">
        <v>23</v>
      </c>
      <c r="C380" s="11" t="s">
        <v>24</v>
      </c>
      <c r="D380" s="9" t="s">
        <v>1044</v>
      </c>
      <c r="E380" s="10" t="s">
        <v>1045</v>
      </c>
      <c r="F380" s="11"/>
      <c r="G380" s="13" t="s">
        <v>714</v>
      </c>
      <c r="H380" s="14" t="s">
        <v>1105</v>
      </c>
      <c r="I380" s="15" t="s">
        <v>85</v>
      </c>
      <c r="J380" s="30">
        <v>2004</v>
      </c>
      <c r="K380" s="17">
        <v>0.75</v>
      </c>
      <c r="L380" s="31">
        <v>1</v>
      </c>
      <c r="M380" s="79"/>
      <c r="N380" s="80"/>
      <c r="O380" s="81" t="s">
        <v>579</v>
      </c>
      <c r="P380" s="53" t="s">
        <v>1106</v>
      </c>
      <c r="Q380" s="52" t="s">
        <v>1107</v>
      </c>
      <c r="R380" s="96">
        <v>16.666666666666668</v>
      </c>
      <c r="S380" s="95">
        <v>20</v>
      </c>
      <c r="T380" s="88">
        <v>0.15</v>
      </c>
      <c r="U380" s="89">
        <f>V380/1.2</f>
        <v>14.166666666666668</v>
      </c>
      <c r="V380" s="86">
        <f>S380*(1-T380)</f>
        <v>17</v>
      </c>
      <c r="W380" s="33"/>
      <c r="X380" s="40"/>
      <c r="Y380" s="37">
        <f t="shared" si="19"/>
        <v>0</v>
      </c>
      <c r="Z380" s="38">
        <f t="shared" si="20"/>
        <v>0</v>
      </c>
      <c r="AB380" s="76"/>
      <c r="AC380" s="75">
        <f t="shared" si="18"/>
        <v>0</v>
      </c>
      <c r="AD380" s="71"/>
      <c r="AE380" s="72"/>
    </row>
    <row r="381" spans="1:31" ht="15.75" customHeight="1" x14ac:dyDescent="0.2">
      <c r="A381" s="9" t="s">
        <v>27</v>
      </c>
      <c r="B381" s="10" t="s">
        <v>23</v>
      </c>
      <c r="C381" s="11" t="s">
        <v>24</v>
      </c>
      <c r="D381" s="9" t="s">
        <v>1044</v>
      </c>
      <c r="E381" s="10" t="s">
        <v>1045</v>
      </c>
      <c r="F381" s="11"/>
      <c r="G381" s="12" t="s">
        <v>714</v>
      </c>
      <c r="H381" s="16" t="s">
        <v>1063</v>
      </c>
      <c r="I381" s="10" t="s">
        <v>85</v>
      </c>
      <c r="J381" s="30">
        <v>2001</v>
      </c>
      <c r="K381" s="17">
        <v>0.75</v>
      </c>
      <c r="L381" s="31">
        <v>3</v>
      </c>
      <c r="M381" s="79"/>
      <c r="N381" s="80"/>
      <c r="O381" s="81" t="s">
        <v>579</v>
      </c>
      <c r="P381" s="53" t="s">
        <v>1064</v>
      </c>
      <c r="Q381" s="52" t="s">
        <v>1065</v>
      </c>
      <c r="R381" s="96">
        <v>12.5</v>
      </c>
      <c r="S381" s="95">
        <v>15</v>
      </c>
      <c r="T381" s="88">
        <v>0.15</v>
      </c>
      <c r="U381" s="89">
        <f>V381/1.2</f>
        <v>10.625</v>
      </c>
      <c r="V381" s="86">
        <f>S381*(1-T381)</f>
        <v>12.75</v>
      </c>
      <c r="W381" s="33"/>
      <c r="X381" s="40"/>
      <c r="Y381" s="37">
        <f t="shared" si="19"/>
        <v>0</v>
      </c>
      <c r="Z381" s="38">
        <f t="shared" si="20"/>
        <v>0</v>
      </c>
      <c r="AB381" s="76"/>
      <c r="AC381" s="75">
        <f t="shared" si="18"/>
        <v>0</v>
      </c>
      <c r="AD381" s="71"/>
      <c r="AE381" s="72"/>
    </row>
    <row r="382" spans="1:31" ht="15.75" customHeight="1" x14ac:dyDescent="0.2">
      <c r="A382" s="9" t="s">
        <v>27</v>
      </c>
      <c r="B382" s="10" t="s">
        <v>23</v>
      </c>
      <c r="C382" s="11" t="s">
        <v>24</v>
      </c>
      <c r="D382" s="9" t="s">
        <v>1044</v>
      </c>
      <c r="E382" s="10" t="s">
        <v>1045</v>
      </c>
      <c r="F382" s="11"/>
      <c r="G382" s="13" t="s">
        <v>714</v>
      </c>
      <c r="H382" s="14" t="s">
        <v>1063</v>
      </c>
      <c r="I382" s="15" t="s">
        <v>85</v>
      </c>
      <c r="J382" s="30">
        <v>2003</v>
      </c>
      <c r="K382" s="17">
        <v>0.75</v>
      </c>
      <c r="L382" s="31">
        <v>8</v>
      </c>
      <c r="M382" s="79"/>
      <c r="N382" s="80"/>
      <c r="O382" s="81" t="s">
        <v>579</v>
      </c>
      <c r="P382" s="53" t="s">
        <v>1069</v>
      </c>
      <c r="Q382" s="52" t="s">
        <v>1070</v>
      </c>
      <c r="R382" s="96">
        <v>12.5</v>
      </c>
      <c r="S382" s="95">
        <v>15</v>
      </c>
      <c r="T382" s="88">
        <v>0.15</v>
      </c>
      <c r="U382" s="89">
        <f>V382/1.2</f>
        <v>10.625</v>
      </c>
      <c r="V382" s="86">
        <f>S382*(1-T382)</f>
        <v>12.75</v>
      </c>
      <c r="W382" s="33"/>
      <c r="X382" s="40"/>
      <c r="Y382" s="37">
        <f t="shared" si="19"/>
        <v>0</v>
      </c>
      <c r="Z382" s="38">
        <f t="shared" si="20"/>
        <v>0</v>
      </c>
      <c r="AB382" s="76"/>
      <c r="AC382" s="75">
        <f t="shared" si="18"/>
        <v>0</v>
      </c>
      <c r="AD382" s="71"/>
      <c r="AE382" s="72"/>
    </row>
    <row r="383" spans="1:31" ht="15.75" customHeight="1" x14ac:dyDescent="0.2">
      <c r="A383" s="9" t="s">
        <v>27</v>
      </c>
      <c r="B383" s="10" t="s">
        <v>23</v>
      </c>
      <c r="C383" s="11" t="s">
        <v>24</v>
      </c>
      <c r="D383" s="9" t="s">
        <v>1044</v>
      </c>
      <c r="E383" s="10" t="s">
        <v>1045</v>
      </c>
      <c r="F383" s="11"/>
      <c r="G383" s="13" t="s">
        <v>714</v>
      </c>
      <c r="H383" s="14" t="s">
        <v>1046</v>
      </c>
      <c r="I383" s="15" t="s">
        <v>34</v>
      </c>
      <c r="J383" s="30">
        <v>2004</v>
      </c>
      <c r="K383" s="17">
        <v>0.75</v>
      </c>
      <c r="L383" s="31">
        <v>6</v>
      </c>
      <c r="M383" s="79"/>
      <c r="N383" s="80"/>
      <c r="O383" s="81" t="s">
        <v>579</v>
      </c>
      <c r="P383" s="53" t="s">
        <v>1047</v>
      </c>
      <c r="Q383" s="52" t="s">
        <v>1048</v>
      </c>
      <c r="R383" s="96">
        <v>11.666666666666668</v>
      </c>
      <c r="S383" s="95">
        <v>14</v>
      </c>
      <c r="T383" s="88">
        <v>0.15</v>
      </c>
      <c r="U383" s="89">
        <f>V383/1.2</f>
        <v>9.9166666666666679</v>
      </c>
      <c r="V383" s="86">
        <f>S383*(1-T383)</f>
        <v>11.9</v>
      </c>
      <c r="W383" s="33"/>
      <c r="X383" s="40"/>
      <c r="Y383" s="37">
        <f t="shared" si="19"/>
        <v>0</v>
      </c>
      <c r="Z383" s="38">
        <f t="shared" si="20"/>
        <v>0</v>
      </c>
      <c r="AB383" s="76"/>
      <c r="AC383" s="75">
        <f t="shared" si="18"/>
        <v>0</v>
      </c>
      <c r="AD383" s="71"/>
      <c r="AE383" s="72"/>
    </row>
    <row r="384" spans="1:31" ht="15.75" customHeight="1" x14ac:dyDescent="0.2">
      <c r="A384" s="9" t="s">
        <v>27</v>
      </c>
      <c r="B384" s="10" t="s">
        <v>23</v>
      </c>
      <c r="C384" s="11" t="s">
        <v>24</v>
      </c>
      <c r="D384" s="9" t="s">
        <v>1044</v>
      </c>
      <c r="E384" s="10" t="s">
        <v>1045</v>
      </c>
      <c r="F384" s="11"/>
      <c r="G384" s="12" t="s">
        <v>714</v>
      </c>
      <c r="H384" s="16" t="s">
        <v>1066</v>
      </c>
      <c r="I384" s="10" t="s">
        <v>34</v>
      </c>
      <c r="J384" s="30">
        <v>2002</v>
      </c>
      <c r="K384" s="17">
        <v>0.75</v>
      </c>
      <c r="L384" s="31">
        <v>1</v>
      </c>
      <c r="M384" s="79"/>
      <c r="N384" s="80"/>
      <c r="O384" s="81" t="s">
        <v>579</v>
      </c>
      <c r="P384" s="53" t="s">
        <v>1067</v>
      </c>
      <c r="Q384" s="52" t="s">
        <v>1068</v>
      </c>
      <c r="R384" s="96">
        <v>12.5</v>
      </c>
      <c r="S384" s="95">
        <v>15</v>
      </c>
      <c r="T384" s="88">
        <v>0.15</v>
      </c>
      <c r="U384" s="89">
        <f>V384/1.2</f>
        <v>10.625</v>
      </c>
      <c r="V384" s="86">
        <f>S384*(1-T384)</f>
        <v>12.75</v>
      </c>
      <c r="W384" s="33"/>
      <c r="X384" s="40"/>
      <c r="Y384" s="37">
        <f t="shared" si="19"/>
        <v>0</v>
      </c>
      <c r="Z384" s="38">
        <f t="shared" si="20"/>
        <v>0</v>
      </c>
      <c r="AB384" s="76"/>
      <c r="AC384" s="75">
        <f t="shared" si="18"/>
        <v>0</v>
      </c>
      <c r="AD384" s="71"/>
      <c r="AE384" s="72"/>
    </row>
    <row r="385" spans="1:31" ht="15.75" customHeight="1" x14ac:dyDescent="0.2">
      <c r="A385" s="9" t="s">
        <v>27</v>
      </c>
      <c r="B385" s="10" t="s">
        <v>23</v>
      </c>
      <c r="C385" s="11" t="s">
        <v>24</v>
      </c>
      <c r="D385" s="9" t="s">
        <v>1044</v>
      </c>
      <c r="E385" s="10" t="s">
        <v>1045</v>
      </c>
      <c r="F385" s="11"/>
      <c r="G385" s="12" t="s">
        <v>714</v>
      </c>
      <c r="H385" s="16" t="s">
        <v>1181</v>
      </c>
      <c r="I385" s="10" t="s">
        <v>44</v>
      </c>
      <c r="J385" s="30">
        <v>2010</v>
      </c>
      <c r="K385" s="17">
        <v>0.75</v>
      </c>
      <c r="L385" s="31">
        <v>2</v>
      </c>
      <c r="M385" s="79"/>
      <c r="N385" s="80"/>
      <c r="O385" s="81"/>
      <c r="P385" s="53" t="s">
        <v>1182</v>
      </c>
      <c r="Q385" s="52" t="s">
        <v>1183</v>
      </c>
      <c r="R385" s="96">
        <v>27.5</v>
      </c>
      <c r="S385" s="95">
        <v>33</v>
      </c>
      <c r="T385" s="88">
        <v>0.15</v>
      </c>
      <c r="U385" s="89">
        <f>V385/1.2</f>
        <v>23.375</v>
      </c>
      <c r="V385" s="86">
        <f>S385*(1-T385)</f>
        <v>28.05</v>
      </c>
      <c r="W385" s="33"/>
      <c r="X385" s="40"/>
      <c r="Y385" s="37">
        <f t="shared" si="19"/>
        <v>0</v>
      </c>
      <c r="Z385" s="38">
        <f t="shared" si="20"/>
        <v>0</v>
      </c>
      <c r="AB385" s="76"/>
      <c r="AC385" s="75">
        <f t="shared" si="18"/>
        <v>0</v>
      </c>
      <c r="AD385" s="71"/>
      <c r="AE385" s="72"/>
    </row>
    <row r="386" spans="1:31" ht="15.75" customHeight="1" x14ac:dyDescent="0.2">
      <c r="A386" s="9" t="s">
        <v>27</v>
      </c>
      <c r="B386" s="10" t="s">
        <v>23</v>
      </c>
      <c r="C386" s="11" t="s">
        <v>24</v>
      </c>
      <c r="D386" s="9" t="s">
        <v>1044</v>
      </c>
      <c r="E386" s="10" t="s">
        <v>1045</v>
      </c>
      <c r="F386" s="11"/>
      <c r="G386" s="13" t="s">
        <v>714</v>
      </c>
      <c r="H386" s="14" t="s">
        <v>1074</v>
      </c>
      <c r="I386" s="15" t="s">
        <v>132</v>
      </c>
      <c r="J386" s="30">
        <v>2002</v>
      </c>
      <c r="K386" s="17">
        <v>0.75</v>
      </c>
      <c r="L386" s="31">
        <v>1</v>
      </c>
      <c r="M386" s="79"/>
      <c r="N386" s="80"/>
      <c r="O386" s="81" t="s">
        <v>579</v>
      </c>
      <c r="P386" s="53" t="s">
        <v>1122</v>
      </c>
      <c r="Q386" s="52" t="s">
        <v>1193</v>
      </c>
      <c r="R386" s="96">
        <v>28.333333333333336</v>
      </c>
      <c r="S386" s="95">
        <v>34</v>
      </c>
      <c r="T386" s="88">
        <v>0.15</v>
      </c>
      <c r="U386" s="89">
        <f>V386/1.2</f>
        <v>24.083333333333332</v>
      </c>
      <c r="V386" s="86">
        <f>S386*(1-T386)</f>
        <v>28.9</v>
      </c>
      <c r="W386" s="33"/>
      <c r="X386" s="40"/>
      <c r="Y386" s="37">
        <f t="shared" si="19"/>
        <v>0</v>
      </c>
      <c r="Z386" s="38">
        <f t="shared" si="20"/>
        <v>0</v>
      </c>
      <c r="AB386" s="76"/>
      <c r="AC386" s="75">
        <f t="shared" si="18"/>
        <v>0</v>
      </c>
      <c r="AD386" s="71"/>
      <c r="AE386" s="72"/>
    </row>
    <row r="387" spans="1:31" ht="15.75" customHeight="1" x14ac:dyDescent="0.2">
      <c r="A387" s="9" t="s">
        <v>27</v>
      </c>
      <c r="B387" s="10" t="s">
        <v>23</v>
      </c>
      <c r="C387" s="11" t="s">
        <v>24</v>
      </c>
      <c r="D387" s="9" t="s">
        <v>1044</v>
      </c>
      <c r="E387" s="10" t="s">
        <v>1045</v>
      </c>
      <c r="F387" s="11"/>
      <c r="G387" s="13" t="s">
        <v>714</v>
      </c>
      <c r="H387" s="14" t="s">
        <v>1074</v>
      </c>
      <c r="I387" s="15" t="s">
        <v>132</v>
      </c>
      <c r="J387" s="30">
        <v>2004</v>
      </c>
      <c r="K387" s="17">
        <v>0.75</v>
      </c>
      <c r="L387" s="31">
        <v>3</v>
      </c>
      <c r="M387" s="79"/>
      <c r="N387" s="80"/>
      <c r="O387" s="81" t="s">
        <v>579</v>
      </c>
      <c r="P387" s="53" t="s">
        <v>1122</v>
      </c>
      <c r="Q387" s="52" t="s">
        <v>1194</v>
      </c>
      <c r="R387" s="96">
        <v>28.333333333333336</v>
      </c>
      <c r="S387" s="95">
        <v>34</v>
      </c>
      <c r="T387" s="88">
        <v>0.15</v>
      </c>
      <c r="U387" s="89">
        <f>V387/1.2</f>
        <v>24.083333333333332</v>
      </c>
      <c r="V387" s="86">
        <f>S387*(1-T387)</f>
        <v>28.9</v>
      </c>
      <c r="W387" s="33"/>
      <c r="X387" s="40"/>
      <c r="Y387" s="37">
        <f t="shared" si="19"/>
        <v>0</v>
      </c>
      <c r="Z387" s="38">
        <f t="shared" si="20"/>
        <v>0</v>
      </c>
      <c r="AB387" s="76"/>
      <c r="AC387" s="75">
        <f t="shared" si="18"/>
        <v>0</v>
      </c>
      <c r="AD387" s="71"/>
      <c r="AE387" s="72"/>
    </row>
    <row r="388" spans="1:31" ht="15.75" customHeight="1" x14ac:dyDescent="0.2">
      <c r="A388" s="9" t="s">
        <v>27</v>
      </c>
      <c r="B388" s="10" t="s">
        <v>23</v>
      </c>
      <c r="C388" s="11" t="s">
        <v>24</v>
      </c>
      <c r="D388" s="9" t="s">
        <v>92</v>
      </c>
      <c r="E388" s="10" t="s">
        <v>93</v>
      </c>
      <c r="F388" s="11" t="s">
        <v>1321</v>
      </c>
      <c r="G388" s="12" t="s">
        <v>1322</v>
      </c>
      <c r="H388" s="16" t="s">
        <v>1323</v>
      </c>
      <c r="I388" s="10" t="s">
        <v>34</v>
      </c>
      <c r="J388" s="30">
        <v>1987</v>
      </c>
      <c r="K388" s="17">
        <v>0.75</v>
      </c>
      <c r="L388" s="31">
        <v>1</v>
      </c>
      <c r="M388" s="79">
        <v>-2</v>
      </c>
      <c r="N388" s="80" t="s">
        <v>76</v>
      </c>
      <c r="O388" s="81" t="s">
        <v>52</v>
      </c>
      <c r="P388" s="53" t="s">
        <v>811</v>
      </c>
      <c r="Q388" s="52" t="s">
        <v>1324</v>
      </c>
      <c r="R388" s="96">
        <v>65.833333333333343</v>
      </c>
      <c r="S388" s="95">
        <v>79</v>
      </c>
      <c r="T388" s="88">
        <v>0.15</v>
      </c>
      <c r="U388" s="89">
        <f>V388/1.2</f>
        <v>55.958333333333329</v>
      </c>
      <c r="V388" s="86">
        <f>S388*(1-T388)</f>
        <v>67.149999999999991</v>
      </c>
      <c r="W388" s="33"/>
      <c r="X388" s="40"/>
      <c r="Y388" s="37">
        <f t="shared" si="19"/>
        <v>0</v>
      </c>
      <c r="Z388" s="38">
        <f t="shared" si="20"/>
        <v>0</v>
      </c>
      <c r="AB388" s="76"/>
      <c r="AC388" s="75">
        <f t="shared" si="18"/>
        <v>0</v>
      </c>
      <c r="AD388" s="71"/>
      <c r="AE388" s="72"/>
    </row>
    <row r="389" spans="1:31" ht="15.75" customHeight="1" x14ac:dyDescent="0.2">
      <c r="A389" s="9" t="s">
        <v>27</v>
      </c>
      <c r="B389" s="10" t="s">
        <v>23</v>
      </c>
      <c r="C389" s="11" t="s">
        <v>24</v>
      </c>
      <c r="D389" s="9" t="s">
        <v>92</v>
      </c>
      <c r="E389" s="10" t="s">
        <v>693</v>
      </c>
      <c r="F389" s="11" t="s">
        <v>694</v>
      </c>
      <c r="G389" s="13" t="s">
        <v>695</v>
      </c>
      <c r="H389" s="14" t="s">
        <v>696</v>
      </c>
      <c r="I389" s="15" t="s">
        <v>697</v>
      </c>
      <c r="J389" s="30">
        <v>2008</v>
      </c>
      <c r="K389" s="17">
        <v>0.5</v>
      </c>
      <c r="L389" s="31">
        <v>1</v>
      </c>
      <c r="M389" s="79"/>
      <c r="N389" s="80"/>
      <c r="O389" s="81"/>
      <c r="P389" s="53" t="s">
        <v>203</v>
      </c>
      <c r="Q389" s="52" t="s">
        <v>698</v>
      </c>
      <c r="R389" s="96">
        <v>40.833333333333336</v>
      </c>
      <c r="S389" s="95">
        <v>49</v>
      </c>
      <c r="T389" s="88">
        <v>0.25</v>
      </c>
      <c r="U389" s="89">
        <f>V389/1.2</f>
        <v>30.625</v>
      </c>
      <c r="V389" s="86">
        <f>S389*(1-T389)</f>
        <v>36.75</v>
      </c>
      <c r="W389" s="33"/>
      <c r="X389" s="40"/>
      <c r="Y389" s="37">
        <f t="shared" si="19"/>
        <v>0</v>
      </c>
      <c r="Z389" s="38">
        <f t="shared" si="20"/>
        <v>0</v>
      </c>
      <c r="AB389" s="76"/>
      <c r="AC389" s="75">
        <f t="shared" si="18"/>
        <v>0</v>
      </c>
      <c r="AD389" s="71"/>
      <c r="AE389" s="72"/>
    </row>
    <row r="390" spans="1:31" x14ac:dyDescent="0.2">
      <c r="Y390" s="5"/>
      <c r="Z390" s="5"/>
    </row>
    <row r="391" spans="1:31" x14ac:dyDescent="0.2">
      <c r="Y391" s="5"/>
      <c r="Z391" s="5"/>
    </row>
    <row r="392" spans="1:31" x14ac:dyDescent="0.2">
      <c r="Y392" s="5"/>
      <c r="Z392" s="5"/>
    </row>
    <row r="393" spans="1:31" x14ac:dyDescent="0.2">
      <c r="Y393" s="5"/>
      <c r="Z393" s="5"/>
    </row>
    <row r="394" spans="1:31" x14ac:dyDescent="0.2">
      <c r="Y394" s="5"/>
      <c r="Z394" s="5"/>
    </row>
    <row r="395" spans="1:31" x14ac:dyDescent="0.2">
      <c r="Y395" s="5"/>
      <c r="Z395" s="5"/>
    </row>
    <row r="396" spans="1:31" x14ac:dyDescent="0.2">
      <c r="Y396" s="5"/>
      <c r="Z396" s="5"/>
    </row>
    <row r="397" spans="1:31" x14ac:dyDescent="0.2">
      <c r="Y397" s="5"/>
      <c r="Z397" s="5"/>
    </row>
    <row r="398" spans="1:31" x14ac:dyDescent="0.2">
      <c r="Y398" s="5"/>
      <c r="Z398" s="5"/>
    </row>
    <row r="399" spans="1:31" x14ac:dyDescent="0.2">
      <c r="Y399" s="5"/>
      <c r="Z399" s="5"/>
    </row>
    <row r="400" spans="1:31" x14ac:dyDescent="0.2">
      <c r="Y400" s="5"/>
      <c r="Z400" s="5"/>
    </row>
    <row r="401" spans="25:26" x14ac:dyDescent="0.2">
      <c r="Y401" s="5"/>
      <c r="Z401" s="5"/>
    </row>
    <row r="402" spans="25:26" x14ac:dyDescent="0.2">
      <c r="Y402" s="5"/>
      <c r="Z402" s="5"/>
    </row>
    <row r="403" spans="25:26" x14ac:dyDescent="0.2">
      <c r="Y403" s="5"/>
      <c r="Z403" s="5"/>
    </row>
    <row r="404" spans="25:26" x14ac:dyDescent="0.2">
      <c r="Y404" s="5"/>
      <c r="Z404" s="5"/>
    </row>
    <row r="405" spans="25:26" x14ac:dyDescent="0.2">
      <c r="Y405" s="5"/>
      <c r="Z405" s="5"/>
    </row>
    <row r="406" spans="25:26" x14ac:dyDescent="0.2">
      <c r="Y406" s="5"/>
      <c r="Z406" s="5"/>
    </row>
    <row r="407" spans="25:26" x14ac:dyDescent="0.2">
      <c r="Y407" s="5"/>
      <c r="Z407" s="5"/>
    </row>
    <row r="408" spans="25:26" x14ac:dyDescent="0.2">
      <c r="Y408" s="5"/>
      <c r="Z408" s="5"/>
    </row>
    <row r="409" spans="25:26" x14ac:dyDescent="0.2">
      <c r="Y409" s="5"/>
      <c r="Z409" s="5"/>
    </row>
    <row r="410" spans="25:26" x14ac:dyDescent="0.2">
      <c r="Y410" s="5"/>
      <c r="Z410" s="5"/>
    </row>
    <row r="411" spans="25:26" x14ac:dyDescent="0.2">
      <c r="Y411" s="5"/>
      <c r="Z411" s="5"/>
    </row>
    <row r="412" spans="25:26" x14ac:dyDescent="0.2">
      <c r="Y412" s="5"/>
      <c r="Z412" s="5"/>
    </row>
    <row r="413" spans="25:26" x14ac:dyDescent="0.2">
      <c r="Y413" s="5"/>
      <c r="Z413" s="5"/>
    </row>
    <row r="414" spans="25:26" x14ac:dyDescent="0.2">
      <c r="Y414" s="5"/>
      <c r="Z414" s="5"/>
    </row>
    <row r="415" spans="25:26" x14ac:dyDescent="0.2">
      <c r="Y415" s="5"/>
      <c r="Z415" s="5"/>
    </row>
    <row r="416" spans="25:26" x14ac:dyDescent="0.2">
      <c r="Y416" s="5"/>
      <c r="Z416" s="5"/>
    </row>
    <row r="417" spans="25:26" x14ac:dyDescent="0.2">
      <c r="Y417" s="5"/>
      <c r="Z417" s="5"/>
    </row>
    <row r="418" spans="25:26" x14ac:dyDescent="0.2">
      <c r="Y418" s="5"/>
      <c r="Z418" s="5"/>
    </row>
    <row r="419" spans="25:26" x14ac:dyDescent="0.2">
      <c r="Y419" s="5"/>
      <c r="Z419" s="5"/>
    </row>
    <row r="420" spans="25:26" x14ac:dyDescent="0.2">
      <c r="Y420" s="5"/>
      <c r="Z420" s="5"/>
    </row>
    <row r="421" spans="25:26" x14ac:dyDescent="0.2">
      <c r="Y421" s="5"/>
      <c r="Z421" s="5"/>
    </row>
    <row r="422" spans="25:26" x14ac:dyDescent="0.2">
      <c r="Y422" s="5"/>
      <c r="Z422" s="5"/>
    </row>
    <row r="423" spans="25:26" x14ac:dyDescent="0.2">
      <c r="Y423" s="5"/>
      <c r="Z423" s="5"/>
    </row>
    <row r="424" spans="25:26" x14ac:dyDescent="0.2">
      <c r="Y424" s="5"/>
      <c r="Z424" s="5"/>
    </row>
    <row r="425" spans="25:26" x14ac:dyDescent="0.2">
      <c r="Y425" s="5"/>
      <c r="Z425" s="5"/>
    </row>
  </sheetData>
  <autoFilter ref="A13:Z389"/>
  <sortState ref="A14:V389">
    <sortCondition ref="D14:D389"/>
    <sortCondition ref="E14:E389"/>
    <sortCondition ref="F14:F389"/>
    <sortCondition ref="G14:G389"/>
    <sortCondition ref="H14:H389"/>
    <sortCondition ref="J14:J389"/>
    <sortCondition ref="K14:K389"/>
  </sortState>
  <dataConsolidate/>
  <mergeCells count="38">
    <mergeCell ref="AB12:AB13"/>
    <mergeCell ref="AC12:AC13"/>
    <mergeCell ref="AD12:AD13"/>
    <mergeCell ref="AE12:AE13"/>
    <mergeCell ref="X12:Z12"/>
    <mergeCell ref="X2:Z2"/>
    <mergeCell ref="J2:O2"/>
    <mergeCell ref="J4:O4"/>
    <mergeCell ref="J3:O3"/>
    <mergeCell ref="J5:O5"/>
    <mergeCell ref="X4:X5"/>
    <mergeCell ref="Y4:Y5"/>
    <mergeCell ref="Z4:Z5"/>
    <mergeCell ref="X9:Y9"/>
    <mergeCell ref="X7:Y7"/>
    <mergeCell ref="X8:Y8"/>
    <mergeCell ref="X10:Y10"/>
    <mergeCell ref="N9:O9"/>
    <mergeCell ref="N7:O7"/>
    <mergeCell ref="J10:K10"/>
    <mergeCell ref="W12:W13"/>
    <mergeCell ref="A12:C12"/>
    <mergeCell ref="D12:F12"/>
    <mergeCell ref="M12:O12"/>
    <mergeCell ref="G12:L12"/>
    <mergeCell ref="L10:M10"/>
    <mergeCell ref="N10:O10"/>
    <mergeCell ref="T12:V12"/>
    <mergeCell ref="G2:G3"/>
    <mergeCell ref="G4:G5"/>
    <mergeCell ref="D5:E5"/>
    <mergeCell ref="J7:K7"/>
    <mergeCell ref="L7:M7"/>
    <mergeCell ref="J8:K8"/>
    <mergeCell ref="L8:M8"/>
    <mergeCell ref="N8:O8"/>
    <mergeCell ref="J9:K9"/>
    <mergeCell ref="L9:M9"/>
  </mergeCells>
  <phoneticPr fontId="12" type="noConversion"/>
  <dataValidations count="6">
    <dataValidation type="whole" allowBlank="1" showInputMessage="1" showErrorMessage="1" sqref="AB1:AC11 AB14:AC1048576">
      <formula1>-500</formula1>
      <formula2>500</formula2>
    </dataValidation>
    <dataValidation type="list" allowBlank="1" showInputMessage="1" showErrorMessage="1" sqref="AD1:AD11 AD14:AD1048576">
      <formula1>"VERKAUFT,ALTE PREISLISTE,FEHLBESTAND,ZUSTAND,BRUCH"</formula1>
    </dataValidation>
    <dataValidation type="whole" allowBlank="1" showInputMessage="1" showErrorMessage="1" sqref="L14:L389">
      <formula1>0</formula1>
      <formula2>1000</formula2>
    </dataValidation>
    <dataValidation type="list" allowBlank="1" showInputMessage="1" showErrorMessage="1" sqref="A14:A389">
      <formula1>"Wein,Schaumwein,Fortfied,Spirituose"</formula1>
    </dataValidation>
    <dataValidation type="list" allowBlank="1" showInputMessage="1" showErrorMessage="1" sqref="B14:B389">
      <formula1>"weiß,rot,rosé,n.a."</formula1>
    </dataValidation>
    <dataValidation type="list" allowBlank="1" showInputMessage="1" showErrorMessage="1" sqref="C14:C389">
      <formula1>"trocken,süß,halbtrocken,n.a."</formula1>
    </dataValidation>
  </dataValidations>
  <pageMargins left="0.25" right="0.25" top="0.75" bottom="0.75" header="0.3" footer="0.3"/>
  <pageSetup paperSize="9" scale="57" fitToHeight="1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Gesamtliste</vt:lpstr>
    </vt:vector>
  </TitlesOfParts>
  <Manager/>
  <Company>beBrand B.V.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Microsoft Office User</cp:lastModifiedBy>
  <cp:revision/>
  <cp:lastPrinted>2017-10-15T20:35:33Z</cp:lastPrinted>
  <dcterms:created xsi:type="dcterms:W3CDTF">2014-09-02T10:40:28Z</dcterms:created>
  <dcterms:modified xsi:type="dcterms:W3CDTF">2017-10-20T12:20:42Z</dcterms:modified>
  <cp:category/>
  <cp:contentStatus/>
</cp:coreProperties>
</file>