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wmf" ContentType="image/x-w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011"/>
  <workbookPr/>
  <mc:AlternateContent xmlns:mc="http://schemas.openxmlformats.org/markup-compatibility/2006">
    <mc:Choice Requires="x15">
      <x15ac:absPath xmlns:x15ac="http://schemas.microsoft.com/office/spreadsheetml/2010/11/ac" url="/Users/clemensriedl/Dropbox (Trinkreif)/Team-Ordner „Trinkreif“/preislisten trinkreif/"/>
    </mc:Choice>
  </mc:AlternateContent>
  <bookViews>
    <workbookView xWindow="0" yWindow="460" windowWidth="25600" windowHeight="15460" tabRatio="500"/>
  </bookViews>
  <sheets>
    <sheet name="Gesamtliste" sheetId="1" r:id="rId1"/>
  </sheets>
  <definedNames>
    <definedName name="_xlnm._FilterDatabase" localSheetId="0" hidden="1">Gesamtliste!$A$13:$AMJ$59</definedName>
    <definedName name="_xlnm.Print_Area" localSheetId="0">Gesamtliste!$A$1:$X$76</definedName>
  </definedNames>
  <calcPr calcId="150001" iterateDelta="1E-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9" i="1" l="1"/>
  <c r="S48" i="1"/>
  <c r="S47" i="1"/>
  <c r="S46" i="1"/>
  <c r="S45" i="1"/>
  <c r="S44" i="1"/>
  <c r="S43" i="1"/>
  <c r="S42" i="1"/>
  <c r="S15" i="1"/>
  <c r="S59" i="1"/>
  <c r="S58" i="1"/>
  <c r="S57" i="1"/>
  <c r="S56" i="1"/>
  <c r="S55" i="1"/>
  <c r="S54" i="1"/>
  <c r="S53" i="1"/>
  <c r="S52" i="1"/>
  <c r="S51" i="1"/>
  <c r="S50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4" i="1"/>
  <c r="X59" i="1"/>
  <c r="W59" i="1"/>
  <c r="X58" i="1"/>
  <c r="W58" i="1"/>
  <c r="X57" i="1"/>
  <c r="W57" i="1"/>
  <c r="X56" i="1"/>
  <c r="W56" i="1"/>
  <c r="X55" i="1"/>
  <c r="W55" i="1"/>
  <c r="X54" i="1"/>
  <c r="W54" i="1"/>
  <c r="X53" i="1"/>
  <c r="W53" i="1"/>
  <c r="X52" i="1"/>
  <c r="W52" i="1"/>
  <c r="X51" i="1"/>
  <c r="W51" i="1"/>
  <c r="X50" i="1"/>
  <c r="W50" i="1"/>
  <c r="X49" i="1"/>
  <c r="W49" i="1"/>
  <c r="X48" i="1"/>
  <c r="W48" i="1"/>
  <c r="X47" i="1"/>
  <c r="W47" i="1"/>
  <c r="X46" i="1"/>
  <c r="W46" i="1"/>
  <c r="X45" i="1"/>
  <c r="W45" i="1"/>
  <c r="X43" i="1"/>
  <c r="W43" i="1"/>
  <c r="X42" i="1"/>
  <c r="W42" i="1"/>
  <c r="X41" i="1"/>
  <c r="W41" i="1"/>
  <c r="X38" i="1"/>
  <c r="W38" i="1"/>
  <c r="X37" i="1"/>
  <c r="W37" i="1"/>
  <c r="X36" i="1"/>
  <c r="W36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X17" i="1"/>
  <c r="W17" i="1"/>
  <c r="X16" i="1"/>
  <c r="W16" i="1"/>
  <c r="X15" i="1"/>
  <c r="W15" i="1"/>
  <c r="X14" i="1"/>
  <c r="W14" i="1"/>
  <c r="V4" i="1"/>
  <c r="X4" i="1"/>
  <c r="W4" i="1"/>
  <c r="X8" i="1"/>
  <c r="X9" i="1"/>
  <c r="X10" i="1"/>
</calcChain>
</file>

<file path=xl/sharedStrings.xml><?xml version="1.0" encoding="utf-8"?>
<sst xmlns="http://schemas.openxmlformats.org/spreadsheetml/2006/main" count="577" uniqueCount="133">
  <si>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</si>
  <si>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</si>
  <si>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</si>
  <si>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</si>
  <si>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</si>
  <si>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</si>
  <si>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</si>
  <si>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</si>
  <si>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</si>
  <si>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</si>
  <si>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</si>
  <si>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</si>
  <si>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</si>
  <si>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</si>
  <si>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</si>
  <si>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</si>
  <si>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</si>
  <si>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KATEGORIE</t>
  </si>
  <si>
    <t>REGION</t>
  </si>
  <si>
    <t>WEIN</t>
  </si>
  <si>
    <t>ZUSTAND</t>
  </si>
  <si>
    <t>BESTELLUNG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</si>
  <si>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</si>
  <si>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</si>
  <si>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</si>
  <si>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</si>
  <si>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</si>
  <si>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</si>
  <si>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</si>
  <si>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</si>
  <si>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</si>
  <si>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</si>
  <si>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</si>
  <si>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Füllstand</t>
  </si>
  <si>
    <t>Kapsel</t>
  </si>
  <si>
    <t>Etikette</t>
  </si>
  <si>
    <t>Lagerort</t>
  </si>
  <si>
    <t>ID</t>
  </si>
  <si>
    <t>Wein</t>
  </si>
  <si>
    <t>rot</t>
  </si>
  <si>
    <t>trocken</t>
  </si>
  <si>
    <t>Cuvee</t>
  </si>
  <si>
    <t>Margaux</t>
  </si>
  <si>
    <t>Chateau Margaux</t>
  </si>
  <si>
    <t>Chateau Lafite Rothschild</t>
  </si>
  <si>
    <t>Lafite</t>
  </si>
  <si>
    <t>Chateau Latour</t>
  </si>
  <si>
    <t>Latour</t>
  </si>
  <si>
    <t>Chateau Pichon Longueville Comtesse</t>
  </si>
  <si>
    <t>Chateau Haut Brion</t>
  </si>
  <si>
    <t>Haut Brion</t>
  </si>
  <si>
    <t>Chateau La Mission Haut Brion</t>
  </si>
  <si>
    <t>La Mission Haut Brion</t>
  </si>
  <si>
    <t>Chateau Ausone</t>
  </si>
  <si>
    <t>Ausone</t>
  </si>
  <si>
    <t>Chateau Pavie</t>
  </si>
  <si>
    <t>Pavie</t>
  </si>
  <si>
    <t>Chateau Pavie Decesse</t>
  </si>
  <si>
    <t>Chateau Valandraud</t>
  </si>
  <si>
    <t>Valandraud</t>
  </si>
  <si>
    <t>Chateau Cos d'Estournel</t>
  </si>
  <si>
    <t>Cos d'Estournel</t>
  </si>
  <si>
    <t>in</t>
  </si>
  <si>
    <t>99+</t>
  </si>
  <si>
    <t>98+</t>
  </si>
  <si>
    <t>D</t>
  </si>
  <si>
    <t>U</t>
  </si>
  <si>
    <t>Bewertung Parker Wine Advocate</t>
  </si>
  <si>
    <t>Chateau Calon-Segur</t>
  </si>
  <si>
    <t>Chateau de Fieuzal</t>
  </si>
  <si>
    <t>Chateau Dufort Vivens</t>
  </si>
  <si>
    <t>Chateau La Conseillante</t>
  </si>
  <si>
    <t>Chateau Latour - Les Forts de Latour</t>
  </si>
  <si>
    <t>Chateau Leoville Las Cases</t>
  </si>
  <si>
    <t>Chateau Margaux - Pavillon Rouge</t>
  </si>
  <si>
    <t>Chateau Mouton Rothschild</t>
  </si>
  <si>
    <t>Chateau Paradis Cossuil</t>
  </si>
  <si>
    <t>Chateau Phelan Segur</t>
  </si>
  <si>
    <t>nR</t>
  </si>
  <si>
    <t>Calon Segur</t>
  </si>
  <si>
    <t>Fieuzal</t>
  </si>
  <si>
    <t>Dufort Vivens</t>
  </si>
  <si>
    <t>Conseillante</t>
  </si>
  <si>
    <t>Le Forts de Latour</t>
  </si>
  <si>
    <t>Leoville Las Cases</t>
  </si>
  <si>
    <t>Pavillon Rouge</t>
  </si>
  <si>
    <t>Mouton</t>
  </si>
  <si>
    <t>Paradis Cassuil</t>
  </si>
  <si>
    <t>Pavie Decesse</t>
  </si>
  <si>
    <t>Phelan Segur</t>
  </si>
  <si>
    <t>Comtesse</t>
  </si>
  <si>
    <t>Angelus - OHK6</t>
  </si>
  <si>
    <t>Cheval Blanc- OHK6</t>
  </si>
  <si>
    <t>Haut Brion- OHK6</t>
  </si>
  <si>
    <t>Evangile- OHK3</t>
  </si>
  <si>
    <t>Cheval Blanc- OHK1</t>
  </si>
  <si>
    <t>Eglise Clinet- OHK1</t>
  </si>
  <si>
    <t>Lafite- OHK12</t>
  </si>
  <si>
    <t>Lafite- OHK6</t>
  </si>
  <si>
    <t>Latour- OHK12</t>
  </si>
  <si>
    <t>Margaux- OHK12</t>
  </si>
  <si>
    <t>Margaux- OHK6</t>
  </si>
  <si>
    <t>Mouton- OHK12</t>
  </si>
  <si>
    <t>Palmer- OHK12</t>
  </si>
  <si>
    <t>Petrus- OHK6</t>
  </si>
  <si>
    <t xml:space="preserve">Chateau Angelus </t>
  </si>
  <si>
    <t xml:space="preserve">Chateau Cheval Blanc </t>
  </si>
  <si>
    <t>Chateau L`Evangile</t>
  </si>
  <si>
    <t xml:space="preserve">Chateau Haut Brion </t>
  </si>
  <si>
    <t xml:space="preserve">Chateau L´Eglise Clinet </t>
  </si>
  <si>
    <t xml:space="preserve">Chateau Lafite Rothschild </t>
  </si>
  <si>
    <t xml:space="preserve">Chateau Latour </t>
  </si>
  <si>
    <t xml:space="preserve">Chateau Margaux </t>
  </si>
  <si>
    <t xml:space="preserve">Chateau Mouton Rothschild </t>
  </si>
  <si>
    <t xml:space="preserve">Chateau Palmer </t>
  </si>
  <si>
    <t>Chateau Petrus</t>
  </si>
  <si>
    <t>STAND 08-04-20</t>
  </si>
  <si>
    <t>Frankreich</t>
  </si>
  <si>
    <t>Bordeaux</t>
  </si>
  <si>
    <t>6x0,75</t>
  </si>
  <si>
    <t>3x1,5</t>
  </si>
  <si>
    <t>12x0,75</t>
  </si>
  <si>
    <t>Pauillac</t>
  </si>
  <si>
    <t>Saint Emilion</t>
  </si>
  <si>
    <t>Pessac Leognan</t>
  </si>
  <si>
    <t>Saint Estephe</t>
  </si>
  <si>
    <t>Pomerol</t>
  </si>
  <si>
    <t>Saint Julien</t>
  </si>
  <si>
    <t>Bordeaux 2000 &amp; mehr</t>
  </si>
  <si>
    <t>PREIS / EINHEIT</t>
  </si>
  <si>
    <t>OHKs mit Preisen pro Kiste</t>
  </si>
  <si>
    <t>VK exkl. bzw. diffust</t>
  </si>
  <si>
    <t>verkauft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</si>
</sst>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\-??_-;_-@_-"/>
    <numFmt numFmtId="165" formatCode="[$-409]d\-mmm"/>
  </numFmts>
  <fonts count="32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name val="Calibri"/>
      <family val="2"/>
    </font>
    <font>
      <b/>
      <sz val="22"/>
      <color rgb="FFFF0000"/>
      <name val="Calibri"/>
      <family val="2"/>
      <charset val="1"/>
    </font>
    <font>
      <sz val="8"/>
      <name val="Calibri"/>
      <family val="2"/>
      <charset val="1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</font>
    <font>
      <b/>
      <sz val="11"/>
      <color theme="1" tint="0.49998474074526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theme="5" tint="0.79998168889431442"/>
        <bgColor indexed="64"/>
      </patternFill>
    </fill>
  </fills>
  <borders count="64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FF0000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8" fillId="0" borderId="0" applyBorder="0" applyProtection="0"/>
    <xf numFmtId="0" fontId="5" fillId="0" borderId="0" applyBorder="0" applyProtection="0"/>
  </cellStyleXfs>
  <cellXfs count="181">
    <xf numFmtId="0" fontId="0" fillId="0" borderId="0" xfId="0"/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1" fillId="0" borderId="0" xfId="1" applyFont="1" applyBorder="1" applyAlignment="1" applyProtection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0" fillId="2" borderId="4" xfId="0" applyFont="1" applyFill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0" fillId="2" borderId="7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2" borderId="16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0" fontId="10" fillId="7" borderId="17" xfId="0" applyFont="1" applyFill="1" applyBorder="1" applyAlignment="1">
      <alignment horizontal="right" vertical="center"/>
    </xf>
    <xf numFmtId="0" fontId="0" fillId="7" borderId="18" xfId="0" applyFont="1" applyFill="1" applyBorder="1" applyAlignment="1">
      <alignment vertical="center"/>
    </xf>
    <xf numFmtId="164" fontId="10" fillId="7" borderId="20" xfId="0" applyNumberFormat="1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0" fontId="0" fillId="7" borderId="0" xfId="0" applyFont="1" applyFill="1" applyBorder="1" applyAlignment="1">
      <alignment vertical="center"/>
    </xf>
    <xf numFmtId="164" fontId="10" fillId="4" borderId="23" xfId="0" applyNumberFormat="1" applyFont="1" applyFill="1" applyBorder="1" applyAlignment="1">
      <alignment horizontal="center" vertical="center"/>
    </xf>
    <xf numFmtId="164" fontId="10" fillId="7" borderId="23" xfId="0" applyNumberFormat="1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right" vertical="center"/>
    </xf>
    <xf numFmtId="0" fontId="0" fillId="7" borderId="25" xfId="0" applyFont="1" applyFill="1" applyBorder="1" applyAlignment="1">
      <alignment vertical="center"/>
    </xf>
    <xf numFmtId="164" fontId="10" fillId="4" borderId="27" xfId="0" applyNumberFormat="1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7" borderId="29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3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2" borderId="34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36" xfId="0" applyFont="1" applyFill="1" applyBorder="1" applyAlignment="1">
      <alignment vertical="center"/>
    </xf>
    <xf numFmtId="0" fontId="13" fillId="2" borderId="34" xfId="0" applyFont="1" applyFill="1" applyBorder="1" applyAlignment="1">
      <alignment vertical="center"/>
    </xf>
    <xf numFmtId="0" fontId="13" fillId="2" borderId="35" xfId="0" applyFont="1" applyFill="1" applyBorder="1" applyAlignment="1">
      <alignment vertical="center"/>
    </xf>
    <xf numFmtId="0" fontId="13" fillId="2" borderId="36" xfId="0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5" xfId="0" applyFont="1" applyFill="1" applyBorder="1" applyAlignment="1">
      <alignment vertical="center"/>
    </xf>
    <xf numFmtId="0" fontId="2" fillId="2" borderId="36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14" fillId="2" borderId="34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5" fillId="4" borderId="40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49" fontId="14" fillId="0" borderId="46" xfId="1" applyNumberFormat="1" applyFont="1" applyBorder="1" applyAlignment="1" applyProtection="1">
      <alignment horizontal="center" vertical="center"/>
    </xf>
    <xf numFmtId="164" fontId="16" fillId="6" borderId="46" xfId="1" applyFont="1" applyFill="1" applyBorder="1" applyAlignment="1" applyProtection="1">
      <alignment horizontal="right" vertical="center"/>
    </xf>
    <xf numFmtId="164" fontId="17" fillId="3" borderId="45" xfId="1" applyFont="1" applyFill="1" applyBorder="1" applyAlignment="1" applyProtection="1">
      <alignment horizontal="right" vertical="center"/>
    </xf>
    <xf numFmtId="0" fontId="17" fillId="5" borderId="47" xfId="0" applyFont="1" applyFill="1" applyBorder="1" applyAlignment="1">
      <alignment horizontal="center" vertical="center"/>
    </xf>
    <xf numFmtId="164" fontId="16" fillId="6" borderId="45" xfId="0" applyNumberFormat="1" applyFont="1" applyFill="1" applyBorder="1" applyAlignment="1">
      <alignment horizontal="center" vertical="center"/>
    </xf>
    <xf numFmtId="164" fontId="17" fillId="3" borderId="48" xfId="0" applyNumberFormat="1" applyFont="1" applyFill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0" fontId="17" fillId="0" borderId="50" xfId="0" applyFont="1" applyBorder="1"/>
    <xf numFmtId="0" fontId="17" fillId="0" borderId="51" xfId="0" applyFont="1" applyBorder="1"/>
    <xf numFmtId="0" fontId="16" fillId="0" borderId="52" xfId="0" applyFont="1" applyBorder="1" applyAlignment="1">
      <alignment horizontal="center"/>
    </xf>
    <xf numFmtId="0" fontId="17" fillId="3" borderId="37" xfId="0" applyFont="1" applyFill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49" fontId="14" fillId="0" borderId="51" xfId="1" applyNumberFormat="1" applyFont="1" applyBorder="1" applyAlignment="1" applyProtection="1">
      <alignment horizontal="center" vertical="center"/>
    </xf>
    <xf numFmtId="49" fontId="14" fillId="0" borderId="53" xfId="1" applyNumberFormat="1" applyFont="1" applyBorder="1" applyAlignment="1" applyProtection="1">
      <alignment horizontal="center" vertical="center"/>
    </xf>
    <xf numFmtId="164" fontId="16" fillId="6" borderId="53" xfId="1" applyFont="1" applyFill="1" applyBorder="1" applyAlignment="1" applyProtection="1">
      <alignment horizontal="right" vertical="center"/>
    </xf>
    <xf numFmtId="164" fontId="17" fillId="3" borderId="54" xfId="1" applyFont="1" applyFill="1" applyBorder="1" applyAlignment="1" applyProtection="1">
      <alignment horizontal="right" vertical="center"/>
    </xf>
    <xf numFmtId="49" fontId="17" fillId="8" borderId="55" xfId="1" applyNumberFormat="1" applyFont="1" applyFill="1" applyBorder="1" applyAlignment="1" applyProtection="1">
      <alignment horizontal="center" vertical="center"/>
    </xf>
    <xf numFmtId="0" fontId="17" fillId="5" borderId="56" xfId="0" applyFont="1" applyFill="1" applyBorder="1" applyAlignment="1">
      <alignment horizontal="center" vertical="center"/>
    </xf>
    <xf numFmtId="164" fontId="16" fillId="6" borderId="57" xfId="0" applyNumberFormat="1" applyFont="1" applyFill="1" applyBorder="1" applyAlignment="1">
      <alignment horizontal="center" vertical="center"/>
    </xf>
    <xf numFmtId="164" fontId="17" fillId="3" borderId="58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164" fontId="13" fillId="0" borderId="0" xfId="1" applyFont="1" applyBorder="1" applyAlignment="1" applyProtection="1">
      <alignment horizontal="right" vertical="center"/>
    </xf>
    <xf numFmtId="164" fontId="2" fillId="0" borderId="0" xfId="1" applyFont="1" applyBorder="1" applyAlignment="1" applyProtection="1">
      <alignment horizontal="right" vertical="center"/>
    </xf>
    <xf numFmtId="0" fontId="19" fillId="0" borderId="59" xfId="0" applyFont="1" applyBorder="1" applyAlignment="1">
      <alignment vertical="center"/>
    </xf>
    <xf numFmtId="0" fontId="19" fillId="0" borderId="60" xfId="0" applyFont="1" applyBorder="1" applyAlignment="1">
      <alignment vertical="center"/>
    </xf>
    <xf numFmtId="0" fontId="19" fillId="0" borderId="61" xfId="0" applyFont="1" applyBorder="1" applyAlignment="1">
      <alignment vertical="center"/>
    </xf>
    <xf numFmtId="0" fontId="20" fillId="0" borderId="59" xfId="0" applyFont="1" applyBorder="1" applyAlignment="1">
      <alignment vertical="center"/>
    </xf>
    <xf numFmtId="0" fontId="20" fillId="0" borderId="60" xfId="0" quotePrefix="1" applyFont="1" applyBorder="1" applyAlignment="1">
      <alignment vertical="center"/>
    </xf>
    <xf numFmtId="0" fontId="21" fillId="0" borderId="60" xfId="0" applyFont="1" applyBorder="1" applyAlignment="1">
      <alignment vertical="center"/>
    </xf>
    <xf numFmtId="0" fontId="22" fillId="0" borderId="46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20" fillId="9" borderId="23" xfId="0" applyFont="1" applyFill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44" xfId="0" quotePrefix="1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49" fontId="19" fillId="0" borderId="43" xfId="1" applyNumberFormat="1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49" fontId="24" fillId="0" borderId="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vertical="center"/>
    </xf>
    <xf numFmtId="0" fontId="22" fillId="0" borderId="43" xfId="0" applyFont="1" applyBorder="1" applyAlignment="1">
      <alignment horizontal="center" vertical="center"/>
    </xf>
    <xf numFmtId="0" fontId="19" fillId="0" borderId="50" xfId="0" applyFont="1" applyBorder="1" applyAlignment="1">
      <alignment vertical="center"/>
    </xf>
    <xf numFmtId="0" fontId="19" fillId="0" borderId="51" xfId="0" applyFont="1" applyBorder="1" applyAlignment="1">
      <alignment vertical="center"/>
    </xf>
    <xf numFmtId="0" fontId="19" fillId="0" borderId="37" xfId="0" applyFont="1" applyBorder="1" applyAlignment="1">
      <alignment vertical="center"/>
    </xf>
    <xf numFmtId="0" fontId="21" fillId="0" borderId="51" xfId="0" applyFont="1" applyBorder="1" applyAlignment="1">
      <alignment vertical="center"/>
    </xf>
    <xf numFmtId="0" fontId="19" fillId="10" borderId="59" xfId="0" applyFont="1" applyFill="1" applyBorder="1" applyAlignment="1">
      <alignment vertical="center"/>
    </xf>
    <xf numFmtId="0" fontId="19" fillId="10" borderId="60" xfId="0" applyFont="1" applyFill="1" applyBorder="1" applyAlignment="1">
      <alignment vertical="center"/>
    </xf>
    <xf numFmtId="0" fontId="19" fillId="10" borderId="61" xfId="0" applyFont="1" applyFill="1" applyBorder="1" applyAlignment="1">
      <alignment vertical="center"/>
    </xf>
    <xf numFmtId="0" fontId="20" fillId="10" borderId="59" xfId="0" applyFont="1" applyFill="1" applyBorder="1" applyAlignment="1">
      <alignment vertical="center"/>
    </xf>
    <xf numFmtId="0" fontId="20" fillId="10" borderId="60" xfId="0" quotePrefix="1" applyFont="1" applyFill="1" applyBorder="1" applyAlignment="1">
      <alignment vertical="center"/>
    </xf>
    <xf numFmtId="0" fontId="22" fillId="10" borderId="46" xfId="0" applyFont="1" applyFill="1" applyBorder="1" applyAlignment="1">
      <alignment horizontal="center" vertical="center"/>
    </xf>
    <xf numFmtId="0" fontId="19" fillId="10" borderId="60" xfId="0" applyFont="1" applyFill="1" applyBorder="1" applyAlignment="1">
      <alignment horizontal="center" vertical="center"/>
    </xf>
    <xf numFmtId="0" fontId="19" fillId="10" borderId="42" xfId="0" applyFont="1" applyFill="1" applyBorder="1" applyAlignment="1">
      <alignment horizontal="center" vertical="center"/>
    </xf>
    <xf numFmtId="0" fontId="19" fillId="10" borderId="43" xfId="0" applyFont="1" applyFill="1" applyBorder="1" applyAlignment="1">
      <alignment horizontal="center" vertical="center"/>
    </xf>
    <xf numFmtId="0" fontId="19" fillId="10" borderId="44" xfId="0" quotePrefix="1" applyFont="1" applyFill="1" applyBorder="1" applyAlignment="1">
      <alignment horizontal="center" vertical="center"/>
    </xf>
    <xf numFmtId="164" fontId="16" fillId="2" borderId="38" xfId="1" applyFont="1" applyFill="1" applyBorder="1" applyAlignment="1" applyProtection="1">
      <alignment horizontal="center" vertical="center" wrapText="1"/>
    </xf>
    <xf numFmtId="164" fontId="17" fillId="2" borderId="38" xfId="1" applyFont="1" applyFill="1" applyBorder="1" applyAlignment="1" applyProtection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2" fontId="2" fillId="7" borderId="22" xfId="0" applyNumberFormat="1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10" fillId="7" borderId="21" xfId="0" applyFont="1" applyFill="1" applyBorder="1" applyAlignment="1">
      <alignment horizontal="right" vertical="center"/>
    </xf>
    <xf numFmtId="2" fontId="2" fillId="7" borderId="26" xfId="0" applyNumberFormat="1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right" vertical="center"/>
    </xf>
    <xf numFmtId="0" fontId="1" fillId="2" borderId="33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1" fillId="10" borderId="0" xfId="0" applyFont="1" applyFill="1" applyBorder="1" applyAlignment="1">
      <alignment horizontal="center" vertical="center"/>
    </xf>
    <xf numFmtId="0" fontId="5" fillId="3" borderId="8" xfId="2" applyFill="1" applyBorder="1" applyAlignment="1" applyProtection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164" fontId="0" fillId="6" borderId="13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2" fontId="2" fillId="7" borderId="19" xfId="0" applyNumberFormat="1" applyFont="1" applyFill="1" applyBorder="1" applyAlignment="1">
      <alignment horizontal="center" vertical="center"/>
    </xf>
    <xf numFmtId="165" fontId="2" fillId="7" borderId="19" xfId="0" applyNumberFormat="1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0" borderId="63" xfId="0" applyFont="1" applyFill="1" applyBorder="1" applyAlignment="1">
      <alignment horizontal="center" vertical="center"/>
    </xf>
    <xf numFmtId="0" fontId="28" fillId="10" borderId="59" xfId="0" applyFont="1" applyFill="1" applyBorder="1" applyAlignment="1">
      <alignment vertical="center"/>
    </xf>
    <xf numFmtId="0" fontId="28" fillId="10" borderId="60" xfId="0" applyFont="1" applyFill="1" applyBorder="1" applyAlignment="1">
      <alignment vertical="center"/>
    </xf>
    <xf numFmtId="0" fontId="28" fillId="10" borderId="61" xfId="0" applyFont="1" applyFill="1" applyBorder="1" applyAlignment="1">
      <alignment vertical="center"/>
    </xf>
    <xf numFmtId="0" fontId="29" fillId="10" borderId="59" xfId="0" applyFont="1" applyFill="1" applyBorder="1" applyAlignment="1">
      <alignment vertical="center"/>
    </xf>
    <xf numFmtId="0" fontId="29" fillId="10" borderId="60" xfId="0" quotePrefix="1" applyFont="1" applyFill="1" applyBorder="1" applyAlignment="1">
      <alignment vertical="center"/>
    </xf>
    <xf numFmtId="0" fontId="29" fillId="10" borderId="46" xfId="0" applyFont="1" applyFill="1" applyBorder="1" applyAlignment="1">
      <alignment horizontal="center" vertical="center"/>
    </xf>
    <xf numFmtId="0" fontId="28" fillId="10" borderId="60" xfId="0" applyFont="1" applyFill="1" applyBorder="1" applyAlignment="1">
      <alignment horizontal="center" vertical="center"/>
    </xf>
    <xf numFmtId="0" fontId="29" fillId="9" borderId="23" xfId="0" applyFont="1" applyFill="1" applyBorder="1" applyAlignment="1">
      <alignment horizontal="center" vertical="center"/>
    </xf>
    <xf numFmtId="0" fontId="28" fillId="10" borderId="42" xfId="0" applyFont="1" applyFill="1" applyBorder="1" applyAlignment="1">
      <alignment horizontal="center" vertical="center"/>
    </xf>
    <xf numFmtId="0" fontId="28" fillId="10" borderId="43" xfId="0" applyFont="1" applyFill="1" applyBorder="1" applyAlignment="1">
      <alignment horizontal="center" vertical="center"/>
    </xf>
    <xf numFmtId="0" fontId="28" fillId="10" borderId="44" xfId="0" quotePrefix="1" applyFont="1" applyFill="1" applyBorder="1" applyAlignment="1">
      <alignment horizontal="center" vertical="center"/>
    </xf>
    <xf numFmtId="164" fontId="30" fillId="6" borderId="46" xfId="1" applyFont="1" applyFill="1" applyBorder="1" applyAlignment="1" applyProtection="1">
      <alignment horizontal="right" vertical="center"/>
    </xf>
    <xf numFmtId="164" fontId="31" fillId="3" borderId="45" xfId="1" applyFont="1" applyFill="1" applyBorder="1" applyAlignment="1" applyProtection="1">
      <alignment horizontal="right" vertical="center"/>
    </xf>
    <xf numFmtId="0" fontId="29" fillId="0" borderId="43" xfId="0" applyFont="1" applyBorder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557711</xdr:colOff>
      <xdr:row>0</xdr:row>
      <xdr:rowOff>165099</xdr:rowOff>
    </xdr:from>
    <xdr:to>
      <xdr:col>5</xdr:col>
      <xdr:colOff>952500</xdr:colOff>
      <xdr:row>1</xdr:row>
      <xdr:rowOff>317500</xdr:rowOff>
    </xdr:to>
    <xdr:pic>
      <xdr:nvPicPr>
        <xdr:cNvPr id="2" name="Picture 1" descr="trinkreif_logo.eps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57711" y="165099"/>
          <a:ext cx="2033089" cy="3556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30240</xdr:colOff>
      <xdr:row>60</xdr:row>
      <xdr:rowOff>59400</xdr:rowOff>
    </xdr:from>
    <xdr:to>
      <xdr:col>12</xdr:col>
      <xdr:colOff>223708</xdr:colOff>
      <xdr:row>74</xdr:row>
      <xdr:rowOff>162001</xdr:rowOff>
    </xdr:to>
    <xdr:pic>
      <xdr:nvPicPr>
        <xdr:cNvPr id="3" name="Picture 4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3919320" y="430718040"/>
          <a:ext cx="7299720" cy="2903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MJ77"/>
  <sheetViews>
    <sheetView showGridLines="0" tabSelected="1" topLeftCell="D1" zoomScale="96" zoomScaleNormal="96" zoomScalePageLayoutView="96" workbookViewId="0">
      <selection activeCell="V14" sqref="V14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0.1640625" style="1" customWidth="1" collapsed="1"/>
    <col min="5" max="5" width="11.33203125" style="1" customWidth="1"/>
    <col min="6" max="6" width="16.83203125" style="1" customWidth="1"/>
    <col min="7" max="7" width="32.5" style="2" customWidth="1"/>
    <col min="8" max="8" width="31.5" style="2" customWidth="1"/>
    <col min="9" max="9" width="18.5" style="1" hidden="1" customWidth="1" outlineLevel="1"/>
    <col min="10" max="10" width="8.6640625" style="3" customWidth="1" collapsed="1"/>
    <col min="11" max="11" width="12.33203125" style="4" customWidth="1"/>
    <col min="12" max="12" width="7" style="3" customWidth="1"/>
    <col min="13" max="13" width="7.83203125" style="5" customWidth="1"/>
    <col min="14" max="14" width="6" style="5" customWidth="1"/>
    <col min="15" max="15" width="6.6640625" style="5" customWidth="1"/>
    <col min="16" max="16" width="18.6640625" style="5" hidden="1" customWidth="1" outlineLevel="1"/>
    <col min="17" max="18" width="10" style="6" hidden="1" customWidth="1" outlineLevel="1"/>
    <col min="19" max="19" width="10.5" style="7" customWidth="1" collapsed="1"/>
    <col min="20" max="20" width="10.6640625" style="8" customWidth="1"/>
    <col min="21" max="21" width="11" style="114" customWidth="1" outlineLevel="1"/>
    <col min="22" max="22" width="7" style="9" customWidth="1"/>
    <col min="23" max="23" width="10.33203125" style="10" customWidth="1"/>
    <col min="24" max="24" width="10.6640625" style="10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x14ac:dyDescent="0.2">
      <c r="W1" s="9"/>
      <c r="X1" s="9"/>
    </row>
    <row r="2" spans="1:1024" ht="29" customHeight="1" x14ac:dyDescent="0.2">
      <c r="G2" s="150" t="s">
        <v>0</v>
      </c>
      <c r="H2" s="11" t="s">
        <v>1</v>
      </c>
      <c r="I2" s="12"/>
      <c r="J2" s="151"/>
      <c r="K2" s="151"/>
      <c r="L2" s="151"/>
      <c r="M2" s="151"/>
      <c r="N2" s="151"/>
      <c r="O2" s="151"/>
      <c r="V2" s="139" t="s">
        <v>2</v>
      </c>
      <c r="W2" s="139"/>
      <c r="X2" s="139"/>
    </row>
    <row r="3" spans="1:1024" ht="35" customHeight="1" thickBot="1" x14ac:dyDescent="0.4">
      <c r="D3" s="152" t="s">
        <v>128</v>
      </c>
      <c r="E3" s="152"/>
      <c r="F3" s="152"/>
      <c r="G3" s="150"/>
      <c r="H3" s="13" t="s">
        <v>3</v>
      </c>
      <c r="I3" s="14"/>
      <c r="J3" s="154"/>
      <c r="K3" s="154"/>
      <c r="L3" s="154"/>
      <c r="M3" s="154"/>
      <c r="N3" s="154"/>
      <c r="O3" s="154"/>
      <c r="V3" s="15" t="s">
        <v>4</v>
      </c>
      <c r="W3" s="16" t="s">
        <v>5</v>
      </c>
      <c r="X3" s="17" t="s">
        <v>6</v>
      </c>
    </row>
    <row r="4" spans="1:1024" ht="28" customHeight="1" thickBot="1" x14ac:dyDescent="0.25">
      <c r="D4" s="135" t="s">
        <v>116</v>
      </c>
      <c r="E4" s="135"/>
      <c r="F4" s="135"/>
      <c r="G4" s="150"/>
      <c r="H4" s="18" t="s">
        <v>7</v>
      </c>
      <c r="I4" s="14"/>
      <c r="J4" s="155"/>
      <c r="K4" s="155"/>
      <c r="L4" s="155"/>
      <c r="M4" s="155"/>
      <c r="N4" s="155"/>
      <c r="O4" s="155"/>
      <c r="V4" s="156">
        <f>SUM(V14:V77)</f>
        <v>0</v>
      </c>
      <c r="W4" s="157">
        <f>SUM(W14:W77)</f>
        <v>0</v>
      </c>
      <c r="X4" s="158">
        <f>SUM(X14:X77)</f>
        <v>0</v>
      </c>
    </row>
    <row r="5" spans="1:1024" ht="32" customHeight="1" thickBot="1" x14ac:dyDescent="0.25">
      <c r="D5" s="153" t="s">
        <v>130</v>
      </c>
      <c r="E5" s="153"/>
      <c r="F5" s="153"/>
      <c r="G5" s="150"/>
      <c r="H5" s="19" t="s">
        <v>8</v>
      </c>
      <c r="I5" s="20"/>
      <c r="J5" s="159"/>
      <c r="K5" s="159"/>
      <c r="L5" s="159"/>
      <c r="M5" s="159"/>
      <c r="N5" s="159"/>
      <c r="O5" s="159"/>
      <c r="V5" s="156"/>
      <c r="W5" s="157"/>
      <c r="X5" s="158"/>
    </row>
    <row r="6" spans="1:1024" ht="15" customHeight="1" x14ac:dyDescent="0.2">
      <c r="D6" s="135"/>
      <c r="E6" s="135"/>
      <c r="F6" s="135"/>
      <c r="G6" s="21"/>
      <c r="H6" s="22"/>
      <c r="J6" s="23"/>
      <c r="U6" s="115"/>
      <c r="W6" s="9"/>
      <c r="X6" s="9"/>
    </row>
    <row r="7" spans="1:1024" ht="20" hidden="1" customHeight="1" outlineLevel="1" x14ac:dyDescent="0.2">
      <c r="G7" s="21"/>
      <c r="H7" s="25" t="s">
        <v>9</v>
      </c>
      <c r="I7" s="26"/>
      <c r="J7" s="160"/>
      <c r="K7" s="160"/>
      <c r="L7" s="161"/>
      <c r="M7" s="161"/>
      <c r="N7" s="162"/>
      <c r="O7" s="162"/>
      <c r="U7" s="24"/>
      <c r="V7" s="163" t="s">
        <v>10</v>
      </c>
      <c r="W7" s="163"/>
      <c r="X7" s="27"/>
    </row>
    <row r="8" spans="1:1024" ht="20" hidden="1" customHeight="1" outlineLevel="1" x14ac:dyDescent="0.2">
      <c r="G8" s="21"/>
      <c r="H8" s="28" t="s">
        <v>11</v>
      </c>
      <c r="I8" s="29"/>
      <c r="J8" s="140"/>
      <c r="K8" s="140"/>
      <c r="L8" s="141"/>
      <c r="M8" s="141"/>
      <c r="N8" s="142"/>
      <c r="O8" s="142"/>
      <c r="U8" s="24"/>
      <c r="V8" s="143" t="s">
        <v>12</v>
      </c>
      <c r="W8" s="143"/>
      <c r="X8" s="30">
        <f>W4+X7</f>
        <v>0</v>
      </c>
    </row>
    <row r="9" spans="1:1024" ht="20" hidden="1" customHeight="1" outlineLevel="1" x14ac:dyDescent="0.2">
      <c r="G9" s="21"/>
      <c r="H9" s="28" t="s">
        <v>13</v>
      </c>
      <c r="I9" s="29"/>
      <c r="J9" s="140"/>
      <c r="K9" s="140"/>
      <c r="L9" s="141"/>
      <c r="M9" s="141"/>
      <c r="N9" s="142"/>
      <c r="O9" s="142"/>
      <c r="U9" s="24"/>
      <c r="V9" s="143" t="s">
        <v>14</v>
      </c>
      <c r="W9" s="143"/>
      <c r="X9" s="31">
        <f>X8*0.2</f>
        <v>0</v>
      </c>
    </row>
    <row r="10" spans="1:1024" ht="20" hidden="1" customHeight="1" outlineLevel="1" x14ac:dyDescent="0.2">
      <c r="G10" s="21"/>
      <c r="H10" s="32" t="s">
        <v>15</v>
      </c>
      <c r="I10" s="33"/>
      <c r="J10" s="144"/>
      <c r="K10" s="144"/>
      <c r="L10" s="145"/>
      <c r="M10" s="145"/>
      <c r="N10" s="146"/>
      <c r="O10" s="146"/>
      <c r="U10" s="24"/>
      <c r="V10" s="147" t="s">
        <v>16</v>
      </c>
      <c r="W10" s="147"/>
      <c r="X10" s="34">
        <f>X9+X8</f>
        <v>0</v>
      </c>
      <c r="Z10" s="35"/>
      <c r="AA10" s="36"/>
      <c r="AB10" s="37"/>
      <c r="AC10" s="38"/>
    </row>
    <row r="11" spans="1:1024" ht="14" customHeight="1" collapsed="1" thickBot="1" x14ac:dyDescent="0.25">
      <c r="G11" s="21"/>
      <c r="H11" s="22"/>
      <c r="J11" s="23"/>
      <c r="U11" s="115"/>
      <c r="W11" s="9"/>
      <c r="X11" s="9"/>
    </row>
    <row r="12" spans="1:1024" s="39" customFormat="1" ht="26.25" customHeight="1" x14ac:dyDescent="0.2">
      <c r="A12" s="136" t="s">
        <v>17</v>
      </c>
      <c r="B12" s="136"/>
      <c r="C12" s="136"/>
      <c r="D12" s="136" t="s">
        <v>18</v>
      </c>
      <c r="E12" s="136"/>
      <c r="F12" s="136"/>
      <c r="G12" s="137" t="s">
        <v>19</v>
      </c>
      <c r="H12" s="137"/>
      <c r="I12" s="137"/>
      <c r="J12" s="137"/>
      <c r="K12" s="137"/>
      <c r="L12" s="137"/>
      <c r="M12" s="137" t="s">
        <v>20</v>
      </c>
      <c r="N12" s="137"/>
      <c r="O12" s="137"/>
      <c r="P12" s="138" t="s">
        <v>129</v>
      </c>
      <c r="Q12" s="138"/>
      <c r="R12" s="138"/>
      <c r="S12" s="138"/>
      <c r="T12" s="138"/>
      <c r="U12" s="148" t="s">
        <v>67</v>
      </c>
      <c r="V12" s="139" t="s">
        <v>21</v>
      </c>
      <c r="W12" s="139"/>
      <c r="X12" s="139"/>
      <c r="Z12" s="40"/>
      <c r="AA12" s="41"/>
      <c r="AB12" s="42"/>
      <c r="AC12" s="43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s="1" customFormat="1" ht="65" customHeight="1" thickBot="1" x14ac:dyDescent="0.25">
      <c r="A13" s="44" t="s">
        <v>22</v>
      </c>
      <c r="B13" s="45" t="s">
        <v>23</v>
      </c>
      <c r="C13" s="46" t="s">
        <v>24</v>
      </c>
      <c r="D13" s="47" t="s">
        <v>25</v>
      </c>
      <c r="E13" s="48" t="s">
        <v>26</v>
      </c>
      <c r="F13" s="49" t="s">
        <v>27</v>
      </c>
      <c r="G13" s="50" t="s">
        <v>28</v>
      </c>
      <c r="H13" s="51" t="s">
        <v>29</v>
      </c>
      <c r="I13" s="48" t="s">
        <v>30</v>
      </c>
      <c r="J13" s="52" t="s">
        <v>31</v>
      </c>
      <c r="K13" s="53" t="s">
        <v>32</v>
      </c>
      <c r="L13" s="54" t="s">
        <v>4</v>
      </c>
      <c r="M13" s="55" t="s">
        <v>33</v>
      </c>
      <c r="N13" s="56" t="s">
        <v>34</v>
      </c>
      <c r="O13" s="57" t="s">
        <v>35</v>
      </c>
      <c r="P13" s="58" t="s">
        <v>36</v>
      </c>
      <c r="Q13" s="56" t="s">
        <v>37</v>
      </c>
      <c r="R13" s="58"/>
      <c r="S13" s="132" t="s">
        <v>131</v>
      </c>
      <c r="T13" s="133" t="s">
        <v>131</v>
      </c>
      <c r="U13" s="149"/>
      <c r="V13" s="59" t="s">
        <v>4</v>
      </c>
      <c r="W13" s="60" t="s">
        <v>5</v>
      </c>
      <c r="X13" s="61" t="s">
        <v>6</v>
      </c>
      <c r="Z13" s="63"/>
      <c r="AA13" s="64"/>
      <c r="AB13" s="65"/>
      <c r="AC13" s="66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9" customHeight="1" x14ac:dyDescent="0.2">
      <c r="A14" s="100" t="s">
        <v>38</v>
      </c>
      <c r="B14" s="101" t="s">
        <v>39</v>
      </c>
      <c r="C14" s="102" t="s">
        <v>40</v>
      </c>
      <c r="D14" s="122" t="s">
        <v>117</v>
      </c>
      <c r="E14" s="123" t="s">
        <v>118</v>
      </c>
      <c r="F14" s="124" t="s">
        <v>123</v>
      </c>
      <c r="G14" s="125" t="s">
        <v>105</v>
      </c>
      <c r="H14" s="126" t="s">
        <v>91</v>
      </c>
      <c r="I14" s="105" t="s">
        <v>41</v>
      </c>
      <c r="J14" s="127">
        <v>2000</v>
      </c>
      <c r="K14" s="128" t="s">
        <v>119</v>
      </c>
      <c r="L14" s="109">
        <v>1</v>
      </c>
      <c r="M14" s="129" t="s">
        <v>62</v>
      </c>
      <c r="N14" s="130"/>
      <c r="O14" s="131"/>
      <c r="P14" s="112"/>
      <c r="Q14" s="113"/>
      <c r="R14" s="67" t="s">
        <v>65</v>
      </c>
      <c r="S14" s="68">
        <f>T14</f>
        <v>2910</v>
      </c>
      <c r="T14" s="69">
        <v>2910</v>
      </c>
      <c r="U14" s="117">
        <v>99</v>
      </c>
      <c r="V14" s="70"/>
      <c r="W14" s="71">
        <f t="shared" ref="W14" si="0">V14*S14</f>
        <v>0</v>
      </c>
      <c r="X14" s="72">
        <f t="shared" ref="X14" si="1">V14*T14</f>
        <v>0</v>
      </c>
      <c r="Z14" s="73"/>
      <c r="AA14" s="74"/>
      <c r="AB14" s="75"/>
      <c r="AC14" s="76"/>
    </row>
    <row r="15" spans="1:1024" ht="19" customHeight="1" x14ac:dyDescent="0.2">
      <c r="A15" s="100" t="s">
        <v>38</v>
      </c>
      <c r="B15" s="101" t="s">
        <v>39</v>
      </c>
      <c r="C15" s="102" t="s">
        <v>40</v>
      </c>
      <c r="D15" s="100" t="s">
        <v>117</v>
      </c>
      <c r="E15" s="101" t="s">
        <v>118</v>
      </c>
      <c r="F15" s="102" t="s">
        <v>123</v>
      </c>
      <c r="G15" s="103" t="s">
        <v>53</v>
      </c>
      <c r="H15" s="104" t="s">
        <v>54</v>
      </c>
      <c r="I15" s="105" t="s">
        <v>41</v>
      </c>
      <c r="J15" s="106">
        <v>2003</v>
      </c>
      <c r="K15" s="107">
        <v>0.75</v>
      </c>
      <c r="L15" s="109">
        <v>2</v>
      </c>
      <c r="M15" s="110" t="s">
        <v>62</v>
      </c>
      <c r="N15" s="108"/>
      <c r="O15" s="111"/>
      <c r="P15" s="112"/>
      <c r="Q15" s="113"/>
      <c r="R15" s="67" t="s">
        <v>66</v>
      </c>
      <c r="S15" s="68">
        <f>T15/1.2</f>
        <v>883.33333333333337</v>
      </c>
      <c r="T15" s="69">
        <v>1060</v>
      </c>
      <c r="U15" s="117">
        <v>100</v>
      </c>
      <c r="V15" s="70"/>
      <c r="W15" s="71">
        <f t="shared" ref="W15:W46" si="2">V15*S15</f>
        <v>0</v>
      </c>
      <c r="X15" s="72">
        <f t="shared" ref="X15:X46" si="3">V15*T15</f>
        <v>0</v>
      </c>
      <c r="Z15" s="73"/>
      <c r="AA15" s="74"/>
      <c r="AB15" s="75"/>
      <c r="AC15" s="76"/>
    </row>
    <row r="16" spans="1:1024" ht="19" customHeight="1" x14ac:dyDescent="0.2">
      <c r="A16" s="100" t="s">
        <v>38</v>
      </c>
      <c r="B16" s="101" t="s">
        <v>39</v>
      </c>
      <c r="C16" s="102" t="s">
        <v>40</v>
      </c>
      <c r="D16" s="100" t="s">
        <v>117</v>
      </c>
      <c r="E16" s="101" t="s">
        <v>118</v>
      </c>
      <c r="F16" s="102" t="s">
        <v>123</v>
      </c>
      <c r="G16" s="103" t="s">
        <v>53</v>
      </c>
      <c r="H16" s="104" t="s">
        <v>54</v>
      </c>
      <c r="I16" s="105" t="s">
        <v>41</v>
      </c>
      <c r="J16" s="106">
        <v>2005</v>
      </c>
      <c r="K16" s="107">
        <v>0.75</v>
      </c>
      <c r="L16" s="109">
        <v>1</v>
      </c>
      <c r="M16" s="110" t="s">
        <v>62</v>
      </c>
      <c r="N16" s="108"/>
      <c r="O16" s="111"/>
      <c r="P16" s="112"/>
      <c r="Q16" s="113"/>
      <c r="R16" s="67" t="s">
        <v>65</v>
      </c>
      <c r="S16" s="68">
        <f t="shared" ref="S16:S41" si="4">T16</f>
        <v>1200</v>
      </c>
      <c r="T16" s="69">
        <v>1200</v>
      </c>
      <c r="U16" s="117">
        <v>100</v>
      </c>
      <c r="V16" s="70"/>
      <c r="W16" s="71">
        <f t="shared" si="2"/>
        <v>0</v>
      </c>
      <c r="X16" s="72">
        <f t="shared" si="3"/>
        <v>0</v>
      </c>
      <c r="Z16" s="73"/>
      <c r="AA16" s="74"/>
      <c r="AB16" s="75"/>
      <c r="AC16" s="76"/>
    </row>
    <row r="17" spans="1:29" ht="19" customHeight="1" x14ac:dyDescent="0.2">
      <c r="A17" s="100" t="s">
        <v>38</v>
      </c>
      <c r="B17" s="101" t="s">
        <v>39</v>
      </c>
      <c r="C17" s="102" t="s">
        <v>40</v>
      </c>
      <c r="D17" s="100" t="s">
        <v>117</v>
      </c>
      <c r="E17" s="101" t="s">
        <v>118</v>
      </c>
      <c r="F17" s="102" t="s">
        <v>127</v>
      </c>
      <c r="G17" s="103" t="s">
        <v>68</v>
      </c>
      <c r="H17" s="104" t="s">
        <v>79</v>
      </c>
      <c r="I17" s="105" t="s">
        <v>41</v>
      </c>
      <c r="J17" s="106">
        <v>2001</v>
      </c>
      <c r="K17" s="107">
        <v>0.75</v>
      </c>
      <c r="L17" s="109">
        <v>2</v>
      </c>
      <c r="M17" s="110" t="s">
        <v>62</v>
      </c>
      <c r="N17" s="108"/>
      <c r="O17" s="111"/>
      <c r="P17" s="112"/>
      <c r="Q17" s="113"/>
      <c r="R17" s="67" t="s">
        <v>65</v>
      </c>
      <c r="S17" s="68">
        <f t="shared" si="4"/>
        <v>90</v>
      </c>
      <c r="T17" s="69">
        <v>90</v>
      </c>
      <c r="U17" s="117">
        <v>90</v>
      </c>
      <c r="V17" s="70"/>
      <c r="W17" s="71">
        <f t="shared" si="2"/>
        <v>0</v>
      </c>
      <c r="X17" s="72">
        <f t="shared" si="3"/>
        <v>0</v>
      </c>
      <c r="Z17" s="73"/>
      <c r="AA17" s="74"/>
      <c r="AB17" s="75"/>
      <c r="AC17" s="76"/>
    </row>
    <row r="18" spans="1:29" ht="19" customHeight="1" x14ac:dyDescent="0.2">
      <c r="A18" s="100" t="s">
        <v>38</v>
      </c>
      <c r="B18" s="101" t="s">
        <v>39</v>
      </c>
      <c r="C18" s="102" t="s">
        <v>40</v>
      </c>
      <c r="D18" s="167" t="s">
        <v>117</v>
      </c>
      <c r="E18" s="168" t="s">
        <v>118</v>
      </c>
      <c r="F18" s="169" t="s">
        <v>123</v>
      </c>
      <c r="G18" s="170" t="s">
        <v>106</v>
      </c>
      <c r="H18" s="171" t="s">
        <v>95</v>
      </c>
      <c r="I18" s="105" t="s">
        <v>41</v>
      </c>
      <c r="J18" s="172">
        <v>2000</v>
      </c>
      <c r="K18" s="173">
        <v>1.5</v>
      </c>
      <c r="L18" s="174">
        <v>1</v>
      </c>
      <c r="M18" s="175" t="s">
        <v>62</v>
      </c>
      <c r="N18" s="176"/>
      <c r="O18" s="177"/>
      <c r="P18" s="112"/>
      <c r="Q18" s="113"/>
      <c r="R18" s="67" t="s">
        <v>65</v>
      </c>
      <c r="S18" s="178">
        <f t="shared" si="4"/>
        <v>1480</v>
      </c>
      <c r="T18" s="179">
        <v>1480</v>
      </c>
      <c r="U18" s="180">
        <v>99</v>
      </c>
      <c r="V18" s="164" t="s">
        <v>132</v>
      </c>
      <c r="W18" s="165"/>
      <c r="X18" s="166"/>
      <c r="Z18" s="73"/>
      <c r="AA18" s="74"/>
      <c r="AB18" s="75"/>
      <c r="AC18" s="76"/>
    </row>
    <row r="19" spans="1:29" ht="19" customHeight="1" x14ac:dyDescent="0.2">
      <c r="A19" s="100" t="s">
        <v>38</v>
      </c>
      <c r="B19" s="101" t="s">
        <v>39</v>
      </c>
      <c r="C19" s="102" t="s">
        <v>40</v>
      </c>
      <c r="D19" s="122" t="s">
        <v>117</v>
      </c>
      <c r="E19" s="123" t="s">
        <v>118</v>
      </c>
      <c r="F19" s="124" t="s">
        <v>123</v>
      </c>
      <c r="G19" s="125" t="s">
        <v>106</v>
      </c>
      <c r="H19" s="126" t="s">
        <v>92</v>
      </c>
      <c r="I19" s="105" t="s">
        <v>41</v>
      </c>
      <c r="J19" s="127">
        <v>2000</v>
      </c>
      <c r="K19" s="128" t="s">
        <v>119</v>
      </c>
      <c r="L19" s="109">
        <v>1</v>
      </c>
      <c r="M19" s="129" t="s">
        <v>62</v>
      </c>
      <c r="N19" s="130"/>
      <c r="O19" s="131"/>
      <c r="P19" s="112"/>
      <c r="Q19" s="113"/>
      <c r="R19" s="67" t="s">
        <v>65</v>
      </c>
      <c r="S19" s="68">
        <f t="shared" si="4"/>
        <v>4260</v>
      </c>
      <c r="T19" s="69">
        <v>4260</v>
      </c>
      <c r="U19" s="117">
        <v>99</v>
      </c>
      <c r="V19" s="70"/>
      <c r="W19" s="71">
        <f t="shared" si="2"/>
        <v>0</v>
      </c>
      <c r="X19" s="72">
        <f t="shared" si="3"/>
        <v>0</v>
      </c>
      <c r="Z19" s="73"/>
      <c r="AA19" s="74"/>
      <c r="AB19" s="75"/>
      <c r="AC19" s="76"/>
    </row>
    <row r="20" spans="1:29" ht="19" customHeight="1" x14ac:dyDescent="0.2">
      <c r="A20" s="100" t="s">
        <v>38</v>
      </c>
      <c r="B20" s="101" t="s">
        <v>39</v>
      </c>
      <c r="C20" s="102" t="s">
        <v>40</v>
      </c>
      <c r="D20" s="100" t="s">
        <v>117</v>
      </c>
      <c r="E20" s="101" t="s">
        <v>118</v>
      </c>
      <c r="F20" s="102" t="s">
        <v>125</v>
      </c>
      <c r="G20" s="103" t="s">
        <v>60</v>
      </c>
      <c r="H20" s="103" t="s">
        <v>61</v>
      </c>
      <c r="I20" s="105" t="s">
        <v>41</v>
      </c>
      <c r="J20" s="106">
        <v>2002</v>
      </c>
      <c r="K20" s="107">
        <v>0.75</v>
      </c>
      <c r="L20" s="109">
        <v>5</v>
      </c>
      <c r="M20" s="110" t="s">
        <v>62</v>
      </c>
      <c r="N20" s="108"/>
      <c r="O20" s="111"/>
      <c r="P20" s="112"/>
      <c r="Q20" s="113"/>
      <c r="R20" s="67" t="s">
        <v>65</v>
      </c>
      <c r="S20" s="68">
        <f t="shared" si="4"/>
        <v>125</v>
      </c>
      <c r="T20" s="69">
        <v>125</v>
      </c>
      <c r="U20" s="117">
        <v>94</v>
      </c>
      <c r="V20" s="70"/>
      <c r="W20" s="71">
        <f t="shared" si="2"/>
        <v>0</v>
      </c>
      <c r="X20" s="72">
        <f t="shared" si="3"/>
        <v>0</v>
      </c>
      <c r="Z20" s="73"/>
      <c r="AA20" s="74"/>
      <c r="AB20" s="75"/>
      <c r="AC20" s="76"/>
    </row>
    <row r="21" spans="1:29" ht="19" customHeight="1" x14ac:dyDescent="0.2">
      <c r="A21" s="100" t="s">
        <v>38</v>
      </c>
      <c r="B21" s="101" t="s">
        <v>39</v>
      </c>
      <c r="C21" s="102" t="s">
        <v>40</v>
      </c>
      <c r="D21" s="100" t="s">
        <v>117</v>
      </c>
      <c r="E21" s="101" t="s">
        <v>118</v>
      </c>
      <c r="F21" s="102" t="s">
        <v>125</v>
      </c>
      <c r="G21" s="103" t="s">
        <v>60</v>
      </c>
      <c r="H21" s="104" t="s">
        <v>61</v>
      </c>
      <c r="I21" s="105" t="s">
        <v>41</v>
      </c>
      <c r="J21" s="106">
        <v>2003</v>
      </c>
      <c r="K21" s="107">
        <v>0.75</v>
      </c>
      <c r="L21" s="109">
        <v>1</v>
      </c>
      <c r="M21" s="110" t="s">
        <v>62</v>
      </c>
      <c r="N21" s="108"/>
      <c r="O21" s="111"/>
      <c r="P21" s="112"/>
      <c r="Q21" s="113"/>
      <c r="R21" s="67" t="s">
        <v>65</v>
      </c>
      <c r="S21" s="68">
        <f t="shared" si="4"/>
        <v>200</v>
      </c>
      <c r="T21" s="69">
        <v>200</v>
      </c>
      <c r="U21" s="117">
        <v>93</v>
      </c>
      <c r="V21" s="70"/>
      <c r="W21" s="71">
        <f t="shared" si="2"/>
        <v>0</v>
      </c>
      <c r="X21" s="72">
        <f t="shared" si="3"/>
        <v>0</v>
      </c>
      <c r="Z21" s="73"/>
      <c r="AA21" s="74"/>
      <c r="AB21" s="75"/>
      <c r="AC21" s="76"/>
    </row>
    <row r="22" spans="1:29" ht="19" customHeight="1" x14ac:dyDescent="0.2">
      <c r="A22" s="100" t="s">
        <v>38</v>
      </c>
      <c r="B22" s="101" t="s">
        <v>39</v>
      </c>
      <c r="C22" s="102" t="s">
        <v>40</v>
      </c>
      <c r="D22" s="100" t="s">
        <v>117</v>
      </c>
      <c r="E22" s="101" t="s">
        <v>118</v>
      </c>
      <c r="F22" s="102"/>
      <c r="G22" s="103" t="s">
        <v>69</v>
      </c>
      <c r="H22" s="104" t="s">
        <v>80</v>
      </c>
      <c r="I22" s="105" t="s">
        <v>41</v>
      </c>
      <c r="J22" s="106">
        <v>2008</v>
      </c>
      <c r="K22" s="107">
        <v>0.75</v>
      </c>
      <c r="L22" s="109">
        <v>11</v>
      </c>
      <c r="M22" s="110" t="s">
        <v>62</v>
      </c>
      <c r="N22" s="108"/>
      <c r="O22" s="111"/>
      <c r="P22" s="112"/>
      <c r="Q22" s="113"/>
      <c r="R22" s="67" t="s">
        <v>65</v>
      </c>
      <c r="S22" s="68">
        <f t="shared" si="4"/>
        <v>40</v>
      </c>
      <c r="T22" s="69">
        <v>40</v>
      </c>
      <c r="U22" s="117">
        <v>92</v>
      </c>
      <c r="V22" s="70"/>
      <c r="W22" s="71">
        <f t="shared" si="2"/>
        <v>0</v>
      </c>
      <c r="X22" s="72">
        <f t="shared" si="3"/>
        <v>0</v>
      </c>
      <c r="Z22" s="73"/>
      <c r="AA22" s="74"/>
      <c r="AB22" s="75"/>
      <c r="AC22" s="76"/>
    </row>
    <row r="23" spans="1:29" ht="19" customHeight="1" x14ac:dyDescent="0.2">
      <c r="A23" s="100" t="s">
        <v>38</v>
      </c>
      <c r="B23" s="101" t="s">
        <v>39</v>
      </c>
      <c r="C23" s="102" t="s">
        <v>40</v>
      </c>
      <c r="D23" s="100" t="s">
        <v>117</v>
      </c>
      <c r="E23" s="101" t="s">
        <v>118</v>
      </c>
      <c r="F23" s="102"/>
      <c r="G23" s="103" t="s">
        <v>70</v>
      </c>
      <c r="H23" s="104" t="s">
        <v>81</v>
      </c>
      <c r="I23" s="105" t="s">
        <v>41</v>
      </c>
      <c r="J23" s="106">
        <v>2008</v>
      </c>
      <c r="K23" s="107">
        <v>0.75</v>
      </c>
      <c r="L23" s="109">
        <v>10</v>
      </c>
      <c r="M23" s="110" t="s">
        <v>62</v>
      </c>
      <c r="N23" s="108"/>
      <c r="O23" s="111"/>
      <c r="P23" s="112"/>
      <c r="Q23" s="113"/>
      <c r="R23" s="67" t="s">
        <v>65</v>
      </c>
      <c r="S23" s="68">
        <f t="shared" si="4"/>
        <v>55</v>
      </c>
      <c r="T23" s="69">
        <v>55</v>
      </c>
      <c r="U23" s="117" t="s">
        <v>78</v>
      </c>
      <c r="V23" s="70"/>
      <c r="W23" s="71">
        <f t="shared" si="2"/>
        <v>0</v>
      </c>
      <c r="X23" s="72">
        <f t="shared" si="3"/>
        <v>0</v>
      </c>
      <c r="Z23" s="73"/>
      <c r="AA23" s="74"/>
      <c r="AB23" s="75"/>
      <c r="AC23" s="76"/>
    </row>
    <row r="24" spans="1:29" ht="19" customHeight="1" x14ac:dyDescent="0.2">
      <c r="A24" s="100" t="s">
        <v>38</v>
      </c>
      <c r="B24" s="101" t="s">
        <v>39</v>
      </c>
      <c r="C24" s="102" t="s">
        <v>40</v>
      </c>
      <c r="D24" s="100" t="s">
        <v>117</v>
      </c>
      <c r="E24" s="101" t="s">
        <v>118</v>
      </c>
      <c r="F24" s="102" t="s">
        <v>124</v>
      </c>
      <c r="G24" s="103" t="s">
        <v>49</v>
      </c>
      <c r="H24" s="104" t="s">
        <v>50</v>
      </c>
      <c r="I24" s="105" t="s">
        <v>41</v>
      </c>
      <c r="J24" s="106">
        <v>2002</v>
      </c>
      <c r="K24" s="107">
        <v>0.75</v>
      </c>
      <c r="L24" s="109">
        <v>5</v>
      </c>
      <c r="M24" s="110" t="s">
        <v>62</v>
      </c>
      <c r="N24" s="108"/>
      <c r="O24" s="111"/>
      <c r="P24" s="112"/>
      <c r="Q24" s="113"/>
      <c r="R24" s="67" t="s">
        <v>65</v>
      </c>
      <c r="S24" s="68">
        <f t="shared" si="4"/>
        <v>370</v>
      </c>
      <c r="T24" s="69">
        <v>370</v>
      </c>
      <c r="U24" s="117">
        <v>89</v>
      </c>
      <c r="V24" s="70"/>
      <c r="W24" s="71">
        <f t="shared" si="2"/>
        <v>0</v>
      </c>
      <c r="X24" s="72">
        <f t="shared" si="3"/>
        <v>0</v>
      </c>
      <c r="Z24" s="73"/>
      <c r="AA24" s="74"/>
      <c r="AB24" s="75"/>
      <c r="AC24" s="76"/>
    </row>
    <row r="25" spans="1:29" ht="19" customHeight="1" x14ac:dyDescent="0.2">
      <c r="A25" s="100" t="s">
        <v>38</v>
      </c>
      <c r="B25" s="101" t="s">
        <v>39</v>
      </c>
      <c r="C25" s="102" t="s">
        <v>40</v>
      </c>
      <c r="D25" s="100" t="s">
        <v>117</v>
      </c>
      <c r="E25" s="101" t="s">
        <v>118</v>
      </c>
      <c r="F25" s="102" t="s">
        <v>124</v>
      </c>
      <c r="G25" s="103" t="s">
        <v>49</v>
      </c>
      <c r="H25" s="104" t="s">
        <v>50</v>
      </c>
      <c r="I25" s="105" t="s">
        <v>41</v>
      </c>
      <c r="J25" s="106">
        <v>2003</v>
      </c>
      <c r="K25" s="107">
        <v>0.75</v>
      </c>
      <c r="L25" s="109">
        <v>1</v>
      </c>
      <c r="M25" s="110" t="s">
        <v>62</v>
      </c>
      <c r="N25" s="108"/>
      <c r="O25" s="111"/>
      <c r="P25" s="112"/>
      <c r="Q25" s="113"/>
      <c r="R25" s="67" t="s">
        <v>65</v>
      </c>
      <c r="S25" s="68">
        <f t="shared" si="4"/>
        <v>430</v>
      </c>
      <c r="T25" s="69">
        <v>430</v>
      </c>
      <c r="U25" s="117">
        <v>95</v>
      </c>
      <c r="V25" s="70"/>
      <c r="W25" s="71">
        <f t="shared" si="2"/>
        <v>0</v>
      </c>
      <c r="X25" s="72">
        <f t="shared" si="3"/>
        <v>0</v>
      </c>
      <c r="Z25" s="73"/>
      <c r="AA25" s="74"/>
      <c r="AB25" s="75"/>
      <c r="AC25" s="76"/>
    </row>
    <row r="26" spans="1:29" ht="19" customHeight="1" x14ac:dyDescent="0.2">
      <c r="A26" s="100" t="s">
        <v>38</v>
      </c>
      <c r="B26" s="101" t="s">
        <v>39</v>
      </c>
      <c r="C26" s="102" t="s">
        <v>40</v>
      </c>
      <c r="D26" s="167" t="s">
        <v>117</v>
      </c>
      <c r="E26" s="168" t="s">
        <v>118</v>
      </c>
      <c r="F26" s="169" t="s">
        <v>124</v>
      </c>
      <c r="G26" s="170" t="s">
        <v>108</v>
      </c>
      <c r="H26" s="171" t="s">
        <v>93</v>
      </c>
      <c r="I26" s="105" t="s">
        <v>41</v>
      </c>
      <c r="J26" s="172">
        <v>2000</v>
      </c>
      <c r="K26" s="173" t="s">
        <v>119</v>
      </c>
      <c r="L26" s="174">
        <v>2</v>
      </c>
      <c r="M26" s="175" t="s">
        <v>62</v>
      </c>
      <c r="N26" s="176"/>
      <c r="O26" s="177"/>
      <c r="P26" s="112"/>
      <c r="Q26" s="113"/>
      <c r="R26" s="67" t="s">
        <v>65</v>
      </c>
      <c r="S26" s="178">
        <f t="shared" si="4"/>
        <v>3780</v>
      </c>
      <c r="T26" s="179">
        <v>3780</v>
      </c>
      <c r="U26" s="180" t="s">
        <v>63</v>
      </c>
      <c r="V26" s="164" t="s">
        <v>132</v>
      </c>
      <c r="W26" s="165"/>
      <c r="X26" s="166"/>
      <c r="Z26" s="73"/>
      <c r="AA26" s="74"/>
      <c r="AB26" s="75"/>
      <c r="AC26" s="76"/>
    </row>
    <row r="27" spans="1:29" ht="19" customHeight="1" x14ac:dyDescent="0.2">
      <c r="A27" s="100" t="s">
        <v>38</v>
      </c>
      <c r="B27" s="101" t="s">
        <v>39</v>
      </c>
      <c r="C27" s="102" t="s">
        <v>40</v>
      </c>
      <c r="D27" s="122" t="s">
        <v>117</v>
      </c>
      <c r="E27" s="123" t="s">
        <v>118</v>
      </c>
      <c r="F27" s="124" t="s">
        <v>126</v>
      </c>
      <c r="G27" s="125" t="s">
        <v>107</v>
      </c>
      <c r="H27" s="126" t="s">
        <v>94</v>
      </c>
      <c r="I27" s="105" t="s">
        <v>41</v>
      </c>
      <c r="J27" s="127">
        <v>2000</v>
      </c>
      <c r="K27" s="128" t="s">
        <v>120</v>
      </c>
      <c r="L27" s="109">
        <v>1</v>
      </c>
      <c r="M27" s="129" t="s">
        <v>62</v>
      </c>
      <c r="N27" s="130"/>
      <c r="O27" s="131"/>
      <c r="P27" s="112"/>
      <c r="Q27" s="113"/>
      <c r="R27" s="67" t="s">
        <v>65</v>
      </c>
      <c r="S27" s="68">
        <f t="shared" si="4"/>
        <v>1800</v>
      </c>
      <c r="T27" s="69">
        <v>1800</v>
      </c>
      <c r="U27" s="117">
        <v>98</v>
      </c>
      <c r="V27" s="70"/>
      <c r="W27" s="71">
        <f t="shared" si="2"/>
        <v>0</v>
      </c>
      <c r="X27" s="72">
        <f t="shared" si="3"/>
        <v>0</v>
      </c>
      <c r="Z27" s="73"/>
      <c r="AA27" s="74"/>
      <c r="AB27" s="75"/>
      <c r="AC27" s="76"/>
    </row>
    <row r="28" spans="1:29" ht="19" customHeight="1" x14ac:dyDescent="0.2">
      <c r="A28" s="100" t="s">
        <v>38</v>
      </c>
      <c r="B28" s="101" t="s">
        <v>39</v>
      </c>
      <c r="C28" s="102" t="s">
        <v>40</v>
      </c>
      <c r="D28" s="122" t="s">
        <v>117</v>
      </c>
      <c r="E28" s="123" t="s">
        <v>118</v>
      </c>
      <c r="F28" s="124" t="s">
        <v>126</v>
      </c>
      <c r="G28" s="125" t="s">
        <v>109</v>
      </c>
      <c r="H28" s="126" t="s">
        <v>96</v>
      </c>
      <c r="I28" s="105" t="s">
        <v>41</v>
      </c>
      <c r="J28" s="127">
        <v>2005</v>
      </c>
      <c r="K28" s="128">
        <v>1.5</v>
      </c>
      <c r="L28" s="109">
        <v>1</v>
      </c>
      <c r="M28" s="129" t="s">
        <v>62</v>
      </c>
      <c r="N28" s="130"/>
      <c r="O28" s="131"/>
      <c r="P28" s="112"/>
      <c r="Q28" s="113"/>
      <c r="R28" s="67" t="s">
        <v>65</v>
      </c>
      <c r="S28" s="68">
        <f t="shared" si="4"/>
        <v>800</v>
      </c>
      <c r="T28" s="69">
        <v>800</v>
      </c>
      <c r="U28" s="117">
        <v>99</v>
      </c>
      <c r="V28" s="70"/>
      <c r="W28" s="71">
        <f t="shared" si="2"/>
        <v>0</v>
      </c>
      <c r="X28" s="72">
        <f t="shared" si="3"/>
        <v>0</v>
      </c>
      <c r="Z28" s="73"/>
      <c r="AA28" s="74"/>
      <c r="AB28" s="75"/>
      <c r="AC28" s="76"/>
    </row>
    <row r="29" spans="1:29" ht="19" customHeight="1" x14ac:dyDescent="0.2">
      <c r="A29" s="100" t="s">
        <v>38</v>
      </c>
      <c r="B29" s="101" t="s">
        <v>39</v>
      </c>
      <c r="C29" s="102" t="s">
        <v>40</v>
      </c>
      <c r="D29" s="100" t="s">
        <v>117</v>
      </c>
      <c r="E29" s="101" t="s">
        <v>118</v>
      </c>
      <c r="F29" s="102" t="s">
        <v>126</v>
      </c>
      <c r="G29" s="103" t="s">
        <v>71</v>
      </c>
      <c r="H29" s="104" t="s">
        <v>82</v>
      </c>
      <c r="I29" s="105" t="s">
        <v>41</v>
      </c>
      <c r="J29" s="106">
        <v>2001</v>
      </c>
      <c r="K29" s="107">
        <v>0.75</v>
      </c>
      <c r="L29" s="109">
        <v>8</v>
      </c>
      <c r="M29" s="110" t="s">
        <v>62</v>
      </c>
      <c r="N29" s="108"/>
      <c r="O29" s="111"/>
      <c r="P29" s="112"/>
      <c r="Q29" s="113"/>
      <c r="R29" s="67" t="s">
        <v>65</v>
      </c>
      <c r="S29" s="68">
        <f t="shared" si="4"/>
        <v>150</v>
      </c>
      <c r="T29" s="69">
        <v>150</v>
      </c>
      <c r="U29" s="117">
        <v>89</v>
      </c>
      <c r="V29" s="70"/>
      <c r="W29" s="71">
        <f t="shared" si="2"/>
        <v>0</v>
      </c>
      <c r="X29" s="72">
        <f t="shared" si="3"/>
        <v>0</v>
      </c>
      <c r="Z29" s="73"/>
      <c r="AA29" s="74"/>
      <c r="AB29" s="75"/>
      <c r="AC29" s="76"/>
    </row>
    <row r="30" spans="1:29" ht="19" customHeight="1" x14ac:dyDescent="0.2">
      <c r="A30" s="100" t="s">
        <v>38</v>
      </c>
      <c r="B30" s="101" t="s">
        <v>39</v>
      </c>
      <c r="C30" s="102" t="s">
        <v>40</v>
      </c>
      <c r="D30" s="100" t="s">
        <v>117</v>
      </c>
      <c r="E30" s="101" t="s">
        <v>118</v>
      </c>
      <c r="F30" s="102" t="s">
        <v>124</v>
      </c>
      <c r="G30" s="103" t="s">
        <v>51</v>
      </c>
      <c r="H30" s="104" t="s">
        <v>52</v>
      </c>
      <c r="I30" s="105" t="s">
        <v>41</v>
      </c>
      <c r="J30" s="106">
        <v>2005</v>
      </c>
      <c r="K30" s="107">
        <v>0.75</v>
      </c>
      <c r="L30" s="109">
        <v>2</v>
      </c>
      <c r="M30" s="110" t="s">
        <v>62</v>
      </c>
      <c r="N30" s="108"/>
      <c r="O30" s="111"/>
      <c r="P30" s="112"/>
      <c r="Q30" s="113"/>
      <c r="R30" s="67" t="s">
        <v>65</v>
      </c>
      <c r="S30" s="68">
        <f t="shared" si="4"/>
        <v>630</v>
      </c>
      <c r="T30" s="69">
        <v>630</v>
      </c>
      <c r="U30" s="117">
        <v>100</v>
      </c>
      <c r="V30" s="70"/>
      <c r="W30" s="71">
        <f t="shared" si="2"/>
        <v>0</v>
      </c>
      <c r="X30" s="72">
        <f t="shared" si="3"/>
        <v>0</v>
      </c>
      <c r="Z30" s="73"/>
      <c r="AA30" s="74"/>
      <c r="AB30" s="75"/>
      <c r="AC30" s="76"/>
    </row>
    <row r="31" spans="1:29" ht="19" customHeight="1" x14ac:dyDescent="0.2">
      <c r="A31" s="100" t="s">
        <v>38</v>
      </c>
      <c r="B31" s="101" t="s">
        <v>39</v>
      </c>
      <c r="C31" s="102" t="s">
        <v>40</v>
      </c>
      <c r="D31" s="100" t="s">
        <v>117</v>
      </c>
      <c r="E31" s="101" t="s">
        <v>118</v>
      </c>
      <c r="F31" s="102" t="s">
        <v>122</v>
      </c>
      <c r="G31" s="103" t="s">
        <v>44</v>
      </c>
      <c r="H31" s="104" t="s">
        <v>45</v>
      </c>
      <c r="I31" s="105" t="s">
        <v>41</v>
      </c>
      <c r="J31" s="106">
        <v>2001</v>
      </c>
      <c r="K31" s="107">
        <v>0.75</v>
      </c>
      <c r="L31" s="109">
        <v>4</v>
      </c>
      <c r="M31" s="110" t="s">
        <v>62</v>
      </c>
      <c r="N31" s="108"/>
      <c r="O31" s="111"/>
      <c r="P31" s="112"/>
      <c r="Q31" s="113"/>
      <c r="R31" s="67" t="s">
        <v>65</v>
      </c>
      <c r="S31" s="68">
        <f t="shared" si="4"/>
        <v>750</v>
      </c>
      <c r="T31" s="69">
        <v>750</v>
      </c>
      <c r="U31" s="117">
        <v>94</v>
      </c>
      <c r="V31" s="70"/>
      <c r="W31" s="71">
        <f t="shared" si="2"/>
        <v>0</v>
      </c>
      <c r="X31" s="72">
        <f t="shared" si="3"/>
        <v>0</v>
      </c>
      <c r="Z31" s="73"/>
      <c r="AA31" s="74"/>
      <c r="AB31" s="75"/>
      <c r="AC31" s="76"/>
    </row>
    <row r="32" spans="1:29" ht="19" customHeight="1" x14ac:dyDescent="0.2">
      <c r="A32" s="100" t="s">
        <v>38</v>
      </c>
      <c r="B32" s="101" t="s">
        <v>39</v>
      </c>
      <c r="C32" s="102" t="s">
        <v>40</v>
      </c>
      <c r="D32" s="100" t="s">
        <v>117</v>
      </c>
      <c r="E32" s="101" t="s">
        <v>118</v>
      </c>
      <c r="F32" s="102" t="s">
        <v>122</v>
      </c>
      <c r="G32" s="103" t="s">
        <v>44</v>
      </c>
      <c r="H32" s="104" t="s">
        <v>45</v>
      </c>
      <c r="I32" s="105" t="s">
        <v>41</v>
      </c>
      <c r="J32" s="106">
        <v>2003</v>
      </c>
      <c r="K32" s="107">
        <v>0.75</v>
      </c>
      <c r="L32" s="109">
        <v>2</v>
      </c>
      <c r="M32" s="110" t="s">
        <v>62</v>
      </c>
      <c r="N32" s="108"/>
      <c r="O32" s="111"/>
      <c r="P32" s="112"/>
      <c r="Q32" s="113"/>
      <c r="R32" s="67" t="s">
        <v>65</v>
      </c>
      <c r="S32" s="68">
        <f t="shared" si="4"/>
        <v>910</v>
      </c>
      <c r="T32" s="69">
        <v>910</v>
      </c>
      <c r="U32" s="117">
        <v>100</v>
      </c>
      <c r="V32" s="70"/>
      <c r="W32" s="71">
        <f t="shared" si="2"/>
        <v>0</v>
      </c>
      <c r="X32" s="72">
        <f t="shared" si="3"/>
        <v>0</v>
      </c>
      <c r="Z32" s="73"/>
      <c r="AA32" s="74"/>
      <c r="AB32" s="75"/>
      <c r="AC32" s="76"/>
    </row>
    <row r="33" spans="1:29" ht="19" customHeight="1" x14ac:dyDescent="0.2">
      <c r="A33" s="100" t="s">
        <v>38</v>
      </c>
      <c r="B33" s="101" t="s">
        <v>39</v>
      </c>
      <c r="C33" s="102" t="s">
        <v>40</v>
      </c>
      <c r="D33" s="100" t="s">
        <v>117</v>
      </c>
      <c r="E33" s="101" t="s">
        <v>118</v>
      </c>
      <c r="F33" s="102" t="s">
        <v>122</v>
      </c>
      <c r="G33" s="103" t="s">
        <v>44</v>
      </c>
      <c r="H33" s="104" t="s">
        <v>45</v>
      </c>
      <c r="I33" s="105" t="s">
        <v>41</v>
      </c>
      <c r="J33" s="106">
        <v>2004</v>
      </c>
      <c r="K33" s="107">
        <v>0.75</v>
      </c>
      <c r="L33" s="109">
        <v>1</v>
      </c>
      <c r="M33" s="110" t="s">
        <v>62</v>
      </c>
      <c r="N33" s="108"/>
      <c r="O33" s="111"/>
      <c r="P33" s="112"/>
      <c r="Q33" s="113"/>
      <c r="R33" s="67" t="s">
        <v>65</v>
      </c>
      <c r="S33" s="68">
        <f t="shared" si="4"/>
        <v>740</v>
      </c>
      <c r="T33" s="69">
        <v>740</v>
      </c>
      <c r="U33" s="117">
        <v>95</v>
      </c>
      <c r="V33" s="70"/>
      <c r="W33" s="71">
        <f t="shared" si="2"/>
        <v>0</v>
      </c>
      <c r="X33" s="72">
        <f t="shared" si="3"/>
        <v>0</v>
      </c>
      <c r="Z33" s="73"/>
      <c r="AA33" s="74"/>
      <c r="AB33" s="75"/>
      <c r="AC33" s="76"/>
    </row>
    <row r="34" spans="1:29" ht="19" customHeight="1" x14ac:dyDescent="0.2">
      <c r="A34" s="100" t="s">
        <v>38</v>
      </c>
      <c r="B34" s="101" t="s">
        <v>39</v>
      </c>
      <c r="C34" s="102" t="s">
        <v>40</v>
      </c>
      <c r="D34" s="167" t="s">
        <v>117</v>
      </c>
      <c r="E34" s="168" t="s">
        <v>118</v>
      </c>
      <c r="F34" s="169" t="s">
        <v>122</v>
      </c>
      <c r="G34" s="170" t="s">
        <v>110</v>
      </c>
      <c r="H34" s="171" t="s">
        <v>97</v>
      </c>
      <c r="I34" s="105" t="s">
        <v>41</v>
      </c>
      <c r="J34" s="172">
        <v>2000</v>
      </c>
      <c r="K34" s="173" t="s">
        <v>121</v>
      </c>
      <c r="L34" s="174">
        <v>1</v>
      </c>
      <c r="M34" s="175" t="s">
        <v>62</v>
      </c>
      <c r="N34" s="176"/>
      <c r="O34" s="177"/>
      <c r="P34" s="112"/>
      <c r="Q34" s="113"/>
      <c r="R34" s="67" t="s">
        <v>65</v>
      </c>
      <c r="S34" s="178">
        <f t="shared" si="4"/>
        <v>16320</v>
      </c>
      <c r="T34" s="179">
        <v>16320</v>
      </c>
      <c r="U34" s="180" t="s">
        <v>64</v>
      </c>
      <c r="V34" s="164" t="s">
        <v>132</v>
      </c>
      <c r="W34" s="165"/>
      <c r="X34" s="166"/>
      <c r="Z34" s="73"/>
      <c r="AA34" s="74"/>
      <c r="AB34" s="75"/>
      <c r="AC34" s="76"/>
    </row>
    <row r="35" spans="1:29" ht="19" customHeight="1" x14ac:dyDescent="0.2">
      <c r="A35" s="100" t="s">
        <v>38</v>
      </c>
      <c r="B35" s="101" t="s">
        <v>39</v>
      </c>
      <c r="C35" s="102" t="s">
        <v>40</v>
      </c>
      <c r="D35" s="167" t="s">
        <v>117</v>
      </c>
      <c r="E35" s="168" t="s">
        <v>118</v>
      </c>
      <c r="F35" s="169" t="s">
        <v>122</v>
      </c>
      <c r="G35" s="170" t="s">
        <v>110</v>
      </c>
      <c r="H35" s="171" t="s">
        <v>98</v>
      </c>
      <c r="I35" s="105" t="s">
        <v>41</v>
      </c>
      <c r="J35" s="172">
        <v>2000</v>
      </c>
      <c r="K35" s="173" t="s">
        <v>119</v>
      </c>
      <c r="L35" s="174">
        <v>2</v>
      </c>
      <c r="M35" s="175" t="s">
        <v>62</v>
      </c>
      <c r="N35" s="176"/>
      <c r="O35" s="177"/>
      <c r="P35" s="112"/>
      <c r="Q35" s="113"/>
      <c r="R35" s="67" t="s">
        <v>65</v>
      </c>
      <c r="S35" s="178">
        <f t="shared" si="4"/>
        <v>8160</v>
      </c>
      <c r="T35" s="179">
        <v>8160</v>
      </c>
      <c r="U35" s="180" t="s">
        <v>64</v>
      </c>
      <c r="V35" s="164" t="s">
        <v>132</v>
      </c>
      <c r="W35" s="165"/>
      <c r="X35" s="166"/>
      <c r="Z35" s="73"/>
      <c r="AA35" s="74"/>
      <c r="AB35" s="75"/>
      <c r="AC35" s="76"/>
    </row>
    <row r="36" spans="1:29" ht="19" customHeight="1" x14ac:dyDescent="0.2">
      <c r="A36" s="100" t="s">
        <v>38</v>
      </c>
      <c r="B36" s="101" t="s">
        <v>39</v>
      </c>
      <c r="C36" s="102" t="s">
        <v>40</v>
      </c>
      <c r="D36" s="100" t="s">
        <v>117</v>
      </c>
      <c r="E36" s="101" t="s">
        <v>118</v>
      </c>
      <c r="F36" s="102" t="s">
        <v>122</v>
      </c>
      <c r="G36" s="103" t="s">
        <v>46</v>
      </c>
      <c r="H36" s="104" t="s">
        <v>47</v>
      </c>
      <c r="I36" s="105" t="s">
        <v>41</v>
      </c>
      <c r="J36" s="106">
        <v>2001</v>
      </c>
      <c r="K36" s="107">
        <v>1.5</v>
      </c>
      <c r="L36" s="109">
        <v>2</v>
      </c>
      <c r="M36" s="110" t="s">
        <v>62</v>
      </c>
      <c r="N36" s="108"/>
      <c r="O36" s="111"/>
      <c r="P36" s="112"/>
      <c r="Q36" s="113"/>
      <c r="R36" s="67" t="s">
        <v>65</v>
      </c>
      <c r="S36" s="68">
        <f t="shared" si="4"/>
        <v>900</v>
      </c>
      <c r="T36" s="69">
        <v>900</v>
      </c>
      <c r="U36" s="117">
        <v>95</v>
      </c>
      <c r="V36" s="70"/>
      <c r="W36" s="71">
        <f t="shared" si="2"/>
        <v>0</v>
      </c>
      <c r="X36" s="72">
        <f t="shared" si="3"/>
        <v>0</v>
      </c>
      <c r="Z36" s="73"/>
      <c r="AA36" s="74"/>
      <c r="AB36" s="75"/>
      <c r="AC36" s="76"/>
    </row>
    <row r="37" spans="1:29" ht="19" customHeight="1" x14ac:dyDescent="0.2">
      <c r="A37" s="100" t="s">
        <v>38</v>
      </c>
      <c r="B37" s="101" t="s">
        <v>39</v>
      </c>
      <c r="C37" s="102" t="s">
        <v>40</v>
      </c>
      <c r="D37" s="100" t="s">
        <v>117</v>
      </c>
      <c r="E37" s="101" t="s">
        <v>118</v>
      </c>
      <c r="F37" s="102" t="s">
        <v>122</v>
      </c>
      <c r="G37" s="103" t="s">
        <v>46</v>
      </c>
      <c r="H37" s="104" t="s">
        <v>47</v>
      </c>
      <c r="I37" s="105" t="s">
        <v>41</v>
      </c>
      <c r="J37" s="106">
        <v>2004</v>
      </c>
      <c r="K37" s="107">
        <v>0.75</v>
      </c>
      <c r="L37" s="109">
        <v>11</v>
      </c>
      <c r="M37" s="110" t="s">
        <v>62</v>
      </c>
      <c r="N37" s="108"/>
      <c r="O37" s="111"/>
      <c r="P37" s="112"/>
      <c r="Q37" s="113"/>
      <c r="R37" s="67" t="s">
        <v>65</v>
      </c>
      <c r="S37" s="68">
        <f t="shared" si="4"/>
        <v>490</v>
      </c>
      <c r="T37" s="69">
        <v>490</v>
      </c>
      <c r="U37" s="117">
        <v>95</v>
      </c>
      <c r="V37" s="70"/>
      <c r="W37" s="71">
        <f t="shared" si="2"/>
        <v>0</v>
      </c>
      <c r="X37" s="72">
        <f t="shared" si="3"/>
        <v>0</v>
      </c>
      <c r="Z37" s="73"/>
      <c r="AA37" s="74"/>
      <c r="AB37" s="75"/>
      <c r="AC37" s="76"/>
    </row>
    <row r="38" spans="1:29" ht="19" customHeight="1" x14ac:dyDescent="0.2">
      <c r="A38" s="100" t="s">
        <v>38</v>
      </c>
      <c r="B38" s="101" t="s">
        <v>39</v>
      </c>
      <c r="C38" s="102" t="s">
        <v>40</v>
      </c>
      <c r="D38" s="100" t="s">
        <v>117</v>
      </c>
      <c r="E38" s="101" t="s">
        <v>118</v>
      </c>
      <c r="F38" s="102" t="s">
        <v>122</v>
      </c>
      <c r="G38" s="103" t="s">
        <v>72</v>
      </c>
      <c r="H38" s="104" t="s">
        <v>83</v>
      </c>
      <c r="I38" s="105" t="s">
        <v>41</v>
      </c>
      <c r="J38" s="106">
        <v>2000</v>
      </c>
      <c r="K38" s="107">
        <v>0.75</v>
      </c>
      <c r="L38" s="109">
        <v>8</v>
      </c>
      <c r="M38" s="110" t="s">
        <v>62</v>
      </c>
      <c r="N38" s="108"/>
      <c r="O38" s="111"/>
      <c r="P38" s="112"/>
      <c r="Q38" s="113"/>
      <c r="R38" s="67" t="s">
        <v>65</v>
      </c>
      <c r="S38" s="68">
        <f t="shared" si="4"/>
        <v>250</v>
      </c>
      <c r="T38" s="69">
        <v>250</v>
      </c>
      <c r="U38" s="117">
        <v>92</v>
      </c>
      <c r="V38" s="70"/>
      <c r="W38" s="71">
        <f t="shared" si="2"/>
        <v>0</v>
      </c>
      <c r="X38" s="72">
        <f t="shared" si="3"/>
        <v>0</v>
      </c>
      <c r="Z38" s="73"/>
      <c r="AA38" s="74"/>
      <c r="AB38" s="75"/>
      <c r="AC38" s="76"/>
    </row>
    <row r="39" spans="1:29" ht="19" customHeight="1" x14ac:dyDescent="0.2">
      <c r="A39" s="100" t="s">
        <v>38</v>
      </c>
      <c r="B39" s="101" t="s">
        <v>39</v>
      </c>
      <c r="C39" s="102" t="s">
        <v>40</v>
      </c>
      <c r="D39" s="167" t="s">
        <v>117</v>
      </c>
      <c r="E39" s="168" t="s">
        <v>118</v>
      </c>
      <c r="F39" s="169" t="s">
        <v>122</v>
      </c>
      <c r="G39" s="170" t="s">
        <v>111</v>
      </c>
      <c r="H39" s="171" t="s">
        <v>99</v>
      </c>
      <c r="I39" s="105" t="s">
        <v>41</v>
      </c>
      <c r="J39" s="172">
        <v>2000</v>
      </c>
      <c r="K39" s="173" t="s">
        <v>121</v>
      </c>
      <c r="L39" s="174">
        <v>1</v>
      </c>
      <c r="M39" s="175" t="s">
        <v>62</v>
      </c>
      <c r="N39" s="176"/>
      <c r="O39" s="177"/>
      <c r="P39" s="112"/>
      <c r="Q39" s="113"/>
      <c r="R39" s="67" t="s">
        <v>65</v>
      </c>
      <c r="S39" s="178">
        <f t="shared" si="4"/>
        <v>10800</v>
      </c>
      <c r="T39" s="179">
        <v>10800</v>
      </c>
      <c r="U39" s="180">
        <v>97</v>
      </c>
      <c r="V39" s="164" t="s">
        <v>132</v>
      </c>
      <c r="W39" s="165"/>
      <c r="X39" s="166"/>
      <c r="Z39" s="73"/>
      <c r="AA39" s="74"/>
      <c r="AB39" s="75"/>
      <c r="AC39" s="76"/>
    </row>
    <row r="40" spans="1:29" ht="19" customHeight="1" x14ac:dyDescent="0.2">
      <c r="A40" s="100" t="s">
        <v>38</v>
      </c>
      <c r="B40" s="101" t="s">
        <v>39</v>
      </c>
      <c r="C40" s="102" t="s">
        <v>40</v>
      </c>
      <c r="D40" s="167" t="s">
        <v>117</v>
      </c>
      <c r="E40" s="168" t="s">
        <v>118</v>
      </c>
      <c r="F40" s="169" t="s">
        <v>122</v>
      </c>
      <c r="G40" s="170" t="s">
        <v>111</v>
      </c>
      <c r="H40" s="171" t="s">
        <v>99</v>
      </c>
      <c r="I40" s="105" t="s">
        <v>41</v>
      </c>
      <c r="J40" s="172">
        <v>2003</v>
      </c>
      <c r="K40" s="173" t="s">
        <v>121</v>
      </c>
      <c r="L40" s="174">
        <v>1</v>
      </c>
      <c r="M40" s="175" t="s">
        <v>62</v>
      </c>
      <c r="N40" s="176"/>
      <c r="O40" s="177"/>
      <c r="P40" s="112"/>
      <c r="Q40" s="113"/>
      <c r="R40" s="67" t="s">
        <v>65</v>
      </c>
      <c r="S40" s="178">
        <f t="shared" si="4"/>
        <v>8400</v>
      </c>
      <c r="T40" s="179">
        <v>8400</v>
      </c>
      <c r="U40" s="180">
        <v>100</v>
      </c>
      <c r="V40" s="164" t="s">
        <v>132</v>
      </c>
      <c r="W40" s="165"/>
      <c r="X40" s="166"/>
      <c r="Z40" s="73"/>
      <c r="AA40" s="74"/>
      <c r="AB40" s="75"/>
      <c r="AC40" s="76"/>
    </row>
    <row r="41" spans="1:29" ht="19" customHeight="1" x14ac:dyDescent="0.2">
      <c r="A41" s="100" t="s">
        <v>38</v>
      </c>
      <c r="B41" s="101" t="s">
        <v>39</v>
      </c>
      <c r="C41" s="102" t="s">
        <v>40</v>
      </c>
      <c r="D41" s="100" t="s">
        <v>117</v>
      </c>
      <c r="E41" s="101" t="s">
        <v>118</v>
      </c>
      <c r="F41" s="102" t="s">
        <v>127</v>
      </c>
      <c r="G41" s="103" t="s">
        <v>73</v>
      </c>
      <c r="H41" s="104" t="s">
        <v>84</v>
      </c>
      <c r="I41" s="105" t="s">
        <v>41</v>
      </c>
      <c r="J41" s="106">
        <v>2004</v>
      </c>
      <c r="K41" s="107">
        <v>1.5</v>
      </c>
      <c r="L41" s="109">
        <v>1</v>
      </c>
      <c r="M41" s="110" t="s">
        <v>62</v>
      </c>
      <c r="N41" s="108"/>
      <c r="O41" s="111"/>
      <c r="P41" s="112"/>
      <c r="Q41" s="113"/>
      <c r="R41" s="67" t="s">
        <v>65</v>
      </c>
      <c r="S41" s="68">
        <f t="shared" si="4"/>
        <v>300</v>
      </c>
      <c r="T41" s="69">
        <v>300</v>
      </c>
      <c r="U41" s="117">
        <v>93</v>
      </c>
      <c r="V41" s="70"/>
      <c r="W41" s="71">
        <f t="shared" si="2"/>
        <v>0</v>
      </c>
      <c r="X41" s="72">
        <f t="shared" si="3"/>
        <v>0</v>
      </c>
      <c r="Z41" s="73"/>
      <c r="AA41" s="74"/>
      <c r="AB41" s="75"/>
      <c r="AC41" s="76"/>
    </row>
    <row r="42" spans="1:29" ht="19" customHeight="1" x14ac:dyDescent="0.2">
      <c r="A42" s="100" t="s">
        <v>38</v>
      </c>
      <c r="B42" s="101" t="s">
        <v>39</v>
      </c>
      <c r="C42" s="102" t="s">
        <v>40</v>
      </c>
      <c r="D42" s="100" t="s">
        <v>117</v>
      </c>
      <c r="E42" s="101" t="s">
        <v>118</v>
      </c>
      <c r="F42" s="102" t="s">
        <v>42</v>
      </c>
      <c r="G42" s="103" t="s">
        <v>43</v>
      </c>
      <c r="H42" s="104" t="s">
        <v>42</v>
      </c>
      <c r="I42" s="105" t="s">
        <v>41</v>
      </c>
      <c r="J42" s="106">
        <v>2000</v>
      </c>
      <c r="K42" s="107">
        <v>0.75</v>
      </c>
      <c r="L42" s="109">
        <v>2</v>
      </c>
      <c r="M42" s="110" t="s">
        <v>62</v>
      </c>
      <c r="N42" s="108"/>
      <c r="O42" s="111"/>
      <c r="P42" s="112"/>
      <c r="Q42" s="113"/>
      <c r="R42" s="67" t="s">
        <v>66</v>
      </c>
      <c r="S42" s="68">
        <f t="shared" ref="S42:S49" si="5">T42/1.2</f>
        <v>675</v>
      </c>
      <c r="T42" s="69">
        <v>810</v>
      </c>
      <c r="U42" s="117">
        <v>99</v>
      </c>
      <c r="V42" s="70"/>
      <c r="W42" s="71">
        <f t="shared" si="2"/>
        <v>0</v>
      </c>
      <c r="X42" s="72">
        <f t="shared" si="3"/>
        <v>0</v>
      </c>
      <c r="Z42" s="73"/>
      <c r="AA42" s="74"/>
      <c r="AB42" s="75"/>
      <c r="AC42" s="76"/>
    </row>
    <row r="43" spans="1:29" ht="19" customHeight="1" x14ac:dyDescent="0.2">
      <c r="A43" s="100" t="s">
        <v>38</v>
      </c>
      <c r="B43" s="101" t="s">
        <v>39</v>
      </c>
      <c r="C43" s="102" t="s">
        <v>40</v>
      </c>
      <c r="D43" s="100" t="s">
        <v>117</v>
      </c>
      <c r="E43" s="101" t="s">
        <v>118</v>
      </c>
      <c r="F43" s="102" t="s">
        <v>42</v>
      </c>
      <c r="G43" s="103" t="s">
        <v>43</v>
      </c>
      <c r="H43" s="104" t="s">
        <v>42</v>
      </c>
      <c r="I43" s="105" t="s">
        <v>41</v>
      </c>
      <c r="J43" s="106">
        <v>2003</v>
      </c>
      <c r="K43" s="107">
        <v>0.75</v>
      </c>
      <c r="L43" s="109">
        <v>2</v>
      </c>
      <c r="M43" s="110" t="s">
        <v>62</v>
      </c>
      <c r="N43" s="108"/>
      <c r="O43" s="111"/>
      <c r="P43" s="112"/>
      <c r="Q43" s="113"/>
      <c r="R43" s="67" t="s">
        <v>66</v>
      </c>
      <c r="S43" s="68">
        <f t="shared" si="5"/>
        <v>483.33333333333337</v>
      </c>
      <c r="T43" s="69">
        <v>580</v>
      </c>
      <c r="U43" s="117">
        <v>93</v>
      </c>
      <c r="V43" s="70"/>
      <c r="W43" s="71">
        <f t="shared" si="2"/>
        <v>0</v>
      </c>
      <c r="X43" s="72">
        <f t="shared" si="3"/>
        <v>0</v>
      </c>
      <c r="Z43" s="73"/>
      <c r="AA43" s="74"/>
      <c r="AB43" s="75"/>
      <c r="AC43" s="76"/>
    </row>
    <row r="44" spans="1:29" ht="19" customHeight="1" x14ac:dyDescent="0.2">
      <c r="A44" s="100" t="s">
        <v>38</v>
      </c>
      <c r="B44" s="101" t="s">
        <v>39</v>
      </c>
      <c r="C44" s="102" t="s">
        <v>40</v>
      </c>
      <c r="D44" s="167" t="s">
        <v>117</v>
      </c>
      <c r="E44" s="168" t="s">
        <v>118</v>
      </c>
      <c r="F44" s="169" t="s">
        <v>42</v>
      </c>
      <c r="G44" s="170" t="s">
        <v>112</v>
      </c>
      <c r="H44" s="171" t="s">
        <v>100</v>
      </c>
      <c r="I44" s="105" t="s">
        <v>41</v>
      </c>
      <c r="J44" s="172">
        <v>2003</v>
      </c>
      <c r="K44" s="173" t="s">
        <v>121</v>
      </c>
      <c r="L44" s="174">
        <v>1</v>
      </c>
      <c r="M44" s="175" t="s">
        <v>62</v>
      </c>
      <c r="N44" s="176"/>
      <c r="O44" s="177"/>
      <c r="P44" s="112"/>
      <c r="Q44" s="113"/>
      <c r="R44" s="67" t="s">
        <v>66</v>
      </c>
      <c r="S44" s="178">
        <f t="shared" si="5"/>
        <v>5900</v>
      </c>
      <c r="T44" s="179">
        <v>7080</v>
      </c>
      <c r="U44" s="180">
        <v>93</v>
      </c>
      <c r="V44" s="164" t="s">
        <v>132</v>
      </c>
      <c r="W44" s="165"/>
      <c r="X44" s="166"/>
      <c r="Z44" s="73"/>
      <c r="AA44" s="74"/>
      <c r="AB44" s="75"/>
      <c r="AC44" s="76"/>
    </row>
    <row r="45" spans="1:29" ht="19" customHeight="1" x14ac:dyDescent="0.2">
      <c r="A45" s="100" t="s">
        <v>38</v>
      </c>
      <c r="B45" s="101" t="s">
        <v>39</v>
      </c>
      <c r="C45" s="102" t="s">
        <v>40</v>
      </c>
      <c r="D45" s="122" t="s">
        <v>117</v>
      </c>
      <c r="E45" s="123" t="s">
        <v>118</v>
      </c>
      <c r="F45" s="124" t="s">
        <v>42</v>
      </c>
      <c r="G45" s="125" t="s">
        <v>112</v>
      </c>
      <c r="H45" s="126" t="s">
        <v>101</v>
      </c>
      <c r="I45" s="105" t="s">
        <v>41</v>
      </c>
      <c r="J45" s="127">
        <v>2000</v>
      </c>
      <c r="K45" s="128" t="s">
        <v>119</v>
      </c>
      <c r="L45" s="109">
        <v>2</v>
      </c>
      <c r="M45" s="129" t="s">
        <v>62</v>
      </c>
      <c r="N45" s="130"/>
      <c r="O45" s="131"/>
      <c r="P45" s="112"/>
      <c r="Q45" s="113"/>
      <c r="R45" s="67" t="s">
        <v>66</v>
      </c>
      <c r="S45" s="68">
        <f t="shared" si="5"/>
        <v>4175</v>
      </c>
      <c r="T45" s="69">
        <v>5010</v>
      </c>
      <c r="U45" s="117">
        <v>99</v>
      </c>
      <c r="V45" s="70"/>
      <c r="W45" s="71">
        <f t="shared" si="2"/>
        <v>0</v>
      </c>
      <c r="X45" s="72">
        <f t="shared" si="3"/>
        <v>0</v>
      </c>
      <c r="Z45" s="73"/>
      <c r="AA45" s="74"/>
      <c r="AB45" s="75"/>
      <c r="AC45" s="76"/>
    </row>
    <row r="46" spans="1:29" ht="19" customHeight="1" x14ac:dyDescent="0.2">
      <c r="A46" s="100" t="s">
        <v>38</v>
      </c>
      <c r="B46" s="101" t="s">
        <v>39</v>
      </c>
      <c r="C46" s="102" t="s">
        <v>40</v>
      </c>
      <c r="D46" s="100" t="s">
        <v>117</v>
      </c>
      <c r="E46" s="101" t="s">
        <v>118</v>
      </c>
      <c r="F46" s="102" t="s">
        <v>42</v>
      </c>
      <c r="G46" s="103" t="s">
        <v>74</v>
      </c>
      <c r="H46" s="104" t="s">
        <v>85</v>
      </c>
      <c r="I46" s="105" t="s">
        <v>41</v>
      </c>
      <c r="J46" s="106">
        <v>2003</v>
      </c>
      <c r="K46" s="107">
        <v>0.75</v>
      </c>
      <c r="L46" s="109">
        <v>8</v>
      </c>
      <c r="M46" s="110" t="s">
        <v>62</v>
      </c>
      <c r="N46" s="108"/>
      <c r="O46" s="111"/>
      <c r="P46" s="112"/>
      <c r="Q46" s="113"/>
      <c r="R46" s="67" t="s">
        <v>66</v>
      </c>
      <c r="S46" s="68">
        <f t="shared" si="5"/>
        <v>166.66666666666669</v>
      </c>
      <c r="T46" s="69">
        <v>200</v>
      </c>
      <c r="U46" s="117">
        <v>90</v>
      </c>
      <c r="V46" s="70"/>
      <c r="W46" s="71">
        <f t="shared" si="2"/>
        <v>0</v>
      </c>
      <c r="X46" s="72">
        <f t="shared" si="3"/>
        <v>0</v>
      </c>
      <c r="Z46" s="73"/>
      <c r="AA46" s="74"/>
      <c r="AB46" s="75"/>
      <c r="AC46" s="76"/>
    </row>
    <row r="47" spans="1:29" ht="19" customHeight="1" x14ac:dyDescent="0.2">
      <c r="A47" s="100" t="s">
        <v>38</v>
      </c>
      <c r="B47" s="101" t="s">
        <v>39</v>
      </c>
      <c r="C47" s="102" t="s">
        <v>40</v>
      </c>
      <c r="D47" s="100" t="s">
        <v>117</v>
      </c>
      <c r="E47" s="101" t="s">
        <v>118</v>
      </c>
      <c r="F47" s="102" t="s">
        <v>42</v>
      </c>
      <c r="G47" s="103" t="s">
        <v>74</v>
      </c>
      <c r="H47" s="104" t="s">
        <v>85</v>
      </c>
      <c r="I47" s="105" t="s">
        <v>41</v>
      </c>
      <c r="J47" s="106">
        <v>2005</v>
      </c>
      <c r="K47" s="107">
        <v>0.75</v>
      </c>
      <c r="L47" s="109">
        <v>3</v>
      </c>
      <c r="M47" s="110" t="s">
        <v>62</v>
      </c>
      <c r="N47" s="108"/>
      <c r="O47" s="111"/>
      <c r="P47" s="112"/>
      <c r="Q47" s="113"/>
      <c r="R47" s="67" t="s">
        <v>66</v>
      </c>
      <c r="S47" s="68">
        <f t="shared" si="5"/>
        <v>187.5</v>
      </c>
      <c r="T47" s="69">
        <v>225</v>
      </c>
      <c r="U47" s="117">
        <v>88</v>
      </c>
      <c r="V47" s="70"/>
      <c r="W47" s="71">
        <f t="shared" ref="W47:W59" si="6">V47*S47</f>
        <v>0</v>
      </c>
      <c r="X47" s="72">
        <f t="shared" ref="X47:X59" si="7">V47*T47</f>
        <v>0</v>
      </c>
      <c r="Z47" s="73"/>
      <c r="AA47" s="74"/>
      <c r="AB47" s="75"/>
      <c r="AC47" s="76"/>
    </row>
    <row r="48" spans="1:29" ht="19" customHeight="1" x14ac:dyDescent="0.2">
      <c r="A48" s="100" t="s">
        <v>38</v>
      </c>
      <c r="B48" s="101" t="s">
        <v>39</v>
      </c>
      <c r="C48" s="102" t="s">
        <v>40</v>
      </c>
      <c r="D48" s="100" t="s">
        <v>117</v>
      </c>
      <c r="E48" s="101" t="s">
        <v>118</v>
      </c>
      <c r="F48" s="102" t="s">
        <v>122</v>
      </c>
      <c r="G48" s="103" t="s">
        <v>75</v>
      </c>
      <c r="H48" s="104" t="s">
        <v>86</v>
      </c>
      <c r="I48" s="105" t="s">
        <v>41</v>
      </c>
      <c r="J48" s="106">
        <v>2001</v>
      </c>
      <c r="K48" s="107">
        <v>0.75</v>
      </c>
      <c r="L48" s="109">
        <v>13</v>
      </c>
      <c r="M48" s="110" t="s">
        <v>62</v>
      </c>
      <c r="N48" s="108"/>
      <c r="O48" s="111"/>
      <c r="P48" s="112"/>
      <c r="Q48" s="113"/>
      <c r="R48" s="67" t="s">
        <v>66</v>
      </c>
      <c r="S48" s="68">
        <f t="shared" si="5"/>
        <v>391.66666666666669</v>
      </c>
      <c r="T48" s="69">
        <v>470</v>
      </c>
      <c r="U48" s="117">
        <v>89</v>
      </c>
      <c r="V48" s="70"/>
      <c r="W48" s="71">
        <f t="shared" si="6"/>
        <v>0</v>
      </c>
      <c r="X48" s="72">
        <f t="shared" si="7"/>
        <v>0</v>
      </c>
      <c r="Z48" s="73"/>
      <c r="AA48" s="74"/>
      <c r="AB48" s="75"/>
      <c r="AC48" s="76"/>
    </row>
    <row r="49" spans="1:29" ht="19" customHeight="1" x14ac:dyDescent="0.2">
      <c r="A49" s="100" t="s">
        <v>38</v>
      </c>
      <c r="B49" s="101" t="s">
        <v>39</v>
      </c>
      <c r="C49" s="102" t="s">
        <v>40</v>
      </c>
      <c r="D49" s="100" t="s">
        <v>117</v>
      </c>
      <c r="E49" s="101" t="s">
        <v>118</v>
      </c>
      <c r="F49" s="102" t="s">
        <v>122</v>
      </c>
      <c r="G49" s="103" t="s">
        <v>75</v>
      </c>
      <c r="H49" s="104" t="s">
        <v>86</v>
      </c>
      <c r="I49" s="105" t="s">
        <v>41</v>
      </c>
      <c r="J49" s="106">
        <v>2002</v>
      </c>
      <c r="K49" s="107">
        <v>0.75</v>
      </c>
      <c r="L49" s="109">
        <v>1</v>
      </c>
      <c r="M49" s="110" t="s">
        <v>62</v>
      </c>
      <c r="N49" s="108"/>
      <c r="O49" s="111"/>
      <c r="P49" s="112"/>
      <c r="Q49" s="113"/>
      <c r="R49" s="67" t="s">
        <v>66</v>
      </c>
      <c r="S49" s="68">
        <f t="shared" si="5"/>
        <v>358.33333333333337</v>
      </c>
      <c r="T49" s="69">
        <v>430</v>
      </c>
      <c r="U49" s="117">
        <v>91</v>
      </c>
      <c r="V49" s="70"/>
      <c r="W49" s="71">
        <f t="shared" si="6"/>
        <v>0</v>
      </c>
      <c r="X49" s="72">
        <f t="shared" si="7"/>
        <v>0</v>
      </c>
      <c r="Z49" s="73"/>
      <c r="AA49" s="74"/>
      <c r="AB49" s="75"/>
      <c r="AC49" s="76"/>
    </row>
    <row r="50" spans="1:29" ht="19" customHeight="1" x14ac:dyDescent="0.2">
      <c r="A50" s="100" t="s">
        <v>38</v>
      </c>
      <c r="B50" s="101" t="s">
        <v>39</v>
      </c>
      <c r="C50" s="102" t="s">
        <v>40</v>
      </c>
      <c r="D50" s="122" t="s">
        <v>117</v>
      </c>
      <c r="E50" s="123" t="s">
        <v>118</v>
      </c>
      <c r="F50" s="124" t="s">
        <v>122</v>
      </c>
      <c r="G50" s="125" t="s">
        <v>113</v>
      </c>
      <c r="H50" s="126" t="s">
        <v>102</v>
      </c>
      <c r="I50" s="105" t="s">
        <v>41</v>
      </c>
      <c r="J50" s="127">
        <v>2000</v>
      </c>
      <c r="K50" s="128" t="s">
        <v>121</v>
      </c>
      <c r="L50" s="109">
        <v>1</v>
      </c>
      <c r="M50" s="129" t="s">
        <v>62</v>
      </c>
      <c r="N50" s="130"/>
      <c r="O50" s="131"/>
      <c r="P50" s="112"/>
      <c r="Q50" s="113"/>
      <c r="R50" s="67" t="s">
        <v>65</v>
      </c>
      <c r="S50" s="68">
        <f t="shared" ref="S50:S59" si="8">T50</f>
        <v>24000</v>
      </c>
      <c r="T50" s="69">
        <v>24000</v>
      </c>
      <c r="U50" s="117">
        <v>97</v>
      </c>
      <c r="V50" s="70"/>
      <c r="W50" s="71">
        <f t="shared" si="6"/>
        <v>0</v>
      </c>
      <c r="X50" s="72">
        <f t="shared" si="7"/>
        <v>0</v>
      </c>
      <c r="Z50" s="73"/>
      <c r="AA50" s="74"/>
      <c r="AB50" s="75"/>
      <c r="AC50" s="76"/>
    </row>
    <row r="51" spans="1:29" ht="19" customHeight="1" x14ac:dyDescent="0.2">
      <c r="A51" s="100" t="s">
        <v>38</v>
      </c>
      <c r="B51" s="101" t="s">
        <v>39</v>
      </c>
      <c r="C51" s="102" t="s">
        <v>40</v>
      </c>
      <c r="D51" s="122" t="s">
        <v>117</v>
      </c>
      <c r="E51" s="123" t="s">
        <v>118</v>
      </c>
      <c r="F51" s="124" t="s">
        <v>42</v>
      </c>
      <c r="G51" s="125" t="s">
        <v>114</v>
      </c>
      <c r="H51" s="126" t="s">
        <v>103</v>
      </c>
      <c r="I51" s="105" t="s">
        <v>41</v>
      </c>
      <c r="J51" s="127">
        <v>2000</v>
      </c>
      <c r="K51" s="128" t="s">
        <v>121</v>
      </c>
      <c r="L51" s="109">
        <v>1</v>
      </c>
      <c r="M51" s="129" t="s">
        <v>62</v>
      </c>
      <c r="N51" s="130"/>
      <c r="O51" s="131"/>
      <c r="P51" s="112"/>
      <c r="Q51" s="113"/>
      <c r="R51" s="67" t="s">
        <v>65</v>
      </c>
      <c r="S51" s="68">
        <f t="shared" si="8"/>
        <v>3780</v>
      </c>
      <c r="T51" s="69">
        <v>3780</v>
      </c>
      <c r="U51" s="117">
        <v>94</v>
      </c>
      <c r="V51" s="70"/>
      <c r="W51" s="71">
        <f t="shared" si="6"/>
        <v>0</v>
      </c>
      <c r="X51" s="72">
        <f t="shared" si="7"/>
        <v>0</v>
      </c>
      <c r="Z51" s="73"/>
      <c r="AA51" s="74"/>
      <c r="AB51" s="75"/>
      <c r="AC51" s="76"/>
    </row>
    <row r="52" spans="1:29" ht="19" customHeight="1" x14ac:dyDescent="0.2">
      <c r="A52" s="100" t="s">
        <v>38</v>
      </c>
      <c r="B52" s="101" t="s">
        <v>39</v>
      </c>
      <c r="C52" s="102" t="s">
        <v>40</v>
      </c>
      <c r="D52" s="100" t="s">
        <v>117</v>
      </c>
      <c r="E52" s="101" t="s">
        <v>118</v>
      </c>
      <c r="F52" s="102"/>
      <c r="G52" s="103" t="s">
        <v>76</v>
      </c>
      <c r="H52" s="104" t="s">
        <v>87</v>
      </c>
      <c r="I52" s="105" t="s">
        <v>41</v>
      </c>
      <c r="J52" s="106">
        <v>2004</v>
      </c>
      <c r="K52" s="107">
        <v>0.75</v>
      </c>
      <c r="L52" s="109">
        <v>2</v>
      </c>
      <c r="M52" s="110" t="s">
        <v>62</v>
      </c>
      <c r="N52" s="108"/>
      <c r="O52" s="111"/>
      <c r="P52" s="112"/>
      <c r="Q52" s="113"/>
      <c r="R52" s="67" t="s">
        <v>65</v>
      </c>
      <c r="S52" s="68">
        <f t="shared" si="8"/>
        <v>25</v>
      </c>
      <c r="T52" s="69">
        <v>25</v>
      </c>
      <c r="U52" s="117" t="s">
        <v>78</v>
      </c>
      <c r="V52" s="70"/>
      <c r="W52" s="71">
        <f t="shared" si="6"/>
        <v>0</v>
      </c>
      <c r="X52" s="72">
        <f t="shared" si="7"/>
        <v>0</v>
      </c>
      <c r="Z52" s="73"/>
      <c r="AA52" s="74"/>
      <c r="AB52" s="75"/>
      <c r="AC52" s="76"/>
    </row>
    <row r="53" spans="1:29" ht="19" customHeight="1" x14ac:dyDescent="0.2">
      <c r="A53" s="100" t="s">
        <v>38</v>
      </c>
      <c r="B53" s="101" t="s">
        <v>39</v>
      </c>
      <c r="C53" s="102" t="s">
        <v>40</v>
      </c>
      <c r="D53" s="100" t="s">
        <v>117</v>
      </c>
      <c r="E53" s="101" t="s">
        <v>118</v>
      </c>
      <c r="F53" s="102" t="s">
        <v>123</v>
      </c>
      <c r="G53" s="103" t="s">
        <v>55</v>
      </c>
      <c r="H53" s="104" t="s">
        <v>56</v>
      </c>
      <c r="I53" s="105" t="s">
        <v>41</v>
      </c>
      <c r="J53" s="106">
        <v>2003</v>
      </c>
      <c r="K53" s="107">
        <v>0.75</v>
      </c>
      <c r="L53" s="109">
        <v>3</v>
      </c>
      <c r="M53" s="110" t="s">
        <v>62</v>
      </c>
      <c r="N53" s="108"/>
      <c r="O53" s="111"/>
      <c r="P53" s="112"/>
      <c r="Q53" s="113"/>
      <c r="R53" s="67" t="s">
        <v>65</v>
      </c>
      <c r="S53" s="68">
        <f t="shared" si="8"/>
        <v>280</v>
      </c>
      <c r="T53" s="69">
        <v>280</v>
      </c>
      <c r="U53" s="117">
        <v>96</v>
      </c>
      <c r="V53" s="70"/>
      <c r="W53" s="71">
        <f t="shared" si="6"/>
        <v>0</v>
      </c>
      <c r="X53" s="72">
        <f t="shared" si="7"/>
        <v>0</v>
      </c>
      <c r="Z53" s="73"/>
      <c r="AA53" s="74"/>
      <c r="AB53" s="75"/>
      <c r="AC53" s="76"/>
    </row>
    <row r="54" spans="1:29" ht="19" customHeight="1" x14ac:dyDescent="0.2">
      <c r="A54" s="100" t="s">
        <v>38</v>
      </c>
      <c r="B54" s="101" t="s">
        <v>39</v>
      </c>
      <c r="C54" s="102" t="s">
        <v>40</v>
      </c>
      <c r="D54" s="100" t="s">
        <v>117</v>
      </c>
      <c r="E54" s="101" t="s">
        <v>118</v>
      </c>
      <c r="F54" s="102" t="s">
        <v>123</v>
      </c>
      <c r="G54" s="103" t="s">
        <v>55</v>
      </c>
      <c r="H54" s="104" t="s">
        <v>56</v>
      </c>
      <c r="I54" s="105" t="s">
        <v>41</v>
      </c>
      <c r="J54" s="106">
        <v>2004</v>
      </c>
      <c r="K54" s="107">
        <v>0.75</v>
      </c>
      <c r="L54" s="109">
        <v>1</v>
      </c>
      <c r="M54" s="110" t="s">
        <v>62</v>
      </c>
      <c r="N54" s="108"/>
      <c r="O54" s="111"/>
      <c r="P54" s="112"/>
      <c r="Q54" s="113"/>
      <c r="R54" s="67" t="s">
        <v>65</v>
      </c>
      <c r="S54" s="68">
        <f t="shared" si="8"/>
        <v>250</v>
      </c>
      <c r="T54" s="69">
        <v>250</v>
      </c>
      <c r="U54" s="117">
        <v>94</v>
      </c>
      <c r="V54" s="70"/>
      <c r="W54" s="71">
        <f t="shared" si="6"/>
        <v>0</v>
      </c>
      <c r="X54" s="72">
        <f t="shared" si="7"/>
        <v>0</v>
      </c>
      <c r="Z54" s="73"/>
      <c r="AA54" s="74"/>
      <c r="AB54" s="75"/>
      <c r="AC54" s="76"/>
    </row>
    <row r="55" spans="1:29" ht="19" customHeight="1" x14ac:dyDescent="0.2">
      <c r="A55" s="100" t="s">
        <v>38</v>
      </c>
      <c r="B55" s="101" t="s">
        <v>39</v>
      </c>
      <c r="C55" s="102" t="s">
        <v>40</v>
      </c>
      <c r="D55" s="100" t="s">
        <v>117</v>
      </c>
      <c r="E55" s="101" t="s">
        <v>118</v>
      </c>
      <c r="F55" s="102" t="s">
        <v>123</v>
      </c>
      <c r="G55" s="103" t="s">
        <v>57</v>
      </c>
      <c r="H55" s="104" t="s">
        <v>88</v>
      </c>
      <c r="I55" s="105" t="s">
        <v>41</v>
      </c>
      <c r="J55" s="106">
        <v>2004</v>
      </c>
      <c r="K55" s="107">
        <v>0.75</v>
      </c>
      <c r="L55" s="109">
        <v>5</v>
      </c>
      <c r="M55" s="110" t="s">
        <v>62</v>
      </c>
      <c r="N55" s="108"/>
      <c r="O55" s="111"/>
      <c r="P55" s="112"/>
      <c r="Q55" s="113"/>
      <c r="R55" s="67" t="s">
        <v>65</v>
      </c>
      <c r="S55" s="68">
        <f t="shared" si="8"/>
        <v>130</v>
      </c>
      <c r="T55" s="69">
        <v>130</v>
      </c>
      <c r="U55" s="117">
        <v>94</v>
      </c>
      <c r="V55" s="70"/>
      <c r="W55" s="71">
        <f t="shared" si="6"/>
        <v>0</v>
      </c>
      <c r="X55" s="72">
        <f t="shared" si="7"/>
        <v>0</v>
      </c>
      <c r="Z55" s="73"/>
      <c r="AA55" s="74"/>
      <c r="AB55" s="75"/>
      <c r="AC55" s="76"/>
    </row>
    <row r="56" spans="1:29" ht="19" customHeight="1" x14ac:dyDescent="0.2">
      <c r="A56" s="100" t="s">
        <v>38</v>
      </c>
      <c r="B56" s="101" t="s">
        <v>39</v>
      </c>
      <c r="C56" s="102" t="s">
        <v>40</v>
      </c>
      <c r="D56" s="122" t="s">
        <v>117</v>
      </c>
      <c r="E56" s="123" t="s">
        <v>118</v>
      </c>
      <c r="F56" s="124" t="s">
        <v>126</v>
      </c>
      <c r="G56" s="125" t="s">
        <v>115</v>
      </c>
      <c r="H56" s="126" t="s">
        <v>104</v>
      </c>
      <c r="I56" s="105" t="s">
        <v>41</v>
      </c>
      <c r="J56" s="127">
        <v>2001</v>
      </c>
      <c r="K56" s="128" t="s">
        <v>119</v>
      </c>
      <c r="L56" s="109">
        <v>1</v>
      </c>
      <c r="M56" s="129" t="s">
        <v>62</v>
      </c>
      <c r="N56" s="130"/>
      <c r="O56" s="131"/>
      <c r="P56" s="112"/>
      <c r="Q56" s="113"/>
      <c r="R56" s="67" t="s">
        <v>65</v>
      </c>
      <c r="S56" s="68">
        <f t="shared" si="8"/>
        <v>13800</v>
      </c>
      <c r="T56" s="69">
        <v>13800</v>
      </c>
      <c r="U56" s="117">
        <v>95</v>
      </c>
      <c r="V56" s="70"/>
      <c r="W56" s="71">
        <f t="shared" si="6"/>
        <v>0</v>
      </c>
      <c r="X56" s="72">
        <f t="shared" si="7"/>
        <v>0</v>
      </c>
      <c r="Z56" s="73"/>
      <c r="AA56" s="74"/>
      <c r="AB56" s="75"/>
      <c r="AC56" s="76"/>
    </row>
    <row r="57" spans="1:29" ht="19" customHeight="1" x14ac:dyDescent="0.2">
      <c r="A57" s="100" t="s">
        <v>38</v>
      </c>
      <c r="B57" s="101" t="s">
        <v>39</v>
      </c>
      <c r="C57" s="102" t="s">
        <v>40</v>
      </c>
      <c r="D57" s="100" t="s">
        <v>117</v>
      </c>
      <c r="E57" s="101" t="s">
        <v>118</v>
      </c>
      <c r="F57" s="102" t="s">
        <v>125</v>
      </c>
      <c r="G57" s="103" t="s">
        <v>77</v>
      </c>
      <c r="H57" s="104" t="s">
        <v>89</v>
      </c>
      <c r="I57" s="105" t="s">
        <v>41</v>
      </c>
      <c r="J57" s="106">
        <v>2006</v>
      </c>
      <c r="K57" s="107">
        <v>0.75</v>
      </c>
      <c r="L57" s="109">
        <v>3</v>
      </c>
      <c r="M57" s="110" t="s">
        <v>62</v>
      </c>
      <c r="N57" s="108"/>
      <c r="O57" s="111"/>
      <c r="P57" s="112"/>
      <c r="Q57" s="113"/>
      <c r="R57" s="67" t="s">
        <v>65</v>
      </c>
      <c r="S57" s="68">
        <f t="shared" si="8"/>
        <v>55</v>
      </c>
      <c r="T57" s="69">
        <v>55</v>
      </c>
      <c r="U57" s="117">
        <v>87</v>
      </c>
      <c r="V57" s="70"/>
      <c r="W57" s="71">
        <f t="shared" si="6"/>
        <v>0</v>
      </c>
      <c r="X57" s="72">
        <f t="shared" si="7"/>
        <v>0</v>
      </c>
      <c r="Z57" s="73"/>
      <c r="AA57" s="74"/>
      <c r="AB57" s="75"/>
      <c r="AC57" s="76"/>
    </row>
    <row r="58" spans="1:29" ht="19" customHeight="1" x14ac:dyDescent="0.2">
      <c r="A58" s="100" t="s">
        <v>38</v>
      </c>
      <c r="B58" s="101" t="s">
        <v>39</v>
      </c>
      <c r="C58" s="102" t="s">
        <v>40</v>
      </c>
      <c r="D58" s="100" t="s">
        <v>117</v>
      </c>
      <c r="E58" s="101" t="s">
        <v>118</v>
      </c>
      <c r="F58" s="102" t="s">
        <v>122</v>
      </c>
      <c r="G58" s="103" t="s">
        <v>48</v>
      </c>
      <c r="H58" s="104" t="s">
        <v>90</v>
      </c>
      <c r="I58" s="105" t="s">
        <v>41</v>
      </c>
      <c r="J58" s="106">
        <v>2002</v>
      </c>
      <c r="K58" s="107">
        <v>0.75</v>
      </c>
      <c r="L58" s="109">
        <v>4</v>
      </c>
      <c r="M58" s="110" t="s">
        <v>62</v>
      </c>
      <c r="N58" s="108"/>
      <c r="O58" s="111"/>
      <c r="P58" s="112"/>
      <c r="Q58" s="113"/>
      <c r="R58" s="67" t="s">
        <v>65</v>
      </c>
      <c r="S58" s="68">
        <f t="shared" si="8"/>
        <v>120</v>
      </c>
      <c r="T58" s="69">
        <v>120</v>
      </c>
      <c r="U58" s="117">
        <v>94</v>
      </c>
      <c r="V58" s="70"/>
      <c r="W58" s="71">
        <f t="shared" si="6"/>
        <v>0</v>
      </c>
      <c r="X58" s="72">
        <f t="shared" si="7"/>
        <v>0</v>
      </c>
      <c r="Z58" s="73"/>
      <c r="AA58" s="74"/>
      <c r="AB58" s="75"/>
      <c r="AC58" s="76"/>
    </row>
    <row r="59" spans="1:29" ht="19" customHeight="1" thickBot="1" x14ac:dyDescent="0.25">
      <c r="A59" s="118" t="s">
        <v>38</v>
      </c>
      <c r="B59" s="119" t="s">
        <v>39</v>
      </c>
      <c r="C59" s="120" t="s">
        <v>40</v>
      </c>
      <c r="D59" s="118" t="s">
        <v>117</v>
      </c>
      <c r="E59" s="119" t="s">
        <v>118</v>
      </c>
      <c r="F59" s="77" t="s">
        <v>123</v>
      </c>
      <c r="G59" s="78" t="s">
        <v>58</v>
      </c>
      <c r="H59" s="79" t="s">
        <v>59</v>
      </c>
      <c r="I59" s="121" t="s">
        <v>41</v>
      </c>
      <c r="J59" s="134">
        <v>2005</v>
      </c>
      <c r="K59" s="80">
        <v>0.75</v>
      </c>
      <c r="L59" s="81">
        <v>1</v>
      </c>
      <c r="M59" s="82" t="s">
        <v>62</v>
      </c>
      <c r="N59" s="83"/>
      <c r="O59" s="84"/>
      <c r="P59" s="85"/>
      <c r="Q59" s="86"/>
      <c r="R59" s="87" t="s">
        <v>65</v>
      </c>
      <c r="S59" s="88">
        <f t="shared" si="8"/>
        <v>240</v>
      </c>
      <c r="T59" s="89">
        <v>240</v>
      </c>
      <c r="U59" s="90">
        <v>95</v>
      </c>
      <c r="V59" s="91"/>
      <c r="W59" s="92">
        <f t="shared" si="6"/>
        <v>0</v>
      </c>
      <c r="X59" s="93">
        <f t="shared" si="7"/>
        <v>0</v>
      </c>
      <c r="Z59" s="73"/>
      <c r="AA59" s="74"/>
      <c r="AB59" s="75"/>
      <c r="AC59" s="76"/>
    </row>
    <row r="60" spans="1:29" ht="15.75" customHeight="1" x14ac:dyDescent="0.2">
      <c r="D60" s="62"/>
      <c r="E60" s="62"/>
      <c r="F60" s="62"/>
      <c r="G60" s="94"/>
      <c r="H60" s="94"/>
      <c r="I60" s="62"/>
      <c r="K60" s="95"/>
      <c r="M60" s="96"/>
      <c r="N60" s="96"/>
      <c r="O60" s="96"/>
      <c r="P60" s="96"/>
      <c r="Q60" s="97"/>
      <c r="R60" s="97"/>
      <c r="S60" s="98"/>
      <c r="T60" s="99"/>
      <c r="U60" s="116"/>
      <c r="V60" s="3"/>
      <c r="W60" s="3"/>
      <c r="X60" s="3"/>
      <c r="Z60" s="95"/>
      <c r="AA60" s="95"/>
      <c r="AB60" s="95"/>
      <c r="AC60" s="62"/>
    </row>
    <row r="61" spans="1:29" ht="15.75" customHeight="1" x14ac:dyDescent="0.2">
      <c r="D61" s="62"/>
      <c r="E61" s="62"/>
      <c r="F61" s="62"/>
      <c r="G61" s="94"/>
      <c r="H61" s="94"/>
      <c r="I61" s="62"/>
      <c r="K61" s="95"/>
      <c r="M61" s="96"/>
      <c r="N61" s="96"/>
      <c r="O61" s="96"/>
      <c r="P61" s="96"/>
      <c r="Q61" s="97"/>
      <c r="R61" s="97"/>
      <c r="S61" s="98"/>
      <c r="T61" s="99"/>
      <c r="U61" s="116"/>
      <c r="V61" s="3"/>
      <c r="W61" s="3"/>
      <c r="X61" s="3"/>
      <c r="Z61" s="95"/>
      <c r="AA61" s="95"/>
      <c r="AB61" s="95"/>
      <c r="AC61" s="62"/>
    </row>
    <row r="62" spans="1:29" ht="15.75" customHeight="1" x14ac:dyDescent="0.2">
      <c r="D62" s="62"/>
      <c r="E62" s="62"/>
      <c r="F62" s="62"/>
      <c r="G62" s="94"/>
      <c r="H62" s="94"/>
      <c r="I62" s="62"/>
      <c r="K62" s="95"/>
      <c r="M62" s="96"/>
      <c r="N62" s="96"/>
      <c r="O62" s="96"/>
      <c r="P62" s="96"/>
      <c r="Q62" s="97"/>
      <c r="R62" s="97"/>
      <c r="S62" s="98"/>
      <c r="T62" s="99"/>
      <c r="U62" s="116"/>
      <c r="V62" s="3"/>
      <c r="W62" s="3"/>
      <c r="X62" s="3"/>
      <c r="Z62" s="95"/>
      <c r="AA62" s="95"/>
      <c r="AB62" s="95"/>
      <c r="AC62" s="62"/>
    </row>
    <row r="63" spans="1:29" ht="15.75" customHeight="1" x14ac:dyDescent="0.2">
      <c r="D63" s="62"/>
      <c r="E63" s="62"/>
      <c r="F63" s="62"/>
      <c r="G63" s="94"/>
      <c r="H63" s="94"/>
      <c r="I63" s="62"/>
      <c r="K63" s="95"/>
      <c r="M63" s="96"/>
      <c r="N63" s="96"/>
      <c r="O63" s="96"/>
      <c r="P63" s="96"/>
      <c r="Q63" s="97"/>
      <c r="R63" s="97"/>
      <c r="S63" s="98"/>
      <c r="T63" s="99"/>
      <c r="U63" s="116"/>
      <c r="V63" s="3"/>
      <c r="W63" s="3"/>
      <c r="X63" s="3"/>
      <c r="Z63" s="95"/>
      <c r="AA63" s="95"/>
      <c r="AB63" s="95"/>
      <c r="AC63" s="62"/>
    </row>
    <row r="64" spans="1:29" ht="15.75" customHeight="1" x14ac:dyDescent="0.2">
      <c r="D64" s="62"/>
      <c r="E64" s="62"/>
      <c r="F64" s="62"/>
      <c r="G64" s="94"/>
      <c r="H64" s="94"/>
      <c r="I64" s="62"/>
      <c r="K64" s="95"/>
      <c r="M64" s="96"/>
      <c r="N64" s="96"/>
      <c r="O64" s="96"/>
      <c r="P64" s="96"/>
      <c r="Q64" s="97"/>
      <c r="R64" s="97"/>
      <c r="S64" s="98"/>
      <c r="T64" s="99"/>
      <c r="U64" s="116"/>
      <c r="V64" s="3"/>
      <c r="W64" s="3"/>
      <c r="X64" s="3"/>
      <c r="Z64" s="95"/>
      <c r="AA64" s="95"/>
      <c r="AB64" s="95"/>
      <c r="AC64" s="62"/>
    </row>
    <row r="65" spans="4:29" ht="15.75" customHeight="1" x14ac:dyDescent="0.2">
      <c r="D65" s="62"/>
      <c r="E65" s="62"/>
      <c r="F65" s="62"/>
      <c r="G65" s="94"/>
      <c r="H65" s="94"/>
      <c r="I65" s="62"/>
      <c r="K65" s="95"/>
      <c r="M65" s="96"/>
      <c r="N65" s="96"/>
      <c r="O65" s="96"/>
      <c r="P65" s="96"/>
      <c r="Q65" s="97"/>
      <c r="R65" s="97"/>
      <c r="S65" s="98"/>
      <c r="T65" s="99"/>
      <c r="U65" s="116"/>
      <c r="V65" s="3"/>
      <c r="W65" s="3"/>
      <c r="X65" s="3"/>
      <c r="Z65" s="95"/>
      <c r="AA65" s="95"/>
      <c r="AB65" s="95"/>
      <c r="AC65" s="62"/>
    </row>
    <row r="66" spans="4:29" ht="15.75" customHeight="1" x14ac:dyDescent="0.2">
      <c r="D66" s="62"/>
      <c r="E66" s="62"/>
      <c r="F66" s="62"/>
      <c r="G66" s="94"/>
      <c r="H66" s="94"/>
      <c r="I66" s="62"/>
      <c r="K66" s="95"/>
      <c r="M66" s="96"/>
      <c r="N66" s="96"/>
      <c r="O66" s="96"/>
      <c r="P66" s="96"/>
      <c r="Q66" s="97"/>
      <c r="R66" s="97"/>
      <c r="S66" s="98"/>
      <c r="T66" s="99"/>
      <c r="U66" s="116"/>
      <c r="V66" s="3"/>
      <c r="W66" s="3"/>
      <c r="X66" s="3"/>
      <c r="Z66" s="95"/>
      <c r="AA66" s="95"/>
      <c r="AB66" s="95"/>
      <c r="AC66" s="62"/>
    </row>
    <row r="67" spans="4:29" ht="15.75" customHeight="1" x14ac:dyDescent="0.2">
      <c r="D67" s="62"/>
      <c r="E67" s="62"/>
      <c r="F67" s="62"/>
      <c r="G67" s="94"/>
      <c r="H67" s="94"/>
      <c r="I67" s="62"/>
      <c r="K67" s="95"/>
      <c r="M67" s="96"/>
      <c r="N67" s="96"/>
      <c r="O67" s="96"/>
      <c r="P67" s="96"/>
      <c r="Q67" s="97"/>
      <c r="R67" s="97"/>
      <c r="S67" s="98"/>
      <c r="T67" s="99"/>
      <c r="U67" s="116"/>
      <c r="V67" s="3"/>
      <c r="W67" s="3"/>
      <c r="X67" s="3"/>
      <c r="Z67" s="95"/>
      <c r="AA67" s="95"/>
      <c r="AB67" s="95"/>
      <c r="AC67" s="62"/>
    </row>
    <row r="68" spans="4:29" ht="15.75" customHeight="1" x14ac:dyDescent="0.2">
      <c r="D68" s="62"/>
      <c r="E68" s="62"/>
      <c r="F68" s="62"/>
      <c r="G68" s="94"/>
      <c r="H68" s="94"/>
      <c r="I68" s="62"/>
      <c r="K68" s="95"/>
      <c r="M68" s="96"/>
      <c r="N68" s="96"/>
      <c r="O68" s="96"/>
      <c r="P68" s="96"/>
      <c r="Q68" s="97"/>
      <c r="R68" s="97"/>
      <c r="S68" s="98"/>
      <c r="T68" s="99"/>
      <c r="U68" s="116"/>
      <c r="V68" s="3"/>
      <c r="W68" s="3"/>
      <c r="X68" s="3"/>
      <c r="Z68" s="95"/>
      <c r="AA68" s="95"/>
      <c r="AB68" s="95"/>
      <c r="AC68" s="62"/>
    </row>
    <row r="69" spans="4:29" ht="15.75" customHeight="1" x14ac:dyDescent="0.2">
      <c r="D69" s="62"/>
      <c r="E69" s="62"/>
      <c r="F69" s="62"/>
      <c r="G69" s="94"/>
      <c r="H69" s="94"/>
      <c r="I69" s="62"/>
      <c r="K69" s="95"/>
      <c r="M69" s="96"/>
      <c r="N69" s="96"/>
      <c r="O69" s="96"/>
      <c r="P69" s="96"/>
      <c r="Q69" s="97"/>
      <c r="R69" s="97"/>
      <c r="S69" s="98"/>
      <c r="T69" s="99"/>
      <c r="U69" s="116"/>
      <c r="V69" s="3"/>
      <c r="W69" s="3"/>
      <c r="X69" s="3"/>
      <c r="Z69" s="95"/>
      <c r="AA69" s="95"/>
      <c r="AB69" s="95"/>
      <c r="AC69" s="62"/>
    </row>
    <row r="70" spans="4:29" ht="15.75" customHeight="1" x14ac:dyDescent="0.2">
      <c r="D70" s="62"/>
      <c r="E70" s="62"/>
      <c r="F70" s="62"/>
      <c r="G70" s="94"/>
      <c r="H70" s="94"/>
      <c r="I70" s="62"/>
      <c r="K70" s="95"/>
      <c r="M70" s="96"/>
      <c r="N70" s="96"/>
      <c r="O70" s="96"/>
      <c r="P70" s="96"/>
      <c r="Q70" s="97"/>
      <c r="R70" s="97"/>
      <c r="S70" s="98"/>
      <c r="T70" s="99"/>
      <c r="U70" s="116"/>
      <c r="V70" s="3"/>
      <c r="W70" s="3"/>
      <c r="X70" s="3"/>
      <c r="Z70" s="95"/>
      <c r="AA70" s="95"/>
      <c r="AB70" s="95"/>
      <c r="AC70" s="62"/>
    </row>
    <row r="71" spans="4:29" ht="15.75" customHeight="1" x14ac:dyDescent="0.2">
      <c r="D71" s="62"/>
      <c r="E71" s="62"/>
      <c r="F71" s="62"/>
      <c r="G71" s="94"/>
      <c r="H71" s="94"/>
      <c r="I71" s="62"/>
      <c r="K71" s="95"/>
      <c r="M71" s="96"/>
      <c r="N71" s="96"/>
      <c r="O71" s="96"/>
      <c r="P71" s="96"/>
      <c r="Q71" s="97"/>
      <c r="R71" s="97"/>
      <c r="S71" s="98"/>
      <c r="T71" s="99"/>
      <c r="U71" s="116"/>
      <c r="V71" s="3"/>
      <c r="W71" s="3"/>
      <c r="X71" s="3"/>
      <c r="Z71" s="95"/>
      <c r="AA71" s="95"/>
      <c r="AB71" s="95"/>
      <c r="AC71" s="62"/>
    </row>
    <row r="72" spans="4:29" ht="15.75" customHeight="1" x14ac:dyDescent="0.2">
      <c r="D72" s="62"/>
      <c r="E72" s="62"/>
      <c r="F72" s="62"/>
      <c r="G72" s="94"/>
      <c r="H72" s="94"/>
      <c r="I72" s="62"/>
      <c r="K72" s="95"/>
      <c r="M72" s="96"/>
      <c r="N72" s="96"/>
      <c r="O72" s="96"/>
      <c r="P72" s="96"/>
      <c r="Q72" s="97"/>
      <c r="R72" s="97"/>
      <c r="S72" s="98"/>
      <c r="T72" s="99"/>
      <c r="U72" s="116"/>
      <c r="V72" s="3"/>
      <c r="W72" s="3"/>
      <c r="X72" s="3"/>
      <c r="Z72" s="95"/>
      <c r="AA72" s="95"/>
      <c r="AB72" s="95"/>
      <c r="AC72" s="62"/>
    </row>
    <row r="73" spans="4:29" ht="15.75" customHeight="1" x14ac:dyDescent="0.2">
      <c r="D73" s="62"/>
      <c r="E73" s="62"/>
      <c r="F73" s="62"/>
      <c r="G73" s="94"/>
      <c r="H73" s="94"/>
      <c r="I73" s="62"/>
      <c r="K73" s="95"/>
      <c r="M73" s="96"/>
      <c r="N73" s="96"/>
      <c r="O73" s="96"/>
      <c r="P73" s="96"/>
      <c r="Q73" s="97"/>
      <c r="R73" s="97"/>
      <c r="S73" s="98"/>
      <c r="T73" s="99"/>
      <c r="U73" s="116"/>
      <c r="V73" s="3"/>
      <c r="W73" s="3"/>
      <c r="X73" s="3"/>
      <c r="Z73" s="95"/>
      <c r="AA73" s="95"/>
      <c r="AB73" s="95"/>
      <c r="AC73" s="62"/>
    </row>
    <row r="74" spans="4:29" ht="15.75" customHeight="1" x14ac:dyDescent="0.2">
      <c r="D74" s="62"/>
      <c r="E74" s="62"/>
      <c r="F74" s="62"/>
      <c r="G74" s="94"/>
      <c r="H74" s="94"/>
      <c r="I74" s="62"/>
      <c r="K74" s="95"/>
      <c r="M74" s="96"/>
      <c r="N74" s="96"/>
      <c r="O74" s="96"/>
      <c r="P74" s="96"/>
      <c r="Q74" s="97"/>
      <c r="R74" s="97"/>
      <c r="S74" s="98"/>
      <c r="T74" s="99"/>
      <c r="U74" s="116"/>
      <c r="V74" s="3"/>
      <c r="W74" s="3"/>
      <c r="X74" s="3"/>
      <c r="Z74" s="95"/>
      <c r="AA74" s="95"/>
      <c r="AB74" s="95"/>
      <c r="AC74" s="62"/>
    </row>
    <row r="75" spans="4:29" ht="15.75" customHeight="1" x14ac:dyDescent="0.2">
      <c r="D75" s="62"/>
      <c r="E75" s="62"/>
      <c r="F75" s="62"/>
      <c r="G75" s="94"/>
      <c r="H75" s="94"/>
      <c r="I75" s="62"/>
      <c r="K75" s="95"/>
      <c r="M75" s="96"/>
      <c r="N75" s="96"/>
      <c r="O75" s="96"/>
      <c r="P75" s="96"/>
      <c r="Q75" s="97"/>
      <c r="R75" s="97"/>
      <c r="S75" s="98"/>
      <c r="T75" s="99"/>
      <c r="U75" s="116"/>
      <c r="V75" s="3"/>
      <c r="W75" s="3"/>
      <c r="X75" s="3"/>
      <c r="Z75" s="95"/>
      <c r="AA75" s="95"/>
      <c r="AB75" s="95"/>
      <c r="AC75" s="62"/>
    </row>
    <row r="76" spans="4:29" ht="15.75" customHeight="1" x14ac:dyDescent="0.2">
      <c r="D76" s="62"/>
      <c r="E76" s="62"/>
      <c r="F76" s="62"/>
      <c r="G76" s="94"/>
      <c r="H76" s="94"/>
      <c r="I76" s="62"/>
      <c r="K76" s="95"/>
      <c r="M76" s="96"/>
      <c r="N76" s="96"/>
      <c r="O76" s="96"/>
      <c r="P76" s="96"/>
      <c r="Q76" s="97"/>
      <c r="R76" s="97"/>
      <c r="S76" s="98"/>
      <c r="T76" s="99"/>
      <c r="U76" s="116"/>
      <c r="V76" s="3"/>
      <c r="W76" s="3"/>
      <c r="X76" s="3"/>
      <c r="Z76" s="95"/>
      <c r="AA76" s="95"/>
      <c r="AB76" s="95"/>
      <c r="AC76" s="62"/>
    </row>
    <row r="77" spans="4:29" ht="15.75" customHeight="1" x14ac:dyDescent="0.2">
      <c r="D77" s="62"/>
      <c r="E77" s="62"/>
      <c r="F77" s="62"/>
      <c r="G77" s="94"/>
      <c r="H77" s="94"/>
      <c r="I77" s="62"/>
      <c r="K77" s="95"/>
      <c r="M77" s="96"/>
      <c r="N77" s="96"/>
      <c r="O77" s="96"/>
      <c r="P77" s="96"/>
      <c r="Q77" s="97"/>
      <c r="R77" s="97"/>
      <c r="S77" s="98"/>
      <c r="T77" s="99"/>
      <c r="U77" s="116"/>
      <c r="V77" s="3"/>
      <c r="W77" s="3"/>
      <c r="X77" s="3"/>
      <c r="Z77" s="95"/>
      <c r="AA77" s="95"/>
      <c r="AB77" s="95"/>
      <c r="AC77" s="62"/>
    </row>
  </sheetData>
  <autoFilter ref="A13:AMJ59"/>
  <mergeCells count="43">
    <mergeCell ref="V8:W8"/>
    <mergeCell ref="V40:X40"/>
    <mergeCell ref="V44:X44"/>
    <mergeCell ref="V18:X18"/>
    <mergeCell ref="V26:X26"/>
    <mergeCell ref="V39:X39"/>
    <mergeCell ref="V34:X34"/>
    <mergeCell ref="V35:X35"/>
    <mergeCell ref="V2:X2"/>
    <mergeCell ref="J3:O3"/>
    <mergeCell ref="J4:O4"/>
    <mergeCell ref="V4:V5"/>
    <mergeCell ref="W4:W5"/>
    <mergeCell ref="X4:X5"/>
    <mergeCell ref="J5:O5"/>
    <mergeCell ref="P12:T12"/>
    <mergeCell ref="V12:X12"/>
    <mergeCell ref="D6:F6"/>
    <mergeCell ref="J9:K9"/>
    <mergeCell ref="L9:M9"/>
    <mergeCell ref="N9:O9"/>
    <mergeCell ref="V9:W9"/>
    <mergeCell ref="J10:K10"/>
    <mergeCell ref="L10:M10"/>
    <mergeCell ref="N10:O10"/>
    <mergeCell ref="V10:W10"/>
    <mergeCell ref="U12:U13"/>
    <mergeCell ref="J7:K7"/>
    <mergeCell ref="L7:M7"/>
    <mergeCell ref="N7:O7"/>
    <mergeCell ref="V7:W7"/>
    <mergeCell ref="D4:F4"/>
    <mergeCell ref="A12:C12"/>
    <mergeCell ref="D12:F12"/>
    <mergeCell ref="G12:L12"/>
    <mergeCell ref="M12:O12"/>
    <mergeCell ref="G2:G5"/>
    <mergeCell ref="J2:O2"/>
    <mergeCell ref="D3:F3"/>
    <mergeCell ref="D5:F5"/>
    <mergeCell ref="J8:K8"/>
    <mergeCell ref="L8:M8"/>
    <mergeCell ref="N8:O8"/>
  </mergeCells>
  <phoneticPr fontId="27" type="noConversion"/>
  <conditionalFormatting sqref="Q45:Q51">
    <cfRule type="duplicateValues" dxfId="39" priority="33"/>
  </conditionalFormatting>
  <conditionalFormatting sqref="Q45:Q51">
    <cfRule type="duplicateValues" dxfId="38" priority="34"/>
  </conditionalFormatting>
  <conditionalFormatting sqref="Q45:Q51">
    <cfRule type="duplicateValues" dxfId="37" priority="35"/>
  </conditionalFormatting>
  <conditionalFormatting sqref="Q45:Q51">
    <cfRule type="duplicateValues" dxfId="36" priority="36"/>
    <cfRule type="duplicateValues" dxfId="35" priority="37"/>
  </conditionalFormatting>
  <conditionalFormatting sqref="Q45:Q51">
    <cfRule type="duplicateValues" dxfId="34" priority="38"/>
    <cfRule type="duplicateValues" dxfId="33" priority="39"/>
  </conditionalFormatting>
  <conditionalFormatting sqref="Q45:Q51">
    <cfRule type="duplicateValues" dxfId="32" priority="40"/>
  </conditionalFormatting>
  <conditionalFormatting sqref="Q14:Q25">
    <cfRule type="duplicateValues" dxfId="31" priority="25"/>
  </conditionalFormatting>
  <conditionalFormatting sqref="Q14:Q25">
    <cfRule type="duplicateValues" dxfId="30" priority="26"/>
  </conditionalFormatting>
  <conditionalFormatting sqref="Q14:Q25">
    <cfRule type="duplicateValues" dxfId="29" priority="27"/>
  </conditionalFormatting>
  <conditionalFormatting sqref="Q14:Q25">
    <cfRule type="duplicateValues" dxfId="28" priority="28"/>
    <cfRule type="duplicateValues" dxfId="27" priority="29"/>
  </conditionalFormatting>
  <conditionalFormatting sqref="Q14:Q25">
    <cfRule type="duplicateValues" dxfId="26" priority="30"/>
    <cfRule type="duplicateValues" dxfId="25" priority="31"/>
  </conditionalFormatting>
  <conditionalFormatting sqref="Q14:Q25">
    <cfRule type="duplicateValues" dxfId="24" priority="32"/>
  </conditionalFormatting>
  <conditionalFormatting sqref="Q26:Q38">
    <cfRule type="duplicateValues" dxfId="23" priority="17"/>
  </conditionalFormatting>
  <conditionalFormatting sqref="Q26:Q38">
    <cfRule type="duplicateValues" dxfId="22" priority="18"/>
  </conditionalFormatting>
  <conditionalFormatting sqref="Q26:Q38">
    <cfRule type="duplicateValues" dxfId="21" priority="19"/>
  </conditionalFormatting>
  <conditionalFormatting sqref="Q26:Q38">
    <cfRule type="duplicateValues" dxfId="20" priority="20"/>
    <cfRule type="duplicateValues" dxfId="19" priority="21"/>
  </conditionalFormatting>
  <conditionalFormatting sqref="Q26:Q38">
    <cfRule type="duplicateValues" dxfId="18" priority="22"/>
    <cfRule type="duplicateValues" dxfId="17" priority="23"/>
  </conditionalFormatting>
  <conditionalFormatting sqref="Q26:Q38">
    <cfRule type="duplicateValues" dxfId="16" priority="24"/>
  </conditionalFormatting>
  <conditionalFormatting sqref="Q39:Q44">
    <cfRule type="duplicateValues" dxfId="15" priority="9"/>
  </conditionalFormatting>
  <conditionalFormatting sqref="Q39:Q44">
    <cfRule type="duplicateValues" dxfId="14" priority="10"/>
  </conditionalFormatting>
  <conditionalFormatting sqref="Q39:Q44">
    <cfRule type="duplicateValues" dxfId="13" priority="11"/>
  </conditionalFormatting>
  <conditionalFormatting sqref="Q39:Q44">
    <cfRule type="duplicateValues" dxfId="12" priority="12"/>
    <cfRule type="duplicateValues" dxfId="11" priority="13"/>
  </conditionalFormatting>
  <conditionalFormatting sqref="Q39:Q44">
    <cfRule type="duplicateValues" dxfId="10" priority="14"/>
    <cfRule type="duplicateValues" dxfId="9" priority="15"/>
  </conditionalFormatting>
  <conditionalFormatting sqref="Q39:Q44">
    <cfRule type="duplicateValues" dxfId="8" priority="16"/>
  </conditionalFormatting>
  <conditionalFormatting sqref="Q52:Q58">
    <cfRule type="duplicateValues" dxfId="7" priority="1"/>
  </conditionalFormatting>
  <conditionalFormatting sqref="Q52:Q58">
    <cfRule type="duplicateValues" dxfId="6" priority="2"/>
  </conditionalFormatting>
  <conditionalFormatting sqref="Q52:Q58">
    <cfRule type="duplicateValues" dxfId="5" priority="3"/>
  </conditionalFormatting>
  <conditionalFormatting sqref="Q52:Q58">
    <cfRule type="duplicateValues" dxfId="4" priority="4"/>
    <cfRule type="duplicateValues" dxfId="3" priority="5"/>
  </conditionalFormatting>
  <conditionalFormatting sqref="Q52:Q58">
    <cfRule type="duplicateValues" dxfId="2" priority="6"/>
    <cfRule type="duplicateValues" dxfId="1" priority="7"/>
  </conditionalFormatting>
  <conditionalFormatting sqref="Q52:Q58">
    <cfRule type="duplicateValues" dxfId="0" priority="8"/>
  </conditionalFormatting>
  <dataValidations count="6">
    <dataValidation type="whole" allowBlank="1" showInputMessage="1" showErrorMessage="1" sqref="Z1:AA11 Z14:AA77">
      <formula1>-500</formula1>
      <formula2>500</formula2>
    </dataValidation>
    <dataValidation type="list" allowBlank="1" showInputMessage="1" showErrorMessage="1" sqref="AB1:AB11 AB14:AB77">
      <formula1>"VERKAUFT,ALTE PREISLISTE,FEHLBESTAND,ZUSTAND,BRUCH"</formula1>
      <formula2>0</formula2>
    </dataValidation>
    <dataValidation type="whole" allowBlank="1" showInputMessage="1" showErrorMessage="1" sqref="L14:L59">
      <formula1>0</formula1>
      <formula2>1000</formula2>
    </dataValidation>
    <dataValidation type="list" allowBlank="1" showInputMessage="1" showErrorMessage="1" sqref="C14:C59">
      <formula1>"trocken,süß,halbtrocken,n.a."</formula1>
    </dataValidation>
    <dataValidation type="list" allowBlank="1" showInputMessage="1" showErrorMessage="1" sqref="B14:B59">
      <formula1>"weiß,rot,rosé,n.a."</formula1>
    </dataValidation>
    <dataValidation type="list" allowBlank="1" showInputMessage="1" showErrorMessage="1" sqref="A14:A59">
      <formula1>"Wein,Schaumwein,Fortfied,Spirituose"</formula1>
    </dataValidation>
  </dataValidations>
  <printOptions horizontalCentered="1"/>
  <pageMargins left="0.39370078740157483" right="0.39370078740157483" top="0.39370078740157483" bottom="0.39370078740157483" header="0.39370078740157483" footer="0.39370078740157483"/>
  <pageSetup paperSize="9" scale="61" firstPageNumber="0" fitToHeight="0" orientation="landscape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Gesamtliste</vt:lpstr>
    </vt:vector>
  </TitlesOfParts>
  <Company>beBrand B.V.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Microsoft Office User</cp:lastModifiedBy>
  <cp:revision>3</cp:revision>
  <cp:lastPrinted>2020-04-08T16:12:25Z</cp:lastPrinted>
  <dcterms:created xsi:type="dcterms:W3CDTF">2014-09-02T10:40:28Z</dcterms:created>
  <dcterms:modified xsi:type="dcterms:W3CDTF">2020-04-13T10:14:02Z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