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Gesamtliste!$A$13:$X$47</definedName>
    <definedName name="_xlnm.Print_Area" localSheetId="0">Gesamtliste!$A$1:$X$64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15" i="1" l="1"/>
  <c r="W15" i="1"/>
  <c r="X19" i="1"/>
  <c r="W19" i="1"/>
  <c r="S23" i="1"/>
  <c r="X44" i="1"/>
  <c r="W44" i="1"/>
  <c r="X33" i="1"/>
  <c r="W33" i="1"/>
  <c r="X20" i="1"/>
  <c r="W20" i="1"/>
  <c r="X18" i="1"/>
  <c r="W18" i="1"/>
  <c r="X25" i="1"/>
  <c r="W25" i="1"/>
  <c r="X38" i="1"/>
  <c r="W38" i="1"/>
  <c r="X35" i="1"/>
  <c r="W35" i="1"/>
  <c r="X36" i="1"/>
  <c r="W36" i="1"/>
  <c r="X34" i="1"/>
  <c r="W34" i="1"/>
  <c r="X37" i="1"/>
  <c r="W37" i="1"/>
  <c r="X30" i="1"/>
  <c r="W30" i="1"/>
  <c r="X32" i="1"/>
  <c r="W32" i="1"/>
  <c r="X40" i="1"/>
  <c r="W40" i="1"/>
  <c r="X39" i="1"/>
  <c r="W39" i="1"/>
  <c r="X31" i="1"/>
  <c r="W31" i="1"/>
  <c r="X24" i="1"/>
  <c r="W24" i="1"/>
  <c r="X21" i="1"/>
  <c r="W21" i="1"/>
  <c r="X29" i="1"/>
  <c r="W29" i="1"/>
  <c r="X28" i="1"/>
  <c r="W28" i="1"/>
  <c r="X27" i="1"/>
  <c r="W27" i="1"/>
  <c r="X26" i="1"/>
  <c r="W26" i="1"/>
  <c r="X23" i="1"/>
  <c r="W23" i="1"/>
  <c r="X22" i="1"/>
  <c r="W22" i="1"/>
  <c r="X17" i="1"/>
  <c r="W17" i="1"/>
  <c r="X16" i="1"/>
  <c r="W16" i="1"/>
  <c r="X14" i="1"/>
  <c r="W14" i="1"/>
  <c r="X47" i="1"/>
  <c r="W47" i="1"/>
  <c r="X46" i="1"/>
  <c r="W46" i="1"/>
  <c r="X45" i="1"/>
  <c r="W45" i="1"/>
  <c r="X43" i="1"/>
  <c r="W43" i="1"/>
  <c r="X42" i="1"/>
  <c r="W42" i="1"/>
  <c r="X41" i="1"/>
  <c r="W41" i="1"/>
  <c r="V4" i="1"/>
  <c r="X4" i="1"/>
  <c r="W4" i="1"/>
  <c r="X8" i="1"/>
  <c r="X9" i="1"/>
  <c r="X10" i="1"/>
</calcChain>
</file>

<file path=xl/sharedStrings.xml><?xml version="1.0" encoding="utf-8"?>
<sst xmlns="http://schemas.openxmlformats.org/spreadsheetml/2006/main" count="455" uniqueCount="118">
  <si>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</si>
  <si>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</si>
  <si>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</si>
  <si>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</si>
  <si>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</si>
  <si>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</si>
  <si>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</si>
  <si>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</si>
  <si>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</si>
  <si>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</si>
  <si>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</si>
  <si>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</si>
  <si>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</si>
  <si>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</si>
  <si>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</si>
  <si>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</si>
  <si>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</si>
  <si>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</si>
  <si>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</si>
  <si>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</si>
  <si>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</si>
  <si>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</si>
  <si>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</si>
  <si>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</si>
  <si>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</si>
  <si>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</si>
  <si>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</si>
  <si>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</si>
  <si>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</si>
  <si>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</si>
  <si>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</si>
  <si>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</si>
  <si>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</si>
  <si>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</si>
  <si>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</si>
  <si>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</si>
  <si>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</si>
  <si>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</si>
  <si>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</si>
  <si>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</si>
  <si>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</si>
  <si>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</si>
  <si>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Lagerort</t>
  </si>
  <si>
    <t>ID</t>
  </si>
  <si>
    <t>VK exkl.</t>
  </si>
  <si>
    <t>VK inkl.</t>
  </si>
  <si>
    <t>Wein</t>
  </si>
  <si>
    <t>weiß</t>
  </si>
  <si>
    <t>süß</t>
  </si>
  <si>
    <t>Deutschland</t>
  </si>
  <si>
    <t>Mosel</t>
  </si>
  <si>
    <t>JJ Prüm</t>
  </si>
  <si>
    <t>Riesling Wehlener Sonnenuhr AL GK Versteigerung</t>
  </si>
  <si>
    <t>Riesling</t>
  </si>
  <si>
    <t>Riesling Wehlener Sonnenuhr AL Goldkapsel</t>
  </si>
  <si>
    <t>Riesling Wehlener Sonnenuhr AL LGK Versteigerung</t>
  </si>
  <si>
    <t>Riesling Wehlener Sonnenuhr Kabinett</t>
  </si>
  <si>
    <t>Riesling Wehlener Sonnenuhr Spätlese Versteigerung</t>
  </si>
  <si>
    <t>Saar</t>
  </si>
  <si>
    <t>Egon Müller</t>
  </si>
  <si>
    <t>Riesling Brauner Kupp AL</t>
  </si>
  <si>
    <t>Riesling Brauner Kupp Spätlese</t>
  </si>
  <si>
    <t>Riesling Scharzhof</t>
  </si>
  <si>
    <t>Riesling Scharzhofberg AL</t>
  </si>
  <si>
    <t>Riesling Scharzhofberg AL GK</t>
  </si>
  <si>
    <t>Riesling Scharzhofberg Kabinett</t>
  </si>
  <si>
    <t>trocken</t>
  </si>
  <si>
    <t>Riesling Scharzhofberg SL</t>
  </si>
  <si>
    <t>ORANGE-B/04-Z</t>
  </si>
  <si>
    <t>ORANGE-B/04-H</t>
  </si>
  <si>
    <t>tr-16-6879</t>
  </si>
  <si>
    <t>tr-16-13955</t>
  </si>
  <si>
    <t>tr-16-13152</t>
  </si>
  <si>
    <t>GELB-B/01-D</t>
  </si>
  <si>
    <t>tr-16-13956</t>
  </si>
  <si>
    <t>W-BOX-F/06</t>
  </si>
  <si>
    <t>W-BOX-G/05</t>
  </si>
  <si>
    <t>tr-16-11153</t>
  </si>
  <si>
    <t>tr-16-11154</t>
  </si>
  <si>
    <t>GELB-A/04</t>
  </si>
  <si>
    <t>ORANGE-A/04</t>
  </si>
  <si>
    <t>NI-A/01</t>
  </si>
  <si>
    <t>ORANGE-B/03-A</t>
  </si>
  <si>
    <t>GELB-B/00-B</t>
  </si>
  <si>
    <t>L-BOX-G/04</t>
  </si>
  <si>
    <t>W-BOX-G/06</t>
  </si>
  <si>
    <t>tr-16-13483</t>
  </si>
  <si>
    <t>tr-16-13482</t>
  </si>
  <si>
    <t>tr-16-13476</t>
  </si>
  <si>
    <t>tr-16-13479</t>
  </si>
  <si>
    <t>tr-16-13480</t>
  </si>
  <si>
    <t>tr-16-13477</t>
  </si>
  <si>
    <t>tr-16-14123</t>
  </si>
  <si>
    <t>tr-16-14874</t>
  </si>
  <si>
    <t>tr-16-13478</t>
  </si>
  <si>
    <t>tr-16-13155</t>
  </si>
  <si>
    <t>L-BOX-K/03</t>
  </si>
  <si>
    <t>tr-16-15522</t>
  </si>
  <si>
    <t>D</t>
  </si>
  <si>
    <t>U</t>
  </si>
  <si>
    <t xml:space="preserve">Riesling Graacher Himmelreich  Auslese Goldkapsel </t>
  </si>
  <si>
    <t xml:space="preserve">Riesling Wehlener Sonnenuhr  Kabinett </t>
  </si>
  <si>
    <t xml:space="preserve">Riesling Graacher Himmelreich  Spätlese </t>
  </si>
  <si>
    <t xml:space="preserve">Riesling Graacher Himmelreich  Auslese </t>
  </si>
  <si>
    <t xml:space="preserve">Riesling Wehlener Sonnenuhr  Auslese Goldkapsel </t>
  </si>
  <si>
    <t xml:space="preserve">Riesling Wehlener Sonnenuhr  Auslese </t>
  </si>
  <si>
    <t xml:space="preserve">Riesling Wehlener Sonnenuhr  Eiswein </t>
  </si>
  <si>
    <t>TBD</t>
  </si>
  <si>
    <t>#whb</t>
  </si>
  <si>
    <t>Riesling Graacher Himmelreich AL</t>
  </si>
  <si>
    <t>#whz</t>
  </si>
  <si>
    <t>93+</t>
  </si>
  <si>
    <t>92+</t>
  </si>
  <si>
    <t>94-95</t>
  </si>
  <si>
    <t>hf</t>
  </si>
  <si>
    <t>Parker</t>
  </si>
  <si>
    <t>STAND 21-05-20</t>
  </si>
  <si>
    <t>JJ Prüm &amp; Egon Müller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</si>
</sst>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1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1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3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316708</xdr:colOff>
      <xdr:row>1</xdr:row>
      <xdr:rowOff>248478</xdr:rowOff>
    </xdr:from>
    <xdr:to>
      <xdr:col>5</xdr:col>
      <xdr:colOff>786855</xdr:colOff>
      <xdr:row>2</xdr:row>
      <xdr:rowOff>298239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16708" y="455543"/>
          <a:ext cx="2471777" cy="42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48</xdr:row>
      <xdr:rowOff>59400</xdr:rowOff>
    </xdr:from>
    <xdr:to>
      <xdr:col>11</xdr:col>
      <xdr:colOff>229320</xdr:colOff>
      <xdr:row>62</xdr:row>
      <xdr:rowOff>162002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82"/>
  <sheetViews>
    <sheetView showGridLines="0" tabSelected="1" topLeftCell="D1" zoomScale="96" zoomScaleNormal="96" zoomScalePageLayoutView="9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2.5" style="1" customWidth="1" collapsed="1"/>
    <col min="5" max="5" width="13.83203125" style="1" customWidth="1"/>
    <col min="6" max="6" width="14.164062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8.1640625" style="5" customWidth="1"/>
    <col min="14" max="14" width="4.6640625" style="5" customWidth="1"/>
    <col min="15" max="15" width="8.83203125" style="5" customWidth="1"/>
    <col min="16" max="16" width="18.6640625" style="5" hidden="1" customWidth="1" outlineLevel="1"/>
    <col min="17" max="18" width="10" style="6" hidden="1" customWidth="1" outlineLevel="1"/>
    <col min="19" max="19" width="10.1640625" style="7" customWidth="1" collapsed="1"/>
    <col min="20" max="20" width="9.832031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41" t="s">
        <v>0</v>
      </c>
      <c r="H2" s="11" t="s">
        <v>1</v>
      </c>
      <c r="I2" s="12"/>
      <c r="J2" s="142"/>
      <c r="K2" s="142"/>
      <c r="L2" s="142"/>
      <c r="M2" s="142"/>
      <c r="N2" s="142"/>
      <c r="O2" s="142"/>
      <c r="V2" s="125" t="s">
        <v>2</v>
      </c>
      <c r="W2" s="125"/>
      <c r="X2" s="125"/>
    </row>
    <row r="3" spans="1:1024" ht="31" customHeight="1" x14ac:dyDescent="0.2">
      <c r="G3" s="141"/>
      <c r="H3" s="13" t="s">
        <v>3</v>
      </c>
      <c r="I3" s="14"/>
      <c r="J3" s="143"/>
      <c r="K3" s="143"/>
      <c r="L3" s="143"/>
      <c r="M3" s="143"/>
      <c r="N3" s="143"/>
      <c r="O3" s="143"/>
      <c r="V3" s="15" t="s">
        <v>4</v>
      </c>
      <c r="W3" s="16" t="s">
        <v>5</v>
      </c>
      <c r="X3" s="17" t="s">
        <v>6</v>
      </c>
    </row>
    <row r="4" spans="1:1024" ht="28" customHeight="1" x14ac:dyDescent="0.2">
      <c r="D4" s="150" t="s">
        <v>117</v>
      </c>
      <c r="E4" s="150"/>
      <c r="F4" s="150"/>
      <c r="G4" s="141"/>
      <c r="H4" s="18" t="s">
        <v>7</v>
      </c>
      <c r="I4" s="14"/>
      <c r="J4" s="144"/>
      <c r="K4" s="144"/>
      <c r="L4" s="144"/>
      <c r="M4" s="144"/>
      <c r="N4" s="144"/>
      <c r="O4" s="144"/>
      <c r="V4" s="145">
        <f>SUM(V14:V65)</f>
        <v>0</v>
      </c>
      <c r="W4" s="146">
        <f>SUM(W14:W65)</f>
        <v>0</v>
      </c>
      <c r="X4" s="147">
        <f>SUM(X14:X65)</f>
        <v>0</v>
      </c>
    </row>
    <row r="5" spans="1:1024" ht="32" customHeight="1" x14ac:dyDescent="0.2">
      <c r="D5" s="148" t="s">
        <v>116</v>
      </c>
      <c r="E5" s="148"/>
      <c r="F5" s="148"/>
      <c r="G5" s="141"/>
      <c r="H5" s="19" t="s">
        <v>8</v>
      </c>
      <c r="I5" s="20"/>
      <c r="J5" s="149"/>
      <c r="K5" s="149"/>
      <c r="L5" s="149"/>
      <c r="M5" s="149"/>
      <c r="N5" s="149"/>
      <c r="O5" s="149"/>
      <c r="V5" s="145"/>
      <c r="W5" s="146"/>
      <c r="X5" s="147"/>
    </row>
    <row r="6" spans="1:1024" ht="14" customHeight="1" x14ac:dyDescent="0.2">
      <c r="G6" s="21"/>
      <c r="H6" s="22"/>
      <c r="J6" s="23"/>
      <c r="U6" s="24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37"/>
      <c r="K7" s="137"/>
      <c r="L7" s="138"/>
      <c r="M7" s="138"/>
      <c r="N7" s="139"/>
      <c r="O7" s="139"/>
      <c r="U7" s="24"/>
      <c r="V7" s="140" t="s">
        <v>10</v>
      </c>
      <c r="W7" s="140"/>
      <c r="X7" s="27"/>
    </row>
    <row r="8" spans="1:1024" ht="20" hidden="1" customHeight="1" outlineLevel="1" x14ac:dyDescent="0.2">
      <c r="G8" s="21"/>
      <c r="H8" s="28" t="s">
        <v>11</v>
      </c>
      <c r="I8" s="29"/>
      <c r="J8" s="129"/>
      <c r="K8" s="129"/>
      <c r="L8" s="130"/>
      <c r="M8" s="130"/>
      <c r="N8" s="131"/>
      <c r="O8" s="131"/>
      <c r="U8" s="24"/>
      <c r="V8" s="132" t="s">
        <v>12</v>
      </c>
      <c r="W8" s="132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29"/>
      <c r="K9" s="129"/>
      <c r="L9" s="130"/>
      <c r="M9" s="130"/>
      <c r="N9" s="131"/>
      <c r="O9" s="131"/>
      <c r="U9" s="24"/>
      <c r="V9" s="132" t="s">
        <v>14</v>
      </c>
      <c r="W9" s="132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33"/>
      <c r="K10" s="133"/>
      <c r="L10" s="134"/>
      <c r="M10" s="134"/>
      <c r="N10" s="135"/>
      <c r="O10" s="135"/>
      <c r="U10" s="24"/>
      <c r="V10" s="136" t="s">
        <v>16</v>
      </c>
      <c r="W10" s="136"/>
      <c r="X10" s="34">
        <f>X9+X8</f>
        <v>0</v>
      </c>
      <c r="Z10" s="35" t="s">
        <v>17</v>
      </c>
      <c r="AA10" s="36"/>
      <c r="AB10" s="37" t="s">
        <v>18</v>
      </c>
      <c r="AC10" s="38" t="s">
        <v>19</v>
      </c>
    </row>
    <row r="11" spans="1:1024" ht="14" customHeight="1" collapsed="1" thickBot="1" x14ac:dyDescent="0.25">
      <c r="G11" s="21"/>
      <c r="H11" s="22"/>
      <c r="J11" s="23"/>
      <c r="U11" s="24"/>
      <c r="W11" s="9"/>
      <c r="X11" s="9"/>
    </row>
    <row r="12" spans="1:1024" s="40" customFormat="1" ht="26.25" customHeight="1" x14ac:dyDescent="0.2">
      <c r="A12" s="126" t="s">
        <v>20</v>
      </c>
      <c r="B12" s="126"/>
      <c r="C12" s="126"/>
      <c r="D12" s="126" t="s">
        <v>21</v>
      </c>
      <c r="E12" s="126"/>
      <c r="F12" s="126"/>
      <c r="G12" s="127" t="s">
        <v>22</v>
      </c>
      <c r="H12" s="127"/>
      <c r="I12" s="127"/>
      <c r="J12" s="127"/>
      <c r="K12" s="127"/>
      <c r="L12" s="127"/>
      <c r="M12" s="127" t="s">
        <v>23</v>
      </c>
      <c r="N12" s="127"/>
      <c r="O12" s="127"/>
      <c r="P12" s="128" t="s">
        <v>24</v>
      </c>
      <c r="Q12" s="128"/>
      <c r="R12" s="128"/>
      <c r="S12" s="128"/>
      <c r="T12" s="128"/>
      <c r="U12" s="39" t="s">
        <v>25</v>
      </c>
      <c r="V12" s="125" t="s">
        <v>26</v>
      </c>
      <c r="W12" s="125"/>
      <c r="X12" s="125"/>
      <c r="Z12" s="41" t="s">
        <v>27</v>
      </c>
      <c r="AA12" s="42" t="s">
        <v>28</v>
      </c>
      <c r="AB12" s="43" t="s">
        <v>18</v>
      </c>
      <c r="AC12" s="44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thickBot="1" x14ac:dyDescent="0.25">
      <c r="A13" s="45" t="s">
        <v>29</v>
      </c>
      <c r="B13" s="46" t="s">
        <v>30</v>
      </c>
      <c r="C13" s="47" t="s">
        <v>31</v>
      </c>
      <c r="D13" s="48" t="s">
        <v>32</v>
      </c>
      <c r="E13" s="49" t="s">
        <v>33</v>
      </c>
      <c r="F13" s="50" t="s">
        <v>34</v>
      </c>
      <c r="G13" s="51" t="s">
        <v>35</v>
      </c>
      <c r="H13" s="52" t="s">
        <v>36</v>
      </c>
      <c r="I13" s="49" t="s">
        <v>37</v>
      </c>
      <c r="J13" s="53" t="s">
        <v>38</v>
      </c>
      <c r="K13" s="54" t="s">
        <v>39</v>
      </c>
      <c r="L13" s="55" t="s">
        <v>4</v>
      </c>
      <c r="M13" s="56" t="s">
        <v>40</v>
      </c>
      <c r="N13" s="57" t="s">
        <v>41</v>
      </c>
      <c r="O13" s="58" t="s">
        <v>115</v>
      </c>
      <c r="P13" s="59" t="s">
        <v>42</v>
      </c>
      <c r="Q13" s="57" t="s">
        <v>43</v>
      </c>
      <c r="R13" s="59"/>
      <c r="S13" s="60" t="s">
        <v>44</v>
      </c>
      <c r="T13" s="61" t="s">
        <v>45</v>
      </c>
      <c r="U13" s="62"/>
      <c r="V13" s="63" t="s">
        <v>4</v>
      </c>
      <c r="W13" s="64" t="s">
        <v>5</v>
      </c>
      <c r="X13" s="65" t="s">
        <v>6</v>
      </c>
      <c r="Y13" s="66"/>
      <c r="Z13" s="67"/>
      <c r="AA13" s="68"/>
      <c r="AB13" s="69"/>
      <c r="AC13" s="70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71" t="s">
        <v>46</v>
      </c>
      <c r="B14" s="72" t="s">
        <v>47</v>
      </c>
      <c r="C14" s="73" t="s">
        <v>48</v>
      </c>
      <c r="D14" s="74" t="s">
        <v>49</v>
      </c>
      <c r="E14" s="75" t="s">
        <v>58</v>
      </c>
      <c r="F14" s="76"/>
      <c r="G14" s="77" t="s">
        <v>59</v>
      </c>
      <c r="H14" s="78" t="s">
        <v>60</v>
      </c>
      <c r="I14" s="75" t="s">
        <v>53</v>
      </c>
      <c r="J14" s="79">
        <v>2018</v>
      </c>
      <c r="K14" s="80">
        <v>0.75</v>
      </c>
      <c r="L14" s="81">
        <v>2</v>
      </c>
      <c r="M14" s="82" t="s">
        <v>114</v>
      </c>
      <c r="N14" s="83"/>
      <c r="O14" s="84">
        <v>96</v>
      </c>
      <c r="P14" s="85" t="s">
        <v>79</v>
      </c>
      <c r="Q14" s="86" t="s">
        <v>86</v>
      </c>
      <c r="R14" s="87" t="s">
        <v>99</v>
      </c>
      <c r="S14" s="88">
        <v>125</v>
      </c>
      <c r="T14" s="89">
        <v>150</v>
      </c>
      <c r="U14" s="90"/>
      <c r="V14" s="91"/>
      <c r="W14" s="92">
        <f t="shared" ref="W14:W47" si="0">V14*S14</f>
        <v>0</v>
      </c>
      <c r="X14" s="93">
        <f t="shared" ref="X14:X47" si="1">V14*T14</f>
        <v>0</v>
      </c>
      <c r="Y14" s="66"/>
      <c r="Z14" s="94"/>
      <c r="AA14" s="95"/>
      <c r="AB14" s="96"/>
      <c r="AC14" s="97"/>
    </row>
    <row r="15" spans="1:1024" ht="15.75" customHeight="1" x14ac:dyDescent="0.2">
      <c r="A15" s="71" t="s">
        <v>46</v>
      </c>
      <c r="B15" s="72" t="s">
        <v>47</v>
      </c>
      <c r="C15" s="73" t="s">
        <v>48</v>
      </c>
      <c r="D15" s="74" t="s">
        <v>49</v>
      </c>
      <c r="E15" s="75" t="s">
        <v>58</v>
      </c>
      <c r="F15" s="76"/>
      <c r="G15" s="77" t="s">
        <v>59</v>
      </c>
      <c r="H15" s="78" t="s">
        <v>61</v>
      </c>
      <c r="I15" s="75" t="s">
        <v>53</v>
      </c>
      <c r="J15" s="79">
        <v>2011</v>
      </c>
      <c r="K15" s="80">
        <v>0.75</v>
      </c>
      <c r="L15" s="81">
        <v>4</v>
      </c>
      <c r="M15" s="82" t="s">
        <v>114</v>
      </c>
      <c r="N15" s="83"/>
      <c r="O15" s="84" t="s">
        <v>111</v>
      </c>
      <c r="P15" s="85" t="s">
        <v>107</v>
      </c>
      <c r="Q15" s="86" t="s">
        <v>110</v>
      </c>
      <c r="R15" s="87" t="s">
        <v>98</v>
      </c>
      <c r="S15" s="88">
        <v>66.666666666666671</v>
      </c>
      <c r="T15" s="89">
        <v>85</v>
      </c>
      <c r="U15" s="90"/>
      <c r="V15" s="91"/>
      <c r="W15" s="92">
        <f t="shared" ref="W15" si="2">V15*S15</f>
        <v>0</v>
      </c>
      <c r="X15" s="93">
        <f t="shared" ref="X15" si="3">V15*T15</f>
        <v>0</v>
      </c>
      <c r="Y15" s="66"/>
      <c r="Z15" s="94"/>
      <c r="AA15" s="95"/>
      <c r="AB15" s="96"/>
      <c r="AC15" s="97"/>
    </row>
    <row r="16" spans="1:1024" ht="15.75" customHeight="1" x14ac:dyDescent="0.2">
      <c r="A16" s="71" t="s">
        <v>46</v>
      </c>
      <c r="B16" s="72" t="s">
        <v>47</v>
      </c>
      <c r="C16" s="73" t="s">
        <v>48</v>
      </c>
      <c r="D16" s="74" t="s">
        <v>49</v>
      </c>
      <c r="E16" s="75" t="s">
        <v>58</v>
      </c>
      <c r="F16" s="76"/>
      <c r="G16" s="77" t="s">
        <v>59</v>
      </c>
      <c r="H16" s="78" t="s">
        <v>61</v>
      </c>
      <c r="I16" s="75" t="s">
        <v>53</v>
      </c>
      <c r="J16" s="79">
        <v>2018</v>
      </c>
      <c r="K16" s="80">
        <v>0.75</v>
      </c>
      <c r="L16" s="81">
        <v>3</v>
      </c>
      <c r="M16" s="82" t="s">
        <v>114</v>
      </c>
      <c r="N16" s="83"/>
      <c r="O16" s="84" t="s">
        <v>111</v>
      </c>
      <c r="P16" s="85" t="s">
        <v>79</v>
      </c>
      <c r="Q16" s="86" t="s">
        <v>87</v>
      </c>
      <c r="R16" s="87" t="s">
        <v>99</v>
      </c>
      <c r="S16" s="88">
        <v>66.666666666666671</v>
      </c>
      <c r="T16" s="89">
        <v>80</v>
      </c>
      <c r="U16" s="90"/>
      <c r="V16" s="91"/>
      <c r="W16" s="92">
        <f t="shared" si="0"/>
        <v>0</v>
      </c>
      <c r="X16" s="93">
        <f t="shared" si="1"/>
        <v>0</v>
      </c>
      <c r="Y16" s="66"/>
      <c r="Z16" s="94"/>
      <c r="AA16" s="95"/>
      <c r="AB16" s="96"/>
      <c r="AC16" s="97"/>
    </row>
    <row r="17" spans="1:29" ht="15.75" customHeight="1" x14ac:dyDescent="0.2">
      <c r="A17" s="71" t="s">
        <v>46</v>
      </c>
      <c r="B17" s="72" t="s">
        <v>47</v>
      </c>
      <c r="C17" s="73" t="s">
        <v>48</v>
      </c>
      <c r="D17" s="74" t="s">
        <v>49</v>
      </c>
      <c r="E17" s="75" t="s">
        <v>58</v>
      </c>
      <c r="F17" s="76"/>
      <c r="G17" s="77" t="s">
        <v>59</v>
      </c>
      <c r="H17" s="78" t="s">
        <v>62</v>
      </c>
      <c r="I17" s="75" t="s">
        <v>53</v>
      </c>
      <c r="J17" s="79">
        <v>2018</v>
      </c>
      <c r="K17" s="80">
        <v>0.75</v>
      </c>
      <c r="L17" s="81">
        <v>3</v>
      </c>
      <c r="M17" s="82" t="s">
        <v>114</v>
      </c>
      <c r="N17" s="83"/>
      <c r="O17" s="84"/>
      <c r="P17" s="85" t="s">
        <v>80</v>
      </c>
      <c r="Q17" s="86" t="s">
        <v>88</v>
      </c>
      <c r="R17" s="87" t="s">
        <v>99</v>
      </c>
      <c r="S17" s="88">
        <v>29.166666666666668</v>
      </c>
      <c r="T17" s="89">
        <v>35</v>
      </c>
      <c r="U17" s="90"/>
      <c r="V17" s="91"/>
      <c r="W17" s="92">
        <f t="shared" si="0"/>
        <v>0</v>
      </c>
      <c r="X17" s="93">
        <f t="shared" si="1"/>
        <v>0</v>
      </c>
      <c r="Y17" s="66"/>
      <c r="Z17" s="94"/>
      <c r="AA17" s="95"/>
      <c r="AB17" s="96"/>
      <c r="AC17" s="97"/>
    </row>
    <row r="18" spans="1:29" ht="15.75" customHeight="1" x14ac:dyDescent="0.2">
      <c r="A18" s="71" t="s">
        <v>46</v>
      </c>
      <c r="B18" s="72" t="s">
        <v>47</v>
      </c>
      <c r="C18" s="73" t="s">
        <v>48</v>
      </c>
      <c r="D18" s="74" t="s">
        <v>49</v>
      </c>
      <c r="E18" s="75" t="s">
        <v>58</v>
      </c>
      <c r="F18" s="76"/>
      <c r="G18" s="77" t="s">
        <v>59</v>
      </c>
      <c r="H18" s="78" t="s">
        <v>63</v>
      </c>
      <c r="I18" s="75" t="s">
        <v>53</v>
      </c>
      <c r="J18" s="79">
        <v>2005</v>
      </c>
      <c r="K18" s="80">
        <v>0.75</v>
      </c>
      <c r="L18" s="81">
        <v>3</v>
      </c>
      <c r="M18" s="82">
        <v>-0.5</v>
      </c>
      <c r="N18" s="83"/>
      <c r="O18" s="84"/>
      <c r="P18" s="85" t="s">
        <v>107</v>
      </c>
      <c r="Q18" s="86" t="s">
        <v>110</v>
      </c>
      <c r="R18" s="87" t="s">
        <v>98</v>
      </c>
      <c r="S18" s="88">
        <v>208.33333333333334</v>
      </c>
      <c r="T18" s="89">
        <v>250</v>
      </c>
      <c r="U18" s="90"/>
      <c r="V18" s="91"/>
      <c r="W18" s="92">
        <f t="shared" si="0"/>
        <v>0</v>
      </c>
      <c r="X18" s="93">
        <f t="shared" si="1"/>
        <v>0</v>
      </c>
      <c r="Y18" s="66"/>
      <c r="Z18" s="94"/>
      <c r="AA18" s="95"/>
      <c r="AB18" s="96"/>
      <c r="AC18" s="97"/>
    </row>
    <row r="19" spans="1:29" ht="15.75" customHeight="1" x14ac:dyDescent="0.2">
      <c r="A19" s="71" t="s">
        <v>46</v>
      </c>
      <c r="B19" s="72" t="s">
        <v>47</v>
      </c>
      <c r="C19" s="73" t="s">
        <v>48</v>
      </c>
      <c r="D19" s="74" t="s">
        <v>49</v>
      </c>
      <c r="E19" s="75" t="s">
        <v>58</v>
      </c>
      <c r="F19" s="76"/>
      <c r="G19" s="77" t="s">
        <v>59</v>
      </c>
      <c r="H19" s="78" t="s">
        <v>63</v>
      </c>
      <c r="I19" s="75" t="s">
        <v>53</v>
      </c>
      <c r="J19" s="79">
        <v>2006</v>
      </c>
      <c r="K19" s="80">
        <v>0.75</v>
      </c>
      <c r="L19" s="81">
        <v>2</v>
      </c>
      <c r="M19" s="82">
        <v>-0.5</v>
      </c>
      <c r="N19" s="83"/>
      <c r="O19" s="84"/>
      <c r="P19" s="85" t="s">
        <v>107</v>
      </c>
      <c r="Q19" s="86" t="s">
        <v>110</v>
      </c>
      <c r="R19" s="87" t="s">
        <v>98</v>
      </c>
      <c r="S19" s="88">
        <v>216.66666666666669</v>
      </c>
      <c r="T19" s="89">
        <v>260</v>
      </c>
      <c r="U19" s="90"/>
      <c r="V19" s="91"/>
      <c r="W19" s="92">
        <f t="shared" ref="W19" si="4">V19*S19</f>
        <v>0</v>
      </c>
      <c r="X19" s="93">
        <f t="shared" ref="X19" si="5">V19*T19</f>
        <v>0</v>
      </c>
      <c r="Y19" s="66"/>
      <c r="Z19" s="94"/>
      <c r="AA19" s="95"/>
      <c r="AB19" s="96"/>
      <c r="AC19" s="97"/>
    </row>
    <row r="20" spans="1:29" ht="15.75" customHeight="1" x14ac:dyDescent="0.2">
      <c r="A20" s="71" t="s">
        <v>46</v>
      </c>
      <c r="B20" s="72" t="s">
        <v>47</v>
      </c>
      <c r="C20" s="73" t="s">
        <v>48</v>
      </c>
      <c r="D20" s="74" t="s">
        <v>49</v>
      </c>
      <c r="E20" s="75" t="s">
        <v>58</v>
      </c>
      <c r="F20" s="76"/>
      <c r="G20" s="77" t="s">
        <v>59</v>
      </c>
      <c r="H20" s="78" t="s">
        <v>63</v>
      </c>
      <c r="I20" s="75" t="s">
        <v>53</v>
      </c>
      <c r="J20" s="79">
        <v>2007</v>
      </c>
      <c r="K20" s="80">
        <v>0.75</v>
      </c>
      <c r="L20" s="81">
        <v>3</v>
      </c>
      <c r="M20" s="82">
        <v>-0.5</v>
      </c>
      <c r="N20" s="83"/>
      <c r="O20" s="84"/>
      <c r="P20" s="85" t="s">
        <v>107</v>
      </c>
      <c r="Q20" s="86" t="s">
        <v>110</v>
      </c>
      <c r="R20" s="87" t="s">
        <v>98</v>
      </c>
      <c r="S20" s="88">
        <v>216.66666666666669</v>
      </c>
      <c r="T20" s="89">
        <v>350</v>
      </c>
      <c r="U20" s="90"/>
      <c r="V20" s="91"/>
      <c r="W20" s="92">
        <f t="shared" si="0"/>
        <v>0</v>
      </c>
      <c r="X20" s="93">
        <f t="shared" si="1"/>
        <v>0</v>
      </c>
      <c r="Y20" s="66"/>
      <c r="Z20" s="94"/>
      <c r="AA20" s="95"/>
      <c r="AB20" s="96"/>
      <c r="AC20" s="97"/>
    </row>
    <row r="21" spans="1:29" ht="15.75" customHeight="1" x14ac:dyDescent="0.2">
      <c r="A21" s="71" t="s">
        <v>46</v>
      </c>
      <c r="B21" s="72" t="s">
        <v>47</v>
      </c>
      <c r="C21" s="73" t="s">
        <v>48</v>
      </c>
      <c r="D21" s="74" t="s">
        <v>49</v>
      </c>
      <c r="E21" s="75" t="s">
        <v>58</v>
      </c>
      <c r="F21" s="76"/>
      <c r="G21" s="77" t="s">
        <v>59</v>
      </c>
      <c r="H21" s="78" t="s">
        <v>63</v>
      </c>
      <c r="I21" s="75" t="s">
        <v>53</v>
      </c>
      <c r="J21" s="79">
        <v>2014</v>
      </c>
      <c r="K21" s="80">
        <v>0.75</v>
      </c>
      <c r="L21" s="81">
        <v>2</v>
      </c>
      <c r="M21" s="82" t="s">
        <v>114</v>
      </c>
      <c r="N21" s="83"/>
      <c r="O21" s="84"/>
      <c r="P21" s="85" t="s">
        <v>85</v>
      </c>
      <c r="Q21" s="86" t="s">
        <v>95</v>
      </c>
      <c r="R21" s="87" t="s">
        <v>99</v>
      </c>
      <c r="S21" s="88">
        <v>333.33333333333337</v>
      </c>
      <c r="T21" s="89">
        <v>400</v>
      </c>
      <c r="U21" s="90"/>
      <c r="V21" s="91"/>
      <c r="W21" s="92">
        <f t="shared" si="0"/>
        <v>0</v>
      </c>
      <c r="X21" s="93">
        <f t="shared" si="1"/>
        <v>0</v>
      </c>
      <c r="Y21" s="66"/>
      <c r="Z21" s="94"/>
      <c r="AA21" s="95"/>
      <c r="AB21" s="96"/>
      <c r="AC21" s="97"/>
    </row>
    <row r="22" spans="1:29" ht="15.75" customHeight="1" x14ac:dyDescent="0.2">
      <c r="A22" s="71" t="s">
        <v>46</v>
      </c>
      <c r="B22" s="72" t="s">
        <v>47</v>
      </c>
      <c r="C22" s="73" t="s">
        <v>48</v>
      </c>
      <c r="D22" s="74" t="s">
        <v>49</v>
      </c>
      <c r="E22" s="75" t="s">
        <v>58</v>
      </c>
      <c r="F22" s="76"/>
      <c r="G22" s="77" t="s">
        <v>59</v>
      </c>
      <c r="H22" s="78" t="s">
        <v>63</v>
      </c>
      <c r="I22" s="75" t="s">
        <v>53</v>
      </c>
      <c r="J22" s="79">
        <v>2018</v>
      </c>
      <c r="K22" s="80">
        <v>0.75</v>
      </c>
      <c r="L22" s="81">
        <v>1</v>
      </c>
      <c r="M22" s="82" t="s">
        <v>114</v>
      </c>
      <c r="N22" s="83"/>
      <c r="O22" s="84">
        <v>97</v>
      </c>
      <c r="P22" s="85" t="s">
        <v>81</v>
      </c>
      <c r="Q22" s="86" t="s">
        <v>89</v>
      </c>
      <c r="R22" s="87" t="s">
        <v>99</v>
      </c>
      <c r="S22" s="88">
        <v>375</v>
      </c>
      <c r="T22" s="89">
        <v>450</v>
      </c>
      <c r="U22" s="90"/>
      <c r="V22" s="91"/>
      <c r="W22" s="92">
        <f t="shared" si="0"/>
        <v>0</v>
      </c>
      <c r="X22" s="93">
        <f t="shared" si="1"/>
        <v>0</v>
      </c>
      <c r="Y22" s="66"/>
      <c r="Z22" s="94"/>
      <c r="AA22" s="95"/>
      <c r="AB22" s="96"/>
      <c r="AC22" s="97"/>
    </row>
    <row r="23" spans="1:29" ht="15.75" customHeight="1" x14ac:dyDescent="0.2">
      <c r="A23" s="71" t="s">
        <v>46</v>
      </c>
      <c r="B23" s="72" t="s">
        <v>47</v>
      </c>
      <c r="C23" s="73" t="s">
        <v>48</v>
      </c>
      <c r="D23" s="74" t="s">
        <v>49</v>
      </c>
      <c r="E23" s="75" t="s">
        <v>58</v>
      </c>
      <c r="F23" s="76"/>
      <c r="G23" s="77" t="s">
        <v>59</v>
      </c>
      <c r="H23" s="78" t="s">
        <v>64</v>
      </c>
      <c r="I23" s="75" t="s">
        <v>53</v>
      </c>
      <c r="J23" s="79">
        <v>2018</v>
      </c>
      <c r="K23" s="80">
        <v>0.75</v>
      </c>
      <c r="L23" s="81">
        <v>1</v>
      </c>
      <c r="M23" s="82" t="s">
        <v>114</v>
      </c>
      <c r="N23" s="83"/>
      <c r="O23" s="84">
        <v>99</v>
      </c>
      <c r="P23" s="85" t="s">
        <v>82</v>
      </c>
      <c r="Q23" s="86" t="s">
        <v>90</v>
      </c>
      <c r="R23" s="87" t="s">
        <v>99</v>
      </c>
      <c r="S23" s="88">
        <f>T23/1.2</f>
        <v>1166.6666666666667</v>
      </c>
      <c r="T23" s="89">
        <v>1400</v>
      </c>
      <c r="U23" s="90"/>
      <c r="V23" s="91"/>
      <c r="W23" s="92">
        <f t="shared" si="0"/>
        <v>0</v>
      </c>
      <c r="X23" s="93">
        <f t="shared" si="1"/>
        <v>0</v>
      </c>
      <c r="Y23" s="66"/>
      <c r="Z23" s="94"/>
      <c r="AA23" s="95"/>
      <c r="AB23" s="96"/>
      <c r="AC23" s="97"/>
    </row>
    <row r="24" spans="1:29" ht="15.75" customHeight="1" x14ac:dyDescent="0.2">
      <c r="A24" s="71" t="s">
        <v>46</v>
      </c>
      <c r="B24" s="72" t="s">
        <v>47</v>
      </c>
      <c r="C24" s="73" t="s">
        <v>48</v>
      </c>
      <c r="D24" s="74" t="s">
        <v>49</v>
      </c>
      <c r="E24" s="75" t="s">
        <v>58</v>
      </c>
      <c r="F24" s="76"/>
      <c r="G24" s="77" t="s">
        <v>59</v>
      </c>
      <c r="H24" s="78" t="s">
        <v>65</v>
      </c>
      <c r="I24" s="75" t="s">
        <v>53</v>
      </c>
      <c r="J24" s="79">
        <v>2003</v>
      </c>
      <c r="K24" s="80">
        <v>0.75</v>
      </c>
      <c r="L24" s="81">
        <v>6</v>
      </c>
      <c r="M24" s="82">
        <v>-0.5</v>
      </c>
      <c r="N24" s="83"/>
      <c r="O24" s="84"/>
      <c r="P24" s="85" t="s">
        <v>96</v>
      </c>
      <c r="Q24" s="86" t="s">
        <v>97</v>
      </c>
      <c r="R24" s="87" t="s">
        <v>98</v>
      </c>
      <c r="S24" s="88">
        <v>125</v>
      </c>
      <c r="T24" s="89">
        <v>150</v>
      </c>
      <c r="U24" s="90"/>
      <c r="V24" s="91"/>
      <c r="W24" s="92">
        <f t="shared" si="0"/>
        <v>0</v>
      </c>
      <c r="X24" s="93">
        <f t="shared" si="1"/>
        <v>0</v>
      </c>
      <c r="Y24" s="66"/>
      <c r="Z24" s="94"/>
      <c r="AA24" s="95"/>
      <c r="AB24" s="96"/>
      <c r="AC24" s="97"/>
    </row>
    <row r="25" spans="1:29" ht="15.75" customHeight="1" x14ac:dyDescent="0.2">
      <c r="A25" s="71" t="s">
        <v>46</v>
      </c>
      <c r="B25" s="72" t="s">
        <v>47</v>
      </c>
      <c r="C25" s="73" t="s">
        <v>48</v>
      </c>
      <c r="D25" s="74" t="s">
        <v>49</v>
      </c>
      <c r="E25" s="75" t="s">
        <v>58</v>
      </c>
      <c r="F25" s="76"/>
      <c r="G25" s="77" t="s">
        <v>59</v>
      </c>
      <c r="H25" s="78" t="s">
        <v>65</v>
      </c>
      <c r="I25" s="75" t="s">
        <v>53</v>
      </c>
      <c r="J25" s="79">
        <v>2016</v>
      </c>
      <c r="K25" s="80">
        <v>0.75</v>
      </c>
      <c r="L25" s="81">
        <v>6</v>
      </c>
      <c r="M25" s="82" t="s">
        <v>114</v>
      </c>
      <c r="N25" s="83"/>
      <c r="O25" s="84"/>
      <c r="P25" s="85" t="s">
        <v>107</v>
      </c>
      <c r="Q25" s="86" t="s">
        <v>110</v>
      </c>
      <c r="R25" s="87" t="s">
        <v>98</v>
      </c>
      <c r="S25" s="88">
        <v>66.666666666666671</v>
      </c>
      <c r="T25" s="89">
        <v>80</v>
      </c>
      <c r="U25" s="90"/>
      <c r="V25" s="91"/>
      <c r="W25" s="92">
        <f t="shared" si="0"/>
        <v>0</v>
      </c>
      <c r="X25" s="93">
        <f t="shared" si="1"/>
        <v>0</v>
      </c>
      <c r="Y25" s="66"/>
      <c r="Z25" s="94"/>
      <c r="AA25" s="95"/>
      <c r="AB25" s="96"/>
      <c r="AC25" s="97"/>
    </row>
    <row r="26" spans="1:29" ht="15.75" customHeight="1" x14ac:dyDescent="0.2">
      <c r="A26" s="71" t="s">
        <v>46</v>
      </c>
      <c r="B26" s="72" t="s">
        <v>47</v>
      </c>
      <c r="C26" s="73" t="s">
        <v>48</v>
      </c>
      <c r="D26" s="74" t="s">
        <v>49</v>
      </c>
      <c r="E26" s="75" t="s">
        <v>58</v>
      </c>
      <c r="F26" s="76"/>
      <c r="G26" s="77" t="s">
        <v>59</v>
      </c>
      <c r="H26" s="78" t="s">
        <v>65</v>
      </c>
      <c r="I26" s="75" t="s">
        <v>53</v>
      </c>
      <c r="J26" s="79">
        <v>2018</v>
      </c>
      <c r="K26" s="80">
        <v>0.75</v>
      </c>
      <c r="L26" s="81">
        <v>2</v>
      </c>
      <c r="M26" s="82" t="s">
        <v>114</v>
      </c>
      <c r="N26" s="83"/>
      <c r="O26" s="84" t="s">
        <v>112</v>
      </c>
      <c r="P26" s="85" t="s">
        <v>80</v>
      </c>
      <c r="Q26" s="86" t="s">
        <v>91</v>
      </c>
      <c r="R26" s="87" t="s">
        <v>99</v>
      </c>
      <c r="S26" s="88">
        <v>66.666666666666671</v>
      </c>
      <c r="T26" s="89">
        <v>80</v>
      </c>
      <c r="U26" s="90"/>
      <c r="V26" s="91"/>
      <c r="W26" s="92">
        <f t="shared" si="0"/>
        <v>0</v>
      </c>
      <c r="X26" s="93">
        <f t="shared" si="1"/>
        <v>0</v>
      </c>
      <c r="Y26" s="66"/>
      <c r="Z26" s="94"/>
      <c r="AA26" s="95"/>
      <c r="AB26" s="96"/>
      <c r="AC26" s="97"/>
    </row>
    <row r="27" spans="1:29" ht="15.75" customHeight="1" x14ac:dyDescent="0.2">
      <c r="A27" s="71" t="s">
        <v>46</v>
      </c>
      <c r="B27" s="72" t="s">
        <v>47</v>
      </c>
      <c r="C27" s="73" t="s">
        <v>48</v>
      </c>
      <c r="D27" s="74" t="s">
        <v>49</v>
      </c>
      <c r="E27" s="75" t="s">
        <v>58</v>
      </c>
      <c r="F27" s="76"/>
      <c r="G27" s="77" t="s">
        <v>59</v>
      </c>
      <c r="H27" s="78" t="s">
        <v>65</v>
      </c>
      <c r="I27" s="75" t="s">
        <v>53</v>
      </c>
      <c r="J27" s="79">
        <v>2018</v>
      </c>
      <c r="K27" s="80">
        <v>3</v>
      </c>
      <c r="L27" s="81">
        <v>1</v>
      </c>
      <c r="M27" s="82" t="s">
        <v>114</v>
      </c>
      <c r="N27" s="83"/>
      <c r="O27" s="84" t="s">
        <v>112</v>
      </c>
      <c r="P27" s="85" t="s">
        <v>83</v>
      </c>
      <c r="Q27" s="86" t="s">
        <v>92</v>
      </c>
      <c r="R27" s="87" t="s">
        <v>99</v>
      </c>
      <c r="S27" s="88">
        <v>500</v>
      </c>
      <c r="T27" s="89">
        <v>600</v>
      </c>
      <c r="U27" s="90"/>
      <c r="V27" s="91"/>
      <c r="W27" s="92">
        <f t="shared" si="0"/>
        <v>0</v>
      </c>
      <c r="X27" s="93">
        <f t="shared" si="1"/>
        <v>0</v>
      </c>
      <c r="Y27" s="66"/>
      <c r="Z27" s="94"/>
      <c r="AA27" s="95"/>
      <c r="AB27" s="96"/>
      <c r="AC27" s="97"/>
    </row>
    <row r="28" spans="1:29" ht="15.75" customHeight="1" x14ac:dyDescent="0.2">
      <c r="A28" s="71" t="s">
        <v>46</v>
      </c>
      <c r="B28" s="72" t="s">
        <v>47</v>
      </c>
      <c r="C28" s="73" t="s">
        <v>66</v>
      </c>
      <c r="D28" s="74" t="s">
        <v>49</v>
      </c>
      <c r="E28" s="75" t="s">
        <v>58</v>
      </c>
      <c r="F28" s="76"/>
      <c r="G28" s="77" t="s">
        <v>59</v>
      </c>
      <c r="H28" s="78" t="s">
        <v>67</v>
      </c>
      <c r="I28" s="75" t="s">
        <v>53</v>
      </c>
      <c r="J28" s="79">
        <v>2004</v>
      </c>
      <c r="K28" s="80">
        <v>0.75</v>
      </c>
      <c r="L28" s="81">
        <v>1</v>
      </c>
      <c r="M28" s="82">
        <v>-0.5</v>
      </c>
      <c r="N28" s="83"/>
      <c r="O28" s="84"/>
      <c r="P28" s="85" t="s">
        <v>84</v>
      </c>
      <c r="Q28" s="86" t="s">
        <v>93</v>
      </c>
      <c r="R28" s="87" t="s">
        <v>98</v>
      </c>
      <c r="S28" s="88">
        <v>183.33333333333334</v>
      </c>
      <c r="T28" s="89">
        <v>220</v>
      </c>
      <c r="U28" s="90"/>
      <c r="V28" s="91"/>
      <c r="W28" s="92">
        <f t="shared" si="0"/>
        <v>0</v>
      </c>
      <c r="X28" s="93">
        <f t="shared" si="1"/>
        <v>0</v>
      </c>
      <c r="Y28" s="66"/>
      <c r="Z28" s="94"/>
      <c r="AA28" s="95"/>
      <c r="AB28" s="96"/>
      <c r="AC28" s="97"/>
    </row>
    <row r="29" spans="1:29" ht="15.75" customHeight="1" x14ac:dyDescent="0.2">
      <c r="A29" s="71" t="s">
        <v>46</v>
      </c>
      <c r="B29" s="72" t="s">
        <v>47</v>
      </c>
      <c r="C29" s="73" t="s">
        <v>48</v>
      </c>
      <c r="D29" s="74" t="s">
        <v>49</v>
      </c>
      <c r="E29" s="75" t="s">
        <v>58</v>
      </c>
      <c r="F29" s="76"/>
      <c r="G29" s="77" t="s">
        <v>59</v>
      </c>
      <c r="H29" s="78" t="s">
        <v>67</v>
      </c>
      <c r="I29" s="75" t="s">
        <v>53</v>
      </c>
      <c r="J29" s="79">
        <v>2018</v>
      </c>
      <c r="K29" s="80">
        <v>0.75</v>
      </c>
      <c r="L29" s="81">
        <v>1</v>
      </c>
      <c r="M29" s="82" t="s">
        <v>114</v>
      </c>
      <c r="N29" s="83"/>
      <c r="O29" s="84" t="s">
        <v>113</v>
      </c>
      <c r="P29" s="85" t="s">
        <v>80</v>
      </c>
      <c r="Q29" s="86" t="s">
        <v>94</v>
      </c>
      <c r="R29" s="87" t="s">
        <v>99</v>
      </c>
      <c r="S29" s="88">
        <v>125</v>
      </c>
      <c r="T29" s="89">
        <v>150</v>
      </c>
      <c r="U29" s="90"/>
      <c r="V29" s="91"/>
      <c r="W29" s="92">
        <f t="shared" si="0"/>
        <v>0</v>
      </c>
      <c r="X29" s="93">
        <f t="shared" si="1"/>
        <v>0</v>
      </c>
      <c r="Y29" s="66"/>
      <c r="Z29" s="94"/>
      <c r="AA29" s="95"/>
      <c r="AB29" s="96"/>
      <c r="AC29" s="97"/>
    </row>
    <row r="30" spans="1:29" ht="15.75" customHeight="1" x14ac:dyDescent="0.2">
      <c r="A30" s="71" t="s">
        <v>46</v>
      </c>
      <c r="B30" s="72" t="s">
        <v>47</v>
      </c>
      <c r="C30" s="73" t="s">
        <v>48</v>
      </c>
      <c r="D30" s="74" t="s">
        <v>49</v>
      </c>
      <c r="E30" s="75" t="s">
        <v>50</v>
      </c>
      <c r="F30" s="76"/>
      <c r="G30" s="77" t="s">
        <v>51</v>
      </c>
      <c r="H30" s="78" t="s">
        <v>103</v>
      </c>
      <c r="I30" s="75" t="s">
        <v>53</v>
      </c>
      <c r="J30" s="79">
        <v>2015</v>
      </c>
      <c r="K30" s="80">
        <v>1.5</v>
      </c>
      <c r="L30" s="81">
        <v>2</v>
      </c>
      <c r="M30" s="82" t="s">
        <v>114</v>
      </c>
      <c r="N30" s="83"/>
      <c r="O30" s="84"/>
      <c r="P30" s="85" t="s">
        <v>107</v>
      </c>
      <c r="Q30" s="86" t="s">
        <v>108</v>
      </c>
      <c r="R30" s="87" t="s">
        <v>99</v>
      </c>
      <c r="S30" s="88">
        <v>63.333333333333336</v>
      </c>
      <c r="T30" s="89">
        <v>76</v>
      </c>
      <c r="U30" s="90"/>
      <c r="V30" s="91"/>
      <c r="W30" s="92">
        <f t="shared" si="0"/>
        <v>0</v>
      </c>
      <c r="X30" s="93">
        <f t="shared" si="1"/>
        <v>0</v>
      </c>
      <c r="Y30" s="66"/>
      <c r="Z30" s="94"/>
      <c r="AA30" s="95"/>
      <c r="AB30" s="96"/>
      <c r="AC30" s="97"/>
    </row>
    <row r="31" spans="1:29" ht="15.75" customHeight="1" x14ac:dyDescent="0.2">
      <c r="A31" s="71" t="s">
        <v>46</v>
      </c>
      <c r="B31" s="72" t="s">
        <v>47</v>
      </c>
      <c r="C31" s="73" t="s">
        <v>48</v>
      </c>
      <c r="D31" s="74" t="s">
        <v>49</v>
      </c>
      <c r="E31" s="75" t="s">
        <v>50</v>
      </c>
      <c r="F31" s="76"/>
      <c r="G31" s="77" t="s">
        <v>51</v>
      </c>
      <c r="H31" s="78" t="s">
        <v>100</v>
      </c>
      <c r="I31" s="75" t="s">
        <v>53</v>
      </c>
      <c r="J31" s="79">
        <v>2018</v>
      </c>
      <c r="K31" s="80">
        <v>0.75</v>
      </c>
      <c r="L31" s="81">
        <v>12</v>
      </c>
      <c r="M31" s="82" t="s">
        <v>114</v>
      </c>
      <c r="N31" s="83"/>
      <c r="O31" s="84"/>
      <c r="P31" s="85" t="s">
        <v>107</v>
      </c>
      <c r="Q31" s="86" t="s">
        <v>108</v>
      </c>
      <c r="R31" s="87" t="s">
        <v>99</v>
      </c>
      <c r="S31" s="88">
        <v>62.5</v>
      </c>
      <c r="T31" s="89">
        <v>75</v>
      </c>
      <c r="U31" s="90"/>
      <c r="V31" s="91"/>
      <c r="W31" s="92">
        <f t="shared" si="0"/>
        <v>0</v>
      </c>
      <c r="X31" s="93">
        <f t="shared" si="1"/>
        <v>0</v>
      </c>
      <c r="Y31" s="66"/>
      <c r="Z31" s="94"/>
      <c r="AA31" s="95"/>
      <c r="AB31" s="96"/>
      <c r="AC31" s="97"/>
    </row>
    <row r="32" spans="1:29" ht="15.75" customHeight="1" x14ac:dyDescent="0.2">
      <c r="A32" s="71" t="s">
        <v>46</v>
      </c>
      <c r="B32" s="72" t="s">
        <v>47</v>
      </c>
      <c r="C32" s="73" t="s">
        <v>48</v>
      </c>
      <c r="D32" s="74" t="s">
        <v>49</v>
      </c>
      <c r="E32" s="75" t="s">
        <v>50</v>
      </c>
      <c r="F32" s="76"/>
      <c r="G32" s="77" t="s">
        <v>51</v>
      </c>
      <c r="H32" s="78" t="s">
        <v>102</v>
      </c>
      <c r="I32" s="75" t="s">
        <v>53</v>
      </c>
      <c r="J32" s="79">
        <v>2015</v>
      </c>
      <c r="K32" s="80">
        <v>1.5</v>
      </c>
      <c r="L32" s="81">
        <v>2</v>
      </c>
      <c r="M32" s="82" t="s">
        <v>114</v>
      </c>
      <c r="N32" s="83"/>
      <c r="O32" s="84"/>
      <c r="P32" s="85" t="s">
        <v>107</v>
      </c>
      <c r="Q32" s="86" t="s">
        <v>108</v>
      </c>
      <c r="R32" s="87" t="s">
        <v>99</v>
      </c>
      <c r="S32" s="88">
        <v>54.166666666666671</v>
      </c>
      <c r="T32" s="89">
        <v>65</v>
      </c>
      <c r="U32" s="90"/>
      <c r="V32" s="91"/>
      <c r="W32" s="92">
        <f t="shared" si="0"/>
        <v>0</v>
      </c>
      <c r="X32" s="93">
        <f t="shared" si="1"/>
        <v>0</v>
      </c>
      <c r="Y32" s="66"/>
      <c r="Z32" s="94"/>
      <c r="AA32" s="95"/>
      <c r="AB32" s="96"/>
      <c r="AC32" s="97"/>
    </row>
    <row r="33" spans="1:29" ht="15.75" customHeight="1" x14ac:dyDescent="0.2">
      <c r="A33" s="71" t="s">
        <v>46</v>
      </c>
      <c r="B33" s="72" t="s">
        <v>47</v>
      </c>
      <c r="C33" s="73" t="s">
        <v>48</v>
      </c>
      <c r="D33" s="74" t="s">
        <v>49</v>
      </c>
      <c r="E33" s="75" t="s">
        <v>50</v>
      </c>
      <c r="F33" s="76"/>
      <c r="G33" s="77" t="s">
        <v>51</v>
      </c>
      <c r="H33" s="78" t="s">
        <v>109</v>
      </c>
      <c r="I33" s="75" t="s">
        <v>53</v>
      </c>
      <c r="J33" s="79">
        <v>1997</v>
      </c>
      <c r="K33" s="80">
        <v>0.75</v>
      </c>
      <c r="L33" s="81">
        <v>3</v>
      </c>
      <c r="M33" s="82">
        <v>-0.5</v>
      </c>
      <c r="N33" s="83"/>
      <c r="O33" s="84"/>
      <c r="P33" s="85" t="s">
        <v>107</v>
      </c>
      <c r="Q33" s="86" t="s">
        <v>110</v>
      </c>
      <c r="R33" s="87" t="s">
        <v>98</v>
      </c>
      <c r="S33" s="88">
        <v>66.666666666666671</v>
      </c>
      <c r="T33" s="89">
        <v>80</v>
      </c>
      <c r="U33" s="90"/>
      <c r="V33" s="91"/>
      <c r="W33" s="92">
        <f t="shared" si="0"/>
        <v>0</v>
      </c>
      <c r="X33" s="93">
        <f t="shared" si="1"/>
        <v>0</v>
      </c>
      <c r="Y33" s="66"/>
      <c r="Z33" s="94"/>
      <c r="AA33" s="95"/>
      <c r="AB33" s="96"/>
      <c r="AC33" s="97"/>
    </row>
    <row r="34" spans="1:29" ht="15.75" customHeight="1" x14ac:dyDescent="0.2">
      <c r="A34" s="71" t="s">
        <v>46</v>
      </c>
      <c r="B34" s="72" t="s">
        <v>47</v>
      </c>
      <c r="C34" s="73" t="s">
        <v>48</v>
      </c>
      <c r="D34" s="74" t="s">
        <v>49</v>
      </c>
      <c r="E34" s="75" t="s">
        <v>50</v>
      </c>
      <c r="F34" s="76"/>
      <c r="G34" s="77" t="s">
        <v>51</v>
      </c>
      <c r="H34" s="78" t="s">
        <v>105</v>
      </c>
      <c r="I34" s="75" t="s">
        <v>53</v>
      </c>
      <c r="J34" s="79">
        <v>2007</v>
      </c>
      <c r="K34" s="80">
        <v>0.75</v>
      </c>
      <c r="L34" s="81">
        <v>12</v>
      </c>
      <c r="M34" s="82">
        <v>-0.5</v>
      </c>
      <c r="N34" s="83"/>
      <c r="O34" s="84"/>
      <c r="P34" s="85" t="s">
        <v>107</v>
      </c>
      <c r="Q34" s="86" t="s">
        <v>108</v>
      </c>
      <c r="R34" s="87" t="s">
        <v>99</v>
      </c>
      <c r="S34" s="88">
        <v>37.5</v>
      </c>
      <c r="T34" s="89">
        <v>45</v>
      </c>
      <c r="U34" s="90"/>
      <c r="V34" s="91"/>
      <c r="W34" s="92">
        <f t="shared" si="0"/>
        <v>0</v>
      </c>
      <c r="X34" s="93">
        <f t="shared" si="1"/>
        <v>0</v>
      </c>
      <c r="Y34" s="66"/>
      <c r="Z34" s="94"/>
      <c r="AA34" s="95"/>
      <c r="AB34" s="96"/>
      <c r="AC34" s="97"/>
    </row>
    <row r="35" spans="1:29" ht="15.75" customHeight="1" x14ac:dyDescent="0.2">
      <c r="A35" s="71" t="s">
        <v>46</v>
      </c>
      <c r="B35" s="72" t="s">
        <v>47</v>
      </c>
      <c r="C35" s="73" t="s">
        <v>48</v>
      </c>
      <c r="D35" s="74" t="s">
        <v>49</v>
      </c>
      <c r="E35" s="75" t="s">
        <v>50</v>
      </c>
      <c r="F35" s="76"/>
      <c r="G35" s="77" t="s">
        <v>51</v>
      </c>
      <c r="H35" s="78" t="s">
        <v>104</v>
      </c>
      <c r="I35" s="75" t="s">
        <v>53</v>
      </c>
      <c r="J35" s="79">
        <v>2003</v>
      </c>
      <c r="K35" s="80">
        <v>0.75</v>
      </c>
      <c r="L35" s="81">
        <v>6</v>
      </c>
      <c r="M35" s="82">
        <v>-0.5</v>
      </c>
      <c r="N35" s="83"/>
      <c r="O35" s="84"/>
      <c r="P35" s="85" t="s">
        <v>107</v>
      </c>
      <c r="Q35" s="86" t="s">
        <v>108</v>
      </c>
      <c r="R35" s="87" t="s">
        <v>99</v>
      </c>
      <c r="S35" s="88">
        <v>75</v>
      </c>
      <c r="T35" s="89">
        <v>90</v>
      </c>
      <c r="U35" s="90"/>
      <c r="V35" s="91"/>
      <c r="W35" s="92">
        <f t="shared" si="0"/>
        <v>0</v>
      </c>
      <c r="X35" s="93">
        <f t="shared" si="1"/>
        <v>0</v>
      </c>
      <c r="Y35" s="66"/>
      <c r="Z35" s="94"/>
      <c r="AA35" s="95"/>
      <c r="AB35" s="96"/>
      <c r="AC35" s="97"/>
    </row>
    <row r="36" spans="1:29" ht="15.75" customHeight="1" x14ac:dyDescent="0.2">
      <c r="A36" s="71" t="s">
        <v>46</v>
      </c>
      <c r="B36" s="72" t="s">
        <v>47</v>
      </c>
      <c r="C36" s="73" t="s">
        <v>48</v>
      </c>
      <c r="D36" s="74" t="s">
        <v>49</v>
      </c>
      <c r="E36" s="75" t="s">
        <v>50</v>
      </c>
      <c r="F36" s="76"/>
      <c r="G36" s="77" t="s">
        <v>51</v>
      </c>
      <c r="H36" s="78" t="s">
        <v>104</v>
      </c>
      <c r="I36" s="75" t="s">
        <v>53</v>
      </c>
      <c r="J36" s="79">
        <v>2007</v>
      </c>
      <c r="K36" s="80">
        <v>0.375</v>
      </c>
      <c r="L36" s="81">
        <v>6</v>
      </c>
      <c r="M36" s="82">
        <v>-0.5</v>
      </c>
      <c r="N36" s="83"/>
      <c r="O36" s="84"/>
      <c r="P36" s="85" t="s">
        <v>107</v>
      </c>
      <c r="Q36" s="86" t="s">
        <v>108</v>
      </c>
      <c r="R36" s="87" t="s">
        <v>99</v>
      </c>
      <c r="S36" s="88">
        <v>41.666666666666671</v>
      </c>
      <c r="T36" s="89">
        <v>50</v>
      </c>
      <c r="U36" s="90"/>
      <c r="V36" s="91"/>
      <c r="W36" s="92">
        <f t="shared" si="0"/>
        <v>0</v>
      </c>
      <c r="X36" s="93">
        <f t="shared" si="1"/>
        <v>0</v>
      </c>
      <c r="Y36" s="66"/>
      <c r="Z36" s="94"/>
      <c r="AA36" s="95"/>
      <c r="AB36" s="96"/>
      <c r="AC36" s="97"/>
    </row>
    <row r="37" spans="1:29" ht="15.75" customHeight="1" x14ac:dyDescent="0.2">
      <c r="A37" s="71" t="s">
        <v>46</v>
      </c>
      <c r="B37" s="72" t="s">
        <v>47</v>
      </c>
      <c r="C37" s="73" t="s">
        <v>48</v>
      </c>
      <c r="D37" s="74" t="s">
        <v>49</v>
      </c>
      <c r="E37" s="75" t="s">
        <v>50</v>
      </c>
      <c r="F37" s="76"/>
      <c r="G37" s="77" t="s">
        <v>51</v>
      </c>
      <c r="H37" s="78" t="s">
        <v>104</v>
      </c>
      <c r="I37" s="75" t="s">
        <v>53</v>
      </c>
      <c r="J37" s="79">
        <v>2012</v>
      </c>
      <c r="K37" s="80">
        <v>0.75</v>
      </c>
      <c r="L37" s="81">
        <v>6</v>
      </c>
      <c r="M37" s="82" t="s">
        <v>114</v>
      </c>
      <c r="N37" s="83"/>
      <c r="O37" s="84"/>
      <c r="P37" s="85" t="s">
        <v>107</v>
      </c>
      <c r="Q37" s="86" t="s">
        <v>108</v>
      </c>
      <c r="R37" s="87" t="s">
        <v>99</v>
      </c>
      <c r="S37" s="88">
        <v>75</v>
      </c>
      <c r="T37" s="89">
        <v>90</v>
      </c>
      <c r="U37" s="90"/>
      <c r="V37" s="91"/>
      <c r="W37" s="92">
        <f t="shared" si="0"/>
        <v>0</v>
      </c>
      <c r="X37" s="93">
        <f t="shared" si="1"/>
        <v>0</v>
      </c>
      <c r="Y37" s="66"/>
      <c r="Z37" s="94"/>
      <c r="AA37" s="95"/>
      <c r="AB37" s="96"/>
      <c r="AC37" s="97"/>
    </row>
    <row r="38" spans="1:29" ht="15.75" customHeight="1" x14ac:dyDescent="0.2">
      <c r="A38" s="71" t="s">
        <v>46</v>
      </c>
      <c r="B38" s="72" t="s">
        <v>47</v>
      </c>
      <c r="C38" s="73" t="s">
        <v>48</v>
      </c>
      <c r="D38" s="74" t="s">
        <v>49</v>
      </c>
      <c r="E38" s="75" t="s">
        <v>50</v>
      </c>
      <c r="F38" s="76"/>
      <c r="G38" s="77" t="s">
        <v>51</v>
      </c>
      <c r="H38" s="78" t="s">
        <v>106</v>
      </c>
      <c r="I38" s="75" t="s">
        <v>53</v>
      </c>
      <c r="J38" s="79">
        <v>1998</v>
      </c>
      <c r="K38" s="80">
        <v>0.375</v>
      </c>
      <c r="L38" s="81">
        <v>6</v>
      </c>
      <c r="M38" s="82">
        <v>-0.5</v>
      </c>
      <c r="N38" s="83"/>
      <c r="O38" s="84"/>
      <c r="P38" s="85" t="s">
        <v>107</v>
      </c>
      <c r="Q38" s="86" t="s">
        <v>108</v>
      </c>
      <c r="R38" s="87" t="s">
        <v>99</v>
      </c>
      <c r="S38" s="88">
        <v>291.66666666666669</v>
      </c>
      <c r="T38" s="89">
        <v>350</v>
      </c>
      <c r="U38" s="90"/>
      <c r="V38" s="91"/>
      <c r="W38" s="92">
        <f t="shared" si="0"/>
        <v>0</v>
      </c>
      <c r="X38" s="93">
        <f t="shared" si="1"/>
        <v>0</v>
      </c>
      <c r="Y38" s="66"/>
      <c r="Z38" s="94"/>
      <c r="AA38" s="95"/>
      <c r="AB38" s="96"/>
      <c r="AC38" s="97"/>
    </row>
    <row r="39" spans="1:29" ht="15.75" customHeight="1" x14ac:dyDescent="0.2">
      <c r="A39" s="71" t="s">
        <v>46</v>
      </c>
      <c r="B39" s="72" t="s">
        <v>47</v>
      </c>
      <c r="C39" s="73" t="s">
        <v>48</v>
      </c>
      <c r="D39" s="74" t="s">
        <v>49</v>
      </c>
      <c r="E39" s="75" t="s">
        <v>50</v>
      </c>
      <c r="F39" s="76"/>
      <c r="G39" s="77" t="s">
        <v>51</v>
      </c>
      <c r="H39" s="78" t="s">
        <v>101</v>
      </c>
      <c r="I39" s="75" t="s">
        <v>53</v>
      </c>
      <c r="J39" s="79">
        <v>2018</v>
      </c>
      <c r="K39" s="80">
        <v>0.75</v>
      </c>
      <c r="L39" s="81">
        <v>12</v>
      </c>
      <c r="M39" s="82" t="s">
        <v>114</v>
      </c>
      <c r="N39" s="83"/>
      <c r="O39" s="84"/>
      <c r="P39" s="85" t="s">
        <v>107</v>
      </c>
      <c r="Q39" s="86" t="s">
        <v>108</v>
      </c>
      <c r="R39" s="87" t="s">
        <v>99</v>
      </c>
      <c r="S39" s="88">
        <v>22.5</v>
      </c>
      <c r="T39" s="89">
        <v>27</v>
      </c>
      <c r="U39" s="90"/>
      <c r="V39" s="91"/>
      <c r="W39" s="92">
        <f t="shared" si="0"/>
        <v>0</v>
      </c>
      <c r="X39" s="93">
        <f t="shared" si="1"/>
        <v>0</v>
      </c>
      <c r="Y39" s="66"/>
      <c r="Z39" s="94"/>
      <c r="AA39" s="95"/>
      <c r="AB39" s="96"/>
      <c r="AC39" s="97"/>
    </row>
    <row r="40" spans="1:29" ht="15.75" customHeight="1" x14ac:dyDescent="0.2">
      <c r="A40" s="71" t="s">
        <v>46</v>
      </c>
      <c r="B40" s="72" t="s">
        <v>47</v>
      </c>
      <c r="C40" s="73" t="s">
        <v>48</v>
      </c>
      <c r="D40" s="74" t="s">
        <v>49</v>
      </c>
      <c r="E40" s="75" t="s">
        <v>50</v>
      </c>
      <c r="F40" s="76"/>
      <c r="G40" s="77" t="s">
        <v>51</v>
      </c>
      <c r="H40" s="78" t="s">
        <v>101</v>
      </c>
      <c r="I40" s="75" t="s">
        <v>53</v>
      </c>
      <c r="J40" s="79">
        <v>2018</v>
      </c>
      <c r="K40" s="80">
        <v>1.5</v>
      </c>
      <c r="L40" s="81">
        <v>2</v>
      </c>
      <c r="M40" s="82" t="s">
        <v>114</v>
      </c>
      <c r="N40" s="83"/>
      <c r="O40" s="84"/>
      <c r="P40" s="85" t="s">
        <v>107</v>
      </c>
      <c r="Q40" s="86" t="s">
        <v>108</v>
      </c>
      <c r="R40" s="87" t="s">
        <v>99</v>
      </c>
      <c r="S40" s="88">
        <v>50</v>
      </c>
      <c r="T40" s="89">
        <v>60</v>
      </c>
      <c r="U40" s="90"/>
      <c r="V40" s="91"/>
      <c r="W40" s="92">
        <f t="shared" si="0"/>
        <v>0</v>
      </c>
      <c r="X40" s="93">
        <f t="shared" si="1"/>
        <v>0</v>
      </c>
      <c r="Y40" s="66"/>
      <c r="Z40" s="94"/>
      <c r="AA40" s="95"/>
      <c r="AB40" s="96"/>
      <c r="AC40" s="97"/>
    </row>
    <row r="41" spans="1:29" ht="15.75" customHeight="1" x14ac:dyDescent="0.2">
      <c r="A41" s="71" t="s">
        <v>46</v>
      </c>
      <c r="B41" s="72" t="s">
        <v>47</v>
      </c>
      <c r="C41" s="73" t="s">
        <v>48</v>
      </c>
      <c r="D41" s="74" t="s">
        <v>49</v>
      </c>
      <c r="E41" s="75" t="s">
        <v>50</v>
      </c>
      <c r="F41" s="76"/>
      <c r="G41" s="77" t="s">
        <v>51</v>
      </c>
      <c r="H41" s="78" t="s">
        <v>52</v>
      </c>
      <c r="I41" s="75" t="s">
        <v>53</v>
      </c>
      <c r="J41" s="79">
        <v>1999</v>
      </c>
      <c r="K41" s="80">
        <v>0.375</v>
      </c>
      <c r="L41" s="81">
        <v>1</v>
      </c>
      <c r="M41" s="82">
        <v>-0.5</v>
      </c>
      <c r="N41" s="83"/>
      <c r="O41" s="84"/>
      <c r="P41" s="85" t="s">
        <v>68</v>
      </c>
      <c r="Q41" s="86" t="s">
        <v>70</v>
      </c>
      <c r="R41" s="87" t="s">
        <v>98</v>
      </c>
      <c r="S41" s="88">
        <v>200</v>
      </c>
      <c r="T41" s="89">
        <v>240</v>
      </c>
      <c r="U41" s="90"/>
      <c r="V41" s="91"/>
      <c r="W41" s="92">
        <f t="shared" si="0"/>
        <v>0</v>
      </c>
      <c r="X41" s="93">
        <f t="shared" si="1"/>
        <v>0</v>
      </c>
      <c r="Y41" s="66"/>
      <c r="Z41" s="94"/>
      <c r="AA41" s="95"/>
      <c r="AB41" s="96"/>
      <c r="AC41" s="97"/>
    </row>
    <row r="42" spans="1:29" ht="15.75" customHeight="1" x14ac:dyDescent="0.2">
      <c r="A42" s="71" t="s">
        <v>46</v>
      </c>
      <c r="B42" s="72" t="s">
        <v>47</v>
      </c>
      <c r="C42" s="73" t="s">
        <v>48</v>
      </c>
      <c r="D42" s="74" t="s">
        <v>49</v>
      </c>
      <c r="E42" s="75" t="s">
        <v>50</v>
      </c>
      <c r="F42" s="76"/>
      <c r="G42" s="77" t="s">
        <v>51</v>
      </c>
      <c r="H42" s="78" t="s">
        <v>54</v>
      </c>
      <c r="I42" s="75" t="s">
        <v>53</v>
      </c>
      <c r="J42" s="79">
        <v>2012</v>
      </c>
      <c r="K42" s="80">
        <v>0.375</v>
      </c>
      <c r="L42" s="81">
        <v>2</v>
      </c>
      <c r="M42" s="82" t="s">
        <v>114</v>
      </c>
      <c r="N42" s="83"/>
      <c r="O42" s="84"/>
      <c r="P42" s="85" t="s">
        <v>69</v>
      </c>
      <c r="Q42" s="86" t="s">
        <v>71</v>
      </c>
      <c r="R42" s="87" t="s">
        <v>98</v>
      </c>
      <c r="S42" s="88">
        <v>70.833333333333343</v>
      </c>
      <c r="T42" s="89">
        <v>85</v>
      </c>
      <c r="U42" s="90"/>
      <c r="V42" s="91"/>
      <c r="W42" s="92">
        <f t="shared" si="0"/>
        <v>0</v>
      </c>
      <c r="X42" s="93">
        <f t="shared" si="1"/>
        <v>0</v>
      </c>
      <c r="Y42" s="66"/>
      <c r="Z42" s="94"/>
      <c r="AA42" s="95"/>
      <c r="AB42" s="96"/>
      <c r="AC42" s="97"/>
    </row>
    <row r="43" spans="1:29" ht="15.75" customHeight="1" x14ac:dyDescent="0.2">
      <c r="A43" s="71" t="s">
        <v>46</v>
      </c>
      <c r="B43" s="72" t="s">
        <v>47</v>
      </c>
      <c r="C43" s="73" t="s">
        <v>48</v>
      </c>
      <c r="D43" s="74" t="s">
        <v>49</v>
      </c>
      <c r="E43" s="75" t="s">
        <v>50</v>
      </c>
      <c r="F43" s="76"/>
      <c r="G43" s="77" t="s">
        <v>51</v>
      </c>
      <c r="H43" s="78" t="s">
        <v>55</v>
      </c>
      <c r="I43" s="75" t="s">
        <v>53</v>
      </c>
      <c r="J43" s="79">
        <v>1999</v>
      </c>
      <c r="K43" s="80">
        <v>0.375</v>
      </c>
      <c r="L43" s="81">
        <v>1</v>
      </c>
      <c r="M43" s="82">
        <v>-0.5</v>
      </c>
      <c r="N43" s="83"/>
      <c r="O43" s="84"/>
      <c r="P43" s="85" t="s">
        <v>68</v>
      </c>
      <c r="Q43" s="86" t="s">
        <v>72</v>
      </c>
      <c r="R43" s="87" t="s">
        <v>98</v>
      </c>
      <c r="S43" s="88">
        <v>416.66666666666669</v>
      </c>
      <c r="T43" s="89">
        <v>500</v>
      </c>
      <c r="U43" s="90"/>
      <c r="V43" s="91"/>
      <c r="W43" s="92">
        <f t="shared" si="0"/>
        <v>0</v>
      </c>
      <c r="X43" s="93">
        <f t="shared" si="1"/>
        <v>0</v>
      </c>
      <c r="Y43" s="66"/>
      <c r="Z43" s="94"/>
      <c r="AA43" s="95"/>
      <c r="AB43" s="96"/>
      <c r="AC43" s="97"/>
    </row>
    <row r="44" spans="1:29" ht="15.75" customHeight="1" x14ac:dyDescent="0.2">
      <c r="A44" s="71" t="s">
        <v>46</v>
      </c>
      <c r="B44" s="72" t="s">
        <v>47</v>
      </c>
      <c r="C44" s="73" t="s">
        <v>48</v>
      </c>
      <c r="D44" s="74" t="s">
        <v>49</v>
      </c>
      <c r="E44" s="75" t="s">
        <v>50</v>
      </c>
      <c r="F44" s="76"/>
      <c r="G44" s="77" t="s">
        <v>51</v>
      </c>
      <c r="H44" s="78" t="s">
        <v>56</v>
      </c>
      <c r="I44" s="75" t="s">
        <v>53</v>
      </c>
      <c r="J44" s="79">
        <v>2004</v>
      </c>
      <c r="K44" s="80">
        <v>0.75</v>
      </c>
      <c r="L44" s="81">
        <v>3</v>
      </c>
      <c r="M44" s="82">
        <v>-0.5</v>
      </c>
      <c r="N44" s="83"/>
      <c r="O44" s="84"/>
      <c r="P44" s="85" t="s">
        <v>107</v>
      </c>
      <c r="Q44" s="86" t="s">
        <v>110</v>
      </c>
      <c r="R44" s="87" t="s">
        <v>98</v>
      </c>
      <c r="S44" s="88">
        <v>33.333333333333336</v>
      </c>
      <c r="T44" s="89">
        <v>40</v>
      </c>
      <c r="U44" s="90"/>
      <c r="V44" s="91"/>
      <c r="W44" s="92">
        <f t="shared" si="0"/>
        <v>0</v>
      </c>
      <c r="X44" s="93">
        <f t="shared" si="1"/>
        <v>0</v>
      </c>
      <c r="Y44" s="66"/>
      <c r="Z44" s="94"/>
      <c r="AA44" s="95"/>
      <c r="AB44" s="96"/>
      <c r="AC44" s="97"/>
    </row>
    <row r="45" spans="1:29" ht="15.75" customHeight="1" x14ac:dyDescent="0.2">
      <c r="A45" s="71" t="s">
        <v>46</v>
      </c>
      <c r="B45" s="72" t="s">
        <v>47</v>
      </c>
      <c r="C45" s="73" t="s">
        <v>48</v>
      </c>
      <c r="D45" s="74" t="s">
        <v>49</v>
      </c>
      <c r="E45" s="75" t="s">
        <v>50</v>
      </c>
      <c r="F45" s="76"/>
      <c r="G45" s="77" t="s">
        <v>51</v>
      </c>
      <c r="H45" s="78" t="s">
        <v>56</v>
      </c>
      <c r="I45" s="75" t="s">
        <v>53</v>
      </c>
      <c r="J45" s="79">
        <v>2016</v>
      </c>
      <c r="K45" s="80">
        <v>1.5</v>
      </c>
      <c r="L45" s="81">
        <v>1</v>
      </c>
      <c r="M45" s="82" t="s">
        <v>114</v>
      </c>
      <c r="N45" s="83"/>
      <c r="O45" s="84"/>
      <c r="P45" s="85" t="s">
        <v>73</v>
      </c>
      <c r="Q45" s="86" t="s">
        <v>74</v>
      </c>
      <c r="R45" s="87" t="s">
        <v>99</v>
      </c>
      <c r="S45" s="88">
        <v>45.833333333333336</v>
      </c>
      <c r="T45" s="89">
        <v>55</v>
      </c>
      <c r="U45" s="90"/>
      <c r="V45" s="91"/>
      <c r="W45" s="92">
        <f t="shared" si="0"/>
        <v>0</v>
      </c>
      <c r="X45" s="93">
        <f t="shared" si="1"/>
        <v>0</v>
      </c>
      <c r="Y45" s="66"/>
      <c r="Z45" s="94"/>
      <c r="AA45" s="95"/>
      <c r="AB45" s="96"/>
      <c r="AC45" s="97"/>
    </row>
    <row r="46" spans="1:29" ht="15.75" customHeight="1" x14ac:dyDescent="0.2">
      <c r="A46" s="71" t="s">
        <v>46</v>
      </c>
      <c r="B46" s="72" t="s">
        <v>47</v>
      </c>
      <c r="C46" s="73" t="s">
        <v>48</v>
      </c>
      <c r="D46" s="74" t="s">
        <v>49</v>
      </c>
      <c r="E46" s="75" t="s">
        <v>50</v>
      </c>
      <c r="F46" s="76"/>
      <c r="G46" s="77" t="s">
        <v>51</v>
      </c>
      <c r="H46" s="78" t="s">
        <v>57</v>
      </c>
      <c r="I46" s="75" t="s">
        <v>53</v>
      </c>
      <c r="J46" s="79">
        <v>2013</v>
      </c>
      <c r="K46" s="80">
        <v>0.75</v>
      </c>
      <c r="L46" s="81">
        <v>2</v>
      </c>
      <c r="M46" s="82" t="s">
        <v>114</v>
      </c>
      <c r="N46" s="83"/>
      <c r="O46" s="84"/>
      <c r="P46" s="85" t="s">
        <v>75</v>
      </c>
      <c r="Q46" s="86" t="s">
        <v>77</v>
      </c>
      <c r="R46" s="87" t="s">
        <v>99</v>
      </c>
      <c r="S46" s="88">
        <v>150</v>
      </c>
      <c r="T46" s="89">
        <v>180</v>
      </c>
      <c r="U46" s="90"/>
      <c r="V46" s="91"/>
      <c r="W46" s="92">
        <f t="shared" si="0"/>
        <v>0</v>
      </c>
      <c r="X46" s="93">
        <f t="shared" si="1"/>
        <v>0</v>
      </c>
      <c r="Y46" s="66"/>
      <c r="Z46" s="94"/>
      <c r="AA46" s="95"/>
      <c r="AB46" s="96"/>
      <c r="AC46" s="97"/>
    </row>
    <row r="47" spans="1:29" ht="15.75" customHeight="1" thickBot="1" x14ac:dyDescent="0.25">
      <c r="A47" s="98" t="s">
        <v>46</v>
      </c>
      <c r="B47" s="99" t="s">
        <v>47</v>
      </c>
      <c r="C47" s="100" t="s">
        <v>48</v>
      </c>
      <c r="D47" s="101" t="s">
        <v>49</v>
      </c>
      <c r="E47" s="102" t="s">
        <v>50</v>
      </c>
      <c r="F47" s="103"/>
      <c r="G47" s="77" t="s">
        <v>51</v>
      </c>
      <c r="H47" s="104" t="s">
        <v>57</v>
      </c>
      <c r="I47" s="102" t="s">
        <v>53</v>
      </c>
      <c r="J47" s="105">
        <v>2014</v>
      </c>
      <c r="K47" s="106">
        <v>0.75</v>
      </c>
      <c r="L47" s="107">
        <v>1</v>
      </c>
      <c r="M47" s="82" t="s">
        <v>114</v>
      </c>
      <c r="N47" s="108"/>
      <c r="O47" s="109"/>
      <c r="P47" s="110" t="s">
        <v>76</v>
      </c>
      <c r="Q47" s="111" t="s">
        <v>78</v>
      </c>
      <c r="R47" s="112" t="s">
        <v>99</v>
      </c>
      <c r="S47" s="113">
        <v>100</v>
      </c>
      <c r="T47" s="114">
        <v>120</v>
      </c>
      <c r="U47" s="115"/>
      <c r="V47" s="116"/>
      <c r="W47" s="117">
        <f t="shared" si="0"/>
        <v>0</v>
      </c>
      <c r="X47" s="118">
        <f t="shared" si="1"/>
        <v>0</v>
      </c>
      <c r="Y47" s="66"/>
      <c r="Z47" s="94"/>
      <c r="AA47" s="95"/>
      <c r="AB47" s="96"/>
      <c r="AC47" s="97"/>
    </row>
    <row r="48" spans="1:29" ht="15.75" customHeight="1" x14ac:dyDescent="0.2">
      <c r="D48" s="66"/>
      <c r="E48" s="66"/>
      <c r="F48" s="66"/>
      <c r="G48" s="119"/>
      <c r="H48" s="119"/>
      <c r="I48" s="66"/>
      <c r="K48" s="120"/>
      <c r="M48" s="121"/>
      <c r="N48" s="121"/>
      <c r="O48" s="121"/>
      <c r="P48" s="121"/>
      <c r="Q48" s="122"/>
      <c r="R48" s="122"/>
      <c r="S48" s="123"/>
      <c r="T48" s="124"/>
      <c r="U48" s="119"/>
      <c r="V48" s="3"/>
      <c r="W48" s="3"/>
      <c r="X48" s="3"/>
      <c r="Y48" s="66"/>
      <c r="Z48" s="120"/>
      <c r="AA48" s="120"/>
      <c r="AB48" s="120"/>
      <c r="AC48" s="66"/>
    </row>
    <row r="49" spans="4:29" ht="15.75" customHeight="1" x14ac:dyDescent="0.2">
      <c r="D49" s="66"/>
      <c r="E49" s="66"/>
      <c r="F49" s="66"/>
      <c r="G49" s="119"/>
      <c r="H49" s="119"/>
      <c r="I49" s="66"/>
      <c r="K49" s="120"/>
      <c r="M49" s="121"/>
      <c r="N49" s="121"/>
      <c r="O49" s="121"/>
      <c r="P49" s="121"/>
      <c r="Q49" s="122"/>
      <c r="R49" s="122"/>
      <c r="S49" s="123"/>
      <c r="T49" s="124"/>
      <c r="U49" s="119"/>
      <c r="V49" s="3"/>
      <c r="W49" s="3"/>
      <c r="X49" s="3"/>
      <c r="Y49" s="66"/>
      <c r="Z49" s="120"/>
      <c r="AA49" s="120"/>
      <c r="AB49" s="120"/>
      <c r="AC49" s="66"/>
    </row>
    <row r="50" spans="4:29" ht="15.75" customHeight="1" x14ac:dyDescent="0.2">
      <c r="D50" s="66"/>
      <c r="E50" s="66"/>
      <c r="F50" s="66"/>
      <c r="G50" s="119"/>
      <c r="H50" s="119"/>
      <c r="I50" s="66"/>
      <c r="K50" s="120"/>
      <c r="M50" s="121"/>
      <c r="N50" s="121"/>
      <c r="O50" s="121"/>
      <c r="P50" s="121"/>
      <c r="Q50" s="122"/>
      <c r="R50" s="122"/>
      <c r="S50" s="123"/>
      <c r="T50" s="124"/>
      <c r="U50" s="119"/>
      <c r="V50" s="3"/>
      <c r="W50" s="3"/>
      <c r="X50" s="3"/>
      <c r="Y50" s="66"/>
      <c r="Z50" s="120"/>
      <c r="AA50" s="120"/>
      <c r="AB50" s="120"/>
      <c r="AC50" s="66"/>
    </row>
    <row r="51" spans="4:29" ht="15.75" customHeight="1" x14ac:dyDescent="0.2">
      <c r="D51" s="66"/>
      <c r="E51" s="66"/>
      <c r="F51" s="66"/>
      <c r="G51" s="119"/>
      <c r="H51" s="119"/>
      <c r="I51" s="66"/>
      <c r="K51" s="120"/>
      <c r="M51" s="121"/>
      <c r="N51" s="121"/>
      <c r="O51" s="121"/>
      <c r="P51" s="121"/>
      <c r="Q51" s="122"/>
      <c r="R51" s="122"/>
      <c r="S51" s="123"/>
      <c r="T51" s="124"/>
      <c r="U51" s="119"/>
      <c r="V51" s="3"/>
      <c r="W51" s="3"/>
      <c r="X51" s="3"/>
      <c r="Y51" s="66"/>
      <c r="Z51" s="120"/>
      <c r="AA51" s="120"/>
      <c r="AB51" s="120"/>
      <c r="AC51" s="66"/>
    </row>
    <row r="52" spans="4:29" ht="15.75" customHeight="1" x14ac:dyDescent="0.2">
      <c r="D52" s="66"/>
      <c r="E52" s="66"/>
      <c r="F52" s="66"/>
      <c r="G52" s="119"/>
      <c r="H52" s="119"/>
      <c r="I52" s="66"/>
      <c r="K52" s="120"/>
      <c r="M52" s="121"/>
      <c r="N52" s="121"/>
      <c r="O52" s="121"/>
      <c r="P52" s="121"/>
      <c r="Q52" s="122"/>
      <c r="R52" s="122"/>
      <c r="S52" s="123"/>
      <c r="T52" s="124"/>
      <c r="U52" s="119"/>
      <c r="V52" s="3"/>
      <c r="W52" s="3"/>
      <c r="X52" s="3"/>
      <c r="Y52" s="66"/>
      <c r="Z52" s="120"/>
      <c r="AA52" s="120"/>
      <c r="AB52" s="120"/>
      <c r="AC52" s="66"/>
    </row>
    <row r="53" spans="4:29" ht="15.75" customHeight="1" x14ac:dyDescent="0.2">
      <c r="D53" s="66"/>
      <c r="E53" s="66"/>
      <c r="F53" s="66"/>
      <c r="G53" s="119"/>
      <c r="H53" s="119"/>
      <c r="I53" s="66"/>
      <c r="K53" s="120"/>
      <c r="M53" s="121"/>
      <c r="N53" s="121"/>
      <c r="O53" s="121"/>
      <c r="P53" s="121"/>
      <c r="Q53" s="122"/>
      <c r="R53" s="122"/>
      <c r="S53" s="123"/>
      <c r="T53" s="124"/>
      <c r="U53" s="119"/>
      <c r="V53" s="3"/>
      <c r="W53" s="3"/>
      <c r="X53" s="3"/>
      <c r="Y53" s="66"/>
      <c r="Z53" s="120"/>
      <c r="AA53" s="120"/>
      <c r="AB53" s="120"/>
      <c r="AC53" s="66"/>
    </row>
    <row r="54" spans="4:29" ht="15.75" customHeight="1" x14ac:dyDescent="0.2">
      <c r="D54" s="66"/>
      <c r="E54" s="66"/>
      <c r="F54" s="66"/>
      <c r="G54" s="119"/>
      <c r="H54" s="119"/>
      <c r="I54" s="66"/>
      <c r="K54" s="120"/>
      <c r="M54" s="121"/>
      <c r="N54" s="121"/>
      <c r="O54" s="121"/>
      <c r="P54" s="121"/>
      <c r="Q54" s="122"/>
      <c r="R54" s="122"/>
      <c r="S54" s="123"/>
      <c r="T54" s="124"/>
      <c r="U54" s="119"/>
      <c r="V54" s="3"/>
      <c r="W54" s="3"/>
      <c r="X54" s="3"/>
      <c r="Y54" s="66"/>
      <c r="Z54" s="120"/>
      <c r="AA54" s="120"/>
      <c r="AB54" s="120"/>
      <c r="AC54" s="66"/>
    </row>
    <row r="55" spans="4:29" ht="15.75" customHeight="1" x14ac:dyDescent="0.2">
      <c r="D55" s="66"/>
      <c r="E55" s="66"/>
      <c r="F55" s="66"/>
      <c r="G55" s="119"/>
      <c r="H55" s="119"/>
      <c r="I55" s="66"/>
      <c r="K55" s="120"/>
      <c r="M55" s="121"/>
      <c r="N55" s="121"/>
      <c r="O55" s="121"/>
      <c r="P55" s="121"/>
      <c r="Q55" s="122"/>
      <c r="R55" s="122"/>
      <c r="S55" s="123"/>
      <c r="T55" s="124"/>
      <c r="U55" s="119"/>
      <c r="V55" s="3"/>
      <c r="W55" s="3"/>
      <c r="X55" s="3"/>
      <c r="Y55" s="66"/>
      <c r="Z55" s="120"/>
      <c r="AA55" s="120"/>
      <c r="AB55" s="120"/>
      <c r="AC55" s="66"/>
    </row>
    <row r="56" spans="4:29" ht="15.75" customHeight="1" x14ac:dyDescent="0.2">
      <c r="D56" s="66"/>
      <c r="E56" s="66"/>
      <c r="F56" s="66"/>
      <c r="G56" s="119"/>
      <c r="H56" s="119"/>
      <c r="I56" s="66"/>
      <c r="K56" s="120"/>
      <c r="M56" s="121"/>
      <c r="N56" s="121"/>
      <c r="O56" s="121"/>
      <c r="P56" s="121"/>
      <c r="Q56" s="122"/>
      <c r="R56" s="122"/>
      <c r="S56" s="123"/>
      <c r="T56" s="124"/>
      <c r="U56" s="119"/>
      <c r="V56" s="3"/>
      <c r="W56" s="3"/>
      <c r="X56" s="3"/>
      <c r="Y56" s="66"/>
      <c r="Z56" s="120"/>
      <c r="AA56" s="120"/>
      <c r="AB56" s="120"/>
      <c r="AC56" s="66"/>
    </row>
    <row r="57" spans="4:29" ht="15.75" customHeight="1" x14ac:dyDescent="0.2">
      <c r="D57" s="66"/>
      <c r="E57" s="66"/>
      <c r="F57" s="66"/>
      <c r="G57" s="119"/>
      <c r="H57" s="119"/>
      <c r="I57" s="66"/>
      <c r="K57" s="120"/>
      <c r="M57" s="121"/>
      <c r="N57" s="121"/>
      <c r="O57" s="121"/>
      <c r="P57" s="121"/>
      <c r="Q57" s="122"/>
      <c r="R57" s="122"/>
      <c r="S57" s="123"/>
      <c r="T57" s="124"/>
      <c r="U57" s="119"/>
      <c r="V57" s="3"/>
      <c r="W57" s="3"/>
      <c r="X57" s="3"/>
      <c r="Y57" s="66"/>
      <c r="Z57" s="120"/>
      <c r="AA57" s="120"/>
      <c r="AB57" s="120"/>
      <c r="AC57" s="66"/>
    </row>
    <row r="58" spans="4:29" ht="15.75" customHeight="1" x14ac:dyDescent="0.2">
      <c r="D58" s="66"/>
      <c r="E58" s="66"/>
      <c r="F58" s="66"/>
      <c r="G58" s="119"/>
      <c r="H58" s="119"/>
      <c r="I58" s="66"/>
      <c r="K58" s="120"/>
      <c r="M58" s="121"/>
      <c r="N58" s="121"/>
      <c r="O58" s="121"/>
      <c r="P58" s="121"/>
      <c r="Q58" s="122"/>
      <c r="R58" s="122"/>
      <c r="S58" s="123"/>
      <c r="T58" s="124"/>
      <c r="U58" s="119"/>
      <c r="V58" s="3"/>
      <c r="W58" s="3"/>
      <c r="X58" s="3"/>
      <c r="Y58" s="66"/>
      <c r="Z58" s="120"/>
      <c r="AA58" s="120"/>
      <c r="AB58" s="120"/>
      <c r="AC58" s="66"/>
    </row>
    <row r="59" spans="4:29" ht="15.75" customHeight="1" x14ac:dyDescent="0.2">
      <c r="D59" s="66"/>
      <c r="E59" s="66"/>
      <c r="F59" s="66"/>
      <c r="G59" s="119"/>
      <c r="H59" s="119"/>
      <c r="I59" s="66"/>
      <c r="K59" s="120"/>
      <c r="M59" s="121"/>
      <c r="N59" s="121"/>
      <c r="O59" s="121"/>
      <c r="P59" s="121"/>
      <c r="Q59" s="122"/>
      <c r="R59" s="122"/>
      <c r="S59" s="123"/>
      <c r="T59" s="124"/>
      <c r="U59" s="119"/>
      <c r="V59" s="3"/>
      <c r="W59" s="3"/>
      <c r="X59" s="3"/>
      <c r="Y59" s="66"/>
      <c r="Z59" s="120"/>
      <c r="AA59" s="120"/>
      <c r="AB59" s="120"/>
      <c r="AC59" s="66"/>
    </row>
    <row r="60" spans="4:29" ht="15.75" customHeight="1" x14ac:dyDescent="0.2">
      <c r="D60" s="66"/>
      <c r="E60" s="66"/>
      <c r="F60" s="66"/>
      <c r="G60" s="119"/>
      <c r="H60" s="119"/>
      <c r="I60" s="66"/>
      <c r="K60" s="120"/>
      <c r="M60" s="121"/>
      <c r="N60" s="121"/>
      <c r="O60" s="121"/>
      <c r="P60" s="121"/>
      <c r="Q60" s="122"/>
      <c r="R60" s="122"/>
      <c r="S60" s="123"/>
      <c r="T60" s="124"/>
      <c r="U60" s="119"/>
      <c r="V60" s="3"/>
      <c r="W60" s="3"/>
      <c r="X60" s="3"/>
      <c r="Y60" s="66"/>
      <c r="Z60" s="120"/>
      <c r="AA60" s="120"/>
      <c r="AB60" s="120"/>
      <c r="AC60" s="66"/>
    </row>
    <row r="61" spans="4:29" ht="15.75" customHeight="1" x14ac:dyDescent="0.2">
      <c r="D61" s="66"/>
      <c r="E61" s="66"/>
      <c r="F61" s="66"/>
      <c r="G61" s="119"/>
      <c r="H61" s="119"/>
      <c r="I61" s="66"/>
      <c r="K61" s="120"/>
      <c r="M61" s="121"/>
      <c r="N61" s="121"/>
      <c r="O61" s="121"/>
      <c r="P61" s="121"/>
      <c r="Q61" s="122"/>
      <c r="R61" s="122"/>
      <c r="S61" s="123"/>
      <c r="T61" s="124"/>
      <c r="U61" s="119"/>
      <c r="V61" s="3"/>
      <c r="W61" s="3"/>
      <c r="X61" s="3"/>
      <c r="Y61" s="66"/>
      <c r="Z61" s="120"/>
      <c r="AA61" s="120"/>
      <c r="AB61" s="120"/>
      <c r="AC61" s="66"/>
    </row>
    <row r="62" spans="4:29" ht="15.75" customHeight="1" x14ac:dyDescent="0.2">
      <c r="D62" s="66"/>
      <c r="E62" s="66"/>
      <c r="F62" s="66"/>
      <c r="G62" s="119"/>
      <c r="H62" s="119"/>
      <c r="I62" s="66"/>
      <c r="K62" s="120"/>
      <c r="M62" s="121"/>
      <c r="N62" s="121"/>
      <c r="O62" s="121"/>
      <c r="P62" s="121"/>
      <c r="Q62" s="122"/>
      <c r="R62" s="122"/>
      <c r="S62" s="123"/>
      <c r="T62" s="124"/>
      <c r="U62" s="119"/>
      <c r="V62" s="3"/>
      <c r="W62" s="3"/>
      <c r="X62" s="3"/>
      <c r="Y62" s="66"/>
      <c r="Z62" s="120"/>
      <c r="AA62" s="120"/>
      <c r="AB62" s="120"/>
      <c r="AC62" s="66"/>
    </row>
    <row r="63" spans="4:29" ht="15.75" customHeight="1" x14ac:dyDescent="0.2">
      <c r="D63" s="66"/>
      <c r="E63" s="66"/>
      <c r="F63" s="66"/>
      <c r="G63" s="119"/>
      <c r="H63" s="119"/>
      <c r="I63" s="66"/>
      <c r="K63" s="120"/>
      <c r="M63" s="121"/>
      <c r="N63" s="121"/>
      <c r="O63" s="121"/>
      <c r="P63" s="121"/>
      <c r="Q63" s="122"/>
      <c r="R63" s="122"/>
      <c r="S63" s="123"/>
      <c r="T63" s="124"/>
      <c r="U63" s="119"/>
      <c r="V63" s="3"/>
      <c r="W63" s="3"/>
      <c r="X63" s="3"/>
      <c r="Y63" s="66"/>
      <c r="Z63" s="120"/>
      <c r="AA63" s="120"/>
      <c r="AB63" s="120"/>
      <c r="AC63" s="66"/>
    </row>
    <row r="64" spans="4:29" ht="15.75" customHeight="1" x14ac:dyDescent="0.2">
      <c r="D64" s="66"/>
      <c r="E64" s="66"/>
      <c r="F64" s="66"/>
      <c r="G64" s="119"/>
      <c r="H64" s="119"/>
      <c r="I64" s="66"/>
      <c r="K64" s="120"/>
      <c r="M64" s="121"/>
      <c r="N64" s="121"/>
      <c r="O64" s="121"/>
      <c r="P64" s="121"/>
      <c r="Q64" s="122"/>
      <c r="R64" s="122"/>
      <c r="S64" s="123"/>
      <c r="T64" s="124"/>
      <c r="U64" s="119"/>
      <c r="V64" s="3"/>
      <c r="W64" s="3"/>
      <c r="X64" s="3"/>
      <c r="Y64" s="66"/>
      <c r="Z64" s="120"/>
      <c r="AA64" s="120"/>
      <c r="AB64" s="120"/>
      <c r="AC64" s="66"/>
    </row>
    <row r="65" spans="4:29" ht="15.75" customHeight="1" x14ac:dyDescent="0.2">
      <c r="D65" s="66"/>
      <c r="E65" s="66"/>
      <c r="F65" s="66"/>
      <c r="G65" s="119"/>
      <c r="H65" s="119"/>
      <c r="I65" s="66"/>
      <c r="K65" s="120"/>
      <c r="M65" s="121"/>
      <c r="N65" s="121"/>
      <c r="O65" s="121"/>
      <c r="P65" s="121"/>
      <c r="Q65" s="122"/>
      <c r="R65" s="122"/>
      <c r="S65" s="123"/>
      <c r="T65" s="124"/>
      <c r="U65" s="119"/>
      <c r="V65" s="3"/>
      <c r="W65" s="3"/>
      <c r="X65" s="3"/>
      <c r="Y65" s="66"/>
      <c r="Z65" s="120"/>
      <c r="AA65" s="120"/>
      <c r="AB65" s="120"/>
      <c r="AC65" s="66"/>
    </row>
    <row r="66" spans="4:29" x14ac:dyDescent="0.2">
      <c r="W66" s="9"/>
      <c r="X66" s="9"/>
    </row>
    <row r="67" spans="4:29" x14ac:dyDescent="0.2">
      <c r="W67" s="9"/>
      <c r="X67" s="9"/>
    </row>
    <row r="68" spans="4:29" x14ac:dyDescent="0.2">
      <c r="W68" s="9"/>
      <c r="X68" s="9"/>
    </row>
    <row r="69" spans="4:29" x14ac:dyDescent="0.2">
      <c r="W69" s="9"/>
      <c r="X69" s="9"/>
    </row>
    <row r="70" spans="4:29" x14ac:dyDescent="0.2">
      <c r="W70" s="9"/>
      <c r="X70" s="9"/>
    </row>
    <row r="71" spans="4:29" x14ac:dyDescent="0.2">
      <c r="W71" s="9"/>
      <c r="X71" s="9"/>
    </row>
    <row r="72" spans="4:29" x14ac:dyDescent="0.2">
      <c r="W72" s="9"/>
      <c r="X72" s="9"/>
    </row>
    <row r="73" spans="4:29" x14ac:dyDescent="0.2">
      <c r="W73" s="9"/>
      <c r="X73" s="9"/>
    </row>
    <row r="74" spans="4:29" x14ac:dyDescent="0.2">
      <c r="W74" s="9"/>
      <c r="X74" s="9"/>
    </row>
    <row r="75" spans="4:29" x14ac:dyDescent="0.2">
      <c r="W75" s="9"/>
      <c r="X75" s="9"/>
    </row>
    <row r="76" spans="4:29" x14ac:dyDescent="0.2">
      <c r="W76" s="9"/>
      <c r="X76" s="9"/>
    </row>
    <row r="77" spans="4:29" x14ac:dyDescent="0.2">
      <c r="W77" s="9"/>
      <c r="X77" s="9"/>
    </row>
    <row r="78" spans="4:29" x14ac:dyDescent="0.2">
      <c r="W78" s="9"/>
      <c r="X78" s="9"/>
    </row>
    <row r="79" spans="4:29" x14ac:dyDescent="0.2">
      <c r="W79" s="9"/>
      <c r="X79" s="9"/>
    </row>
    <row r="80" spans="4:29" x14ac:dyDescent="0.2">
      <c r="W80" s="9"/>
      <c r="X80" s="9"/>
    </row>
    <row r="81" spans="23:24" x14ac:dyDescent="0.2">
      <c r="W81" s="9"/>
      <c r="X81" s="9"/>
    </row>
    <row r="82" spans="23:24" x14ac:dyDescent="0.2">
      <c r="W82" s="9"/>
      <c r="X82" s="9"/>
    </row>
  </sheetData>
  <autoFilter ref="A13:X47"/>
  <mergeCells count="33"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dataValidations disablePrompts="1" count="12">
    <dataValidation type="whole" allowBlank="1" showInputMessage="1" showErrorMessage="1" sqref="Z1:AA11 Z14:AA65">
      <formula1>-500</formula1>
      <formula2>500</formula2>
    </dataValidation>
    <dataValidation type="list" allowBlank="1" showInputMessage="1" showErrorMessage="1" sqref="AB1:AB11 AB14:AB65">
      <formula1>"VERKAUFT,ALTE PREISLISTE,FEHLBESTAND,ZUSTAND,BRUCH"</formula1>
      <formula2>0</formula2>
    </dataValidation>
    <dataValidation type="list" allowBlank="1" showInputMessage="1" showErrorMessage="1" sqref="A30:A47">
      <formula1>"Wein,Schaumwein,Fortified,Spirituose"</formula1>
    </dataValidation>
    <dataValidation type="list" allowBlank="1" showInputMessage="1" showErrorMessage="1" sqref="D30:D47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30:C47">
      <formula1>"trocken, halbtrocken, süß, n.a."</formula1>
    </dataValidation>
    <dataValidation type="list" allowBlank="1" showInputMessage="1" showErrorMessage="1" sqref="B30:B47">
      <formula1>"weiß, rot, rosé, n.a."</formula1>
    </dataValidation>
    <dataValidation type="decimal" allowBlank="1" showInputMessage="1" showErrorMessage="1" sqref="L30:L47">
      <formula1>-100</formula1>
      <formula2>5000</formula2>
    </dataValidation>
    <dataValidation type="list" allowBlank="1" showInputMessage="1" showErrorMessage="1" sqref="L40:L47">
      <formula1>"1,2,3,6,12,sonst."</formula1>
    </dataValidation>
    <dataValidation type="whole" allowBlank="1" showInputMessage="1" showErrorMessage="1" sqref="L14:L29">
      <formula1>0</formula1>
      <formula2>1000</formula2>
    </dataValidation>
    <dataValidation type="list" allowBlank="1" showInputMessage="1" showErrorMessage="1" sqref="C14:C29">
      <formula1>"trocken,süß,halbtrocken,n.a."</formula1>
    </dataValidation>
    <dataValidation type="list" allowBlank="1" showInputMessage="1" showErrorMessage="1" sqref="B14:B29">
      <formula1>"weiß,rot,rosé,n.a."</formula1>
    </dataValidation>
    <dataValidation type="list" allowBlank="1" showInputMessage="1" showErrorMessage="1" sqref="A14:A29">
      <formula1>"Wein,Schaumwein,Fortfied,Spirituose"</formula1>
    </dataValidation>
  </dataValidations>
  <pageMargins left="0.75" right="0.75" top="1" bottom="1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2018-06-25T14:39:40Z</cp:lastPrinted>
  <dcterms:created xsi:type="dcterms:W3CDTF">2014-09-02T10:40:28Z</dcterms:created>
  <dcterms:modified xsi:type="dcterms:W3CDTF">2020-05-23T06:20:54Z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