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EFAF15B7-61AF-D042-9C17-F4AF3D144DDB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</sheets>
  <definedNames>
    <definedName name="_xlnm._FilterDatabase" localSheetId="0" hidden="1">Gesamtliste!$A$13:$BW$94</definedName>
    <definedName name="_xlnm.Print_Area" localSheetId="0">Gesamtliste!$D$1:$X$112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4" i="1" l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4" i="1"/>
  <c r="X24" i="1"/>
  <c r="W25" i="1"/>
  <c r="X25" i="1"/>
  <c r="W26" i="1"/>
  <c r="X26" i="1"/>
  <c r="W27" i="1"/>
  <c r="X27" i="1"/>
  <c r="W49" i="1"/>
  <c r="X49" i="1"/>
  <c r="W48" i="1"/>
  <c r="X48" i="1"/>
  <c r="W50" i="1"/>
  <c r="X50" i="1"/>
  <c r="W53" i="1"/>
  <c r="X53" i="1"/>
  <c r="W57" i="1"/>
  <c r="X57" i="1"/>
  <c r="W58" i="1"/>
  <c r="X58" i="1"/>
  <c r="W44" i="1"/>
  <c r="X44" i="1"/>
  <c r="W45" i="1"/>
  <c r="X45" i="1"/>
  <c r="W46" i="1"/>
  <c r="X46" i="1"/>
  <c r="W47" i="1"/>
  <c r="X47" i="1"/>
  <c r="W56" i="1"/>
  <c r="X56" i="1"/>
  <c r="W51" i="1"/>
  <c r="X51" i="1"/>
  <c r="W52" i="1"/>
  <c r="X52" i="1"/>
  <c r="W54" i="1"/>
  <c r="X54" i="1"/>
  <c r="W55" i="1"/>
  <c r="X55" i="1"/>
  <c r="W85" i="1"/>
  <c r="X85" i="1"/>
  <c r="W86" i="1"/>
  <c r="X86" i="1"/>
  <c r="W87" i="1"/>
  <c r="X87" i="1"/>
  <c r="W89" i="1"/>
  <c r="X89" i="1"/>
  <c r="W90" i="1"/>
  <c r="X90" i="1"/>
  <c r="W91" i="1"/>
  <c r="X91" i="1"/>
  <c r="W29" i="1"/>
  <c r="X29" i="1"/>
  <c r="W30" i="1"/>
  <c r="X30" i="1"/>
  <c r="W31" i="1"/>
  <c r="X31" i="1"/>
  <c r="W32" i="1"/>
  <c r="X32" i="1"/>
  <c r="W35" i="1"/>
  <c r="X35" i="1"/>
  <c r="W38" i="1"/>
  <c r="X38" i="1"/>
  <c r="W39" i="1"/>
  <c r="X39" i="1"/>
  <c r="W40" i="1"/>
  <c r="X40" i="1"/>
  <c r="W41" i="1"/>
  <c r="X41" i="1"/>
  <c r="W42" i="1"/>
  <c r="X42" i="1"/>
  <c r="W61" i="1"/>
  <c r="X61" i="1"/>
  <c r="W62" i="1"/>
  <c r="X62" i="1"/>
  <c r="W63" i="1"/>
  <c r="X63" i="1"/>
  <c r="W64" i="1"/>
  <c r="X64" i="1"/>
  <c r="W65" i="1"/>
  <c r="X65" i="1"/>
  <c r="W68" i="1"/>
  <c r="X68" i="1"/>
  <c r="W69" i="1"/>
  <c r="X69" i="1"/>
  <c r="W70" i="1"/>
  <c r="X70" i="1"/>
  <c r="W71" i="1"/>
  <c r="X71" i="1"/>
  <c r="W73" i="1"/>
  <c r="X73" i="1"/>
  <c r="W74" i="1"/>
  <c r="X74" i="1"/>
  <c r="W79" i="1"/>
  <c r="X79" i="1"/>
  <c r="W75" i="1"/>
  <c r="X75" i="1"/>
  <c r="W76" i="1"/>
  <c r="X76" i="1"/>
  <c r="W77" i="1"/>
  <c r="X77" i="1"/>
  <c r="W78" i="1"/>
  <c r="X78" i="1"/>
  <c r="W80" i="1"/>
  <c r="X80" i="1"/>
  <c r="W81" i="1"/>
  <c r="X81" i="1"/>
  <c r="W82" i="1"/>
  <c r="X82" i="1"/>
  <c r="W83" i="1"/>
  <c r="X83" i="1"/>
  <c r="W84" i="1"/>
  <c r="X84" i="1"/>
  <c r="V4" i="1"/>
  <c r="W4" i="1" l="1"/>
  <c r="X8" i="1" s="1"/>
  <c r="X9" i="1" s="1"/>
  <c r="X10" i="1" s="1"/>
  <c r="X4" i="1"/>
</calcChain>
</file>

<file path=xl/sharedStrings.xml><?xml version="1.0" encoding="utf-8"?>
<sst xmlns="http://schemas.openxmlformats.org/spreadsheetml/2006/main" count="1103" uniqueCount="283">
  <si>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</si>
  <si>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</si>
  <si>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</si>
  <si>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</si>
  <si>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</si>
  <si>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</si>
  <si>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</si>
  <si>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</si>
  <si>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</si>
  <si>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</si>
  <si>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</si>
  <si>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</si>
  <si>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</si>
  <si>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</si>
  <si>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</si>
  <si>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</si>
  <si>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</si>
  <si>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</si>
  <si>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</si>
  <si>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</si>
  <si>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</si>
  <si>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</si>
  <si>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</si>
  <si>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PREIS / FLASCHE</t>
  </si>
  <si>
    <t>BESTELLUNG</t>
  </si>
  <si>
    <t>GESAMT EXKL. MWST</t>
  </si>
  <si>
    <t>GESAMT INKL. MWST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</si>
  <si>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</si>
  <si>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</si>
  <si>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</si>
  <si>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</si>
  <si>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</si>
  <si>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</si>
  <si>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</si>
  <si>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</si>
  <si>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</si>
  <si>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</si>
  <si>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</si>
  <si>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</si>
  <si>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 xml:space="preserve">VERSAND / ABHOLUNG     </t>
  </si>
  <si>
    <t>D/U</t>
  </si>
  <si>
    <t>Menge</t>
  </si>
  <si>
    <t>Selektion</t>
  </si>
  <si>
    <t>First come. First serve. / Es gelten unsere AGB's. www.trinkreif.at / info@trinkreif.at / +4319974145</t>
  </si>
  <si>
    <t>weiß</t>
  </si>
  <si>
    <t>trocken</t>
  </si>
  <si>
    <t>Österreich</t>
  </si>
  <si>
    <t>Kamptal</t>
  </si>
  <si>
    <t>Bründlmayer</t>
  </si>
  <si>
    <t>Cuvee</t>
  </si>
  <si>
    <t>Wein</t>
  </si>
  <si>
    <t>Grüner Veltliner Alte Reben</t>
  </si>
  <si>
    <t>Grüner Veltliner</t>
  </si>
  <si>
    <t>Grüner Veltliner Käferberg</t>
  </si>
  <si>
    <t>Grüner Veltliner Lamm</t>
  </si>
  <si>
    <t>Riesling Heiligenstein Alte Reben</t>
  </si>
  <si>
    <t>Riesling</t>
  </si>
  <si>
    <t>Riesling Heiligenstein Lyra</t>
  </si>
  <si>
    <t>süß</t>
  </si>
  <si>
    <t>Leithaberg</t>
  </si>
  <si>
    <t>Ernst Triebaumer</t>
  </si>
  <si>
    <t>rot</t>
  </si>
  <si>
    <t>Blaufränkisch Mariental</t>
  </si>
  <si>
    <t>Blaufränkisch</t>
  </si>
  <si>
    <t>Sauvignon Blanc</t>
  </si>
  <si>
    <t>Gernot Heinrich</t>
  </si>
  <si>
    <t>Salzberg</t>
  </si>
  <si>
    <t>Neusiedlersee</t>
  </si>
  <si>
    <t>Chardonnay</t>
  </si>
  <si>
    <t>Welschriesling</t>
  </si>
  <si>
    <t>Mittelburgenland</t>
  </si>
  <si>
    <t>Gesellmann</t>
  </si>
  <si>
    <t>G</t>
  </si>
  <si>
    <t>Merlot</t>
  </si>
  <si>
    <t>Gabarinza</t>
  </si>
  <si>
    <t>Kracher</t>
  </si>
  <si>
    <t>TBA No. 10 Zweigelt Rose</t>
  </si>
  <si>
    <t>Zweigelt</t>
  </si>
  <si>
    <t xml:space="preserve">TBA No. 12 Grand Cuvee </t>
  </si>
  <si>
    <t>TBA No. 15 Welschriesling</t>
  </si>
  <si>
    <t>TBA No. 2 Welschriesling</t>
  </si>
  <si>
    <t>TBA No. 3 Scheurebe</t>
  </si>
  <si>
    <t>Scheurebe</t>
  </si>
  <si>
    <t>Wachau</t>
  </si>
  <si>
    <t>Hirtzberger</t>
  </si>
  <si>
    <t>Südburgenbland</t>
  </si>
  <si>
    <t>Krutzler</t>
  </si>
  <si>
    <t>Südburgenland</t>
  </si>
  <si>
    <t>Perwolff</t>
  </si>
  <si>
    <t>Südsteiermark</t>
  </si>
  <si>
    <t>Erwin Sabathi</t>
  </si>
  <si>
    <t>Chardonnay Pössnitzberg Alte Reben</t>
  </si>
  <si>
    <t>Sauvignon Blanc Mervilleux</t>
  </si>
  <si>
    <t>Tement</t>
  </si>
  <si>
    <t>F.X. Pichler</t>
  </si>
  <si>
    <t>Grüner Veltliner Kellerberg Smaragd</t>
  </si>
  <si>
    <t>Grüner Veltliner Loibenberg Smaragd</t>
  </si>
  <si>
    <t>Grüner Veltliner M Smaragd</t>
  </si>
  <si>
    <t>Riesling Kellerberg Smaragd</t>
  </si>
  <si>
    <t>Riesling Loibenberg Smaragd</t>
  </si>
  <si>
    <t>Riesling Unendlich Smaragd</t>
  </si>
  <si>
    <t>Grüner Veltliner Rotes Tor Smaragd</t>
  </si>
  <si>
    <t>Riesling Hochrain Smaragd</t>
  </si>
  <si>
    <t>Riesling Singerriedel Smaragd</t>
  </si>
  <si>
    <t>Knoll</t>
  </si>
  <si>
    <t>Grüner Veltliner Schütt Smaragd</t>
  </si>
  <si>
    <t>Riesling Schütt Smaragd</t>
  </si>
  <si>
    <t>Riesling Vinothek Smaragd</t>
  </si>
  <si>
    <t>Prager</t>
  </si>
  <si>
    <t>hf</t>
  </si>
  <si>
    <t>in</t>
  </si>
  <si>
    <t>ev</t>
  </si>
  <si>
    <t>elv</t>
  </si>
  <si>
    <t>ko</t>
  </si>
  <si>
    <t>eb, ev</t>
  </si>
  <si>
    <t>ohne</t>
  </si>
  <si>
    <t>elb</t>
  </si>
  <si>
    <t>eb, elv</t>
  </si>
  <si>
    <t>klb</t>
  </si>
  <si>
    <t>eb, faded</t>
  </si>
  <si>
    <t>ev,elb</t>
  </si>
  <si>
    <t>eb</t>
  </si>
  <si>
    <t>#LogP</t>
  </si>
  <si>
    <t>tr-16-10320</t>
  </si>
  <si>
    <t>P-BOX-B/07</t>
  </si>
  <si>
    <t>R-BOX-K/02</t>
  </si>
  <si>
    <t>tr-16-14468</t>
  </si>
  <si>
    <t>W-BOX-L/02</t>
  </si>
  <si>
    <t>tr-16-16691</t>
  </si>
  <si>
    <t>VR-M/06</t>
  </si>
  <si>
    <t>tr-16-18748</t>
  </si>
  <si>
    <t>VR</t>
  </si>
  <si>
    <t>tr-16-19093</t>
  </si>
  <si>
    <t>tr-16-16690</t>
  </si>
  <si>
    <t>R-BOX-F/04</t>
  </si>
  <si>
    <t>L-BOX-L/03</t>
  </si>
  <si>
    <t>P-BOX-B/05</t>
  </si>
  <si>
    <t>tr-16-15835</t>
  </si>
  <si>
    <t>P-BOX-M/01</t>
  </si>
  <si>
    <t>tr-16-18890</t>
  </si>
  <si>
    <t>G-BOX-B/07</t>
  </si>
  <si>
    <t>tr-16-18066</t>
  </si>
  <si>
    <t>P-BOX-M/04</t>
  </si>
  <si>
    <t>W-BOX-G/07</t>
  </si>
  <si>
    <t>W-BOX-O/08</t>
  </si>
  <si>
    <t>tr-16-18891</t>
  </si>
  <si>
    <t>tr-16-15298</t>
  </si>
  <si>
    <t>tr-16-18068</t>
  </si>
  <si>
    <t>P-BOX-E/01</t>
  </si>
  <si>
    <t>P-BOX-N/08</t>
  </si>
  <si>
    <t>P-BOX-J/05</t>
  </si>
  <si>
    <t>P-BOX-N/05</t>
  </si>
  <si>
    <t>GELB-A/03</t>
  </si>
  <si>
    <t>tr-16-18895</t>
  </si>
  <si>
    <t>tr-16-5223</t>
  </si>
  <si>
    <t>tr-16-18896</t>
  </si>
  <si>
    <t>tr-16-18897</t>
  </si>
  <si>
    <t>R-BOX-J/01</t>
  </si>
  <si>
    <t>W-BOX-B/07</t>
  </si>
  <si>
    <t>W-BOX-N/05</t>
  </si>
  <si>
    <t>L-BOX-H/07</t>
  </si>
  <si>
    <t>tr-16-17879</t>
  </si>
  <si>
    <t>tr-16-18913</t>
  </si>
  <si>
    <t>P-BOX-E/06</t>
  </si>
  <si>
    <t>VR-F/08</t>
  </si>
  <si>
    <t>tr-1615822</t>
  </si>
  <si>
    <t>L-BOX-L/08</t>
  </si>
  <si>
    <t>tr-16-17995</t>
  </si>
  <si>
    <t>L-BOX-C/07</t>
  </si>
  <si>
    <t>tr-16-18000</t>
  </si>
  <si>
    <t>tr-16-16961</t>
  </si>
  <si>
    <t>P-BOX-A/01</t>
  </si>
  <si>
    <t>tr-16-18757</t>
  </si>
  <si>
    <t>W-BOX-T/07</t>
  </si>
  <si>
    <t>G-BOX-A/01</t>
  </si>
  <si>
    <t>W-BOX-E/07</t>
  </si>
  <si>
    <t>W-BOX-Q/04</t>
  </si>
  <si>
    <t>tr-16-18921</t>
  </si>
  <si>
    <t>tr-16-18015</t>
  </si>
  <si>
    <t>tr-16-18186</t>
  </si>
  <si>
    <t>tr-16-15561</t>
  </si>
  <si>
    <t>tr-16-9982</t>
  </si>
  <si>
    <t>W-BOX-K/03</t>
  </si>
  <si>
    <t>tr-16-1262</t>
  </si>
  <si>
    <t>tr-16-1265</t>
  </si>
  <si>
    <t>tr-16-1266</t>
  </si>
  <si>
    <t>tr-16-2218</t>
  </si>
  <si>
    <t>P-BOX-K/07</t>
  </si>
  <si>
    <t>tr-16-18405</t>
  </si>
  <si>
    <t>tr-16-18937</t>
  </si>
  <si>
    <t>L-BOX-E/03</t>
  </si>
  <si>
    <t>tr-16-18026</t>
  </si>
  <si>
    <t>tr-16-14762</t>
  </si>
  <si>
    <t>tr-16-18943</t>
  </si>
  <si>
    <t>tr-16-17818</t>
  </si>
  <si>
    <t>W-BOX-N/06</t>
  </si>
  <si>
    <t>G-BOX-I/05</t>
  </si>
  <si>
    <t>L-BOX-H/02</t>
  </si>
  <si>
    <t>tr-16-16433</t>
  </si>
  <si>
    <t>P-BOX-M/05</t>
  </si>
  <si>
    <t>tr-16-18955</t>
  </si>
  <si>
    <t>tr-16-15708</t>
  </si>
  <si>
    <t>tr-16-17786</t>
  </si>
  <si>
    <t>tr-16-17791</t>
  </si>
  <si>
    <t>L-BOX-C/08</t>
  </si>
  <si>
    <t>tr-16-17792</t>
  </si>
  <si>
    <t>W-BOX-L/01</t>
  </si>
  <si>
    <t>W-BOX-E/08</t>
  </si>
  <si>
    <t>tr-16-11537</t>
  </si>
  <si>
    <t>tr-16-17796</t>
  </si>
  <si>
    <t>tr-16-17797</t>
  </si>
  <si>
    <t>W-BOX-R/06</t>
  </si>
  <si>
    <t>tr-16-17798</t>
  </si>
  <si>
    <t>W-BOX-S/07</t>
  </si>
  <si>
    <t>tr-16-13275</t>
  </si>
  <si>
    <t>G-BOX-F/03</t>
  </si>
  <si>
    <t>tr-16-17801</t>
  </si>
  <si>
    <t>tr-16-14436</t>
  </si>
  <si>
    <t>U</t>
  </si>
  <si>
    <t>F</t>
  </si>
  <si>
    <t>VR-A/08</t>
  </si>
  <si>
    <t>tr-16-17605</t>
  </si>
  <si>
    <t>L-BOX-C/01</t>
  </si>
  <si>
    <t>tr-16-16265</t>
  </si>
  <si>
    <t>L-BOX-I/03</t>
  </si>
  <si>
    <t>tr-16-16445</t>
  </si>
  <si>
    <t>L-BOX-J/02</t>
  </si>
  <si>
    <t>tr-16-16447</t>
  </si>
  <si>
    <t>tr-16-16449</t>
  </si>
  <si>
    <t>tr-16-18530</t>
  </si>
  <si>
    <t>I</t>
  </si>
  <si>
    <t>tr-16-17621</t>
  </si>
  <si>
    <t>tr-16-18965</t>
  </si>
  <si>
    <t>W-BOX-R/08</t>
  </si>
  <si>
    <t>tr-16-8585</t>
  </si>
  <si>
    <t>P-BOX-D/05</t>
  </si>
  <si>
    <t>tr-16-14399</t>
  </si>
  <si>
    <t>P-BOX-I/05</t>
  </si>
  <si>
    <t>tr-16-14531</t>
  </si>
  <si>
    <t>L-BOX-F/02</t>
  </si>
  <si>
    <t>tr-16-16546</t>
  </si>
  <si>
    <t>VR-I/03</t>
  </si>
  <si>
    <t>tr-16-8597</t>
  </si>
  <si>
    <t>tr-16-16530</t>
  </si>
  <si>
    <t>L-BOX-C/06</t>
  </si>
  <si>
    <t>tr-16-16531</t>
  </si>
  <si>
    <t>W-BOX-B/08</t>
  </si>
  <si>
    <t>G-BOX-D/01</t>
  </si>
  <si>
    <t>tr-16-8600</t>
  </si>
  <si>
    <t>tr-16-8603</t>
  </si>
  <si>
    <t>L-BOX-F/08</t>
  </si>
  <si>
    <t>tr-16-16544</t>
  </si>
  <si>
    <t>tr-16-17008</t>
  </si>
  <si>
    <t>tr-16-14460</t>
  </si>
  <si>
    <t>tr-16-8616</t>
  </si>
  <si>
    <t>R-BOX-J/03</t>
  </si>
  <si>
    <t>tr-16-14458</t>
  </si>
  <si>
    <t>VR-G/06</t>
  </si>
  <si>
    <t>tr-16-17509</t>
  </si>
  <si>
    <t>W-BOX-F/08</t>
  </si>
  <si>
    <t>tr-16-8634</t>
  </si>
  <si>
    <t>L-BOX-M/06</t>
  </si>
  <si>
    <t>tr-16-16585</t>
  </si>
  <si>
    <t>tr-16-16578</t>
  </si>
  <si>
    <t>D</t>
  </si>
  <si>
    <t>SCHATZKAMMER</t>
  </si>
  <si>
    <t>x</t>
  </si>
  <si>
    <r>
      <t xml:space="preserve">Riesling Loibenberg Smaragd - </t>
    </r>
    <r>
      <rPr>
        <b/>
        <sz val="12"/>
        <color rgb="FFFF0000"/>
        <rFont val="Calibri"/>
        <family val="2"/>
        <scheme val="minor"/>
      </rPr>
      <t>SCHATZKAMMER</t>
    </r>
  </si>
  <si>
    <r>
      <t xml:space="preserve">Riesling Hochrain Smaragd - </t>
    </r>
    <r>
      <rPr>
        <b/>
        <sz val="12"/>
        <color rgb="FFFF0000"/>
        <rFont val="Calibri"/>
        <family val="2"/>
        <scheme val="minor"/>
      </rPr>
      <t>SCHATZKAMMER</t>
    </r>
  </si>
  <si>
    <r>
      <t xml:space="preserve">Salzberg - </t>
    </r>
    <r>
      <rPr>
        <b/>
        <sz val="12"/>
        <color rgb="FFFF0000"/>
        <rFont val="Calibri"/>
        <family val="2"/>
        <scheme val="minor"/>
      </rPr>
      <t>SCHATZKAMMER</t>
    </r>
  </si>
  <si>
    <t>Klassikerliste 28.01.21</t>
  </si>
  <si>
    <t>tr-16-16694</t>
  </si>
  <si>
    <t>tr-16-10321</t>
  </si>
  <si>
    <t>tr-16-19105</t>
  </si>
  <si>
    <t>VR-F/07</t>
  </si>
  <si>
    <t>tr-16-8574</t>
  </si>
  <si>
    <t>Grüner Veltliner Kellerberg Smaragd - SCHATZKAMMER</t>
  </si>
  <si>
    <t>Riesling Kellerberg Smaragd - SCHATZKAMMER</t>
  </si>
  <si>
    <t>Grüner Veltliner Honivogl Smaragd - SCHATZKAMMER</t>
  </si>
  <si>
    <t>Riesling Singerriedel Smaragd - SCHATZKAMMER</t>
  </si>
  <si>
    <t>Riesling Achleiten Smaragd - SCHATZKAMMER</t>
  </si>
  <si>
    <t>Riesling Wachtum Bodenstein Smaragd - SCHATZKAMMER</t>
  </si>
  <si>
    <t>Morillon Zieregg - SCHATZKAMMER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</si>
</sst>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3" formatCode="_-* #,##0.00_-;\-* #,##0.00_-;_-* &quot;-&quot;??_-;_-@_-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7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07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11" xfId="107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3" fontId="5" fillId="2" borderId="11" xfId="1073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43" fontId="1" fillId="4" borderId="16" xfId="0" applyNumberFormat="1" applyFont="1" applyFill="1" applyBorder="1" applyAlignment="1">
      <alignment horizontal="center" vertical="center"/>
    </xf>
    <xf numFmtId="43" fontId="11" fillId="5" borderId="2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 wrapText="1"/>
    </xf>
    <xf numFmtId="43" fontId="5" fillId="0" borderId="0" xfId="1073" applyFont="1" applyBorder="1" applyAlignment="1">
      <alignment horizontal="right" vertical="center"/>
    </xf>
    <xf numFmtId="0" fontId="11" fillId="7" borderId="49" xfId="0" applyFont="1" applyFill="1" applyBorder="1" applyAlignment="1">
      <alignment horizontal="right" vertical="center"/>
    </xf>
    <xf numFmtId="0" fontId="0" fillId="7" borderId="50" xfId="0" applyFill="1" applyBorder="1" applyAlignment="1">
      <alignment vertical="center"/>
    </xf>
    <xf numFmtId="0" fontId="11" fillId="7" borderId="53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1" fillId="7" borderId="55" xfId="0" applyFont="1" applyFill="1" applyBorder="1" applyAlignment="1">
      <alignment horizontal="right" vertical="center"/>
    </xf>
    <xf numFmtId="0" fontId="0" fillId="7" borderId="37" xfId="0" applyFill="1" applyBorder="1" applyAlignment="1">
      <alignment vertical="center"/>
    </xf>
    <xf numFmtId="43" fontId="11" fillId="7" borderId="52" xfId="0" applyNumberFormat="1" applyFont="1" applyFill="1" applyBorder="1" applyAlignment="1">
      <alignment horizontal="center" vertical="center"/>
    </xf>
    <xf numFmtId="43" fontId="11" fillId="7" borderId="54" xfId="0" applyNumberFormat="1" applyFont="1" applyFill="1" applyBorder="1" applyAlignment="1">
      <alignment horizontal="center" vertical="center"/>
    </xf>
    <xf numFmtId="43" fontId="11" fillId="7" borderId="57" xfId="0" applyNumberFormat="1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6" fontId="14" fillId="0" borderId="0" xfId="0" applyNumberFormat="1" applyFont="1" applyBorder="1" applyAlignment="1">
      <alignment vertical="center"/>
    </xf>
    <xf numFmtId="2" fontId="7" fillId="7" borderId="5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7" fillId="7" borderId="47" xfId="0" applyNumberFormat="1" applyFont="1" applyFill="1" applyBorder="1" applyAlignment="1">
      <alignment horizontal="center" vertical="center"/>
    </xf>
    <xf numFmtId="2" fontId="7" fillId="7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6" fontId="14" fillId="0" borderId="0" xfId="0" applyNumberFormat="1" applyFont="1" applyAlignment="1">
      <alignment vertical="center"/>
    </xf>
    <xf numFmtId="49" fontId="14" fillId="0" borderId="18" xfId="1073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6" fillId="0" borderId="0" xfId="0" applyNumberFormat="1" applyFont="1" applyAlignment="1">
      <alignment horizontal="right" vertical="center"/>
    </xf>
    <xf numFmtId="0" fontId="5" fillId="2" borderId="6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vertical="center"/>
    </xf>
    <xf numFmtId="0" fontId="5" fillId="2" borderId="6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49" fontId="14" fillId="2" borderId="18" xfId="1073" applyNumberFormat="1" applyFont="1" applyFill="1" applyBorder="1" applyAlignment="1">
      <alignment horizontal="center" vertical="center"/>
    </xf>
    <xf numFmtId="43" fontId="1" fillId="2" borderId="16" xfId="0" applyNumberFormat="1" applyFont="1" applyFill="1" applyBorder="1" applyAlignment="1">
      <alignment horizontal="center" vertical="center"/>
    </xf>
    <xf numFmtId="43" fontId="11" fillId="2" borderId="22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43" fontId="0" fillId="4" borderId="43" xfId="0" applyNumberFormat="1" applyFont="1" applyFill="1" applyBorder="1" applyAlignment="1">
      <alignment horizontal="center" vertical="center"/>
    </xf>
    <xf numFmtId="43" fontId="0" fillId="4" borderId="44" xfId="0" applyNumberFormat="1" applyFont="1" applyFill="1" applyBorder="1" applyAlignment="1">
      <alignment horizontal="center" vertical="center"/>
    </xf>
    <xf numFmtId="43" fontId="5" fillId="5" borderId="32" xfId="0" applyNumberFormat="1" applyFont="1" applyFill="1" applyBorder="1" applyAlignment="1">
      <alignment horizontal="center" vertical="center"/>
    </xf>
    <xf numFmtId="43" fontId="5" fillId="5" borderId="33" xfId="0" applyNumberFormat="1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right" vertical="center"/>
    </xf>
    <xf numFmtId="0" fontId="11" fillId="7" borderId="48" xfId="0" applyFont="1" applyFill="1" applyBorder="1" applyAlignment="1">
      <alignment horizontal="right" vertical="center"/>
    </xf>
    <xf numFmtId="0" fontId="12" fillId="7" borderId="4" xfId="0" applyFont="1" applyFill="1" applyBorder="1" applyAlignment="1">
      <alignment horizontal="right" vertical="center"/>
    </xf>
    <xf numFmtId="0" fontId="12" fillId="7" borderId="58" xfId="0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right" vertical="center"/>
    </xf>
    <xf numFmtId="0" fontId="11" fillId="7" borderId="59" xfId="0" applyFont="1" applyFill="1" applyBorder="1" applyAlignment="1">
      <alignment horizontal="right" vertical="center"/>
    </xf>
    <xf numFmtId="0" fontId="0" fillId="7" borderId="47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7" fillId="7" borderId="51" xfId="0" applyNumberFormat="1" applyFon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7" fillId="7" borderId="47" xfId="0" applyNumberFormat="1" applyFont="1" applyFill="1" applyBorder="1" applyAlignment="1">
      <alignment horizontal="center" vertical="center"/>
    </xf>
    <xf numFmtId="2" fontId="7" fillId="7" borderId="5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14" xfId="1073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20" fillId="0" borderId="65" xfId="0" applyNumberFormat="1" applyFont="1" applyBorder="1" applyAlignment="1">
      <alignment horizontal="center" vertical="center"/>
    </xf>
    <xf numFmtId="0" fontId="21" fillId="9" borderId="13" xfId="0" applyFont="1" applyFill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1" fillId="9" borderId="15" xfId="0" applyFont="1" applyFill="1" applyBorder="1" applyAlignment="1">
      <alignment vertical="center"/>
    </xf>
    <xf numFmtId="0" fontId="22" fillId="9" borderId="13" xfId="0" applyFont="1" applyFill="1" applyBorder="1" applyAlignment="1">
      <alignment vertical="center"/>
    </xf>
    <xf numFmtId="0" fontId="22" fillId="9" borderId="14" xfId="0" applyFont="1" applyFill="1" applyBorder="1" applyAlignment="1">
      <alignment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vertical="center"/>
    </xf>
    <xf numFmtId="49" fontId="24" fillId="9" borderId="18" xfId="1073" applyNumberFormat="1" applyFont="1" applyFill="1" applyBorder="1" applyAlignment="1">
      <alignment horizontal="center" vertical="center"/>
    </xf>
    <xf numFmtId="43" fontId="25" fillId="9" borderId="16" xfId="0" applyNumberFormat="1" applyFont="1" applyFill="1" applyBorder="1" applyAlignment="1">
      <alignment horizontal="center" vertical="center"/>
    </xf>
    <xf numFmtId="43" fontId="23" fillId="9" borderId="22" xfId="0" applyNumberFormat="1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/>
    </xf>
    <xf numFmtId="43" fontId="0" fillId="0" borderId="0" xfId="1073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</cellXfs>
  <cellStyles count="6716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Standard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926753</xdr:colOff>
      <xdr:row>1</xdr:row>
      <xdr:rowOff>203187</xdr:rowOff>
    </xdr:from>
    <xdr:to>
      <xdr:col>6</xdr:col>
      <xdr:colOff>1511810</xdr:colOff>
      <xdr:row>2</xdr:row>
      <xdr:rowOff>354040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53" y="420574"/>
          <a:ext cx="2999201" cy="516980"/>
        </a:xfrm>
        <a:prstGeom prst="rect">
          <a:avLst/>
        </a:prstGeom>
      </xdr:spPr>
    </xdr:pic>
    <xdr:clientData/>
  </xdr:twoCellAnchor>
  <xdr:twoCellAnchor editAs="oneCell">
    <xdr:from>
      <xdr:col>7</xdr:col>
      <xdr:colOff>1730565</xdr:colOff>
      <xdr:row>96</xdr:row>
      <xdr:rowOff>70035</xdr:rowOff>
    </xdr:from>
    <xdr:to>
      <xdr:col>19</xdr:col>
      <xdr:colOff>568297</xdr:colOff>
      <xdr:row>109</xdr:row>
      <xdr:rowOff>173859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358" y="387361644"/>
          <a:ext cx="7185053" cy="276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4"/>
  <sheetViews>
    <sheetView showGridLines="0" tabSelected="1" topLeftCell="D1" zoomScaleNormal="60" zoomScalePageLayoutView="87" workbookViewId="0">
      <pane ySplit="13" topLeftCell="A14" activePane="bottomLeft" state="frozen"/>
      <selection activeCell="K1" sqref="K1"/>
      <selection pane="bottomLeft"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20" style="1" hidden="1" customWidth="1"/>
    <col min="7" max="7" width="31.5" style="2" customWidth="1"/>
    <col min="8" max="8" width="50.83203125" style="2" customWidth="1"/>
    <col min="9" max="9" width="14" style="1" hidden="1" customWidth="1" outlineLevel="1" collapsed="1"/>
    <col min="10" max="10" width="8.5" style="82" customWidth="1" collapsed="1"/>
    <col min="11" max="11" width="8.5" style="3" customWidth="1"/>
    <col min="12" max="12" width="8.5" style="62" customWidth="1"/>
    <col min="13" max="13" width="9" style="3" customWidth="1"/>
    <col min="14" max="14" width="8" style="3" hidden="1" customWidth="1"/>
    <col min="15" max="15" width="13" style="3" customWidth="1"/>
    <col min="16" max="16" width="18.5" style="36" hidden="1" customWidth="1" outlineLevel="1"/>
    <col min="17" max="17" width="10" style="37" hidden="1" customWidth="1" outlineLevel="1"/>
    <col min="18" max="18" width="10" style="65" hidden="1" customWidth="1" outlineLevel="1"/>
    <col min="19" max="19" width="10.5" style="5" customWidth="1" collapsed="1"/>
    <col min="20" max="20" width="10.5" style="44" customWidth="1" collapsed="1"/>
    <col min="21" max="21" width="25.33203125" style="68" hidden="1" customWidth="1" outlineLevel="1"/>
    <col min="22" max="22" width="7" style="6" customWidth="1" collapsed="1"/>
    <col min="23" max="23" width="10.33203125" style="28" customWidth="1"/>
    <col min="24" max="24" width="10.5" style="28" customWidth="1"/>
    <col min="25" max="75" width="10.83203125" style="4"/>
    <col min="76" max="16384" width="10.83203125" style="1"/>
  </cols>
  <sheetData>
    <row r="1" spans="1:75" ht="17" thickBot="1" x14ac:dyDescent="0.25">
      <c r="W1" s="6"/>
      <c r="X1" s="6"/>
    </row>
    <row r="2" spans="1:75" ht="29.25" customHeight="1" x14ac:dyDescent="0.2">
      <c r="G2" s="170"/>
      <c r="H2" s="31" t="s">
        <v>28</v>
      </c>
      <c r="I2" s="42"/>
      <c r="J2" s="108"/>
      <c r="K2" s="109"/>
      <c r="L2" s="109"/>
      <c r="M2" s="109"/>
      <c r="N2" s="109"/>
      <c r="O2" s="110"/>
      <c r="S2" s="169" t="s">
        <v>43</v>
      </c>
      <c r="T2" s="169"/>
      <c r="V2" s="103" t="s">
        <v>27</v>
      </c>
      <c r="W2" s="104"/>
      <c r="X2" s="105"/>
    </row>
    <row r="3" spans="1:75" ht="31" customHeight="1" thickBot="1" x14ac:dyDescent="0.25">
      <c r="G3" s="170"/>
      <c r="H3" s="33" t="s">
        <v>29</v>
      </c>
      <c r="I3" s="43"/>
      <c r="J3" s="111"/>
      <c r="K3" s="112"/>
      <c r="L3" s="112"/>
      <c r="M3" s="112"/>
      <c r="N3" s="112"/>
      <c r="O3" s="113"/>
      <c r="Q3" s="57"/>
      <c r="R3" s="66"/>
      <c r="S3" s="169"/>
      <c r="T3" s="169"/>
      <c r="V3" s="23" t="s">
        <v>15</v>
      </c>
      <c r="W3" s="35" t="s">
        <v>25</v>
      </c>
      <c r="X3" s="34" t="s">
        <v>26</v>
      </c>
    </row>
    <row r="4" spans="1:75" ht="28" customHeight="1" x14ac:dyDescent="0.2">
      <c r="D4" s="147" t="s">
        <v>270</v>
      </c>
      <c r="E4" s="147"/>
      <c r="F4" s="147"/>
      <c r="G4" s="171"/>
      <c r="H4" s="32" t="s">
        <v>39</v>
      </c>
      <c r="I4" s="43"/>
      <c r="J4" s="111"/>
      <c r="K4" s="112"/>
      <c r="L4" s="112"/>
      <c r="M4" s="112"/>
      <c r="N4" s="112"/>
      <c r="O4" s="113"/>
      <c r="S4" s="169"/>
      <c r="T4" s="169"/>
      <c r="V4" s="117">
        <f>SUM(V14:V2209)</f>
        <v>0</v>
      </c>
      <c r="W4" s="119">
        <f>SUM(W14:W2209)</f>
        <v>0</v>
      </c>
      <c r="X4" s="121">
        <f>SUM(X14:X2209)</f>
        <v>0</v>
      </c>
    </row>
    <row r="5" spans="1:75" ht="32.25" customHeight="1" thickBot="1" x14ac:dyDescent="0.25">
      <c r="D5" s="133"/>
      <c r="E5" s="134"/>
      <c r="G5" s="170"/>
      <c r="H5" s="30" t="s">
        <v>30</v>
      </c>
      <c r="I5" s="41"/>
      <c r="J5" s="114"/>
      <c r="K5" s="115"/>
      <c r="L5" s="115"/>
      <c r="M5" s="115"/>
      <c r="N5" s="115"/>
      <c r="O5" s="116"/>
      <c r="S5" s="169"/>
      <c r="T5" s="169"/>
      <c r="V5" s="118"/>
      <c r="W5" s="120"/>
      <c r="X5" s="122"/>
    </row>
    <row r="6" spans="1:75" ht="14.25" customHeight="1" x14ac:dyDescent="0.2">
      <c r="G6" s="8"/>
      <c r="H6" s="9"/>
      <c r="J6" s="83"/>
      <c r="U6" s="69"/>
      <c r="W6" s="6"/>
      <c r="X6" s="6"/>
    </row>
    <row r="7" spans="1:75" ht="20.25" hidden="1" customHeight="1" outlineLevel="1" x14ac:dyDescent="0.2">
      <c r="G7" s="8"/>
      <c r="H7" s="45" t="s">
        <v>35</v>
      </c>
      <c r="I7" s="46"/>
      <c r="J7" s="135"/>
      <c r="K7" s="135"/>
      <c r="L7" s="58"/>
      <c r="M7" s="55"/>
      <c r="N7" s="136"/>
      <c r="O7" s="137"/>
      <c r="U7" s="69"/>
      <c r="V7" s="125" t="s">
        <v>31</v>
      </c>
      <c r="W7" s="126"/>
      <c r="X7" s="51">
        <v>0</v>
      </c>
    </row>
    <row r="8" spans="1:75" ht="20.25" hidden="1" customHeight="1" outlineLevel="1" x14ac:dyDescent="0.2">
      <c r="G8" s="8"/>
      <c r="H8" s="47" t="s">
        <v>36</v>
      </c>
      <c r="I8" s="48"/>
      <c r="J8" s="145"/>
      <c r="K8" s="145"/>
      <c r="L8" s="60"/>
      <c r="M8" s="56"/>
      <c r="N8" s="129"/>
      <c r="O8" s="130"/>
      <c r="U8" s="69"/>
      <c r="V8" s="123" t="s">
        <v>33</v>
      </c>
      <c r="W8" s="124"/>
      <c r="X8" s="52">
        <f>X7+W4</f>
        <v>0</v>
      </c>
    </row>
    <row r="9" spans="1:75" ht="20.25" hidden="1" customHeight="1" outlineLevel="1" x14ac:dyDescent="0.2">
      <c r="G9" s="8"/>
      <c r="H9" s="47" t="s">
        <v>37</v>
      </c>
      <c r="I9" s="48"/>
      <c r="J9" s="145"/>
      <c r="K9" s="145"/>
      <c r="L9" s="60"/>
      <c r="M9" s="56"/>
      <c r="N9" s="129"/>
      <c r="O9" s="130"/>
      <c r="U9" s="69"/>
      <c r="V9" s="123" t="s">
        <v>32</v>
      </c>
      <c r="W9" s="124"/>
      <c r="X9" s="52">
        <f>X8*0.2</f>
        <v>0</v>
      </c>
    </row>
    <row r="10" spans="1:75" ht="20.25" hidden="1" customHeight="1" outlineLevel="1" thickBot="1" x14ac:dyDescent="0.25">
      <c r="G10" s="8"/>
      <c r="H10" s="49" t="s">
        <v>38</v>
      </c>
      <c r="I10" s="50"/>
      <c r="J10" s="146"/>
      <c r="K10" s="146"/>
      <c r="L10" s="61"/>
      <c r="M10" s="54"/>
      <c r="N10" s="131"/>
      <c r="O10" s="132"/>
      <c r="U10" s="69"/>
      <c r="V10" s="127" t="s">
        <v>34</v>
      </c>
      <c r="W10" s="128"/>
      <c r="X10" s="53">
        <f>X9+X8</f>
        <v>0</v>
      </c>
    </row>
    <row r="11" spans="1:75" ht="14.25" customHeight="1" collapsed="1" thickBot="1" x14ac:dyDescent="0.25">
      <c r="G11" s="8"/>
      <c r="H11" s="9"/>
      <c r="J11" s="83"/>
      <c r="U11" s="69"/>
      <c r="W11" s="6"/>
      <c r="X11" s="6"/>
    </row>
    <row r="12" spans="1:75" s="7" customFormat="1" ht="26.25" customHeight="1" x14ac:dyDescent="0.2">
      <c r="A12" s="138" t="s">
        <v>0</v>
      </c>
      <c r="B12" s="139"/>
      <c r="C12" s="140"/>
      <c r="D12" s="138" t="s">
        <v>1</v>
      </c>
      <c r="E12" s="139"/>
      <c r="F12" s="140"/>
      <c r="G12" s="144" t="s">
        <v>2</v>
      </c>
      <c r="H12" s="106"/>
      <c r="I12" s="106"/>
      <c r="J12" s="106"/>
      <c r="K12" s="106"/>
      <c r="L12" s="59"/>
      <c r="M12" s="141" t="s">
        <v>3</v>
      </c>
      <c r="N12" s="142"/>
      <c r="O12" s="143"/>
      <c r="P12" s="38"/>
      <c r="Q12" s="38"/>
      <c r="R12" s="38"/>
      <c r="S12" s="106" t="s">
        <v>23</v>
      </c>
      <c r="T12" s="107"/>
      <c r="U12" s="87" t="s">
        <v>42</v>
      </c>
      <c r="V12" s="103" t="s">
        <v>24</v>
      </c>
      <c r="W12" s="104"/>
      <c r="X12" s="105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</row>
    <row r="13" spans="1:75" s="4" customFormat="1" ht="29.25" customHeight="1" thickBot="1" x14ac:dyDescent="0.25">
      <c r="A13" s="15" t="s">
        <v>4</v>
      </c>
      <c r="B13" s="16" t="s">
        <v>5</v>
      </c>
      <c r="C13" s="17" t="s">
        <v>6</v>
      </c>
      <c r="D13" s="15" t="s">
        <v>7</v>
      </c>
      <c r="E13" s="16" t="s">
        <v>8</v>
      </c>
      <c r="F13" s="17" t="s">
        <v>9</v>
      </c>
      <c r="G13" s="18" t="s">
        <v>10</v>
      </c>
      <c r="H13" s="19" t="s">
        <v>11</v>
      </c>
      <c r="I13" s="20" t="s">
        <v>12</v>
      </c>
      <c r="J13" s="85" t="s">
        <v>13</v>
      </c>
      <c r="K13" s="10" t="s">
        <v>14</v>
      </c>
      <c r="L13" s="63" t="s">
        <v>41</v>
      </c>
      <c r="M13" s="11" t="s">
        <v>16</v>
      </c>
      <c r="N13" s="12" t="s">
        <v>17</v>
      </c>
      <c r="O13" s="21" t="s">
        <v>18</v>
      </c>
      <c r="P13" s="39" t="s">
        <v>19</v>
      </c>
      <c r="Q13" s="40" t="s">
        <v>20</v>
      </c>
      <c r="R13" s="39" t="s">
        <v>40</v>
      </c>
      <c r="S13" s="13" t="s">
        <v>22</v>
      </c>
      <c r="T13" s="22" t="s">
        <v>21</v>
      </c>
      <c r="U13" s="70"/>
      <c r="V13" s="23" t="s">
        <v>15</v>
      </c>
      <c r="W13" s="24" t="s">
        <v>25</v>
      </c>
      <c r="X13" s="25" t="s">
        <v>26</v>
      </c>
    </row>
    <row r="14" spans="1:75" ht="15.75" customHeight="1" x14ac:dyDescent="0.2">
      <c r="A14" s="71" t="s">
        <v>50</v>
      </c>
      <c r="B14" s="72" t="s">
        <v>44</v>
      </c>
      <c r="C14" s="73" t="s">
        <v>45</v>
      </c>
      <c r="D14" s="71" t="s">
        <v>46</v>
      </c>
      <c r="E14" s="72" t="s">
        <v>47</v>
      </c>
      <c r="F14" s="73"/>
      <c r="G14" s="74" t="s">
        <v>48</v>
      </c>
      <c r="H14" s="75" t="s">
        <v>51</v>
      </c>
      <c r="I14" s="72" t="s">
        <v>52</v>
      </c>
      <c r="J14" s="84">
        <v>2014</v>
      </c>
      <c r="K14" s="76">
        <v>0.75</v>
      </c>
      <c r="L14" s="64">
        <v>24</v>
      </c>
      <c r="M14" s="77" t="s">
        <v>109</v>
      </c>
      <c r="N14" s="78"/>
      <c r="O14" s="79"/>
      <c r="P14" s="148" t="s">
        <v>122</v>
      </c>
      <c r="Q14" s="149" t="s">
        <v>271</v>
      </c>
      <c r="R14" s="67" t="s">
        <v>264</v>
      </c>
      <c r="S14" s="26">
        <v>33.333333333333336</v>
      </c>
      <c r="T14" s="27">
        <v>40</v>
      </c>
      <c r="U14" s="86" t="s">
        <v>266</v>
      </c>
      <c r="V14" s="29"/>
      <c r="W14" s="26">
        <f t="shared" ref="W14:W35" si="0">V14*S14</f>
        <v>0</v>
      </c>
      <c r="X14" s="27">
        <f t="shared" ref="X14:X35" si="1">V14*T14</f>
        <v>0</v>
      </c>
    </row>
    <row r="15" spans="1:75" ht="15.75" customHeight="1" x14ac:dyDescent="0.2">
      <c r="A15" s="71" t="s">
        <v>50</v>
      </c>
      <c r="B15" s="72" t="s">
        <v>44</v>
      </c>
      <c r="C15" s="73" t="s">
        <v>45</v>
      </c>
      <c r="D15" s="71" t="s">
        <v>46</v>
      </c>
      <c r="E15" s="72" t="s">
        <v>47</v>
      </c>
      <c r="F15" s="73"/>
      <c r="G15" s="74" t="s">
        <v>48</v>
      </c>
      <c r="H15" s="75" t="s">
        <v>51</v>
      </c>
      <c r="I15" s="72" t="s">
        <v>52</v>
      </c>
      <c r="J15" s="84">
        <v>2015</v>
      </c>
      <c r="K15" s="76">
        <v>0.75</v>
      </c>
      <c r="L15" s="64">
        <v>18</v>
      </c>
      <c r="M15" s="77" t="s">
        <v>109</v>
      </c>
      <c r="N15" s="78"/>
      <c r="O15" s="79"/>
      <c r="P15" s="148" t="s">
        <v>122</v>
      </c>
      <c r="Q15" s="149" t="s">
        <v>272</v>
      </c>
      <c r="R15" s="67" t="s">
        <v>218</v>
      </c>
      <c r="S15" s="26">
        <v>33.333333333333336</v>
      </c>
      <c r="T15" s="27">
        <v>40</v>
      </c>
      <c r="U15" s="86" t="s">
        <v>266</v>
      </c>
      <c r="V15" s="29"/>
      <c r="W15" s="26">
        <f t="shared" si="0"/>
        <v>0</v>
      </c>
      <c r="X15" s="27">
        <f t="shared" si="1"/>
        <v>0</v>
      </c>
    </row>
    <row r="16" spans="1:75" ht="15.75" customHeight="1" x14ac:dyDescent="0.2">
      <c r="A16" s="71" t="s">
        <v>50</v>
      </c>
      <c r="B16" s="72" t="s">
        <v>44</v>
      </c>
      <c r="C16" s="73" t="s">
        <v>45</v>
      </c>
      <c r="D16" s="71" t="s">
        <v>46</v>
      </c>
      <c r="E16" s="72" t="s">
        <v>47</v>
      </c>
      <c r="F16" s="73"/>
      <c r="G16" s="74" t="s">
        <v>48</v>
      </c>
      <c r="H16" s="75" t="s">
        <v>53</v>
      </c>
      <c r="I16" s="72" t="s">
        <v>52</v>
      </c>
      <c r="J16" s="84">
        <v>2015</v>
      </c>
      <c r="K16" s="76">
        <v>0.75</v>
      </c>
      <c r="L16" s="64">
        <v>18</v>
      </c>
      <c r="M16" s="77" t="s">
        <v>109</v>
      </c>
      <c r="N16" s="78"/>
      <c r="O16" s="79"/>
      <c r="P16" s="80" t="s">
        <v>122</v>
      </c>
      <c r="Q16" s="81" t="s">
        <v>123</v>
      </c>
      <c r="R16" s="67" t="s">
        <v>218</v>
      </c>
      <c r="S16" s="26">
        <v>37.5</v>
      </c>
      <c r="T16" s="27">
        <v>45</v>
      </c>
      <c r="U16" s="86" t="s">
        <v>266</v>
      </c>
      <c r="V16" s="29"/>
      <c r="W16" s="26">
        <f t="shared" si="0"/>
        <v>0</v>
      </c>
      <c r="X16" s="27">
        <f t="shared" si="1"/>
        <v>0</v>
      </c>
    </row>
    <row r="17" spans="1:24" ht="15.75" customHeight="1" x14ac:dyDescent="0.2">
      <c r="A17" s="71" t="s">
        <v>50</v>
      </c>
      <c r="B17" s="72" t="s">
        <v>44</v>
      </c>
      <c r="C17" s="73" t="s">
        <v>45</v>
      </c>
      <c r="D17" s="71" t="s">
        <v>46</v>
      </c>
      <c r="E17" s="72" t="s">
        <v>47</v>
      </c>
      <c r="F17" s="73"/>
      <c r="G17" s="74" t="s">
        <v>48</v>
      </c>
      <c r="H17" s="75" t="s">
        <v>54</v>
      </c>
      <c r="I17" s="72" t="s">
        <v>52</v>
      </c>
      <c r="J17" s="84">
        <v>2016</v>
      </c>
      <c r="K17" s="76">
        <v>0.75</v>
      </c>
      <c r="L17" s="64">
        <v>3</v>
      </c>
      <c r="M17" s="77" t="s">
        <v>109</v>
      </c>
      <c r="N17" s="78"/>
      <c r="O17" s="79"/>
      <c r="P17" s="80" t="s">
        <v>124</v>
      </c>
      <c r="Q17" s="81" t="s">
        <v>126</v>
      </c>
      <c r="R17" s="67" t="s">
        <v>264</v>
      </c>
      <c r="S17" s="26">
        <v>41.666666666666671</v>
      </c>
      <c r="T17" s="27">
        <v>50</v>
      </c>
      <c r="U17" s="86" t="s">
        <v>266</v>
      </c>
      <c r="V17" s="29"/>
      <c r="W17" s="26">
        <f t="shared" si="0"/>
        <v>0</v>
      </c>
      <c r="X17" s="27">
        <f t="shared" si="1"/>
        <v>0</v>
      </c>
    </row>
    <row r="18" spans="1:24" ht="15.75" customHeight="1" x14ac:dyDescent="0.2">
      <c r="A18" s="71" t="s">
        <v>50</v>
      </c>
      <c r="B18" s="72" t="s">
        <v>44</v>
      </c>
      <c r="C18" s="73" t="s">
        <v>45</v>
      </c>
      <c r="D18" s="71" t="s">
        <v>46</v>
      </c>
      <c r="E18" s="72" t="s">
        <v>47</v>
      </c>
      <c r="F18" s="73"/>
      <c r="G18" s="74" t="s">
        <v>48</v>
      </c>
      <c r="H18" s="75" t="s">
        <v>55</v>
      </c>
      <c r="I18" s="72" t="s">
        <v>56</v>
      </c>
      <c r="J18" s="84">
        <v>2011</v>
      </c>
      <c r="K18" s="76">
        <v>0.75</v>
      </c>
      <c r="L18" s="64">
        <v>6</v>
      </c>
      <c r="M18" s="77" t="s">
        <v>109</v>
      </c>
      <c r="N18" s="78"/>
      <c r="O18" s="79"/>
      <c r="P18" s="80" t="s">
        <v>127</v>
      </c>
      <c r="Q18" s="81" t="s">
        <v>128</v>
      </c>
      <c r="R18" s="67" t="s">
        <v>218</v>
      </c>
      <c r="S18" s="26">
        <v>41.666666666666671</v>
      </c>
      <c r="T18" s="27">
        <v>50</v>
      </c>
      <c r="U18" s="86" t="s">
        <v>266</v>
      </c>
      <c r="V18" s="29"/>
      <c r="W18" s="26">
        <f t="shared" si="0"/>
        <v>0</v>
      </c>
      <c r="X18" s="27">
        <f t="shared" si="1"/>
        <v>0</v>
      </c>
    </row>
    <row r="19" spans="1:24" ht="15.75" customHeight="1" x14ac:dyDescent="0.2">
      <c r="A19" s="71" t="s">
        <v>50</v>
      </c>
      <c r="B19" s="72" t="s">
        <v>44</v>
      </c>
      <c r="C19" s="73" t="s">
        <v>45</v>
      </c>
      <c r="D19" s="71" t="s">
        <v>46</v>
      </c>
      <c r="E19" s="72" t="s">
        <v>47</v>
      </c>
      <c r="F19" s="73"/>
      <c r="G19" s="74" t="s">
        <v>48</v>
      </c>
      <c r="H19" s="75" t="s">
        <v>55</v>
      </c>
      <c r="I19" s="72" t="s">
        <v>56</v>
      </c>
      <c r="J19" s="84">
        <v>2014</v>
      </c>
      <c r="K19" s="76">
        <v>0.75</v>
      </c>
      <c r="L19" s="64">
        <v>6</v>
      </c>
      <c r="M19" s="77" t="s">
        <v>109</v>
      </c>
      <c r="N19" s="78"/>
      <c r="O19" s="79"/>
      <c r="P19" s="80" t="s">
        <v>129</v>
      </c>
      <c r="Q19" s="81" t="s">
        <v>130</v>
      </c>
      <c r="R19" s="67" t="s">
        <v>218</v>
      </c>
      <c r="S19" s="26">
        <v>41.666666666666671</v>
      </c>
      <c r="T19" s="27">
        <v>50</v>
      </c>
      <c r="U19" s="86" t="s">
        <v>266</v>
      </c>
      <c r="V19" s="29"/>
      <c r="W19" s="26">
        <f t="shared" si="0"/>
        <v>0</v>
      </c>
      <c r="X19" s="27">
        <f t="shared" si="1"/>
        <v>0</v>
      </c>
    </row>
    <row r="20" spans="1:24" ht="15.75" customHeight="1" x14ac:dyDescent="0.2">
      <c r="A20" s="71" t="s">
        <v>50</v>
      </c>
      <c r="B20" s="72" t="s">
        <v>44</v>
      </c>
      <c r="C20" s="73" t="s">
        <v>45</v>
      </c>
      <c r="D20" s="71" t="s">
        <v>46</v>
      </c>
      <c r="E20" s="72" t="s">
        <v>47</v>
      </c>
      <c r="F20" s="73"/>
      <c r="G20" s="74" t="s">
        <v>48</v>
      </c>
      <c r="H20" s="75" t="s">
        <v>55</v>
      </c>
      <c r="I20" s="72" t="s">
        <v>56</v>
      </c>
      <c r="J20" s="84">
        <v>2015</v>
      </c>
      <c r="K20" s="76">
        <v>0.75</v>
      </c>
      <c r="L20" s="64">
        <v>18</v>
      </c>
      <c r="M20" s="77" t="s">
        <v>109</v>
      </c>
      <c r="N20" s="78"/>
      <c r="O20" s="79"/>
      <c r="P20" s="150" t="s">
        <v>122</v>
      </c>
      <c r="Q20" s="151" t="s">
        <v>273</v>
      </c>
      <c r="R20" s="67" t="s">
        <v>218</v>
      </c>
      <c r="S20" s="26">
        <v>41.666666666666671</v>
      </c>
      <c r="T20" s="27">
        <v>50</v>
      </c>
      <c r="U20" s="86" t="s">
        <v>266</v>
      </c>
      <c r="V20" s="29"/>
      <c r="W20" s="26">
        <f t="shared" si="0"/>
        <v>0</v>
      </c>
      <c r="X20" s="27">
        <f t="shared" si="1"/>
        <v>0</v>
      </c>
    </row>
    <row r="21" spans="1:24" ht="15.75" customHeight="1" x14ac:dyDescent="0.2">
      <c r="A21" s="71" t="s">
        <v>50</v>
      </c>
      <c r="B21" s="72" t="s">
        <v>44</v>
      </c>
      <c r="C21" s="73" t="s">
        <v>45</v>
      </c>
      <c r="D21" s="71" t="s">
        <v>46</v>
      </c>
      <c r="E21" s="72" t="s">
        <v>47</v>
      </c>
      <c r="F21" s="73"/>
      <c r="G21" s="74" t="s">
        <v>48</v>
      </c>
      <c r="H21" s="75" t="s">
        <v>55</v>
      </c>
      <c r="I21" s="72" t="s">
        <v>56</v>
      </c>
      <c r="J21" s="84">
        <v>2016</v>
      </c>
      <c r="K21" s="76">
        <v>0.75</v>
      </c>
      <c r="L21" s="64">
        <v>4</v>
      </c>
      <c r="M21" s="77" t="s">
        <v>109</v>
      </c>
      <c r="N21" s="78"/>
      <c r="O21" s="79"/>
      <c r="P21" s="80" t="s">
        <v>131</v>
      </c>
      <c r="Q21" s="81" t="s">
        <v>132</v>
      </c>
      <c r="R21" s="67" t="s">
        <v>218</v>
      </c>
      <c r="S21" s="26">
        <v>37.5</v>
      </c>
      <c r="T21" s="27">
        <v>45</v>
      </c>
      <c r="U21" s="86" t="s">
        <v>266</v>
      </c>
      <c r="V21" s="29"/>
      <c r="W21" s="26">
        <f t="shared" si="0"/>
        <v>0</v>
      </c>
      <c r="X21" s="27">
        <f t="shared" si="1"/>
        <v>0</v>
      </c>
    </row>
    <row r="22" spans="1:24" ht="15.75" customHeight="1" x14ac:dyDescent="0.2">
      <c r="A22" s="71" t="s">
        <v>50</v>
      </c>
      <c r="B22" s="72" t="s">
        <v>44</v>
      </c>
      <c r="C22" s="73" t="s">
        <v>45</v>
      </c>
      <c r="D22" s="71" t="s">
        <v>46</v>
      </c>
      <c r="E22" s="72" t="s">
        <v>47</v>
      </c>
      <c r="F22" s="73"/>
      <c r="G22" s="74" t="s">
        <v>48</v>
      </c>
      <c r="H22" s="75" t="s">
        <v>57</v>
      </c>
      <c r="I22" s="72" t="s">
        <v>56</v>
      </c>
      <c r="J22" s="84">
        <v>2011</v>
      </c>
      <c r="K22" s="76">
        <v>0.75</v>
      </c>
      <c r="L22" s="64">
        <v>1</v>
      </c>
      <c r="M22" s="77" t="s">
        <v>109</v>
      </c>
      <c r="N22" s="78"/>
      <c r="O22" s="79"/>
      <c r="P22" s="80" t="s">
        <v>127</v>
      </c>
      <c r="Q22" s="81" t="s">
        <v>133</v>
      </c>
      <c r="R22" s="67" t="s">
        <v>218</v>
      </c>
      <c r="S22" s="26">
        <v>33.333333333333336</v>
      </c>
      <c r="T22" s="27">
        <v>40</v>
      </c>
      <c r="U22" s="86" t="s">
        <v>266</v>
      </c>
      <c r="V22" s="29"/>
      <c r="W22" s="26">
        <f t="shared" si="0"/>
        <v>0</v>
      </c>
      <c r="X22" s="27">
        <f t="shared" si="1"/>
        <v>0</v>
      </c>
    </row>
    <row r="23" spans="1:24" ht="15.75" customHeight="1" x14ac:dyDescent="0.2">
      <c r="A23" s="71" t="s">
        <v>50</v>
      </c>
      <c r="B23" s="72" t="s">
        <v>61</v>
      </c>
      <c r="C23" s="73" t="s">
        <v>45</v>
      </c>
      <c r="D23" s="152" t="s">
        <v>46</v>
      </c>
      <c r="E23" s="153" t="s">
        <v>59</v>
      </c>
      <c r="F23" s="154"/>
      <c r="G23" s="155" t="s">
        <v>60</v>
      </c>
      <c r="H23" s="156" t="s">
        <v>62</v>
      </c>
      <c r="I23" s="72" t="s">
        <v>63</v>
      </c>
      <c r="J23" s="157">
        <v>1993</v>
      </c>
      <c r="K23" s="158">
        <v>0.75</v>
      </c>
      <c r="L23" s="159">
        <v>0</v>
      </c>
      <c r="M23" s="160" t="s">
        <v>109</v>
      </c>
      <c r="N23" s="161"/>
      <c r="O23" s="162"/>
      <c r="P23" s="163" t="s">
        <v>136</v>
      </c>
      <c r="Q23" s="164" t="s">
        <v>137</v>
      </c>
      <c r="R23" s="165" t="s">
        <v>264</v>
      </c>
      <c r="S23" s="166">
        <v>100</v>
      </c>
      <c r="T23" s="167">
        <v>120</v>
      </c>
      <c r="U23" s="86" t="s">
        <v>266</v>
      </c>
      <c r="V23" s="168"/>
      <c r="W23" s="166"/>
      <c r="X23" s="167"/>
    </row>
    <row r="24" spans="1:24" ht="15.75" customHeight="1" x14ac:dyDescent="0.2">
      <c r="A24" s="71" t="s">
        <v>50</v>
      </c>
      <c r="B24" s="72" t="s">
        <v>61</v>
      </c>
      <c r="C24" s="73" t="s">
        <v>45</v>
      </c>
      <c r="D24" s="71" t="s">
        <v>46</v>
      </c>
      <c r="E24" s="72" t="s">
        <v>59</v>
      </c>
      <c r="F24" s="73"/>
      <c r="G24" s="74" t="s">
        <v>60</v>
      </c>
      <c r="H24" s="75" t="s">
        <v>62</v>
      </c>
      <c r="I24" s="72" t="s">
        <v>63</v>
      </c>
      <c r="J24" s="84">
        <v>2006</v>
      </c>
      <c r="K24" s="76">
        <v>1.5</v>
      </c>
      <c r="L24" s="64">
        <v>1</v>
      </c>
      <c r="M24" s="77" t="s">
        <v>109</v>
      </c>
      <c r="N24" s="78"/>
      <c r="O24" s="79"/>
      <c r="P24" s="80" t="s">
        <v>138</v>
      </c>
      <c r="Q24" s="81" t="s">
        <v>139</v>
      </c>
      <c r="R24" s="67" t="s">
        <v>264</v>
      </c>
      <c r="S24" s="26">
        <v>141.66666666666669</v>
      </c>
      <c r="T24" s="27">
        <v>170</v>
      </c>
      <c r="U24" s="86" t="s">
        <v>266</v>
      </c>
      <c r="V24" s="29"/>
      <c r="W24" s="26">
        <f t="shared" si="0"/>
        <v>0</v>
      </c>
      <c r="X24" s="27">
        <f t="shared" si="1"/>
        <v>0</v>
      </c>
    </row>
    <row r="25" spans="1:24" ht="15.75" customHeight="1" x14ac:dyDescent="0.2">
      <c r="A25" s="71" t="s">
        <v>50</v>
      </c>
      <c r="B25" s="72" t="s">
        <v>61</v>
      </c>
      <c r="C25" s="73" t="s">
        <v>45</v>
      </c>
      <c r="D25" s="71" t="s">
        <v>46</v>
      </c>
      <c r="E25" s="72" t="s">
        <v>59</v>
      </c>
      <c r="F25" s="73"/>
      <c r="G25" s="74" t="s">
        <v>60</v>
      </c>
      <c r="H25" s="75" t="s">
        <v>62</v>
      </c>
      <c r="I25" s="72" t="s">
        <v>63</v>
      </c>
      <c r="J25" s="84">
        <v>2008</v>
      </c>
      <c r="K25" s="76">
        <v>0.75</v>
      </c>
      <c r="L25" s="64">
        <v>1</v>
      </c>
      <c r="M25" s="77" t="s">
        <v>110</v>
      </c>
      <c r="N25" s="78"/>
      <c r="O25" s="79"/>
      <c r="P25" s="80" t="s">
        <v>140</v>
      </c>
      <c r="Q25" s="81" t="s">
        <v>141</v>
      </c>
      <c r="R25" s="67" t="s">
        <v>264</v>
      </c>
      <c r="S25" s="26">
        <v>66.666666666666671</v>
      </c>
      <c r="T25" s="27">
        <v>80</v>
      </c>
      <c r="U25" s="86" t="s">
        <v>266</v>
      </c>
      <c r="V25" s="29"/>
      <c r="W25" s="26">
        <f t="shared" si="0"/>
        <v>0</v>
      </c>
      <c r="X25" s="27">
        <f t="shared" si="1"/>
        <v>0</v>
      </c>
    </row>
    <row r="26" spans="1:24" ht="15.75" customHeight="1" x14ac:dyDescent="0.2">
      <c r="A26" s="71" t="s">
        <v>50</v>
      </c>
      <c r="B26" s="72" t="s">
        <v>61</v>
      </c>
      <c r="C26" s="73" t="s">
        <v>45</v>
      </c>
      <c r="D26" s="71" t="s">
        <v>46</v>
      </c>
      <c r="E26" s="72" t="s">
        <v>59</v>
      </c>
      <c r="F26" s="73"/>
      <c r="G26" s="74" t="s">
        <v>60</v>
      </c>
      <c r="H26" s="75" t="s">
        <v>62</v>
      </c>
      <c r="I26" s="72" t="s">
        <v>63</v>
      </c>
      <c r="J26" s="84">
        <v>2009</v>
      </c>
      <c r="K26" s="76">
        <v>1.5</v>
      </c>
      <c r="L26" s="64">
        <v>1</v>
      </c>
      <c r="M26" s="77" t="s">
        <v>109</v>
      </c>
      <c r="N26" s="78"/>
      <c r="O26" s="79"/>
      <c r="P26" s="80" t="s">
        <v>142</v>
      </c>
      <c r="Q26" s="81" t="s">
        <v>145</v>
      </c>
      <c r="R26" s="67" t="s">
        <v>264</v>
      </c>
      <c r="S26" s="26">
        <v>133.33333333333334</v>
      </c>
      <c r="T26" s="27">
        <v>160</v>
      </c>
      <c r="U26" s="86" t="s">
        <v>266</v>
      </c>
      <c r="V26" s="29"/>
      <c r="W26" s="26">
        <f t="shared" si="0"/>
        <v>0</v>
      </c>
      <c r="X26" s="27">
        <f t="shared" si="1"/>
        <v>0</v>
      </c>
    </row>
    <row r="27" spans="1:24" ht="15.75" customHeight="1" x14ac:dyDescent="0.2">
      <c r="A27" s="71" t="s">
        <v>50</v>
      </c>
      <c r="B27" s="72" t="s">
        <v>61</v>
      </c>
      <c r="C27" s="73" t="s">
        <v>45</v>
      </c>
      <c r="D27" s="71" t="s">
        <v>46</v>
      </c>
      <c r="E27" s="72" t="s">
        <v>59</v>
      </c>
      <c r="F27" s="73"/>
      <c r="G27" s="74" t="s">
        <v>60</v>
      </c>
      <c r="H27" s="75" t="s">
        <v>62</v>
      </c>
      <c r="I27" s="72" t="s">
        <v>63</v>
      </c>
      <c r="J27" s="84">
        <v>2009</v>
      </c>
      <c r="K27" s="76">
        <v>1.5</v>
      </c>
      <c r="L27" s="64">
        <v>2</v>
      </c>
      <c r="M27" s="77" t="s">
        <v>109</v>
      </c>
      <c r="N27" s="78"/>
      <c r="O27" s="79" t="s">
        <v>111</v>
      </c>
      <c r="P27" s="80" t="s">
        <v>143</v>
      </c>
      <c r="Q27" s="81" t="s">
        <v>146</v>
      </c>
      <c r="R27" s="67" t="s">
        <v>264</v>
      </c>
      <c r="S27" s="26">
        <v>133.33333333333334</v>
      </c>
      <c r="T27" s="27">
        <v>160</v>
      </c>
      <c r="U27" s="86" t="s">
        <v>266</v>
      </c>
      <c r="V27" s="29"/>
      <c r="W27" s="26">
        <f t="shared" si="0"/>
        <v>0</v>
      </c>
      <c r="X27" s="27">
        <f t="shared" si="1"/>
        <v>0</v>
      </c>
    </row>
    <row r="28" spans="1:24" ht="15.75" customHeight="1" x14ac:dyDescent="0.2">
      <c r="A28" s="71" t="s">
        <v>50</v>
      </c>
      <c r="B28" s="72" t="s">
        <v>61</v>
      </c>
      <c r="C28" s="73" t="s">
        <v>45</v>
      </c>
      <c r="D28" s="152" t="s">
        <v>46</v>
      </c>
      <c r="E28" s="153" t="s">
        <v>59</v>
      </c>
      <c r="F28" s="154"/>
      <c r="G28" s="155" t="s">
        <v>60</v>
      </c>
      <c r="H28" s="156" t="s">
        <v>62</v>
      </c>
      <c r="I28" s="72" t="s">
        <v>63</v>
      </c>
      <c r="J28" s="157">
        <v>2010</v>
      </c>
      <c r="K28" s="158">
        <v>0.75</v>
      </c>
      <c r="L28" s="159">
        <v>0</v>
      </c>
      <c r="M28" s="160" t="s">
        <v>110</v>
      </c>
      <c r="N28" s="161"/>
      <c r="O28" s="162"/>
      <c r="P28" s="163" t="s">
        <v>144</v>
      </c>
      <c r="Q28" s="164" t="s">
        <v>147</v>
      </c>
      <c r="R28" s="165" t="s">
        <v>264</v>
      </c>
      <c r="S28" s="166">
        <v>62.5</v>
      </c>
      <c r="T28" s="167">
        <v>75</v>
      </c>
      <c r="U28" s="86" t="s">
        <v>266</v>
      </c>
      <c r="V28" s="168"/>
      <c r="W28" s="166"/>
      <c r="X28" s="167"/>
    </row>
    <row r="29" spans="1:24" ht="15.75" customHeight="1" x14ac:dyDescent="0.2">
      <c r="A29" s="71" t="s">
        <v>50</v>
      </c>
      <c r="B29" s="72" t="s">
        <v>44</v>
      </c>
      <c r="C29" s="73" t="s">
        <v>45</v>
      </c>
      <c r="D29" s="71" t="s">
        <v>46</v>
      </c>
      <c r="E29" s="72" t="s">
        <v>89</v>
      </c>
      <c r="F29" s="73"/>
      <c r="G29" s="74" t="s">
        <v>90</v>
      </c>
      <c r="H29" s="75" t="s">
        <v>91</v>
      </c>
      <c r="I29" s="72" t="s">
        <v>68</v>
      </c>
      <c r="J29" s="84">
        <v>2014</v>
      </c>
      <c r="K29" s="76">
        <v>0.75</v>
      </c>
      <c r="L29" s="64">
        <v>8</v>
      </c>
      <c r="M29" s="77" t="s">
        <v>109</v>
      </c>
      <c r="N29" s="78"/>
      <c r="O29" s="79"/>
      <c r="P29" s="80" t="s">
        <v>135</v>
      </c>
      <c r="Q29" s="81" t="s">
        <v>192</v>
      </c>
      <c r="R29" s="67" t="s">
        <v>218</v>
      </c>
      <c r="S29" s="26">
        <v>54.166666666666671</v>
      </c>
      <c r="T29" s="27">
        <v>65</v>
      </c>
      <c r="U29" s="86" t="s">
        <v>266</v>
      </c>
      <c r="V29" s="29"/>
      <c r="W29" s="26">
        <f t="shared" si="0"/>
        <v>0</v>
      </c>
      <c r="X29" s="27">
        <f t="shared" si="1"/>
        <v>0</v>
      </c>
    </row>
    <row r="30" spans="1:24" ht="15.75" customHeight="1" x14ac:dyDescent="0.2">
      <c r="A30" s="71" t="s">
        <v>50</v>
      </c>
      <c r="B30" s="72" t="s">
        <v>44</v>
      </c>
      <c r="C30" s="73" t="s">
        <v>45</v>
      </c>
      <c r="D30" s="71" t="s">
        <v>46</v>
      </c>
      <c r="E30" s="72" t="s">
        <v>89</v>
      </c>
      <c r="F30" s="73"/>
      <c r="G30" s="74" t="s">
        <v>90</v>
      </c>
      <c r="H30" s="75" t="s">
        <v>92</v>
      </c>
      <c r="I30" s="72" t="s">
        <v>64</v>
      </c>
      <c r="J30" s="84">
        <v>2006</v>
      </c>
      <c r="K30" s="76">
        <v>3</v>
      </c>
      <c r="L30" s="64">
        <v>1</v>
      </c>
      <c r="M30" s="77"/>
      <c r="N30" s="78"/>
      <c r="O30" s="79"/>
      <c r="P30" s="80" t="s">
        <v>122</v>
      </c>
      <c r="Q30" s="81" t="s">
        <v>193</v>
      </c>
      <c r="R30" s="67" t="s">
        <v>264</v>
      </c>
      <c r="S30" s="26">
        <v>183.33333333333334</v>
      </c>
      <c r="T30" s="27">
        <v>220</v>
      </c>
      <c r="U30" s="86" t="s">
        <v>266</v>
      </c>
      <c r="V30" s="29"/>
      <c r="W30" s="26">
        <f t="shared" si="0"/>
        <v>0</v>
      </c>
      <c r="X30" s="27">
        <f t="shared" si="1"/>
        <v>0</v>
      </c>
    </row>
    <row r="31" spans="1:24" ht="15.75" customHeight="1" x14ac:dyDescent="0.2">
      <c r="A31" s="71" t="s">
        <v>50</v>
      </c>
      <c r="B31" s="72" t="s">
        <v>44</v>
      </c>
      <c r="C31" s="73" t="s">
        <v>45</v>
      </c>
      <c r="D31" s="71" t="s">
        <v>46</v>
      </c>
      <c r="E31" s="72" t="s">
        <v>83</v>
      </c>
      <c r="F31" s="73"/>
      <c r="G31" s="74" t="s">
        <v>94</v>
      </c>
      <c r="H31" s="75" t="s">
        <v>95</v>
      </c>
      <c r="I31" s="72" t="s">
        <v>52</v>
      </c>
      <c r="J31" s="84">
        <v>2011</v>
      </c>
      <c r="K31" s="76">
        <v>1.5</v>
      </c>
      <c r="L31" s="64">
        <v>1</v>
      </c>
      <c r="M31" s="77" t="s">
        <v>109</v>
      </c>
      <c r="N31" s="78"/>
      <c r="O31" s="79"/>
      <c r="P31" s="80" t="s">
        <v>199</v>
      </c>
      <c r="Q31" s="81" t="s">
        <v>200</v>
      </c>
      <c r="R31" s="67" t="s">
        <v>264</v>
      </c>
      <c r="S31" s="26">
        <v>116.66666666666667</v>
      </c>
      <c r="T31" s="27">
        <v>140</v>
      </c>
      <c r="U31" s="86" t="s">
        <v>266</v>
      </c>
      <c r="V31" s="29"/>
      <c r="W31" s="26">
        <f t="shared" si="0"/>
        <v>0</v>
      </c>
      <c r="X31" s="27">
        <f t="shared" si="1"/>
        <v>0</v>
      </c>
    </row>
    <row r="32" spans="1:24" ht="15.75" customHeight="1" x14ac:dyDescent="0.2">
      <c r="A32" s="71" t="s">
        <v>50</v>
      </c>
      <c r="B32" s="72" t="s">
        <v>44</v>
      </c>
      <c r="C32" s="73" t="s">
        <v>45</v>
      </c>
      <c r="D32" s="71" t="s">
        <v>46</v>
      </c>
      <c r="E32" s="72" t="s">
        <v>83</v>
      </c>
      <c r="F32" s="73"/>
      <c r="G32" s="74" t="s">
        <v>94</v>
      </c>
      <c r="H32" s="75" t="s">
        <v>95</v>
      </c>
      <c r="I32" s="72" t="s">
        <v>52</v>
      </c>
      <c r="J32" s="84">
        <v>2014</v>
      </c>
      <c r="K32" s="76">
        <v>0.75</v>
      </c>
      <c r="L32" s="64">
        <v>4</v>
      </c>
      <c r="M32" s="77" t="s">
        <v>109</v>
      </c>
      <c r="N32" s="78"/>
      <c r="O32" s="79"/>
      <c r="P32" s="80" t="s">
        <v>160</v>
      </c>
      <c r="Q32" s="81" t="s">
        <v>201</v>
      </c>
      <c r="R32" s="67" t="s">
        <v>218</v>
      </c>
      <c r="S32" s="26">
        <v>45.833333333333336</v>
      </c>
      <c r="T32" s="27">
        <v>55</v>
      </c>
      <c r="U32" s="86" t="s">
        <v>266</v>
      </c>
      <c r="V32" s="29"/>
      <c r="W32" s="26">
        <f t="shared" si="0"/>
        <v>0</v>
      </c>
      <c r="X32" s="27">
        <f t="shared" si="1"/>
        <v>0</v>
      </c>
    </row>
    <row r="33" spans="1:24" ht="15.75" customHeight="1" x14ac:dyDescent="0.2">
      <c r="A33" s="88" t="s">
        <v>50</v>
      </c>
      <c r="B33" s="89" t="s">
        <v>44</v>
      </c>
      <c r="C33" s="90" t="s">
        <v>45</v>
      </c>
      <c r="D33" s="152" t="s">
        <v>46</v>
      </c>
      <c r="E33" s="153" t="s">
        <v>83</v>
      </c>
      <c r="F33" s="154"/>
      <c r="G33" s="155" t="s">
        <v>94</v>
      </c>
      <c r="H33" s="156" t="s">
        <v>276</v>
      </c>
      <c r="I33" s="89" t="s">
        <v>52</v>
      </c>
      <c r="J33" s="157">
        <v>2007</v>
      </c>
      <c r="K33" s="158">
        <v>0.75</v>
      </c>
      <c r="L33" s="159">
        <v>0</v>
      </c>
      <c r="M33" s="160" t="s">
        <v>109</v>
      </c>
      <c r="N33" s="161"/>
      <c r="O33" s="162"/>
      <c r="P33" s="163" t="s">
        <v>197</v>
      </c>
      <c r="Q33" s="164" t="s">
        <v>198</v>
      </c>
      <c r="R33" s="165" t="s">
        <v>264</v>
      </c>
      <c r="S33" s="166">
        <v>62.5</v>
      </c>
      <c r="T33" s="167">
        <v>75</v>
      </c>
      <c r="U33" s="86" t="s">
        <v>265</v>
      </c>
      <c r="V33" s="168"/>
      <c r="W33" s="166"/>
      <c r="X33" s="167"/>
    </row>
    <row r="34" spans="1:24" ht="15.75" customHeight="1" x14ac:dyDescent="0.2">
      <c r="A34" s="71" t="s">
        <v>50</v>
      </c>
      <c r="B34" s="72" t="s">
        <v>44</v>
      </c>
      <c r="C34" s="73" t="s">
        <v>45</v>
      </c>
      <c r="D34" s="152" t="s">
        <v>46</v>
      </c>
      <c r="E34" s="153" t="s">
        <v>83</v>
      </c>
      <c r="F34" s="154"/>
      <c r="G34" s="155" t="s">
        <v>94</v>
      </c>
      <c r="H34" s="156" t="s">
        <v>97</v>
      </c>
      <c r="I34" s="72" t="s">
        <v>52</v>
      </c>
      <c r="J34" s="157">
        <v>2005</v>
      </c>
      <c r="K34" s="158">
        <v>0.75</v>
      </c>
      <c r="L34" s="159">
        <v>0</v>
      </c>
      <c r="M34" s="160">
        <v>-0.5</v>
      </c>
      <c r="N34" s="161"/>
      <c r="O34" s="162"/>
      <c r="P34" s="163" t="s">
        <v>196</v>
      </c>
      <c r="Q34" s="164" t="s">
        <v>202</v>
      </c>
      <c r="R34" s="165" t="s">
        <v>264</v>
      </c>
      <c r="S34" s="166">
        <v>66.666666666666671</v>
      </c>
      <c r="T34" s="167">
        <v>80</v>
      </c>
      <c r="U34" s="86" t="s">
        <v>266</v>
      </c>
      <c r="V34" s="168"/>
      <c r="W34" s="166"/>
      <c r="X34" s="167"/>
    </row>
    <row r="35" spans="1:24" ht="15.75" customHeight="1" x14ac:dyDescent="0.2">
      <c r="A35" s="71" t="s">
        <v>50</v>
      </c>
      <c r="B35" s="72" t="s">
        <v>44</v>
      </c>
      <c r="C35" s="73" t="s">
        <v>45</v>
      </c>
      <c r="D35" s="71" t="s">
        <v>46</v>
      </c>
      <c r="E35" s="72" t="s">
        <v>83</v>
      </c>
      <c r="F35" s="73"/>
      <c r="G35" s="74" t="s">
        <v>94</v>
      </c>
      <c r="H35" s="75" t="s">
        <v>98</v>
      </c>
      <c r="I35" s="72" t="s">
        <v>56</v>
      </c>
      <c r="J35" s="84">
        <v>2014</v>
      </c>
      <c r="K35" s="76">
        <v>0.75</v>
      </c>
      <c r="L35" s="64">
        <v>2</v>
      </c>
      <c r="M35" s="77">
        <v>-0.5</v>
      </c>
      <c r="N35" s="78"/>
      <c r="O35" s="79"/>
      <c r="P35" s="80" t="s">
        <v>207</v>
      </c>
      <c r="Q35" s="81" t="s">
        <v>208</v>
      </c>
      <c r="R35" s="67" t="s">
        <v>264</v>
      </c>
      <c r="S35" s="26">
        <v>54.166666666666671</v>
      </c>
      <c r="T35" s="27">
        <v>65</v>
      </c>
      <c r="U35" s="86" t="s">
        <v>266</v>
      </c>
      <c r="V35" s="29"/>
      <c r="W35" s="26">
        <f t="shared" si="0"/>
        <v>0</v>
      </c>
      <c r="X35" s="27">
        <f t="shared" si="1"/>
        <v>0</v>
      </c>
    </row>
    <row r="36" spans="1:24" ht="15.75" customHeight="1" x14ac:dyDescent="0.2">
      <c r="A36" s="88" t="s">
        <v>50</v>
      </c>
      <c r="B36" s="89" t="s">
        <v>44</v>
      </c>
      <c r="C36" s="90" t="s">
        <v>45</v>
      </c>
      <c r="D36" s="152" t="s">
        <v>46</v>
      </c>
      <c r="E36" s="153" t="s">
        <v>83</v>
      </c>
      <c r="F36" s="154"/>
      <c r="G36" s="155" t="s">
        <v>94</v>
      </c>
      <c r="H36" s="156" t="s">
        <v>277</v>
      </c>
      <c r="I36" s="89" t="s">
        <v>56</v>
      </c>
      <c r="J36" s="157">
        <v>2006</v>
      </c>
      <c r="K36" s="158">
        <v>0.75</v>
      </c>
      <c r="L36" s="159">
        <v>0</v>
      </c>
      <c r="M36" s="160" t="s">
        <v>109</v>
      </c>
      <c r="N36" s="161"/>
      <c r="O36" s="162"/>
      <c r="P36" s="163" t="s">
        <v>195</v>
      </c>
      <c r="Q36" s="164" t="s">
        <v>203</v>
      </c>
      <c r="R36" s="165" t="s">
        <v>264</v>
      </c>
      <c r="S36" s="166">
        <v>66.666666666666671</v>
      </c>
      <c r="T36" s="167">
        <v>80</v>
      </c>
      <c r="U36" s="86" t="s">
        <v>265</v>
      </c>
      <c r="V36" s="168"/>
      <c r="W36" s="166"/>
      <c r="X36" s="167"/>
    </row>
    <row r="37" spans="1:24" ht="15.75" customHeight="1" x14ac:dyDescent="0.2">
      <c r="A37" s="88" t="s">
        <v>50</v>
      </c>
      <c r="B37" s="89" t="s">
        <v>44</v>
      </c>
      <c r="C37" s="90" t="s">
        <v>45</v>
      </c>
      <c r="D37" s="152" t="s">
        <v>46</v>
      </c>
      <c r="E37" s="153" t="s">
        <v>83</v>
      </c>
      <c r="F37" s="154"/>
      <c r="G37" s="155" t="s">
        <v>94</v>
      </c>
      <c r="H37" s="156" t="s">
        <v>277</v>
      </c>
      <c r="I37" s="89" t="s">
        <v>56</v>
      </c>
      <c r="J37" s="157">
        <v>2007</v>
      </c>
      <c r="K37" s="158">
        <v>0.75</v>
      </c>
      <c r="L37" s="159">
        <v>0</v>
      </c>
      <c r="M37" s="160" t="s">
        <v>109</v>
      </c>
      <c r="N37" s="161"/>
      <c r="O37" s="162"/>
      <c r="P37" s="163" t="s">
        <v>204</v>
      </c>
      <c r="Q37" s="164" t="s">
        <v>205</v>
      </c>
      <c r="R37" s="165" t="s">
        <v>264</v>
      </c>
      <c r="S37" s="166">
        <v>66.666666666666671</v>
      </c>
      <c r="T37" s="167">
        <v>80</v>
      </c>
      <c r="U37" s="86" t="s">
        <v>265</v>
      </c>
      <c r="V37" s="168"/>
      <c r="W37" s="166"/>
      <c r="X37" s="167"/>
    </row>
    <row r="38" spans="1:24" ht="15.75" customHeight="1" x14ac:dyDescent="0.2">
      <c r="A38" s="71" t="s">
        <v>50</v>
      </c>
      <c r="B38" s="72" t="s">
        <v>44</v>
      </c>
      <c r="C38" s="73" t="s">
        <v>45</v>
      </c>
      <c r="D38" s="71" t="s">
        <v>46</v>
      </c>
      <c r="E38" s="72" t="s">
        <v>83</v>
      </c>
      <c r="F38" s="73"/>
      <c r="G38" s="74" t="s">
        <v>94</v>
      </c>
      <c r="H38" s="75" t="s">
        <v>99</v>
      </c>
      <c r="I38" s="72" t="s">
        <v>56</v>
      </c>
      <c r="J38" s="84">
        <v>2000</v>
      </c>
      <c r="K38" s="76">
        <v>0.75</v>
      </c>
      <c r="L38" s="64">
        <v>2</v>
      </c>
      <c r="M38" s="77">
        <v>-1</v>
      </c>
      <c r="N38" s="78"/>
      <c r="O38" s="79"/>
      <c r="P38" s="80" t="s">
        <v>159</v>
      </c>
      <c r="Q38" s="81" t="s">
        <v>209</v>
      </c>
      <c r="R38" s="67" t="s">
        <v>264</v>
      </c>
      <c r="S38" s="26">
        <v>50</v>
      </c>
      <c r="T38" s="27">
        <v>60</v>
      </c>
      <c r="U38" s="86" t="s">
        <v>266</v>
      </c>
      <c r="V38" s="29"/>
      <c r="W38" s="26">
        <f t="shared" ref="W38:W58" si="2">V38*S38</f>
        <v>0</v>
      </c>
      <c r="X38" s="27">
        <f t="shared" ref="X38:X58" si="3">V38*T38</f>
        <v>0</v>
      </c>
    </row>
    <row r="39" spans="1:24" ht="15.75" customHeight="1" x14ac:dyDescent="0.2">
      <c r="A39" s="71" t="s">
        <v>50</v>
      </c>
      <c r="B39" s="72" t="s">
        <v>44</v>
      </c>
      <c r="C39" s="73" t="s">
        <v>45</v>
      </c>
      <c r="D39" s="71" t="s">
        <v>46</v>
      </c>
      <c r="E39" s="72" t="s">
        <v>83</v>
      </c>
      <c r="F39" s="73"/>
      <c r="G39" s="74" t="s">
        <v>94</v>
      </c>
      <c r="H39" s="75" t="s">
        <v>99</v>
      </c>
      <c r="I39" s="72" t="s">
        <v>56</v>
      </c>
      <c r="J39" s="84">
        <v>2002</v>
      </c>
      <c r="K39" s="76">
        <v>0.75</v>
      </c>
      <c r="L39" s="64">
        <v>2</v>
      </c>
      <c r="M39" s="77">
        <v>-1</v>
      </c>
      <c r="N39" s="78"/>
      <c r="O39" s="79"/>
      <c r="P39" s="80" t="s">
        <v>206</v>
      </c>
      <c r="Q39" s="81" t="s">
        <v>210</v>
      </c>
      <c r="R39" s="67" t="s">
        <v>264</v>
      </c>
      <c r="S39" s="26">
        <v>45.833333333333336</v>
      </c>
      <c r="T39" s="27">
        <v>55</v>
      </c>
      <c r="U39" s="86" t="s">
        <v>266</v>
      </c>
      <c r="V39" s="29"/>
      <c r="W39" s="26">
        <f t="shared" si="2"/>
        <v>0</v>
      </c>
      <c r="X39" s="27">
        <f t="shared" si="3"/>
        <v>0</v>
      </c>
    </row>
    <row r="40" spans="1:24" ht="15.75" customHeight="1" x14ac:dyDescent="0.2">
      <c r="A40" s="71" t="s">
        <v>50</v>
      </c>
      <c r="B40" s="72" t="s">
        <v>44</v>
      </c>
      <c r="C40" s="73" t="s">
        <v>45</v>
      </c>
      <c r="D40" s="71" t="s">
        <v>46</v>
      </c>
      <c r="E40" s="72" t="s">
        <v>83</v>
      </c>
      <c r="F40" s="73"/>
      <c r="G40" s="74" t="s">
        <v>94</v>
      </c>
      <c r="H40" s="75" t="s">
        <v>99</v>
      </c>
      <c r="I40" s="72" t="s">
        <v>56</v>
      </c>
      <c r="J40" s="84">
        <v>2003</v>
      </c>
      <c r="K40" s="76">
        <v>0.75</v>
      </c>
      <c r="L40" s="64">
        <v>6</v>
      </c>
      <c r="M40" s="77">
        <v>-0.5</v>
      </c>
      <c r="N40" s="78"/>
      <c r="O40" s="79"/>
      <c r="P40" s="80" t="s">
        <v>211</v>
      </c>
      <c r="Q40" s="81" t="s">
        <v>212</v>
      </c>
      <c r="R40" s="67" t="s">
        <v>264</v>
      </c>
      <c r="S40" s="26">
        <v>41.666666666666671</v>
      </c>
      <c r="T40" s="27">
        <v>50</v>
      </c>
      <c r="U40" s="86" t="s">
        <v>266</v>
      </c>
      <c r="V40" s="29"/>
      <c r="W40" s="26">
        <f t="shared" si="2"/>
        <v>0</v>
      </c>
      <c r="X40" s="27">
        <f t="shared" si="3"/>
        <v>0</v>
      </c>
    </row>
    <row r="41" spans="1:24" ht="15.75" customHeight="1" x14ac:dyDescent="0.2">
      <c r="A41" s="71" t="s">
        <v>50</v>
      </c>
      <c r="B41" s="72" t="s">
        <v>44</v>
      </c>
      <c r="C41" s="73" t="s">
        <v>45</v>
      </c>
      <c r="D41" s="71" t="s">
        <v>46</v>
      </c>
      <c r="E41" s="72" t="s">
        <v>83</v>
      </c>
      <c r="F41" s="73"/>
      <c r="G41" s="74" t="s">
        <v>94</v>
      </c>
      <c r="H41" s="75" t="s">
        <v>99</v>
      </c>
      <c r="I41" s="72" t="s">
        <v>56</v>
      </c>
      <c r="J41" s="84">
        <v>2005</v>
      </c>
      <c r="K41" s="76">
        <v>0.75</v>
      </c>
      <c r="L41" s="64">
        <v>1</v>
      </c>
      <c r="M41" s="77">
        <v>-0.5</v>
      </c>
      <c r="N41" s="78"/>
      <c r="O41" s="79"/>
      <c r="P41" s="80" t="s">
        <v>213</v>
      </c>
      <c r="Q41" s="81" t="s">
        <v>214</v>
      </c>
      <c r="R41" s="67" t="s">
        <v>264</v>
      </c>
      <c r="S41" s="26">
        <v>37.5</v>
      </c>
      <c r="T41" s="27">
        <v>45</v>
      </c>
      <c r="U41" s="86" t="s">
        <v>266</v>
      </c>
      <c r="V41" s="29"/>
      <c r="W41" s="26">
        <f t="shared" si="2"/>
        <v>0</v>
      </c>
      <c r="X41" s="27">
        <f t="shared" si="3"/>
        <v>0</v>
      </c>
    </row>
    <row r="42" spans="1:24" ht="15.75" customHeight="1" x14ac:dyDescent="0.2">
      <c r="A42" s="71" t="s">
        <v>50</v>
      </c>
      <c r="B42" s="72" t="s">
        <v>44</v>
      </c>
      <c r="C42" s="73" t="s">
        <v>45</v>
      </c>
      <c r="D42" s="71" t="s">
        <v>46</v>
      </c>
      <c r="E42" s="72" t="s">
        <v>83</v>
      </c>
      <c r="F42" s="73"/>
      <c r="G42" s="74" t="s">
        <v>94</v>
      </c>
      <c r="H42" s="75" t="s">
        <v>99</v>
      </c>
      <c r="I42" s="72" t="s">
        <v>56</v>
      </c>
      <c r="J42" s="84">
        <v>2010</v>
      </c>
      <c r="K42" s="76">
        <v>0.75</v>
      </c>
      <c r="L42" s="64">
        <v>5</v>
      </c>
      <c r="M42" s="77" t="s">
        <v>109</v>
      </c>
      <c r="N42" s="78"/>
      <c r="O42" s="79"/>
      <c r="P42" s="80" t="s">
        <v>215</v>
      </c>
      <c r="Q42" s="81" t="s">
        <v>216</v>
      </c>
      <c r="R42" s="67" t="s">
        <v>264</v>
      </c>
      <c r="S42" s="26">
        <v>41.666666666666671</v>
      </c>
      <c r="T42" s="27">
        <v>50</v>
      </c>
      <c r="U42" s="86" t="s">
        <v>266</v>
      </c>
      <c r="V42" s="29"/>
      <c r="W42" s="26">
        <f t="shared" si="2"/>
        <v>0</v>
      </c>
      <c r="X42" s="27">
        <f t="shared" si="3"/>
        <v>0</v>
      </c>
    </row>
    <row r="43" spans="1:24" ht="15.75" customHeight="1" x14ac:dyDescent="0.2">
      <c r="A43" s="71" t="s">
        <v>50</v>
      </c>
      <c r="B43" s="72" t="s">
        <v>44</v>
      </c>
      <c r="C43" s="73" t="s">
        <v>45</v>
      </c>
      <c r="D43" s="152" t="s">
        <v>46</v>
      </c>
      <c r="E43" s="153" t="s">
        <v>83</v>
      </c>
      <c r="F43" s="154"/>
      <c r="G43" s="155" t="s">
        <v>94</v>
      </c>
      <c r="H43" s="156" t="s">
        <v>100</v>
      </c>
      <c r="I43" s="72" t="s">
        <v>56</v>
      </c>
      <c r="J43" s="157">
        <v>2015</v>
      </c>
      <c r="K43" s="158">
        <v>0.75</v>
      </c>
      <c r="L43" s="159">
        <v>0</v>
      </c>
      <c r="M43" s="160" t="s">
        <v>109</v>
      </c>
      <c r="N43" s="161"/>
      <c r="O43" s="162"/>
      <c r="P43" s="163" t="s">
        <v>125</v>
      </c>
      <c r="Q43" s="164" t="s">
        <v>217</v>
      </c>
      <c r="R43" s="165" t="s">
        <v>218</v>
      </c>
      <c r="S43" s="166">
        <v>166.66666666666669</v>
      </c>
      <c r="T43" s="167">
        <v>200</v>
      </c>
      <c r="U43" s="86" t="s">
        <v>266</v>
      </c>
      <c r="V43" s="168"/>
      <c r="W43" s="166"/>
      <c r="X43" s="167"/>
    </row>
    <row r="44" spans="1:24" ht="15.75" customHeight="1" x14ac:dyDescent="0.2">
      <c r="A44" s="71" t="s">
        <v>50</v>
      </c>
      <c r="B44" s="72" t="s">
        <v>61</v>
      </c>
      <c r="C44" s="73" t="s">
        <v>45</v>
      </c>
      <c r="D44" s="71" t="s">
        <v>46</v>
      </c>
      <c r="E44" s="72" t="s">
        <v>67</v>
      </c>
      <c r="F44" s="73"/>
      <c r="G44" s="74" t="s">
        <v>65</v>
      </c>
      <c r="H44" s="75" t="s">
        <v>74</v>
      </c>
      <c r="I44" s="72" t="s">
        <v>49</v>
      </c>
      <c r="J44" s="84">
        <v>2001</v>
      </c>
      <c r="K44" s="76">
        <v>0.75</v>
      </c>
      <c r="L44" s="64">
        <v>6</v>
      </c>
      <c r="M44" s="77"/>
      <c r="N44" s="78"/>
      <c r="O44" s="79" t="s">
        <v>111</v>
      </c>
      <c r="P44" s="80" t="s">
        <v>164</v>
      </c>
      <c r="Q44" s="81" t="s">
        <v>165</v>
      </c>
      <c r="R44" s="67" t="s">
        <v>264</v>
      </c>
      <c r="S44" s="26">
        <v>49.166666666666671</v>
      </c>
      <c r="T44" s="27">
        <v>59</v>
      </c>
      <c r="U44" s="86" t="s">
        <v>266</v>
      </c>
      <c r="V44" s="29"/>
      <c r="W44" s="26">
        <f t="shared" si="2"/>
        <v>0</v>
      </c>
      <c r="X44" s="27">
        <f t="shared" si="3"/>
        <v>0</v>
      </c>
    </row>
    <row r="45" spans="1:24" ht="15.75" customHeight="1" x14ac:dyDescent="0.2">
      <c r="A45" s="71" t="s">
        <v>50</v>
      </c>
      <c r="B45" s="72" t="s">
        <v>61</v>
      </c>
      <c r="C45" s="73" t="s">
        <v>45</v>
      </c>
      <c r="D45" s="71" t="s">
        <v>46</v>
      </c>
      <c r="E45" s="72" t="s">
        <v>67</v>
      </c>
      <c r="F45" s="73"/>
      <c r="G45" s="74" t="s">
        <v>65</v>
      </c>
      <c r="H45" s="75" t="s">
        <v>74</v>
      </c>
      <c r="I45" s="72" t="s">
        <v>49</v>
      </c>
      <c r="J45" s="84">
        <v>2007</v>
      </c>
      <c r="K45" s="76">
        <v>0.75</v>
      </c>
      <c r="L45" s="64">
        <v>1</v>
      </c>
      <c r="M45" s="77" t="s">
        <v>110</v>
      </c>
      <c r="N45" s="78" t="s">
        <v>115</v>
      </c>
      <c r="O45" s="79"/>
      <c r="P45" s="80" t="s">
        <v>166</v>
      </c>
      <c r="Q45" s="81" t="s">
        <v>167</v>
      </c>
      <c r="R45" s="67" t="s">
        <v>264</v>
      </c>
      <c r="S45" s="26">
        <v>37.5</v>
      </c>
      <c r="T45" s="27">
        <v>45</v>
      </c>
      <c r="U45" s="86" t="s">
        <v>266</v>
      </c>
      <c r="V45" s="29"/>
      <c r="W45" s="26">
        <f t="shared" si="2"/>
        <v>0</v>
      </c>
      <c r="X45" s="27">
        <f t="shared" si="3"/>
        <v>0</v>
      </c>
    </row>
    <row r="46" spans="1:24" ht="15.75" customHeight="1" x14ac:dyDescent="0.2">
      <c r="A46" s="71" t="s">
        <v>50</v>
      </c>
      <c r="B46" s="72" t="s">
        <v>61</v>
      </c>
      <c r="C46" s="73" t="s">
        <v>45</v>
      </c>
      <c r="D46" s="71" t="s">
        <v>46</v>
      </c>
      <c r="E46" s="72" t="s">
        <v>67</v>
      </c>
      <c r="F46" s="73"/>
      <c r="G46" s="74" t="s">
        <v>65</v>
      </c>
      <c r="H46" s="75" t="s">
        <v>74</v>
      </c>
      <c r="I46" s="72" t="s">
        <v>49</v>
      </c>
      <c r="J46" s="84">
        <v>2012</v>
      </c>
      <c r="K46" s="76">
        <v>0.75</v>
      </c>
      <c r="L46" s="64">
        <v>3</v>
      </c>
      <c r="M46" s="77" t="s">
        <v>110</v>
      </c>
      <c r="N46" s="78"/>
      <c r="O46" s="79"/>
      <c r="P46" s="80" t="s">
        <v>168</v>
      </c>
      <c r="Q46" s="81" t="s">
        <v>169</v>
      </c>
      <c r="R46" s="67" t="s">
        <v>264</v>
      </c>
      <c r="S46" s="26">
        <v>37.5</v>
      </c>
      <c r="T46" s="27">
        <v>45</v>
      </c>
      <c r="U46" s="86" t="s">
        <v>266</v>
      </c>
      <c r="V46" s="29"/>
      <c r="W46" s="26">
        <f t="shared" si="2"/>
        <v>0</v>
      </c>
      <c r="X46" s="27">
        <f t="shared" si="3"/>
        <v>0</v>
      </c>
    </row>
    <row r="47" spans="1:24" ht="15.75" customHeight="1" x14ac:dyDescent="0.2">
      <c r="A47" s="71" t="s">
        <v>50</v>
      </c>
      <c r="B47" s="72" t="s">
        <v>61</v>
      </c>
      <c r="C47" s="73" t="s">
        <v>45</v>
      </c>
      <c r="D47" s="71" t="s">
        <v>46</v>
      </c>
      <c r="E47" s="72" t="s">
        <v>67</v>
      </c>
      <c r="F47" s="73"/>
      <c r="G47" s="74" t="s">
        <v>65</v>
      </c>
      <c r="H47" s="75" t="s">
        <v>74</v>
      </c>
      <c r="I47" s="72" t="s">
        <v>49</v>
      </c>
      <c r="J47" s="84">
        <v>2015</v>
      </c>
      <c r="K47" s="76">
        <v>0.75</v>
      </c>
      <c r="L47" s="64">
        <v>2</v>
      </c>
      <c r="M47" s="77"/>
      <c r="N47" s="78"/>
      <c r="O47" s="79"/>
      <c r="P47" s="80" t="s">
        <v>163</v>
      </c>
      <c r="Q47" s="81" t="s">
        <v>170</v>
      </c>
      <c r="R47" s="67" t="s">
        <v>264</v>
      </c>
      <c r="S47" s="26">
        <v>37.5</v>
      </c>
      <c r="T47" s="27">
        <v>45</v>
      </c>
      <c r="U47" s="86" t="s">
        <v>266</v>
      </c>
      <c r="V47" s="29"/>
      <c r="W47" s="26">
        <f t="shared" si="2"/>
        <v>0</v>
      </c>
      <c r="X47" s="27">
        <f t="shared" si="3"/>
        <v>0</v>
      </c>
    </row>
    <row r="48" spans="1:24" ht="15.75" customHeight="1" x14ac:dyDescent="0.2">
      <c r="A48" s="71" t="s">
        <v>50</v>
      </c>
      <c r="B48" s="72" t="s">
        <v>61</v>
      </c>
      <c r="C48" s="73" t="s">
        <v>45</v>
      </c>
      <c r="D48" s="71" t="s">
        <v>46</v>
      </c>
      <c r="E48" s="72" t="s">
        <v>67</v>
      </c>
      <c r="F48" s="73"/>
      <c r="G48" s="74" t="s">
        <v>65</v>
      </c>
      <c r="H48" s="75" t="s">
        <v>66</v>
      </c>
      <c r="I48" s="72" t="s">
        <v>49</v>
      </c>
      <c r="J48" s="84">
        <v>2007</v>
      </c>
      <c r="K48" s="76">
        <v>1.5</v>
      </c>
      <c r="L48" s="64">
        <v>2</v>
      </c>
      <c r="M48" s="77" t="s">
        <v>109</v>
      </c>
      <c r="N48" s="78"/>
      <c r="O48" s="79"/>
      <c r="P48" s="80" t="s">
        <v>151</v>
      </c>
      <c r="Q48" s="81" t="s">
        <v>154</v>
      </c>
      <c r="R48" s="67" t="s">
        <v>218</v>
      </c>
      <c r="S48" s="26">
        <v>208.33333333333334</v>
      </c>
      <c r="T48" s="27">
        <v>250</v>
      </c>
      <c r="U48" s="86" t="s">
        <v>266</v>
      </c>
      <c r="V48" s="29"/>
      <c r="W48" s="26">
        <f t="shared" si="2"/>
        <v>0</v>
      </c>
      <c r="X48" s="27">
        <f t="shared" si="3"/>
        <v>0</v>
      </c>
    </row>
    <row r="49" spans="1:24" ht="15.75" customHeight="1" x14ac:dyDescent="0.2">
      <c r="A49" s="71" t="s">
        <v>50</v>
      </c>
      <c r="B49" s="72" t="s">
        <v>61</v>
      </c>
      <c r="C49" s="73" t="s">
        <v>45</v>
      </c>
      <c r="D49" s="71" t="s">
        <v>46</v>
      </c>
      <c r="E49" s="72" t="s">
        <v>59</v>
      </c>
      <c r="F49" s="73"/>
      <c r="G49" s="74" t="s">
        <v>65</v>
      </c>
      <c r="H49" s="75" t="s">
        <v>66</v>
      </c>
      <c r="I49" s="72" t="s">
        <v>49</v>
      </c>
      <c r="J49" s="84">
        <v>2009</v>
      </c>
      <c r="K49" s="76">
        <v>0.75</v>
      </c>
      <c r="L49" s="64">
        <v>6</v>
      </c>
      <c r="M49" s="77" t="s">
        <v>110</v>
      </c>
      <c r="N49" s="78"/>
      <c r="O49" s="79" t="s">
        <v>112</v>
      </c>
      <c r="P49" s="80" t="s">
        <v>150</v>
      </c>
      <c r="Q49" s="81" t="s">
        <v>153</v>
      </c>
      <c r="R49" s="67" t="s">
        <v>264</v>
      </c>
      <c r="S49" s="26">
        <v>100</v>
      </c>
      <c r="T49" s="27">
        <v>120</v>
      </c>
      <c r="U49" s="86" t="s">
        <v>266</v>
      </c>
      <c r="V49" s="29"/>
      <c r="W49" s="26">
        <f t="shared" si="2"/>
        <v>0</v>
      </c>
      <c r="X49" s="27">
        <f t="shared" si="3"/>
        <v>0</v>
      </c>
    </row>
    <row r="50" spans="1:24" ht="15.75" customHeight="1" x14ac:dyDescent="0.2">
      <c r="A50" s="71" t="s">
        <v>50</v>
      </c>
      <c r="B50" s="72" t="s">
        <v>61</v>
      </c>
      <c r="C50" s="73" t="s">
        <v>45</v>
      </c>
      <c r="D50" s="71" t="s">
        <v>46</v>
      </c>
      <c r="E50" s="72" t="s">
        <v>59</v>
      </c>
      <c r="F50" s="73"/>
      <c r="G50" s="74" t="s">
        <v>65</v>
      </c>
      <c r="H50" s="75" t="s">
        <v>66</v>
      </c>
      <c r="I50" s="72" t="s">
        <v>49</v>
      </c>
      <c r="J50" s="84">
        <v>2011</v>
      </c>
      <c r="K50" s="76">
        <v>0.75</v>
      </c>
      <c r="L50" s="64">
        <v>6</v>
      </c>
      <c r="M50" s="77" t="s">
        <v>110</v>
      </c>
      <c r="N50" s="78"/>
      <c r="O50" s="79"/>
      <c r="P50" s="80" t="s">
        <v>134</v>
      </c>
      <c r="Q50" s="81" t="s">
        <v>155</v>
      </c>
      <c r="R50" s="67" t="s">
        <v>264</v>
      </c>
      <c r="S50" s="26">
        <v>83.333333333333343</v>
      </c>
      <c r="T50" s="27">
        <v>100</v>
      </c>
      <c r="U50" s="86" t="s">
        <v>266</v>
      </c>
      <c r="V50" s="29"/>
      <c r="W50" s="26">
        <f t="shared" si="2"/>
        <v>0</v>
      </c>
      <c r="X50" s="27">
        <f t="shared" si="3"/>
        <v>0</v>
      </c>
    </row>
    <row r="51" spans="1:24" ht="15.75" customHeight="1" x14ac:dyDescent="0.2">
      <c r="A51" s="71" t="s">
        <v>50</v>
      </c>
      <c r="B51" s="72" t="s">
        <v>61</v>
      </c>
      <c r="C51" s="73" t="s">
        <v>45</v>
      </c>
      <c r="D51" s="71" t="s">
        <v>46</v>
      </c>
      <c r="E51" s="72" t="s">
        <v>67</v>
      </c>
      <c r="F51" s="73"/>
      <c r="G51" s="74" t="s">
        <v>65</v>
      </c>
      <c r="H51" s="75" t="s">
        <v>66</v>
      </c>
      <c r="I51" s="72" t="s">
        <v>49</v>
      </c>
      <c r="J51" s="84">
        <v>2012</v>
      </c>
      <c r="K51" s="76">
        <v>0.75</v>
      </c>
      <c r="L51" s="64">
        <v>3</v>
      </c>
      <c r="M51" s="77" t="s">
        <v>109</v>
      </c>
      <c r="N51" s="78"/>
      <c r="O51" s="79"/>
      <c r="P51" s="80" t="s">
        <v>175</v>
      </c>
      <c r="Q51" s="81" t="s">
        <v>177</v>
      </c>
      <c r="R51" s="67" t="s">
        <v>264</v>
      </c>
      <c r="S51" s="26">
        <v>83.333333333333343</v>
      </c>
      <c r="T51" s="27">
        <v>100</v>
      </c>
      <c r="U51" s="86" t="s">
        <v>266</v>
      </c>
      <c r="V51" s="29"/>
      <c r="W51" s="26">
        <f t="shared" si="2"/>
        <v>0</v>
      </c>
      <c r="X51" s="27">
        <f t="shared" si="3"/>
        <v>0</v>
      </c>
    </row>
    <row r="52" spans="1:24" ht="15.75" customHeight="1" x14ac:dyDescent="0.2">
      <c r="A52" s="71" t="s">
        <v>50</v>
      </c>
      <c r="B52" s="72" t="s">
        <v>61</v>
      </c>
      <c r="C52" s="73" t="s">
        <v>45</v>
      </c>
      <c r="D52" s="71" t="s">
        <v>46</v>
      </c>
      <c r="E52" s="72" t="s">
        <v>67</v>
      </c>
      <c r="F52" s="73"/>
      <c r="G52" s="74" t="s">
        <v>65</v>
      </c>
      <c r="H52" s="75" t="s">
        <v>66</v>
      </c>
      <c r="I52" s="72" t="s">
        <v>49</v>
      </c>
      <c r="J52" s="84">
        <v>2012</v>
      </c>
      <c r="K52" s="76">
        <v>0.75</v>
      </c>
      <c r="L52" s="64">
        <v>4</v>
      </c>
      <c r="M52" s="77" t="s">
        <v>110</v>
      </c>
      <c r="N52" s="78"/>
      <c r="O52" s="79"/>
      <c r="P52" s="80" t="s">
        <v>176</v>
      </c>
      <c r="Q52" s="81" t="s">
        <v>178</v>
      </c>
      <c r="R52" s="67" t="s">
        <v>264</v>
      </c>
      <c r="S52" s="26">
        <v>83.333333333333343</v>
      </c>
      <c r="T52" s="27">
        <v>100</v>
      </c>
      <c r="U52" s="86" t="s">
        <v>266</v>
      </c>
      <c r="V52" s="29"/>
      <c r="W52" s="26">
        <f t="shared" si="2"/>
        <v>0</v>
      </c>
      <c r="X52" s="27">
        <f t="shared" si="3"/>
        <v>0</v>
      </c>
    </row>
    <row r="53" spans="1:24" ht="15.75" customHeight="1" x14ac:dyDescent="0.2">
      <c r="A53" s="71" t="s">
        <v>50</v>
      </c>
      <c r="B53" s="72" t="s">
        <v>61</v>
      </c>
      <c r="C53" s="73" t="s">
        <v>45</v>
      </c>
      <c r="D53" s="71" t="s">
        <v>46</v>
      </c>
      <c r="E53" s="72" t="s">
        <v>59</v>
      </c>
      <c r="F53" s="73"/>
      <c r="G53" s="74" t="s">
        <v>65</v>
      </c>
      <c r="H53" s="75" t="s">
        <v>66</v>
      </c>
      <c r="I53" s="72" t="s">
        <v>49</v>
      </c>
      <c r="J53" s="84">
        <v>2013</v>
      </c>
      <c r="K53" s="76">
        <v>0.75</v>
      </c>
      <c r="L53" s="64">
        <v>6</v>
      </c>
      <c r="M53" s="77" t="s">
        <v>110</v>
      </c>
      <c r="N53" s="78"/>
      <c r="O53" s="79"/>
      <c r="P53" s="80" t="s">
        <v>152</v>
      </c>
      <c r="Q53" s="81" t="s">
        <v>156</v>
      </c>
      <c r="R53" s="67" t="s">
        <v>264</v>
      </c>
      <c r="S53" s="26">
        <v>83.333333333333343</v>
      </c>
      <c r="T53" s="27">
        <v>100</v>
      </c>
      <c r="U53" s="86" t="s">
        <v>266</v>
      </c>
      <c r="V53" s="29"/>
      <c r="W53" s="26">
        <f t="shared" si="2"/>
        <v>0</v>
      </c>
      <c r="X53" s="27">
        <f t="shared" si="3"/>
        <v>0</v>
      </c>
    </row>
    <row r="54" spans="1:24" ht="15.75" customHeight="1" x14ac:dyDescent="0.2">
      <c r="A54" s="71" t="s">
        <v>50</v>
      </c>
      <c r="B54" s="72" t="s">
        <v>61</v>
      </c>
      <c r="C54" s="73" t="s">
        <v>45</v>
      </c>
      <c r="D54" s="71" t="s">
        <v>46</v>
      </c>
      <c r="E54" s="72" t="s">
        <v>67</v>
      </c>
      <c r="F54" s="73"/>
      <c r="G54" s="74" t="s">
        <v>65</v>
      </c>
      <c r="H54" s="75" t="s">
        <v>66</v>
      </c>
      <c r="I54" s="72" t="s">
        <v>49</v>
      </c>
      <c r="J54" s="84">
        <v>2013</v>
      </c>
      <c r="K54" s="76">
        <v>1.5</v>
      </c>
      <c r="L54" s="64">
        <v>1</v>
      </c>
      <c r="M54" s="77" t="s">
        <v>110</v>
      </c>
      <c r="N54" s="78"/>
      <c r="O54" s="79"/>
      <c r="P54" s="80" t="s">
        <v>173</v>
      </c>
      <c r="Q54" s="81" t="s">
        <v>179</v>
      </c>
      <c r="R54" s="67" t="s">
        <v>264</v>
      </c>
      <c r="S54" s="26">
        <v>166.66666666666669</v>
      </c>
      <c r="T54" s="27">
        <v>200</v>
      </c>
      <c r="U54" s="86" t="s">
        <v>266</v>
      </c>
      <c r="V54" s="29"/>
      <c r="W54" s="26">
        <f t="shared" si="2"/>
        <v>0</v>
      </c>
      <c r="X54" s="27">
        <f t="shared" si="3"/>
        <v>0</v>
      </c>
    </row>
    <row r="55" spans="1:24" ht="15.75" customHeight="1" x14ac:dyDescent="0.2">
      <c r="A55" s="71" t="s">
        <v>50</v>
      </c>
      <c r="B55" s="72" t="s">
        <v>61</v>
      </c>
      <c r="C55" s="73" t="s">
        <v>45</v>
      </c>
      <c r="D55" s="71" t="s">
        <v>46</v>
      </c>
      <c r="E55" s="72" t="s">
        <v>67</v>
      </c>
      <c r="F55" s="73"/>
      <c r="G55" s="74" t="s">
        <v>65</v>
      </c>
      <c r="H55" s="75" t="s">
        <v>66</v>
      </c>
      <c r="I55" s="72" t="s">
        <v>49</v>
      </c>
      <c r="J55" s="84">
        <v>2015</v>
      </c>
      <c r="K55" s="76">
        <v>0.75</v>
      </c>
      <c r="L55" s="64">
        <v>1</v>
      </c>
      <c r="M55" s="77" t="s">
        <v>109</v>
      </c>
      <c r="N55" s="78"/>
      <c r="O55" s="79" t="s">
        <v>116</v>
      </c>
      <c r="P55" s="80" t="s">
        <v>174</v>
      </c>
      <c r="Q55" s="81" t="s">
        <v>180</v>
      </c>
      <c r="R55" s="67" t="s">
        <v>264</v>
      </c>
      <c r="S55" s="26">
        <v>83.333333333333343</v>
      </c>
      <c r="T55" s="27">
        <v>100</v>
      </c>
      <c r="U55" s="86" t="s">
        <v>266</v>
      </c>
      <c r="V55" s="29"/>
      <c r="W55" s="26">
        <f t="shared" si="2"/>
        <v>0</v>
      </c>
      <c r="X55" s="27">
        <f t="shared" si="3"/>
        <v>0</v>
      </c>
    </row>
    <row r="56" spans="1:24" ht="15.75" customHeight="1" x14ac:dyDescent="0.2">
      <c r="A56" s="88" t="s">
        <v>50</v>
      </c>
      <c r="B56" s="89" t="s">
        <v>61</v>
      </c>
      <c r="C56" s="90" t="s">
        <v>45</v>
      </c>
      <c r="D56" s="88" t="s">
        <v>46</v>
      </c>
      <c r="E56" s="89" t="s">
        <v>67</v>
      </c>
      <c r="F56" s="90"/>
      <c r="G56" s="91" t="s">
        <v>65</v>
      </c>
      <c r="H56" s="92" t="s">
        <v>269</v>
      </c>
      <c r="I56" s="89" t="s">
        <v>49</v>
      </c>
      <c r="J56" s="93">
        <v>1999</v>
      </c>
      <c r="K56" s="94">
        <v>0.75</v>
      </c>
      <c r="L56" s="64">
        <v>1</v>
      </c>
      <c r="M56" s="95" t="s">
        <v>109</v>
      </c>
      <c r="N56" s="96"/>
      <c r="O56" s="97"/>
      <c r="P56" s="98" t="s">
        <v>171</v>
      </c>
      <c r="Q56" s="99" t="s">
        <v>172</v>
      </c>
      <c r="R56" s="100" t="s">
        <v>264</v>
      </c>
      <c r="S56" s="101">
        <v>175</v>
      </c>
      <c r="T56" s="102">
        <v>210</v>
      </c>
      <c r="U56" s="86" t="s">
        <v>265</v>
      </c>
      <c r="V56" s="29"/>
      <c r="W56" s="26">
        <f t="shared" si="2"/>
        <v>0</v>
      </c>
      <c r="X56" s="27">
        <f t="shared" si="3"/>
        <v>0</v>
      </c>
    </row>
    <row r="57" spans="1:24" ht="15.75" customHeight="1" x14ac:dyDescent="0.2">
      <c r="A57" s="71" t="s">
        <v>50</v>
      </c>
      <c r="B57" s="72" t="s">
        <v>61</v>
      </c>
      <c r="C57" s="73" t="s">
        <v>45</v>
      </c>
      <c r="D57" s="71" t="s">
        <v>46</v>
      </c>
      <c r="E57" s="72" t="s">
        <v>70</v>
      </c>
      <c r="F57" s="73"/>
      <c r="G57" s="74" t="s">
        <v>71</v>
      </c>
      <c r="H57" s="75" t="s">
        <v>72</v>
      </c>
      <c r="I57" s="72" t="s">
        <v>49</v>
      </c>
      <c r="J57" s="84">
        <v>2009</v>
      </c>
      <c r="K57" s="76">
        <v>3</v>
      </c>
      <c r="L57" s="64">
        <v>5</v>
      </c>
      <c r="M57" s="77"/>
      <c r="N57" s="78"/>
      <c r="O57" s="79"/>
      <c r="P57" s="80" t="s">
        <v>122</v>
      </c>
      <c r="Q57" s="81" t="s">
        <v>161</v>
      </c>
      <c r="R57" s="67" t="s">
        <v>218</v>
      </c>
      <c r="S57" s="26">
        <v>350</v>
      </c>
      <c r="T57" s="27">
        <v>420</v>
      </c>
      <c r="U57" s="86" t="s">
        <v>266</v>
      </c>
      <c r="V57" s="29"/>
      <c r="W57" s="26">
        <f t="shared" si="2"/>
        <v>0</v>
      </c>
      <c r="X57" s="27">
        <f t="shared" si="3"/>
        <v>0</v>
      </c>
    </row>
    <row r="58" spans="1:24" ht="15.75" customHeight="1" x14ac:dyDescent="0.2">
      <c r="A58" s="71" t="s">
        <v>50</v>
      </c>
      <c r="B58" s="72" t="s">
        <v>61</v>
      </c>
      <c r="C58" s="73" t="s">
        <v>45</v>
      </c>
      <c r="D58" s="71" t="s">
        <v>46</v>
      </c>
      <c r="E58" s="72" t="s">
        <v>70</v>
      </c>
      <c r="F58" s="73"/>
      <c r="G58" s="74" t="s">
        <v>71</v>
      </c>
      <c r="H58" s="75" t="s">
        <v>72</v>
      </c>
      <c r="I58" s="72" t="s">
        <v>49</v>
      </c>
      <c r="J58" s="84">
        <v>2011</v>
      </c>
      <c r="K58" s="76">
        <v>1.5</v>
      </c>
      <c r="L58" s="64">
        <v>1</v>
      </c>
      <c r="M58" s="77" t="s">
        <v>110</v>
      </c>
      <c r="N58" s="78"/>
      <c r="O58" s="79"/>
      <c r="P58" s="80" t="s">
        <v>149</v>
      </c>
      <c r="Q58" s="81" t="s">
        <v>162</v>
      </c>
      <c r="R58" s="67" t="s">
        <v>264</v>
      </c>
      <c r="S58" s="26">
        <v>175</v>
      </c>
      <c r="T58" s="27">
        <v>210</v>
      </c>
      <c r="U58" s="86" t="s">
        <v>266</v>
      </c>
      <c r="V58" s="29"/>
      <c r="W58" s="26">
        <f t="shared" si="2"/>
        <v>0</v>
      </c>
      <c r="X58" s="27">
        <f t="shared" si="3"/>
        <v>0</v>
      </c>
    </row>
    <row r="59" spans="1:24" ht="15.75" customHeight="1" x14ac:dyDescent="0.2">
      <c r="A59" s="88" t="s">
        <v>50</v>
      </c>
      <c r="B59" s="89" t="s">
        <v>44</v>
      </c>
      <c r="C59" s="90" t="s">
        <v>45</v>
      </c>
      <c r="D59" s="152" t="s">
        <v>46</v>
      </c>
      <c r="E59" s="154" t="s">
        <v>83</v>
      </c>
      <c r="F59" s="154"/>
      <c r="G59" s="155" t="s">
        <v>84</v>
      </c>
      <c r="H59" s="156" t="s">
        <v>278</v>
      </c>
      <c r="I59" s="89" t="s">
        <v>52</v>
      </c>
      <c r="J59" s="157">
        <v>2007</v>
      </c>
      <c r="K59" s="158">
        <v>1.5</v>
      </c>
      <c r="L59" s="159">
        <v>0</v>
      </c>
      <c r="M59" s="160" t="s">
        <v>109</v>
      </c>
      <c r="N59" s="161"/>
      <c r="O59" s="162"/>
      <c r="P59" s="163" t="s">
        <v>187</v>
      </c>
      <c r="Q59" s="164" t="s">
        <v>188</v>
      </c>
      <c r="R59" s="165" t="s">
        <v>264</v>
      </c>
      <c r="S59" s="166">
        <v>208.33333333333334</v>
      </c>
      <c r="T59" s="167">
        <v>250</v>
      </c>
      <c r="U59" s="86" t="s">
        <v>265</v>
      </c>
      <c r="V59" s="168"/>
      <c r="W59" s="166"/>
      <c r="X59" s="167"/>
    </row>
    <row r="60" spans="1:24" ht="15.75" customHeight="1" x14ac:dyDescent="0.2">
      <c r="A60" s="71" t="s">
        <v>50</v>
      </c>
      <c r="B60" s="72" t="s">
        <v>44</v>
      </c>
      <c r="C60" s="73" t="s">
        <v>45</v>
      </c>
      <c r="D60" s="152" t="s">
        <v>46</v>
      </c>
      <c r="E60" s="153" t="s">
        <v>83</v>
      </c>
      <c r="F60" s="154"/>
      <c r="G60" s="155" t="s">
        <v>84</v>
      </c>
      <c r="H60" s="156" t="s">
        <v>101</v>
      </c>
      <c r="I60" s="72" t="s">
        <v>52</v>
      </c>
      <c r="J60" s="157">
        <v>2006</v>
      </c>
      <c r="K60" s="158">
        <v>0.75</v>
      </c>
      <c r="L60" s="159">
        <v>0</v>
      </c>
      <c r="M60" s="160" t="s">
        <v>109</v>
      </c>
      <c r="N60" s="161"/>
      <c r="O60" s="162" t="s">
        <v>121</v>
      </c>
      <c r="P60" s="163" t="s">
        <v>220</v>
      </c>
      <c r="Q60" s="164" t="s">
        <v>221</v>
      </c>
      <c r="R60" s="165" t="s">
        <v>264</v>
      </c>
      <c r="S60" s="166">
        <v>50</v>
      </c>
      <c r="T60" s="167">
        <v>60</v>
      </c>
      <c r="U60" s="86" t="s">
        <v>266</v>
      </c>
      <c r="V60" s="168"/>
      <c r="W60" s="166"/>
      <c r="X60" s="167"/>
    </row>
    <row r="61" spans="1:24" ht="15.75" customHeight="1" x14ac:dyDescent="0.2">
      <c r="A61" s="71" t="s">
        <v>50</v>
      </c>
      <c r="B61" s="72" t="s">
        <v>44</v>
      </c>
      <c r="C61" s="73" t="s">
        <v>45</v>
      </c>
      <c r="D61" s="71" t="s">
        <v>46</v>
      </c>
      <c r="E61" s="72" t="s">
        <v>83</v>
      </c>
      <c r="F61" s="73"/>
      <c r="G61" s="74" t="s">
        <v>84</v>
      </c>
      <c r="H61" s="75" t="s">
        <v>102</v>
      </c>
      <c r="I61" s="72" t="s">
        <v>56</v>
      </c>
      <c r="J61" s="84">
        <v>2001</v>
      </c>
      <c r="K61" s="76">
        <v>0.75</v>
      </c>
      <c r="L61" s="64">
        <v>2</v>
      </c>
      <c r="M61" s="77" t="s">
        <v>109</v>
      </c>
      <c r="N61" s="78"/>
      <c r="O61" s="79"/>
      <c r="P61" s="80" t="s">
        <v>222</v>
      </c>
      <c r="Q61" s="81" t="s">
        <v>223</v>
      </c>
      <c r="R61" s="67" t="s">
        <v>264</v>
      </c>
      <c r="S61" s="26">
        <v>54.166666666666671</v>
      </c>
      <c r="T61" s="27">
        <v>65</v>
      </c>
      <c r="U61" s="86" t="s">
        <v>266</v>
      </c>
      <c r="V61" s="29"/>
      <c r="W61" s="26">
        <f t="shared" ref="W61:W65" si="4">V61*S61</f>
        <v>0</v>
      </c>
      <c r="X61" s="27">
        <f t="shared" ref="X61:X65" si="5">V61*T61</f>
        <v>0</v>
      </c>
    </row>
    <row r="62" spans="1:24" ht="15.75" customHeight="1" x14ac:dyDescent="0.2">
      <c r="A62" s="88" t="s">
        <v>50</v>
      </c>
      <c r="B62" s="89" t="s">
        <v>44</v>
      </c>
      <c r="C62" s="90" t="s">
        <v>45</v>
      </c>
      <c r="D62" s="88" t="s">
        <v>46</v>
      </c>
      <c r="E62" s="89" t="s">
        <v>83</v>
      </c>
      <c r="F62" s="90"/>
      <c r="G62" s="91" t="s">
        <v>84</v>
      </c>
      <c r="H62" s="92" t="s">
        <v>268</v>
      </c>
      <c r="I62" s="89" t="s">
        <v>56</v>
      </c>
      <c r="J62" s="93">
        <v>2007</v>
      </c>
      <c r="K62" s="94">
        <v>0.75</v>
      </c>
      <c r="L62" s="64">
        <v>1</v>
      </c>
      <c r="M62" s="95" t="s">
        <v>109</v>
      </c>
      <c r="N62" s="96"/>
      <c r="O62" s="97"/>
      <c r="P62" s="98" t="s">
        <v>224</v>
      </c>
      <c r="Q62" s="99" t="s">
        <v>225</v>
      </c>
      <c r="R62" s="100" t="s">
        <v>264</v>
      </c>
      <c r="S62" s="101">
        <v>58.333333333333336</v>
      </c>
      <c r="T62" s="102">
        <v>70</v>
      </c>
      <c r="U62" s="86" t="s">
        <v>265</v>
      </c>
      <c r="V62" s="29"/>
      <c r="W62" s="26">
        <f t="shared" si="4"/>
        <v>0</v>
      </c>
      <c r="X62" s="27">
        <f t="shared" si="5"/>
        <v>0</v>
      </c>
    </row>
    <row r="63" spans="1:24" ht="15.75" customHeight="1" x14ac:dyDescent="0.2">
      <c r="A63" s="88" t="s">
        <v>50</v>
      </c>
      <c r="B63" s="89" t="s">
        <v>44</v>
      </c>
      <c r="C63" s="90" t="s">
        <v>45</v>
      </c>
      <c r="D63" s="88" t="s">
        <v>46</v>
      </c>
      <c r="E63" s="89" t="s">
        <v>83</v>
      </c>
      <c r="F63" s="90"/>
      <c r="G63" s="91" t="s">
        <v>84</v>
      </c>
      <c r="H63" s="92" t="s">
        <v>268</v>
      </c>
      <c r="I63" s="89" t="s">
        <v>56</v>
      </c>
      <c r="J63" s="93">
        <v>2010</v>
      </c>
      <c r="K63" s="94">
        <v>0.75</v>
      </c>
      <c r="L63" s="64">
        <v>1</v>
      </c>
      <c r="M63" s="95" t="s">
        <v>109</v>
      </c>
      <c r="N63" s="96"/>
      <c r="O63" s="97"/>
      <c r="P63" s="98" t="s">
        <v>226</v>
      </c>
      <c r="Q63" s="99" t="s">
        <v>227</v>
      </c>
      <c r="R63" s="100" t="s">
        <v>264</v>
      </c>
      <c r="S63" s="101">
        <v>54.166666666666671</v>
      </c>
      <c r="T63" s="102">
        <v>65</v>
      </c>
      <c r="U63" s="86" t="s">
        <v>265</v>
      </c>
      <c r="V63" s="29"/>
      <c r="W63" s="26">
        <f t="shared" si="4"/>
        <v>0</v>
      </c>
      <c r="X63" s="27">
        <f t="shared" si="5"/>
        <v>0</v>
      </c>
    </row>
    <row r="64" spans="1:24" ht="15.75" customHeight="1" x14ac:dyDescent="0.2">
      <c r="A64" s="88" t="s">
        <v>50</v>
      </c>
      <c r="B64" s="89" t="s">
        <v>44</v>
      </c>
      <c r="C64" s="90" t="s">
        <v>45</v>
      </c>
      <c r="D64" s="88" t="s">
        <v>46</v>
      </c>
      <c r="E64" s="89" t="s">
        <v>83</v>
      </c>
      <c r="F64" s="90"/>
      <c r="G64" s="91" t="s">
        <v>84</v>
      </c>
      <c r="H64" s="92" t="s">
        <v>268</v>
      </c>
      <c r="I64" s="89" t="s">
        <v>56</v>
      </c>
      <c r="J64" s="93">
        <v>2013</v>
      </c>
      <c r="K64" s="94">
        <v>0.75</v>
      </c>
      <c r="L64" s="64">
        <v>2</v>
      </c>
      <c r="M64" s="95" t="s">
        <v>109</v>
      </c>
      <c r="N64" s="96"/>
      <c r="O64" s="97"/>
      <c r="P64" s="98" t="s">
        <v>197</v>
      </c>
      <c r="Q64" s="99" t="s">
        <v>228</v>
      </c>
      <c r="R64" s="100" t="s">
        <v>264</v>
      </c>
      <c r="S64" s="101">
        <v>45.833333333333336</v>
      </c>
      <c r="T64" s="102">
        <v>55</v>
      </c>
      <c r="U64" s="86" t="s">
        <v>265</v>
      </c>
      <c r="V64" s="29"/>
      <c r="W64" s="26">
        <f t="shared" si="4"/>
        <v>0</v>
      </c>
      <c r="X64" s="27">
        <f t="shared" si="5"/>
        <v>0</v>
      </c>
    </row>
    <row r="65" spans="1:24" ht="15.75" customHeight="1" x14ac:dyDescent="0.2">
      <c r="A65" s="71" t="s">
        <v>50</v>
      </c>
      <c r="B65" s="72" t="s">
        <v>44</v>
      </c>
      <c r="C65" s="73" t="s">
        <v>45</v>
      </c>
      <c r="D65" s="71" t="s">
        <v>46</v>
      </c>
      <c r="E65" s="72" t="s">
        <v>83</v>
      </c>
      <c r="F65" s="73"/>
      <c r="G65" s="74" t="s">
        <v>84</v>
      </c>
      <c r="H65" s="75" t="s">
        <v>103</v>
      </c>
      <c r="I65" s="72" t="s">
        <v>56</v>
      </c>
      <c r="J65" s="84">
        <v>2002</v>
      </c>
      <c r="K65" s="76">
        <v>1.5</v>
      </c>
      <c r="L65" s="64">
        <v>1</v>
      </c>
      <c r="M65" s="77">
        <v>-2</v>
      </c>
      <c r="N65" s="78" t="s">
        <v>115</v>
      </c>
      <c r="O65" s="79" t="s">
        <v>121</v>
      </c>
      <c r="P65" s="80" t="s">
        <v>219</v>
      </c>
      <c r="Q65" s="81" t="s">
        <v>229</v>
      </c>
      <c r="R65" s="67" t="s">
        <v>264</v>
      </c>
      <c r="S65" s="26">
        <v>233.33333333333334</v>
      </c>
      <c r="T65" s="27">
        <v>280</v>
      </c>
      <c r="U65" s="86" t="s">
        <v>266</v>
      </c>
      <c r="V65" s="29"/>
      <c r="W65" s="26">
        <f t="shared" si="4"/>
        <v>0</v>
      </c>
      <c r="X65" s="27">
        <f t="shared" si="5"/>
        <v>0</v>
      </c>
    </row>
    <row r="66" spans="1:24" ht="15.75" customHeight="1" x14ac:dyDescent="0.2">
      <c r="A66" s="71" t="s">
        <v>50</v>
      </c>
      <c r="B66" s="72" t="s">
        <v>44</v>
      </c>
      <c r="C66" s="73" t="s">
        <v>45</v>
      </c>
      <c r="D66" s="152" t="s">
        <v>46</v>
      </c>
      <c r="E66" s="153" t="s">
        <v>83</v>
      </c>
      <c r="F66" s="154"/>
      <c r="G66" s="155" t="s">
        <v>84</v>
      </c>
      <c r="H66" s="156" t="s">
        <v>103</v>
      </c>
      <c r="I66" s="72" t="s">
        <v>56</v>
      </c>
      <c r="J66" s="157">
        <v>2011</v>
      </c>
      <c r="K66" s="158">
        <v>3</v>
      </c>
      <c r="L66" s="159">
        <v>0</v>
      </c>
      <c r="M66" s="160">
        <v>-1</v>
      </c>
      <c r="N66" s="161"/>
      <c r="O66" s="162"/>
      <c r="P66" s="163" t="s">
        <v>122</v>
      </c>
      <c r="Q66" s="164" t="s">
        <v>232</v>
      </c>
      <c r="R66" s="165" t="s">
        <v>264</v>
      </c>
      <c r="S66" s="166">
        <v>366.66666666666669</v>
      </c>
      <c r="T66" s="167">
        <v>440</v>
      </c>
      <c r="U66" s="86" t="s">
        <v>266</v>
      </c>
      <c r="V66" s="168"/>
      <c r="W66" s="166"/>
      <c r="X66" s="167"/>
    </row>
    <row r="67" spans="1:24" ht="15.75" customHeight="1" x14ac:dyDescent="0.2">
      <c r="A67" s="88" t="s">
        <v>50</v>
      </c>
      <c r="B67" s="89" t="s">
        <v>44</v>
      </c>
      <c r="C67" s="90" t="s">
        <v>45</v>
      </c>
      <c r="D67" s="152" t="s">
        <v>46</v>
      </c>
      <c r="E67" s="153" t="s">
        <v>83</v>
      </c>
      <c r="F67" s="154"/>
      <c r="G67" s="155" t="s">
        <v>84</v>
      </c>
      <c r="H67" s="156" t="s">
        <v>279</v>
      </c>
      <c r="I67" s="89" t="s">
        <v>56</v>
      </c>
      <c r="J67" s="157">
        <v>2006</v>
      </c>
      <c r="K67" s="158">
        <v>1.5</v>
      </c>
      <c r="L67" s="159">
        <v>0</v>
      </c>
      <c r="M67" s="160" t="s">
        <v>109</v>
      </c>
      <c r="N67" s="161"/>
      <c r="O67" s="162" t="s">
        <v>116</v>
      </c>
      <c r="P67" s="163" t="s">
        <v>230</v>
      </c>
      <c r="Q67" s="164" t="s">
        <v>231</v>
      </c>
      <c r="R67" s="165" t="s">
        <v>264</v>
      </c>
      <c r="S67" s="166">
        <v>208.33333333333334</v>
      </c>
      <c r="T67" s="167">
        <v>250</v>
      </c>
      <c r="U67" s="86" t="s">
        <v>265</v>
      </c>
      <c r="V67" s="168"/>
      <c r="W67" s="166"/>
      <c r="X67" s="167"/>
    </row>
    <row r="68" spans="1:24" ht="15.75" customHeight="1" x14ac:dyDescent="0.2">
      <c r="A68" s="71" t="s">
        <v>50</v>
      </c>
      <c r="B68" s="72" t="s">
        <v>44</v>
      </c>
      <c r="C68" s="73" t="s">
        <v>45</v>
      </c>
      <c r="D68" s="71" t="s">
        <v>46</v>
      </c>
      <c r="E68" s="72" t="s">
        <v>83</v>
      </c>
      <c r="F68" s="73"/>
      <c r="G68" s="74" t="s">
        <v>104</v>
      </c>
      <c r="H68" s="75" t="s">
        <v>96</v>
      </c>
      <c r="I68" s="72" t="s">
        <v>52</v>
      </c>
      <c r="J68" s="84">
        <v>2015</v>
      </c>
      <c r="K68" s="76">
        <v>0.75</v>
      </c>
      <c r="L68" s="64">
        <v>3</v>
      </c>
      <c r="M68" s="77" t="s">
        <v>109</v>
      </c>
      <c r="N68" s="78"/>
      <c r="O68" s="79"/>
      <c r="P68" s="148" t="s">
        <v>274</v>
      </c>
      <c r="Q68" s="149" t="s">
        <v>275</v>
      </c>
      <c r="R68" s="67" t="s">
        <v>264</v>
      </c>
      <c r="S68" s="26">
        <v>37.5</v>
      </c>
      <c r="T68" s="27">
        <v>45</v>
      </c>
      <c r="U68" s="86" t="s">
        <v>266</v>
      </c>
      <c r="V68" s="29"/>
      <c r="W68" s="26">
        <f t="shared" ref="W68:W87" si="6">V68*S68</f>
        <v>0</v>
      </c>
      <c r="X68" s="27">
        <f t="shared" ref="X68:X87" si="7">V68*T68</f>
        <v>0</v>
      </c>
    </row>
    <row r="69" spans="1:24" ht="15.75" customHeight="1" x14ac:dyDescent="0.2">
      <c r="A69" s="71" t="s">
        <v>50</v>
      </c>
      <c r="B69" s="72" t="s">
        <v>44</v>
      </c>
      <c r="C69" s="73" t="s">
        <v>45</v>
      </c>
      <c r="D69" s="71" t="s">
        <v>46</v>
      </c>
      <c r="E69" s="72" t="s">
        <v>83</v>
      </c>
      <c r="F69" s="73"/>
      <c r="G69" s="74" t="s">
        <v>104</v>
      </c>
      <c r="H69" s="75" t="s">
        <v>105</v>
      </c>
      <c r="I69" s="72" t="s">
        <v>52</v>
      </c>
      <c r="J69" s="84">
        <v>2015</v>
      </c>
      <c r="K69" s="76">
        <v>0.75</v>
      </c>
      <c r="L69" s="64">
        <v>6</v>
      </c>
      <c r="M69" s="77" t="s">
        <v>109</v>
      </c>
      <c r="N69" s="78"/>
      <c r="O69" s="79"/>
      <c r="P69" s="80" t="s">
        <v>233</v>
      </c>
      <c r="Q69" s="81" t="s">
        <v>234</v>
      </c>
      <c r="R69" s="67" t="s">
        <v>264</v>
      </c>
      <c r="S69" s="26">
        <v>43.333333333333336</v>
      </c>
      <c r="T69" s="27">
        <v>52</v>
      </c>
      <c r="U69" s="86" t="s">
        <v>266</v>
      </c>
      <c r="V69" s="29"/>
      <c r="W69" s="26">
        <f t="shared" si="6"/>
        <v>0</v>
      </c>
      <c r="X69" s="27">
        <f t="shared" si="7"/>
        <v>0</v>
      </c>
    </row>
    <row r="70" spans="1:24" ht="15.75" customHeight="1" x14ac:dyDescent="0.2">
      <c r="A70" s="71" t="s">
        <v>50</v>
      </c>
      <c r="B70" s="72" t="s">
        <v>44</v>
      </c>
      <c r="C70" s="73" t="s">
        <v>45</v>
      </c>
      <c r="D70" s="71" t="s">
        <v>46</v>
      </c>
      <c r="E70" s="72" t="s">
        <v>83</v>
      </c>
      <c r="F70" s="73"/>
      <c r="G70" s="74" t="s">
        <v>104</v>
      </c>
      <c r="H70" s="75" t="s">
        <v>105</v>
      </c>
      <c r="I70" s="72" t="s">
        <v>52</v>
      </c>
      <c r="J70" s="84">
        <v>2015</v>
      </c>
      <c r="K70" s="76">
        <v>0.75</v>
      </c>
      <c r="L70" s="64">
        <v>7</v>
      </c>
      <c r="M70" s="77" t="s">
        <v>109</v>
      </c>
      <c r="N70" s="78"/>
      <c r="O70" s="79"/>
      <c r="P70" s="80" t="s">
        <v>235</v>
      </c>
      <c r="Q70" s="81" t="s">
        <v>236</v>
      </c>
      <c r="R70" s="67" t="s">
        <v>218</v>
      </c>
      <c r="S70" s="26">
        <v>43.333333333333336</v>
      </c>
      <c r="T70" s="27">
        <v>52</v>
      </c>
      <c r="U70" s="86" t="s">
        <v>266</v>
      </c>
      <c r="V70" s="29"/>
      <c r="W70" s="26">
        <f t="shared" si="6"/>
        <v>0</v>
      </c>
      <c r="X70" s="27">
        <f t="shared" si="7"/>
        <v>0</v>
      </c>
    </row>
    <row r="71" spans="1:24" ht="15.75" customHeight="1" x14ac:dyDescent="0.2">
      <c r="A71" s="71" t="s">
        <v>50</v>
      </c>
      <c r="B71" s="72" t="s">
        <v>44</v>
      </c>
      <c r="C71" s="73" t="s">
        <v>45</v>
      </c>
      <c r="D71" s="71" t="s">
        <v>46</v>
      </c>
      <c r="E71" s="72" t="s">
        <v>83</v>
      </c>
      <c r="F71" s="73"/>
      <c r="G71" s="74" t="s">
        <v>104</v>
      </c>
      <c r="H71" s="75" t="s">
        <v>105</v>
      </c>
      <c r="I71" s="72" t="s">
        <v>52</v>
      </c>
      <c r="J71" s="84">
        <v>2016</v>
      </c>
      <c r="K71" s="76">
        <v>0.75</v>
      </c>
      <c r="L71" s="64">
        <v>1</v>
      </c>
      <c r="M71" s="77" t="s">
        <v>109</v>
      </c>
      <c r="N71" s="78"/>
      <c r="O71" s="79"/>
      <c r="P71" s="80" t="s">
        <v>237</v>
      </c>
      <c r="Q71" s="81" t="s">
        <v>238</v>
      </c>
      <c r="R71" s="67" t="s">
        <v>264</v>
      </c>
      <c r="S71" s="26">
        <v>41.666666666666671</v>
      </c>
      <c r="T71" s="27">
        <v>50</v>
      </c>
      <c r="U71" s="86" t="s">
        <v>266</v>
      </c>
      <c r="V71" s="29"/>
      <c r="W71" s="26">
        <f t="shared" si="6"/>
        <v>0</v>
      </c>
      <c r="X71" s="27">
        <f t="shared" si="7"/>
        <v>0</v>
      </c>
    </row>
    <row r="72" spans="1:24" ht="15.75" customHeight="1" x14ac:dyDescent="0.2">
      <c r="A72" s="71" t="s">
        <v>50</v>
      </c>
      <c r="B72" s="72" t="s">
        <v>44</v>
      </c>
      <c r="C72" s="73" t="s">
        <v>45</v>
      </c>
      <c r="D72" s="152" t="s">
        <v>46</v>
      </c>
      <c r="E72" s="153" t="s">
        <v>83</v>
      </c>
      <c r="F72" s="154"/>
      <c r="G72" s="155" t="s">
        <v>104</v>
      </c>
      <c r="H72" s="156" t="s">
        <v>98</v>
      </c>
      <c r="I72" s="72" t="s">
        <v>56</v>
      </c>
      <c r="J72" s="157">
        <v>2001</v>
      </c>
      <c r="K72" s="158">
        <v>0.75</v>
      </c>
      <c r="L72" s="159">
        <v>0</v>
      </c>
      <c r="M72" s="160">
        <v>-1</v>
      </c>
      <c r="N72" s="161"/>
      <c r="O72" s="162"/>
      <c r="P72" s="163" t="s">
        <v>239</v>
      </c>
      <c r="Q72" s="164" t="s">
        <v>240</v>
      </c>
      <c r="R72" s="165" t="s">
        <v>264</v>
      </c>
      <c r="S72" s="166">
        <v>41.666666666666671</v>
      </c>
      <c r="T72" s="167">
        <v>50</v>
      </c>
      <c r="U72" s="86" t="s">
        <v>266</v>
      </c>
      <c r="V72" s="168"/>
      <c r="W72" s="166"/>
      <c r="X72" s="167"/>
    </row>
    <row r="73" spans="1:24" ht="15.75" customHeight="1" x14ac:dyDescent="0.2">
      <c r="A73" s="71" t="s">
        <v>50</v>
      </c>
      <c r="B73" s="72" t="s">
        <v>44</v>
      </c>
      <c r="C73" s="73" t="s">
        <v>45</v>
      </c>
      <c r="D73" s="71" t="s">
        <v>46</v>
      </c>
      <c r="E73" s="72" t="s">
        <v>83</v>
      </c>
      <c r="F73" s="73"/>
      <c r="G73" s="74" t="s">
        <v>104</v>
      </c>
      <c r="H73" s="75" t="s">
        <v>98</v>
      </c>
      <c r="I73" s="72" t="s">
        <v>56</v>
      </c>
      <c r="J73" s="84">
        <v>2015</v>
      </c>
      <c r="K73" s="76">
        <v>0.75</v>
      </c>
      <c r="L73" s="64">
        <v>12</v>
      </c>
      <c r="M73" s="77" t="s">
        <v>109</v>
      </c>
      <c r="N73" s="78"/>
      <c r="O73" s="79"/>
      <c r="P73" s="80" t="s">
        <v>241</v>
      </c>
      <c r="Q73" s="81" t="s">
        <v>242</v>
      </c>
      <c r="R73" s="67" t="s">
        <v>264</v>
      </c>
      <c r="S73" s="26">
        <v>33.333333333333336</v>
      </c>
      <c r="T73" s="27">
        <v>40</v>
      </c>
      <c r="U73" s="86" t="s">
        <v>266</v>
      </c>
      <c r="V73" s="29"/>
      <c r="W73" s="26">
        <f t="shared" si="6"/>
        <v>0</v>
      </c>
      <c r="X73" s="27">
        <f t="shared" si="7"/>
        <v>0</v>
      </c>
    </row>
    <row r="74" spans="1:24" ht="15.75" customHeight="1" x14ac:dyDescent="0.2">
      <c r="A74" s="71" t="s">
        <v>50</v>
      </c>
      <c r="B74" s="72" t="s">
        <v>44</v>
      </c>
      <c r="C74" s="73" t="s">
        <v>45</v>
      </c>
      <c r="D74" s="71" t="s">
        <v>46</v>
      </c>
      <c r="E74" s="72" t="s">
        <v>83</v>
      </c>
      <c r="F74" s="73"/>
      <c r="G74" s="74" t="s">
        <v>104</v>
      </c>
      <c r="H74" s="75" t="s">
        <v>99</v>
      </c>
      <c r="I74" s="72" t="s">
        <v>56</v>
      </c>
      <c r="J74" s="84">
        <v>2000</v>
      </c>
      <c r="K74" s="76">
        <v>0.75</v>
      </c>
      <c r="L74" s="64">
        <v>3</v>
      </c>
      <c r="M74" s="77" t="s">
        <v>109</v>
      </c>
      <c r="N74" s="78"/>
      <c r="O74" s="79"/>
      <c r="P74" s="80" t="s">
        <v>239</v>
      </c>
      <c r="Q74" s="81" t="s">
        <v>243</v>
      </c>
      <c r="R74" s="67" t="s">
        <v>264</v>
      </c>
      <c r="S74" s="26">
        <v>50</v>
      </c>
      <c r="T74" s="27">
        <v>60</v>
      </c>
      <c r="U74" s="86" t="s">
        <v>266</v>
      </c>
      <c r="V74" s="29"/>
      <c r="W74" s="26">
        <f t="shared" si="6"/>
        <v>0</v>
      </c>
      <c r="X74" s="27">
        <f t="shared" si="7"/>
        <v>0</v>
      </c>
    </row>
    <row r="75" spans="1:24" ht="15.75" customHeight="1" x14ac:dyDescent="0.2">
      <c r="A75" s="71" t="s">
        <v>50</v>
      </c>
      <c r="B75" s="72" t="s">
        <v>44</v>
      </c>
      <c r="C75" s="73" t="s">
        <v>45</v>
      </c>
      <c r="D75" s="71" t="s">
        <v>46</v>
      </c>
      <c r="E75" s="72" t="s">
        <v>83</v>
      </c>
      <c r="F75" s="73"/>
      <c r="G75" s="74" t="s">
        <v>104</v>
      </c>
      <c r="H75" s="75" t="s">
        <v>99</v>
      </c>
      <c r="I75" s="72" t="s">
        <v>56</v>
      </c>
      <c r="J75" s="84">
        <v>2014</v>
      </c>
      <c r="K75" s="76">
        <v>0.75</v>
      </c>
      <c r="L75" s="64">
        <v>5</v>
      </c>
      <c r="M75" s="77" t="s">
        <v>109</v>
      </c>
      <c r="N75" s="78"/>
      <c r="O75" s="79"/>
      <c r="P75" s="80" t="s">
        <v>246</v>
      </c>
      <c r="Q75" s="81" t="s">
        <v>248</v>
      </c>
      <c r="R75" s="67" t="s">
        <v>264</v>
      </c>
      <c r="S75" s="26">
        <v>33.333333333333336</v>
      </c>
      <c r="T75" s="27">
        <v>40</v>
      </c>
      <c r="U75" s="86" t="s">
        <v>266</v>
      </c>
      <c r="V75" s="29"/>
      <c r="W75" s="26">
        <f t="shared" si="6"/>
        <v>0</v>
      </c>
      <c r="X75" s="27">
        <f t="shared" si="7"/>
        <v>0</v>
      </c>
    </row>
    <row r="76" spans="1:24" ht="15.75" customHeight="1" x14ac:dyDescent="0.2">
      <c r="A76" s="71" t="s">
        <v>50</v>
      </c>
      <c r="B76" s="72" t="s">
        <v>44</v>
      </c>
      <c r="C76" s="73" t="s">
        <v>45</v>
      </c>
      <c r="D76" s="71" t="s">
        <v>46</v>
      </c>
      <c r="E76" s="72" t="s">
        <v>83</v>
      </c>
      <c r="F76" s="73"/>
      <c r="G76" s="74" t="s">
        <v>104</v>
      </c>
      <c r="H76" s="75" t="s">
        <v>99</v>
      </c>
      <c r="I76" s="72" t="s">
        <v>56</v>
      </c>
      <c r="J76" s="84">
        <v>2015</v>
      </c>
      <c r="K76" s="76">
        <v>0.75</v>
      </c>
      <c r="L76" s="64">
        <v>10</v>
      </c>
      <c r="M76" s="77" t="s">
        <v>109</v>
      </c>
      <c r="N76" s="78"/>
      <c r="O76" s="79"/>
      <c r="P76" s="80" t="s">
        <v>247</v>
      </c>
      <c r="Q76" s="81" t="s">
        <v>249</v>
      </c>
      <c r="R76" s="67" t="s">
        <v>264</v>
      </c>
      <c r="S76" s="26">
        <v>37.5</v>
      </c>
      <c r="T76" s="27">
        <v>45</v>
      </c>
      <c r="U76" s="86" t="s">
        <v>266</v>
      </c>
      <c r="V76" s="29"/>
      <c r="W76" s="26">
        <f t="shared" si="6"/>
        <v>0</v>
      </c>
      <c r="X76" s="27">
        <f t="shared" si="7"/>
        <v>0</v>
      </c>
    </row>
    <row r="77" spans="1:24" ht="15.75" customHeight="1" x14ac:dyDescent="0.2">
      <c r="A77" s="71" t="s">
        <v>50</v>
      </c>
      <c r="B77" s="72" t="s">
        <v>44</v>
      </c>
      <c r="C77" s="73" t="s">
        <v>45</v>
      </c>
      <c r="D77" s="71" t="s">
        <v>46</v>
      </c>
      <c r="E77" s="72" t="s">
        <v>83</v>
      </c>
      <c r="F77" s="73"/>
      <c r="G77" s="74" t="s">
        <v>104</v>
      </c>
      <c r="H77" s="75" t="s">
        <v>99</v>
      </c>
      <c r="I77" s="72" t="s">
        <v>56</v>
      </c>
      <c r="J77" s="84">
        <v>2016</v>
      </c>
      <c r="K77" s="76">
        <v>0.75</v>
      </c>
      <c r="L77" s="64">
        <v>3</v>
      </c>
      <c r="M77" s="77" t="s">
        <v>109</v>
      </c>
      <c r="N77" s="78"/>
      <c r="O77" s="79"/>
      <c r="P77" s="80" t="s">
        <v>190</v>
      </c>
      <c r="Q77" s="81" t="s">
        <v>251</v>
      </c>
      <c r="R77" s="67" t="s">
        <v>264</v>
      </c>
      <c r="S77" s="26">
        <v>33.333333333333336</v>
      </c>
      <c r="T77" s="27">
        <v>40</v>
      </c>
      <c r="U77" s="86" t="s">
        <v>266</v>
      </c>
      <c r="V77" s="29"/>
      <c r="W77" s="26">
        <f t="shared" si="6"/>
        <v>0</v>
      </c>
      <c r="X77" s="27">
        <f t="shared" si="7"/>
        <v>0</v>
      </c>
    </row>
    <row r="78" spans="1:24" ht="15.75" customHeight="1" x14ac:dyDescent="0.2">
      <c r="A78" s="71" t="s">
        <v>50</v>
      </c>
      <c r="B78" s="72" t="s">
        <v>44</v>
      </c>
      <c r="C78" s="73" t="s">
        <v>45</v>
      </c>
      <c r="D78" s="71" t="s">
        <v>46</v>
      </c>
      <c r="E78" s="72" t="s">
        <v>83</v>
      </c>
      <c r="F78" s="73"/>
      <c r="G78" s="74" t="s">
        <v>104</v>
      </c>
      <c r="H78" s="75" t="s">
        <v>99</v>
      </c>
      <c r="I78" s="72" t="s">
        <v>56</v>
      </c>
      <c r="J78" s="84">
        <v>2017</v>
      </c>
      <c r="K78" s="76">
        <v>0.75</v>
      </c>
      <c r="L78" s="64">
        <v>3</v>
      </c>
      <c r="M78" s="77"/>
      <c r="N78" s="78"/>
      <c r="O78" s="79"/>
      <c r="P78" s="80" t="s">
        <v>250</v>
      </c>
      <c r="Q78" s="81" t="s">
        <v>252</v>
      </c>
      <c r="R78" s="67" t="s">
        <v>264</v>
      </c>
      <c r="S78" s="26">
        <v>33.333333333333336</v>
      </c>
      <c r="T78" s="27">
        <v>40</v>
      </c>
      <c r="U78" s="86" t="s">
        <v>266</v>
      </c>
      <c r="V78" s="29"/>
      <c r="W78" s="26">
        <f t="shared" si="6"/>
        <v>0</v>
      </c>
      <c r="X78" s="27">
        <f t="shared" si="7"/>
        <v>0</v>
      </c>
    </row>
    <row r="79" spans="1:24" ht="15.75" customHeight="1" x14ac:dyDescent="0.2">
      <c r="A79" s="88" t="s">
        <v>50</v>
      </c>
      <c r="B79" s="89" t="s">
        <v>44</v>
      </c>
      <c r="C79" s="90" t="s">
        <v>45</v>
      </c>
      <c r="D79" s="88" t="s">
        <v>46</v>
      </c>
      <c r="E79" s="89" t="s">
        <v>83</v>
      </c>
      <c r="F79" s="90"/>
      <c r="G79" s="91" t="s">
        <v>104</v>
      </c>
      <c r="H79" s="92" t="s">
        <v>267</v>
      </c>
      <c r="I79" s="89" t="s">
        <v>56</v>
      </c>
      <c r="J79" s="93">
        <v>2001</v>
      </c>
      <c r="K79" s="94">
        <v>0.75</v>
      </c>
      <c r="L79" s="64">
        <v>1</v>
      </c>
      <c r="M79" s="95" t="s">
        <v>109</v>
      </c>
      <c r="N79" s="96"/>
      <c r="O79" s="97"/>
      <c r="P79" s="98" t="s">
        <v>244</v>
      </c>
      <c r="Q79" s="99" t="s">
        <v>245</v>
      </c>
      <c r="R79" s="100" t="s">
        <v>264</v>
      </c>
      <c r="S79" s="101">
        <v>50</v>
      </c>
      <c r="T79" s="102">
        <v>60</v>
      </c>
      <c r="U79" s="86" t="s">
        <v>265</v>
      </c>
      <c r="V79" s="29"/>
      <c r="W79" s="26">
        <f t="shared" si="6"/>
        <v>0</v>
      </c>
      <c r="X79" s="27">
        <f t="shared" si="7"/>
        <v>0</v>
      </c>
    </row>
    <row r="80" spans="1:24" ht="15.75" customHeight="1" x14ac:dyDescent="0.2">
      <c r="A80" s="71" t="s">
        <v>50</v>
      </c>
      <c r="B80" s="72" t="s">
        <v>44</v>
      </c>
      <c r="C80" s="73" t="s">
        <v>45</v>
      </c>
      <c r="D80" s="71" t="s">
        <v>46</v>
      </c>
      <c r="E80" s="72" t="s">
        <v>83</v>
      </c>
      <c r="F80" s="73"/>
      <c r="G80" s="74" t="s">
        <v>104</v>
      </c>
      <c r="H80" s="75" t="s">
        <v>106</v>
      </c>
      <c r="I80" s="72" t="s">
        <v>56</v>
      </c>
      <c r="J80" s="84">
        <v>2013</v>
      </c>
      <c r="K80" s="76">
        <v>1.5</v>
      </c>
      <c r="L80" s="64">
        <v>1</v>
      </c>
      <c r="M80" s="77" t="s">
        <v>109</v>
      </c>
      <c r="N80" s="78"/>
      <c r="O80" s="79"/>
      <c r="P80" s="80" t="s">
        <v>173</v>
      </c>
      <c r="Q80" s="81" t="s">
        <v>253</v>
      </c>
      <c r="R80" s="67" t="s">
        <v>264</v>
      </c>
      <c r="S80" s="26">
        <v>95.833333333333343</v>
      </c>
      <c r="T80" s="27">
        <v>115</v>
      </c>
      <c r="U80" s="86" t="s">
        <v>266</v>
      </c>
      <c r="V80" s="29"/>
      <c r="W80" s="26">
        <f t="shared" si="6"/>
        <v>0</v>
      </c>
      <c r="X80" s="27">
        <f t="shared" si="7"/>
        <v>0</v>
      </c>
    </row>
    <row r="81" spans="1:24" ht="15.75" customHeight="1" x14ac:dyDescent="0.2">
      <c r="A81" s="71" t="s">
        <v>50</v>
      </c>
      <c r="B81" s="72" t="s">
        <v>44</v>
      </c>
      <c r="C81" s="73" t="s">
        <v>45</v>
      </c>
      <c r="D81" s="71" t="s">
        <v>46</v>
      </c>
      <c r="E81" s="72" t="s">
        <v>83</v>
      </c>
      <c r="F81" s="73"/>
      <c r="G81" s="74" t="s">
        <v>104</v>
      </c>
      <c r="H81" s="75" t="s">
        <v>106</v>
      </c>
      <c r="I81" s="72" t="s">
        <v>56</v>
      </c>
      <c r="J81" s="84">
        <v>2014</v>
      </c>
      <c r="K81" s="76">
        <v>0.75</v>
      </c>
      <c r="L81" s="64">
        <v>1</v>
      </c>
      <c r="M81" s="77" t="s">
        <v>109</v>
      </c>
      <c r="N81" s="78"/>
      <c r="O81" s="79"/>
      <c r="P81" s="80" t="s">
        <v>158</v>
      </c>
      <c r="Q81" s="81" t="s">
        <v>254</v>
      </c>
      <c r="R81" s="67" t="s">
        <v>264</v>
      </c>
      <c r="S81" s="26">
        <v>41.666666666666671</v>
      </c>
      <c r="T81" s="27">
        <v>50</v>
      </c>
      <c r="U81" s="86" t="s">
        <v>266</v>
      </c>
      <c r="V81" s="29"/>
      <c r="W81" s="26">
        <f t="shared" si="6"/>
        <v>0</v>
      </c>
      <c r="X81" s="27">
        <f t="shared" si="7"/>
        <v>0</v>
      </c>
    </row>
    <row r="82" spans="1:24" ht="15.75" customHeight="1" x14ac:dyDescent="0.2">
      <c r="A82" s="71" t="s">
        <v>50</v>
      </c>
      <c r="B82" s="72" t="s">
        <v>44</v>
      </c>
      <c r="C82" s="73" t="s">
        <v>45</v>
      </c>
      <c r="D82" s="71" t="s">
        <v>46</v>
      </c>
      <c r="E82" s="72" t="s">
        <v>83</v>
      </c>
      <c r="F82" s="73"/>
      <c r="G82" s="74" t="s">
        <v>104</v>
      </c>
      <c r="H82" s="75" t="s">
        <v>106</v>
      </c>
      <c r="I82" s="72" t="s">
        <v>56</v>
      </c>
      <c r="J82" s="84">
        <v>2015</v>
      </c>
      <c r="K82" s="76">
        <v>0.75</v>
      </c>
      <c r="L82" s="64">
        <v>2</v>
      </c>
      <c r="M82" s="77" t="s">
        <v>109</v>
      </c>
      <c r="N82" s="78"/>
      <c r="O82" s="79"/>
      <c r="P82" s="80" t="s">
        <v>255</v>
      </c>
      <c r="Q82" s="81" t="s">
        <v>256</v>
      </c>
      <c r="R82" s="67" t="s">
        <v>264</v>
      </c>
      <c r="S82" s="26">
        <v>43.333333333333336</v>
      </c>
      <c r="T82" s="27">
        <v>52</v>
      </c>
      <c r="U82" s="86" t="s">
        <v>266</v>
      </c>
      <c r="V82" s="29"/>
      <c r="W82" s="26">
        <f t="shared" si="6"/>
        <v>0</v>
      </c>
      <c r="X82" s="27">
        <f t="shared" si="7"/>
        <v>0</v>
      </c>
    </row>
    <row r="83" spans="1:24" ht="15.75" customHeight="1" x14ac:dyDescent="0.2">
      <c r="A83" s="71" t="s">
        <v>50</v>
      </c>
      <c r="B83" s="72" t="s">
        <v>44</v>
      </c>
      <c r="C83" s="73" t="s">
        <v>45</v>
      </c>
      <c r="D83" s="71" t="s">
        <v>46</v>
      </c>
      <c r="E83" s="72" t="s">
        <v>83</v>
      </c>
      <c r="F83" s="73"/>
      <c r="G83" s="74" t="s">
        <v>104</v>
      </c>
      <c r="H83" s="75" t="s">
        <v>106</v>
      </c>
      <c r="I83" s="72" t="s">
        <v>56</v>
      </c>
      <c r="J83" s="84">
        <v>2018</v>
      </c>
      <c r="K83" s="76">
        <v>0.75</v>
      </c>
      <c r="L83" s="64">
        <v>3</v>
      </c>
      <c r="M83" s="77" t="s">
        <v>109</v>
      </c>
      <c r="N83" s="78"/>
      <c r="O83" s="79"/>
      <c r="P83" s="80" t="s">
        <v>257</v>
      </c>
      <c r="Q83" s="81" t="s">
        <v>258</v>
      </c>
      <c r="R83" s="67" t="s">
        <v>264</v>
      </c>
      <c r="S83" s="26">
        <v>41.666666666666671</v>
      </c>
      <c r="T83" s="27">
        <v>50</v>
      </c>
      <c r="U83" s="86" t="s">
        <v>266</v>
      </c>
      <c r="V83" s="29"/>
      <c r="W83" s="26">
        <f t="shared" si="6"/>
        <v>0</v>
      </c>
      <c r="X83" s="27">
        <f t="shared" si="7"/>
        <v>0</v>
      </c>
    </row>
    <row r="84" spans="1:24" ht="15.75" customHeight="1" x14ac:dyDescent="0.2">
      <c r="A84" s="71" t="s">
        <v>50</v>
      </c>
      <c r="B84" s="72" t="s">
        <v>44</v>
      </c>
      <c r="C84" s="73" t="s">
        <v>45</v>
      </c>
      <c r="D84" s="71" t="s">
        <v>46</v>
      </c>
      <c r="E84" s="72" t="s">
        <v>83</v>
      </c>
      <c r="F84" s="73"/>
      <c r="G84" s="74" t="s">
        <v>104</v>
      </c>
      <c r="H84" s="75" t="s">
        <v>107</v>
      </c>
      <c r="I84" s="72" t="s">
        <v>56</v>
      </c>
      <c r="J84" s="84">
        <v>2015</v>
      </c>
      <c r="K84" s="76">
        <v>0.75</v>
      </c>
      <c r="L84" s="64">
        <v>3</v>
      </c>
      <c r="M84" s="77" t="s">
        <v>109</v>
      </c>
      <c r="N84" s="78"/>
      <c r="O84" s="79"/>
      <c r="P84" s="80" t="s">
        <v>259</v>
      </c>
      <c r="Q84" s="81" t="s">
        <v>260</v>
      </c>
      <c r="R84" s="67" t="s">
        <v>264</v>
      </c>
      <c r="S84" s="26">
        <v>58.333333333333336</v>
      </c>
      <c r="T84" s="27">
        <v>70</v>
      </c>
      <c r="U84" s="86" t="s">
        <v>266</v>
      </c>
      <c r="V84" s="29"/>
      <c r="W84" s="26">
        <f t="shared" si="6"/>
        <v>0</v>
      </c>
      <c r="X84" s="27">
        <f t="shared" si="7"/>
        <v>0</v>
      </c>
    </row>
    <row r="85" spans="1:24" ht="15.75" customHeight="1" x14ac:dyDescent="0.2">
      <c r="A85" s="71" t="s">
        <v>50</v>
      </c>
      <c r="B85" s="72" t="s">
        <v>61</v>
      </c>
      <c r="C85" s="73" t="s">
        <v>58</v>
      </c>
      <c r="D85" s="71" t="s">
        <v>46</v>
      </c>
      <c r="E85" s="72" t="s">
        <v>67</v>
      </c>
      <c r="F85" s="73"/>
      <c r="G85" s="74" t="s">
        <v>75</v>
      </c>
      <c r="H85" s="75" t="s">
        <v>76</v>
      </c>
      <c r="I85" s="72" t="s">
        <v>77</v>
      </c>
      <c r="J85" s="84">
        <v>1995</v>
      </c>
      <c r="K85" s="76">
        <v>0.375</v>
      </c>
      <c r="L85" s="64">
        <v>1</v>
      </c>
      <c r="M85" s="77" t="s">
        <v>110</v>
      </c>
      <c r="N85" s="78"/>
      <c r="O85" s="79"/>
      <c r="P85" s="80" t="s">
        <v>148</v>
      </c>
      <c r="Q85" s="81" t="s">
        <v>181</v>
      </c>
      <c r="R85" s="67" t="s">
        <v>264</v>
      </c>
      <c r="S85" s="26">
        <v>91.666666666666671</v>
      </c>
      <c r="T85" s="27">
        <v>110</v>
      </c>
      <c r="U85" s="86" t="s">
        <v>266</v>
      </c>
      <c r="V85" s="29"/>
      <c r="W85" s="26">
        <f t="shared" si="6"/>
        <v>0</v>
      </c>
      <c r="X85" s="27">
        <f t="shared" si="7"/>
        <v>0</v>
      </c>
    </row>
    <row r="86" spans="1:24" ht="15.75" customHeight="1" x14ac:dyDescent="0.2">
      <c r="A86" s="71" t="s">
        <v>50</v>
      </c>
      <c r="B86" s="72" t="s">
        <v>44</v>
      </c>
      <c r="C86" s="73" t="s">
        <v>58</v>
      </c>
      <c r="D86" s="71" t="s">
        <v>46</v>
      </c>
      <c r="E86" s="72" t="s">
        <v>67</v>
      </c>
      <c r="F86" s="73"/>
      <c r="G86" s="74" t="s">
        <v>75</v>
      </c>
      <c r="H86" s="75" t="s">
        <v>78</v>
      </c>
      <c r="I86" s="72" t="s">
        <v>49</v>
      </c>
      <c r="J86" s="84">
        <v>1995</v>
      </c>
      <c r="K86" s="76">
        <v>0.375</v>
      </c>
      <c r="L86" s="64">
        <v>1</v>
      </c>
      <c r="M86" s="77" t="s">
        <v>110</v>
      </c>
      <c r="N86" s="78" t="s">
        <v>118</v>
      </c>
      <c r="O86" s="79" t="s">
        <v>119</v>
      </c>
      <c r="P86" s="80" t="s">
        <v>182</v>
      </c>
      <c r="Q86" s="81" t="s">
        <v>183</v>
      </c>
      <c r="R86" s="67" t="s">
        <v>264</v>
      </c>
      <c r="S86" s="26">
        <v>91.666666666666671</v>
      </c>
      <c r="T86" s="27">
        <v>110</v>
      </c>
      <c r="U86" s="86" t="s">
        <v>266</v>
      </c>
      <c r="V86" s="29"/>
      <c r="W86" s="26">
        <f t="shared" si="6"/>
        <v>0</v>
      </c>
      <c r="X86" s="27">
        <f t="shared" si="7"/>
        <v>0</v>
      </c>
    </row>
    <row r="87" spans="1:24" ht="15.75" customHeight="1" x14ac:dyDescent="0.2">
      <c r="A87" s="71" t="s">
        <v>50</v>
      </c>
      <c r="B87" s="72" t="s">
        <v>44</v>
      </c>
      <c r="C87" s="73" t="s">
        <v>58</v>
      </c>
      <c r="D87" s="71" t="s">
        <v>46</v>
      </c>
      <c r="E87" s="72" t="s">
        <v>67</v>
      </c>
      <c r="F87" s="73"/>
      <c r="G87" s="74" t="s">
        <v>75</v>
      </c>
      <c r="H87" s="75" t="s">
        <v>79</v>
      </c>
      <c r="I87" s="72" t="s">
        <v>69</v>
      </c>
      <c r="J87" s="84">
        <v>1995</v>
      </c>
      <c r="K87" s="76">
        <v>0.375</v>
      </c>
      <c r="L87" s="64">
        <v>1</v>
      </c>
      <c r="M87" s="77" t="s">
        <v>109</v>
      </c>
      <c r="N87" s="78" t="s">
        <v>113</v>
      </c>
      <c r="O87" s="79" t="s">
        <v>120</v>
      </c>
      <c r="P87" s="80" t="s">
        <v>182</v>
      </c>
      <c r="Q87" s="81" t="s">
        <v>184</v>
      </c>
      <c r="R87" s="67" t="s">
        <v>264</v>
      </c>
      <c r="S87" s="26">
        <v>91.666666666666671</v>
      </c>
      <c r="T87" s="27">
        <v>110</v>
      </c>
      <c r="U87" s="86" t="s">
        <v>266</v>
      </c>
      <c r="V87" s="29"/>
      <c r="W87" s="26">
        <f t="shared" si="6"/>
        <v>0</v>
      </c>
      <c r="X87" s="27">
        <f t="shared" si="7"/>
        <v>0</v>
      </c>
    </row>
    <row r="88" spans="1:24" ht="15.75" customHeight="1" x14ac:dyDescent="0.2">
      <c r="A88" s="71" t="s">
        <v>50</v>
      </c>
      <c r="B88" s="72" t="s">
        <v>44</v>
      </c>
      <c r="C88" s="73" t="s">
        <v>58</v>
      </c>
      <c r="D88" s="152" t="s">
        <v>46</v>
      </c>
      <c r="E88" s="153" t="s">
        <v>67</v>
      </c>
      <c r="F88" s="154"/>
      <c r="G88" s="155" t="s">
        <v>75</v>
      </c>
      <c r="H88" s="156" t="s">
        <v>80</v>
      </c>
      <c r="I88" s="72" t="s">
        <v>69</v>
      </c>
      <c r="J88" s="157">
        <v>1995</v>
      </c>
      <c r="K88" s="158">
        <v>0.375</v>
      </c>
      <c r="L88" s="159">
        <v>0</v>
      </c>
      <c r="M88" s="160" t="s">
        <v>110</v>
      </c>
      <c r="N88" s="161" t="s">
        <v>118</v>
      </c>
      <c r="O88" s="162" t="s">
        <v>114</v>
      </c>
      <c r="P88" s="163" t="s">
        <v>182</v>
      </c>
      <c r="Q88" s="164" t="s">
        <v>185</v>
      </c>
      <c r="R88" s="165" t="s">
        <v>264</v>
      </c>
      <c r="S88" s="166">
        <v>91.666666666666671</v>
      </c>
      <c r="T88" s="167">
        <v>110</v>
      </c>
      <c r="U88" s="86" t="s">
        <v>266</v>
      </c>
      <c r="V88" s="168"/>
      <c r="W88" s="166"/>
      <c r="X88" s="167"/>
    </row>
    <row r="89" spans="1:24" ht="15.75" customHeight="1" x14ac:dyDescent="0.2">
      <c r="A89" s="71" t="s">
        <v>50</v>
      </c>
      <c r="B89" s="72" t="s">
        <v>44</v>
      </c>
      <c r="C89" s="73" t="s">
        <v>58</v>
      </c>
      <c r="D89" s="71" t="s">
        <v>46</v>
      </c>
      <c r="E89" s="72" t="s">
        <v>67</v>
      </c>
      <c r="F89" s="73"/>
      <c r="G89" s="74" t="s">
        <v>75</v>
      </c>
      <c r="H89" s="75" t="s">
        <v>81</v>
      </c>
      <c r="I89" s="72" t="s">
        <v>82</v>
      </c>
      <c r="J89" s="84">
        <v>1995</v>
      </c>
      <c r="K89" s="76">
        <v>0.375</v>
      </c>
      <c r="L89" s="64">
        <v>1</v>
      </c>
      <c r="M89" s="77" t="s">
        <v>110</v>
      </c>
      <c r="N89" s="78" t="s">
        <v>118</v>
      </c>
      <c r="O89" s="79" t="s">
        <v>117</v>
      </c>
      <c r="P89" s="80" t="s">
        <v>157</v>
      </c>
      <c r="Q89" s="81" t="s">
        <v>186</v>
      </c>
      <c r="R89" s="67" t="s">
        <v>218</v>
      </c>
      <c r="S89" s="26">
        <v>91.666666666666671</v>
      </c>
      <c r="T89" s="27">
        <v>110</v>
      </c>
      <c r="U89" s="86" t="s">
        <v>266</v>
      </c>
      <c r="V89" s="29"/>
      <c r="W89" s="26">
        <f t="shared" ref="W89:W91" si="8">V89*S89</f>
        <v>0</v>
      </c>
      <c r="X89" s="27">
        <f t="shared" ref="X89:X91" si="9">V89*T89</f>
        <v>0</v>
      </c>
    </row>
    <row r="90" spans="1:24" ht="15.75" customHeight="1" x14ac:dyDescent="0.2">
      <c r="A90" s="71" t="s">
        <v>50</v>
      </c>
      <c r="B90" s="72" t="s">
        <v>61</v>
      </c>
      <c r="C90" s="73" t="s">
        <v>45</v>
      </c>
      <c r="D90" s="71" t="s">
        <v>46</v>
      </c>
      <c r="E90" s="72" t="s">
        <v>85</v>
      </c>
      <c r="F90" s="73"/>
      <c r="G90" s="74" t="s">
        <v>86</v>
      </c>
      <c r="H90" s="75" t="s">
        <v>73</v>
      </c>
      <c r="I90" s="72" t="s">
        <v>73</v>
      </c>
      <c r="J90" s="84">
        <v>2007</v>
      </c>
      <c r="K90" s="76">
        <v>3</v>
      </c>
      <c r="L90" s="64">
        <v>1</v>
      </c>
      <c r="M90" s="77"/>
      <c r="N90" s="78"/>
      <c r="O90" s="79"/>
      <c r="P90" s="80" t="s">
        <v>122</v>
      </c>
      <c r="Q90" s="81" t="s">
        <v>189</v>
      </c>
      <c r="R90" s="67" t="s">
        <v>264</v>
      </c>
      <c r="S90" s="26">
        <v>250</v>
      </c>
      <c r="T90" s="27">
        <v>300</v>
      </c>
      <c r="U90" s="86" t="s">
        <v>266</v>
      </c>
      <c r="V90" s="29"/>
      <c r="W90" s="26">
        <f t="shared" si="8"/>
        <v>0</v>
      </c>
      <c r="X90" s="27">
        <f t="shared" si="9"/>
        <v>0</v>
      </c>
    </row>
    <row r="91" spans="1:24" ht="15.75" customHeight="1" x14ac:dyDescent="0.2">
      <c r="A91" s="71" t="s">
        <v>50</v>
      </c>
      <c r="B91" s="72" t="s">
        <v>61</v>
      </c>
      <c r="C91" s="73" t="s">
        <v>45</v>
      </c>
      <c r="D91" s="71" t="s">
        <v>46</v>
      </c>
      <c r="E91" s="72" t="s">
        <v>87</v>
      </c>
      <c r="F91" s="73"/>
      <c r="G91" s="74" t="s">
        <v>86</v>
      </c>
      <c r="H91" s="75" t="s">
        <v>88</v>
      </c>
      <c r="I91" s="72" t="s">
        <v>63</v>
      </c>
      <c r="J91" s="84">
        <v>2010</v>
      </c>
      <c r="K91" s="76">
        <v>0.75</v>
      </c>
      <c r="L91" s="64">
        <v>6</v>
      </c>
      <c r="M91" s="77" t="s">
        <v>110</v>
      </c>
      <c r="N91" s="78"/>
      <c r="O91" s="79"/>
      <c r="P91" s="80" t="s">
        <v>190</v>
      </c>
      <c r="Q91" s="81" t="s">
        <v>191</v>
      </c>
      <c r="R91" s="67" t="s">
        <v>264</v>
      </c>
      <c r="S91" s="26">
        <v>51.666666666666671</v>
      </c>
      <c r="T91" s="27">
        <v>62</v>
      </c>
      <c r="U91" s="86" t="s">
        <v>266</v>
      </c>
      <c r="V91" s="29"/>
      <c r="W91" s="26">
        <f t="shared" si="8"/>
        <v>0</v>
      </c>
      <c r="X91" s="27">
        <f t="shared" si="9"/>
        <v>0</v>
      </c>
    </row>
    <row r="92" spans="1:24" ht="15.75" customHeight="1" x14ac:dyDescent="0.2">
      <c r="A92" s="88" t="s">
        <v>50</v>
      </c>
      <c r="B92" s="89" t="s">
        <v>44</v>
      </c>
      <c r="C92" s="90" t="s">
        <v>45</v>
      </c>
      <c r="D92" s="152" t="s">
        <v>46</v>
      </c>
      <c r="E92" s="153" t="s">
        <v>83</v>
      </c>
      <c r="F92" s="154"/>
      <c r="G92" s="155" t="s">
        <v>108</v>
      </c>
      <c r="H92" s="156" t="s">
        <v>280</v>
      </c>
      <c r="I92" s="89" t="s">
        <v>56</v>
      </c>
      <c r="J92" s="157">
        <v>2007</v>
      </c>
      <c r="K92" s="158">
        <v>0.75</v>
      </c>
      <c r="L92" s="159">
        <v>0</v>
      </c>
      <c r="M92" s="160" t="s">
        <v>109</v>
      </c>
      <c r="N92" s="161"/>
      <c r="O92" s="162"/>
      <c r="P92" s="163" t="s">
        <v>261</v>
      </c>
      <c r="Q92" s="164" t="s">
        <v>262</v>
      </c>
      <c r="R92" s="165" t="s">
        <v>264</v>
      </c>
      <c r="S92" s="166">
        <v>41.666666666666671</v>
      </c>
      <c r="T92" s="167">
        <v>50</v>
      </c>
      <c r="U92" s="86" t="s">
        <v>265</v>
      </c>
      <c r="V92" s="168"/>
      <c r="W92" s="166"/>
      <c r="X92" s="167"/>
    </row>
    <row r="93" spans="1:24" ht="15.75" customHeight="1" x14ac:dyDescent="0.2">
      <c r="A93" s="88" t="s">
        <v>50</v>
      </c>
      <c r="B93" s="89" t="s">
        <v>44</v>
      </c>
      <c r="C93" s="90" t="s">
        <v>45</v>
      </c>
      <c r="D93" s="152" t="s">
        <v>46</v>
      </c>
      <c r="E93" s="153" t="s">
        <v>83</v>
      </c>
      <c r="F93" s="154"/>
      <c r="G93" s="155" t="s">
        <v>108</v>
      </c>
      <c r="H93" s="156" t="s">
        <v>281</v>
      </c>
      <c r="I93" s="89" t="s">
        <v>56</v>
      </c>
      <c r="J93" s="157">
        <v>2007</v>
      </c>
      <c r="K93" s="158">
        <v>0.75</v>
      </c>
      <c r="L93" s="159">
        <v>0</v>
      </c>
      <c r="M93" s="160" t="s">
        <v>109</v>
      </c>
      <c r="N93" s="161"/>
      <c r="O93" s="162"/>
      <c r="P93" s="163" t="s">
        <v>261</v>
      </c>
      <c r="Q93" s="164" t="s">
        <v>263</v>
      </c>
      <c r="R93" s="165" t="s">
        <v>264</v>
      </c>
      <c r="S93" s="166">
        <v>50</v>
      </c>
      <c r="T93" s="167">
        <v>60</v>
      </c>
      <c r="U93" s="86" t="s">
        <v>265</v>
      </c>
      <c r="V93" s="168"/>
      <c r="W93" s="166"/>
      <c r="X93" s="167"/>
    </row>
    <row r="94" spans="1:24" ht="15.75" customHeight="1" x14ac:dyDescent="0.2">
      <c r="A94" s="88" t="s">
        <v>50</v>
      </c>
      <c r="B94" s="89" t="s">
        <v>44</v>
      </c>
      <c r="C94" s="90" t="s">
        <v>45</v>
      </c>
      <c r="D94" s="152" t="s">
        <v>46</v>
      </c>
      <c r="E94" s="153" t="s">
        <v>89</v>
      </c>
      <c r="F94" s="154"/>
      <c r="G94" s="155" t="s">
        <v>93</v>
      </c>
      <c r="H94" s="156" t="s">
        <v>282</v>
      </c>
      <c r="I94" s="89" t="s">
        <v>68</v>
      </c>
      <c r="J94" s="157">
        <v>2009</v>
      </c>
      <c r="K94" s="158">
        <v>0.75</v>
      </c>
      <c r="L94" s="159">
        <v>0</v>
      </c>
      <c r="M94" s="160" t="s">
        <v>110</v>
      </c>
      <c r="N94" s="161"/>
      <c r="O94" s="162"/>
      <c r="P94" s="163" t="s">
        <v>174</v>
      </c>
      <c r="Q94" s="164" t="s">
        <v>194</v>
      </c>
      <c r="R94" s="165" t="s">
        <v>264</v>
      </c>
      <c r="S94" s="166">
        <v>50</v>
      </c>
      <c r="T94" s="167">
        <v>60</v>
      </c>
      <c r="U94" s="86" t="s">
        <v>265</v>
      </c>
      <c r="V94" s="168"/>
      <c r="W94" s="166"/>
      <c r="X94" s="167"/>
    </row>
  </sheetData>
  <autoFilter ref="A13:BW94" xr:uid="{00000000-0009-0000-0000-000000000000}"/>
  <sortState xmlns:xlrd2="http://schemas.microsoft.com/office/spreadsheetml/2017/richdata2" ref="A13:X94">
    <sortCondition ref="D8:D838"/>
    <sortCondition ref="E8:E838"/>
    <sortCondition ref="F8:F838"/>
    <sortCondition ref="G8:G838"/>
    <sortCondition ref="H8:H838"/>
    <sortCondition ref="J8:J838"/>
    <sortCondition ref="K8:K838"/>
    <sortCondition descending="1" ref="T8:T838"/>
  </sortState>
  <dataConsolidate/>
  <mergeCells count="29">
    <mergeCell ref="S2:T5"/>
    <mergeCell ref="D4:G4"/>
    <mergeCell ref="D5:E5"/>
    <mergeCell ref="J7:K7"/>
    <mergeCell ref="N7:O7"/>
    <mergeCell ref="A12:C12"/>
    <mergeCell ref="D12:F12"/>
    <mergeCell ref="M12:O12"/>
    <mergeCell ref="G12:K12"/>
    <mergeCell ref="J8:K8"/>
    <mergeCell ref="N8:O8"/>
    <mergeCell ref="J9:K9"/>
    <mergeCell ref="J10:K10"/>
    <mergeCell ref="V12:X12"/>
    <mergeCell ref="S12:T12"/>
    <mergeCell ref="V2:X2"/>
    <mergeCell ref="J2:O2"/>
    <mergeCell ref="J4:O4"/>
    <mergeCell ref="J3:O3"/>
    <mergeCell ref="J5:O5"/>
    <mergeCell ref="V4:V5"/>
    <mergeCell ref="W4:W5"/>
    <mergeCell ref="X4:X5"/>
    <mergeCell ref="V9:W9"/>
    <mergeCell ref="V7:W7"/>
    <mergeCell ref="V8:W8"/>
    <mergeCell ref="V10:W10"/>
    <mergeCell ref="N9:O9"/>
    <mergeCell ref="N10:O10"/>
  </mergeCells>
  <phoneticPr fontId="10" type="noConversion"/>
  <conditionalFormatting sqref="Q14">
    <cfRule type="duplicateValues" dxfId="32" priority="20"/>
    <cfRule type="duplicateValues" dxfId="31" priority="21"/>
  </conditionalFormatting>
  <conditionalFormatting sqref="Q14">
    <cfRule type="duplicateValues" dxfId="30" priority="19"/>
  </conditionalFormatting>
  <conditionalFormatting sqref="Q14">
    <cfRule type="duplicateValues" dxfId="29" priority="22"/>
  </conditionalFormatting>
  <conditionalFormatting sqref="Q14">
    <cfRule type="duplicateValues" dxfId="28" priority="23"/>
    <cfRule type="duplicateValues" dxfId="27" priority="24"/>
  </conditionalFormatting>
  <conditionalFormatting sqref="Q14">
    <cfRule type="duplicateValues" dxfId="26" priority="18"/>
  </conditionalFormatting>
  <conditionalFormatting sqref="Q14">
    <cfRule type="duplicateValues" dxfId="25" priority="17"/>
  </conditionalFormatting>
  <conditionalFormatting sqref="Q14">
    <cfRule type="duplicateValues" dxfId="24" priority="16"/>
  </conditionalFormatting>
  <conditionalFormatting sqref="Q15">
    <cfRule type="duplicateValues" dxfId="14" priority="11"/>
    <cfRule type="duplicateValues" dxfId="13" priority="12"/>
  </conditionalFormatting>
  <conditionalFormatting sqref="Q15">
    <cfRule type="duplicateValues" dxfId="12" priority="10"/>
  </conditionalFormatting>
  <conditionalFormatting sqref="Q15">
    <cfRule type="duplicateValues" dxfId="11" priority="13"/>
  </conditionalFormatting>
  <conditionalFormatting sqref="Q15">
    <cfRule type="duplicateValues" dxfId="10" priority="14"/>
    <cfRule type="duplicateValues" dxfId="9" priority="15"/>
  </conditionalFormatting>
  <conditionalFormatting sqref="Q15">
    <cfRule type="duplicateValues" dxfId="8" priority="9"/>
  </conditionalFormatting>
  <conditionalFormatting sqref="Q15">
    <cfRule type="duplicateValues" dxfId="7" priority="8"/>
  </conditionalFormatting>
  <conditionalFormatting sqref="Q15">
    <cfRule type="duplicateValues" dxfId="6" priority="7"/>
  </conditionalFormatting>
  <conditionalFormatting sqref="Q68">
    <cfRule type="duplicateValues" dxfId="5" priority="4"/>
  </conditionalFormatting>
  <conditionalFormatting sqref="Q68">
    <cfRule type="duplicateValues" dxfId="4" priority="5"/>
    <cfRule type="duplicateValues" dxfId="3" priority="6"/>
  </conditionalFormatting>
  <conditionalFormatting sqref="Q68">
    <cfRule type="duplicateValues" dxfId="2" priority="3"/>
  </conditionalFormatting>
  <conditionalFormatting sqref="Q68">
    <cfRule type="duplicateValues" dxfId="1" priority="2"/>
  </conditionalFormatting>
  <conditionalFormatting sqref="Q68">
    <cfRule type="duplicateValues" dxfId="0" priority="1"/>
  </conditionalFormatting>
  <pageMargins left="0.25" right="0.25" top="0.75" bottom="0.75" header="0.3" footer="0.3"/>
  <pageSetup paperSize="9" scale="63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2021-01-28T22:59:44Z</cp:lastPrinted>
  <dcterms:created xsi:type="dcterms:W3CDTF">2014-09-02T10:40:28Z</dcterms:created>
  <dcterms:modified xsi:type="dcterms:W3CDTF">2021-01-28T22:59:52Z</dcterms:modified>
  <cp:category/>
  <cp:contentStatus/>
</cp:coreProperties>
</file>