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preislisten trinkreif/"/>
    </mc:Choice>
  </mc:AlternateContent>
  <xr:revisionPtr revIDLastSave="0" documentId="13_ncr:1_{B09FC50D-C689-5647-ABA3-5C80128B6709}" xr6:coauthVersionLast="46" xr6:coauthVersionMax="46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</sheets>
  <definedNames>
    <definedName name="_xlnm._FilterDatabase" localSheetId="0" hidden="1">Gesamtliste!$A$13:$X$35</definedName>
    <definedName name="_xlnm.Print_Area" localSheetId="0">Gesamtliste!$D$1:$Y$63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7" i="1" l="1"/>
  <c r="W18" i="1"/>
  <c r="W21" i="1"/>
  <c r="W24" i="1"/>
  <c r="W25" i="1"/>
  <c r="W30" i="1"/>
  <c r="W31" i="1"/>
  <c r="W29" i="1"/>
  <c r="W32" i="1"/>
  <c r="W28" i="1"/>
  <c r="W15" i="1"/>
  <c r="X15" i="1"/>
  <c r="W16" i="1"/>
  <c r="X16" i="1"/>
  <c r="X17" i="1"/>
  <c r="X18" i="1"/>
  <c r="W19" i="1"/>
  <c r="X19" i="1"/>
  <c r="W20" i="1"/>
  <c r="X20" i="1"/>
  <c r="X21" i="1"/>
  <c r="W22" i="1"/>
  <c r="X22" i="1"/>
  <c r="W23" i="1"/>
  <c r="X23" i="1"/>
  <c r="X24" i="1"/>
  <c r="X25" i="1"/>
  <c r="W26" i="1"/>
  <c r="X26" i="1"/>
  <c r="W27" i="1"/>
  <c r="X27" i="1"/>
  <c r="X28" i="1"/>
  <c r="X29" i="1"/>
  <c r="X30" i="1"/>
  <c r="X31" i="1"/>
  <c r="X32" i="1"/>
  <c r="W33" i="1"/>
  <c r="X33" i="1"/>
  <c r="W34" i="1"/>
  <c r="X34" i="1"/>
  <c r="W35" i="1"/>
  <c r="X35" i="1"/>
  <c r="X14" i="1"/>
  <c r="W14" i="1"/>
  <c r="V4" i="1"/>
  <c r="X4" i="1" l="1"/>
  <c r="W4" i="1"/>
  <c r="X8" i="1" s="1"/>
  <c r="X9" i="1" s="1"/>
  <c r="X10" i="1" s="1"/>
</calcChain>
</file>

<file path=xl/sharedStrings.xml><?xml version="1.0" encoding="utf-8"?>
<sst xmlns="http://schemas.openxmlformats.org/spreadsheetml/2006/main" count="324" uniqueCount="100">
  <si>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</si>
  <si>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</si>
  <si>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</si>
  <si>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</si>
  <si>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</si>
  <si>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</si>
  <si>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</si>
  <si>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</si>
  <si>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</si>
  <si>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</si>
  <si>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</si>
  <si>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</si>
  <si>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</si>
  <si>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</si>
  <si>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</si>
  <si>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</si>
  <si>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Füllstand</t>
  </si>
  <si>
    <t>Kapsel</t>
  </si>
  <si>
    <t>Etikette</t>
  </si>
  <si>
    <t>Lagerort</t>
  </si>
  <si>
    <t>ID</t>
  </si>
  <si>
    <t>VK inkl.</t>
  </si>
  <si>
    <t>VK exkl.</t>
  </si>
  <si>
    <t>SELEKTION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</si>
  <si>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</si>
  <si>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</si>
  <si>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</si>
  <si>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</si>
  <si>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</si>
  <si>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</si>
  <si>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</si>
  <si>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</si>
  <si>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</si>
  <si>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</si>
  <si>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</si>
  <si>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</si>
  <si>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</si>
  <si>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</si>
  <si>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BESTANDSPRÜFUNG</t>
  </si>
  <si>
    <t>FAKTURIERUNG</t>
  </si>
  <si>
    <t>ZAHLUNGSEINGANG</t>
  </si>
  <si>
    <t>VERSAND</t>
  </si>
  <si>
    <t>GRUND</t>
  </si>
  <si>
    <t>ANMERKUNGEN</t>
  </si>
  <si>
    <t>DIFF.</t>
  </si>
  <si>
    <t>BESTELL-MENGE</t>
  </si>
  <si>
    <t>AB-WEICHUNG</t>
  </si>
  <si>
    <t xml:space="preserve">VERSAND / ABHOLUNG     </t>
  </si>
  <si>
    <t>Caparzo</t>
  </si>
  <si>
    <t>Brunello di Montalcino</t>
  </si>
  <si>
    <t>Sangiovese</t>
  </si>
  <si>
    <t>Brunello di Montalcino La Casa</t>
  </si>
  <si>
    <t>Brunello di Montalcino Riserva</t>
  </si>
  <si>
    <t>Ca del Pazzo</t>
  </si>
  <si>
    <t>Cuvee</t>
  </si>
  <si>
    <t>Wein</t>
  </si>
  <si>
    <t>rot</t>
  </si>
  <si>
    <t>trocken</t>
  </si>
  <si>
    <t>Italien</t>
  </si>
  <si>
    <t>Toskana</t>
  </si>
  <si>
    <t>in</t>
  </si>
  <si>
    <t>esb, esv</t>
  </si>
  <si>
    <t>ints</t>
  </si>
  <si>
    <t>hf</t>
  </si>
  <si>
    <t>klb</t>
  </si>
  <si>
    <t>elb</t>
  </si>
  <si>
    <t>R-BOX-C/03</t>
  </si>
  <si>
    <t>tr-16-17361</t>
  </si>
  <si>
    <t>GELB-B/03</t>
  </si>
  <si>
    <t>tr-16-19545</t>
  </si>
  <si>
    <t>tr-16-19547</t>
  </si>
  <si>
    <t>OHK1</t>
  </si>
  <si>
    <t>tr-16-19548</t>
  </si>
  <si>
    <t>tr-16-19549</t>
  </si>
  <si>
    <t>G-BOX-B/04</t>
  </si>
  <si>
    <t>tr-16-19550</t>
  </si>
  <si>
    <t>W-BOX-P/08</t>
  </si>
  <si>
    <t>tr-16-19551</t>
  </si>
  <si>
    <t>tr-16-19552</t>
  </si>
  <si>
    <t>W-BOX-P/07</t>
  </si>
  <si>
    <t>tr-16-19553</t>
  </si>
  <si>
    <t>tr-16-19554</t>
  </si>
  <si>
    <t>tr-16-19555</t>
  </si>
  <si>
    <t>tr-16-19556</t>
  </si>
  <si>
    <t>tr-16-19557</t>
  </si>
  <si>
    <t>tr-16-19558</t>
  </si>
  <si>
    <t>tr-16-19559</t>
  </si>
  <si>
    <t>tr-16-19560</t>
  </si>
  <si>
    <t>W-BOX-S/09</t>
  </si>
  <si>
    <t>tr-16-19561</t>
  </si>
  <si>
    <t>W-BOX-S/02</t>
  </si>
  <si>
    <t>tr-16-19562</t>
  </si>
  <si>
    <t>tr-16-19563</t>
  </si>
  <si>
    <t>tr-16-19564</t>
  </si>
  <si>
    <t>tr-16-19565</t>
  </si>
  <si>
    <t>G-BOX-B/03</t>
  </si>
  <si>
    <t>tr-16-19566</t>
  </si>
  <si>
    <t>D</t>
  </si>
  <si>
    <t>SONDERPREISLISTE</t>
  </si>
  <si>
    <t>Tenuta Caparzo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</si>
</sst>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rgb="FFFF0000"/>
      </top>
      <bottom/>
      <diagonal/>
    </border>
  </borders>
  <cellStyleXfs count="67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5" fillId="0" borderId="0" xfId="1073" applyFont="1" applyBorder="1" applyAlignment="1">
      <alignment horizontal="right" vertical="center"/>
    </xf>
    <xf numFmtId="43" fontId="6" fillId="0" borderId="0" xfId="1073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right" vertical="center"/>
    </xf>
    <xf numFmtId="0" fontId="5" fillId="3" borderId="47" xfId="0" applyFont="1" applyFill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5" fillId="3" borderId="48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5" fillId="3" borderId="7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4" fillId="8" borderId="51" xfId="0" applyFont="1" applyFill="1" applyBorder="1" applyAlignment="1">
      <alignment horizontal="right" vertical="center"/>
    </xf>
    <xf numFmtId="0" fontId="5" fillId="8" borderId="52" xfId="0" applyFont="1" applyFill="1" applyBorder="1" applyAlignment="1">
      <alignment vertical="center"/>
    </xf>
    <xf numFmtId="43" fontId="14" fillId="8" borderId="54" xfId="0" applyNumberFormat="1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43" fontId="14" fillId="8" borderId="56" xfId="0" applyNumberFormat="1" applyFont="1" applyFill="1" applyBorder="1" applyAlignment="1">
      <alignment horizontal="center" vertical="center"/>
    </xf>
    <xf numFmtId="0" fontId="14" fillId="8" borderId="57" xfId="0" applyFont="1" applyFill="1" applyBorder="1" applyAlignment="1">
      <alignment horizontal="right" vertical="center"/>
    </xf>
    <xf numFmtId="0" fontId="5" fillId="8" borderId="38" xfId="0" applyFont="1" applyFill="1" applyBorder="1" applyAlignment="1">
      <alignment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28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43" fontId="14" fillId="4" borderId="56" xfId="0" applyNumberFormat="1" applyFont="1" applyFill="1" applyBorder="1" applyAlignment="1">
      <alignment horizontal="center" vertical="center"/>
    </xf>
    <xf numFmtId="43" fontId="14" fillId="4" borderId="59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3" fontId="19" fillId="3" borderId="8" xfId="1073" applyFont="1" applyFill="1" applyBorder="1" applyAlignment="1">
      <alignment horizontal="center" vertical="center"/>
    </xf>
    <xf numFmtId="43" fontId="7" fillId="3" borderId="8" xfId="1073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18" fillId="0" borderId="10" xfId="0" applyFont="1" applyFill="1" applyBorder="1"/>
    <xf numFmtId="0" fontId="18" fillId="0" borderId="11" xfId="0" quotePrefix="1" applyFont="1" applyFill="1" applyBorder="1"/>
    <xf numFmtId="0" fontId="22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quotePrefix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20" fillId="0" borderId="11" xfId="1073" applyNumberFormat="1" applyFont="1" applyFill="1" applyBorder="1" applyAlignment="1">
      <alignment horizontal="center" vertical="center"/>
    </xf>
    <xf numFmtId="49" fontId="20" fillId="0" borderId="15" xfId="1073" applyNumberFormat="1" applyFont="1" applyFill="1" applyBorder="1" applyAlignment="1">
      <alignment horizontal="center" vertical="center"/>
    </xf>
    <xf numFmtId="43" fontId="22" fillId="5" borderId="15" xfId="1073" applyFont="1" applyFill="1" applyBorder="1" applyAlignment="1">
      <alignment horizontal="right" vertical="center"/>
    </xf>
    <xf numFmtId="43" fontId="18" fillId="6" borderId="13" xfId="1073" applyFont="1" applyFill="1" applyBorder="1" applyAlignment="1">
      <alignment horizontal="right" vertical="center"/>
    </xf>
    <xf numFmtId="49" fontId="18" fillId="2" borderId="26" xfId="1073" applyNumberFormat="1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43" fontId="22" fillId="5" borderId="13" xfId="0" applyNumberFormat="1" applyFont="1" applyFill="1" applyBorder="1" applyAlignment="1">
      <alignment horizontal="center" vertical="center"/>
    </xf>
    <xf numFmtId="43" fontId="18" fillId="6" borderId="2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19" fillId="0" borderId="0" xfId="1073" applyFont="1" applyBorder="1" applyAlignment="1">
      <alignment horizontal="right" vertical="center"/>
    </xf>
    <xf numFmtId="43" fontId="7" fillId="0" borderId="0" xfId="1073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" fillId="6" borderId="17" xfId="6716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43" fontId="5" fillId="5" borderId="45" xfId="0" applyNumberFormat="1" applyFont="1" applyFill="1" applyBorder="1" applyAlignment="1">
      <alignment horizontal="center" vertical="center"/>
    </xf>
    <xf numFmtId="43" fontId="5" fillId="5" borderId="46" xfId="0" applyNumberFormat="1" applyFont="1" applyFill="1" applyBorder="1" applyAlignment="1">
      <alignment horizontal="center" vertical="center"/>
    </xf>
    <xf numFmtId="43" fontId="6" fillId="6" borderId="33" xfId="0" applyNumberFormat="1" applyFont="1" applyFill="1" applyBorder="1" applyAlignment="1">
      <alignment horizontal="center" vertical="center"/>
    </xf>
    <xf numFmtId="43" fontId="6" fillId="6" borderId="34" xfId="0" applyNumberFormat="1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right" vertical="center"/>
    </xf>
    <xf numFmtId="0" fontId="14" fillId="8" borderId="50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0" fontId="15" fillId="8" borderId="60" xfId="0" applyFont="1" applyFill="1" applyBorder="1" applyAlignment="1">
      <alignment horizontal="right" vertical="center"/>
    </xf>
    <xf numFmtId="0" fontId="14" fillId="8" borderId="18" xfId="0" applyFont="1" applyFill="1" applyBorder="1" applyAlignment="1">
      <alignment horizontal="right" vertical="center"/>
    </xf>
    <xf numFmtId="0" fontId="14" fillId="8" borderId="61" xfId="0" applyFont="1" applyFill="1" applyBorder="1" applyAlignment="1">
      <alignment horizontal="right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56" xfId="0" applyFont="1" applyFill="1" applyBorder="1" applyAlignment="1">
      <alignment horizontal="center" vertical="center"/>
    </xf>
    <xf numFmtId="2" fontId="7" fillId="8" borderId="58" xfId="0" applyNumberFormat="1" applyFont="1" applyFill="1" applyBorder="1" applyAlignment="1">
      <alignment horizontal="center" vertical="center"/>
    </xf>
    <xf numFmtId="0" fontId="7" fillId="8" borderId="5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8" borderId="5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2" fontId="7" fillId="8" borderId="49" xfId="0" applyNumberFormat="1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2" fontId="7" fillId="8" borderId="53" xfId="0" applyNumberFormat="1" applyFont="1" applyFill="1" applyBorder="1" applyAlignment="1">
      <alignment horizontal="center" vertical="center"/>
    </xf>
    <xf numFmtId="16" fontId="7" fillId="8" borderId="53" xfId="0" applyNumberFormat="1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</cellXfs>
  <cellStyles count="6717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Link" xfId="6716" builtinId="8"/>
    <cellStyle name="Standard" xfId="0" builtinId="0"/>
  </cellStyles>
  <dxfs count="0"/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139712</xdr:colOff>
      <xdr:row>1</xdr:row>
      <xdr:rowOff>48926</xdr:rowOff>
    </xdr:from>
    <xdr:to>
      <xdr:col>6</xdr:col>
      <xdr:colOff>724770</xdr:colOff>
      <xdr:row>2</xdr:row>
      <xdr:rowOff>140710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12" y="270438"/>
          <a:ext cx="2992151" cy="520039"/>
        </a:xfrm>
        <a:prstGeom prst="rect">
          <a:avLst/>
        </a:prstGeom>
      </xdr:spPr>
    </xdr:pic>
    <xdr:clientData/>
  </xdr:twoCellAnchor>
  <xdr:twoCellAnchor editAs="oneCell">
    <xdr:from>
      <xdr:col>6</xdr:col>
      <xdr:colOff>44302</xdr:colOff>
      <xdr:row>42</xdr:row>
      <xdr:rowOff>162442</xdr:rowOff>
    </xdr:from>
    <xdr:to>
      <xdr:col>18</xdr:col>
      <xdr:colOff>64327</xdr:colOff>
      <xdr:row>56</xdr:row>
      <xdr:rowOff>177663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395" y="8934302"/>
          <a:ext cx="7211769" cy="2791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X50"/>
  <sheetViews>
    <sheetView showGridLines="0" tabSelected="1" topLeftCell="D1" zoomScale="86" zoomScaleNormal="86" zoomScalePageLayoutView="86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18.5" style="1" hidden="1" customWidth="1"/>
    <col min="7" max="7" width="11.83203125" style="2" customWidth="1"/>
    <col min="8" max="8" width="34.6640625" style="2" customWidth="1"/>
    <col min="9" max="9" width="18.5" style="1" hidden="1" customWidth="1" outlineLevel="1" collapsed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hidden="1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 collapsed="1"/>
    <col min="21" max="21" width="25.33203125" style="2" hidden="1" customWidth="1" outlineLevel="1"/>
    <col min="22" max="22" width="7" style="9" customWidth="1" collapsed="1"/>
    <col min="23" max="23" width="10.33203125" style="51" customWidth="1"/>
    <col min="24" max="24" width="10.6640625" style="51" customWidth="1"/>
    <col min="25" max="25" width="5.33203125" style="10" customWidth="1"/>
    <col min="26" max="27" width="10.83203125" style="11" hidden="1" customWidth="1" outlineLevel="1"/>
    <col min="28" max="28" width="24.6640625" style="11" hidden="1" customWidth="1" outlineLevel="1"/>
    <col min="29" max="29" width="46.83203125" style="10" hidden="1" customWidth="1" outlineLevel="1"/>
    <col min="30" max="30" width="10.83203125" style="10" collapsed="1"/>
    <col min="31" max="76" width="10.83203125" style="10"/>
    <col min="77" max="16384" width="10.83203125" style="1"/>
  </cols>
  <sheetData>
    <row r="1" spans="1:76" ht="17" thickBot="1" x14ac:dyDescent="0.25">
      <c r="W1" s="9"/>
      <c r="X1" s="9"/>
    </row>
    <row r="2" spans="1:76" ht="34" customHeight="1" x14ac:dyDescent="0.2">
      <c r="G2" s="152"/>
      <c r="H2" s="12" t="s">
        <v>31</v>
      </c>
      <c r="I2" s="13"/>
      <c r="J2" s="124"/>
      <c r="K2" s="125"/>
      <c r="L2" s="125"/>
      <c r="M2" s="125"/>
      <c r="N2" s="125"/>
      <c r="O2" s="126"/>
      <c r="S2" s="161" t="s">
        <v>28</v>
      </c>
      <c r="T2" s="161"/>
      <c r="V2" s="121" t="s">
        <v>30</v>
      </c>
      <c r="W2" s="122"/>
      <c r="X2" s="123"/>
    </row>
    <row r="3" spans="1:76" ht="34" customHeight="1" thickBot="1" x14ac:dyDescent="0.25">
      <c r="G3" s="152"/>
      <c r="H3" s="14" t="s">
        <v>32</v>
      </c>
      <c r="I3" s="15"/>
      <c r="J3" s="130"/>
      <c r="K3" s="128"/>
      <c r="L3" s="128"/>
      <c r="M3" s="128"/>
      <c r="N3" s="128"/>
      <c r="O3" s="129"/>
      <c r="S3" s="161"/>
      <c r="T3" s="161"/>
      <c r="V3" s="16" t="s">
        <v>15</v>
      </c>
      <c r="W3" s="17" t="s">
        <v>26</v>
      </c>
      <c r="X3" s="18" t="s">
        <v>27</v>
      </c>
    </row>
    <row r="4" spans="1:76" ht="34" customHeight="1" x14ac:dyDescent="0.2">
      <c r="D4" s="160" t="s">
        <v>98</v>
      </c>
      <c r="E4" s="160"/>
      <c r="F4" s="160"/>
      <c r="G4" s="162"/>
      <c r="H4" s="19" t="s">
        <v>47</v>
      </c>
      <c r="I4" s="15"/>
      <c r="J4" s="127"/>
      <c r="K4" s="128"/>
      <c r="L4" s="128"/>
      <c r="M4" s="128"/>
      <c r="N4" s="128"/>
      <c r="O4" s="129"/>
      <c r="S4" s="161" t="s">
        <v>29</v>
      </c>
      <c r="T4" s="161"/>
      <c r="V4" s="134">
        <f>SUM(V14:V50)</f>
        <v>0</v>
      </c>
      <c r="W4" s="136">
        <f>SUM(W14:W50)</f>
        <v>0</v>
      </c>
      <c r="X4" s="138">
        <f>SUM(X14:X50)</f>
        <v>0</v>
      </c>
    </row>
    <row r="5" spans="1:76" ht="34" customHeight="1" thickBot="1" x14ac:dyDescent="0.25">
      <c r="D5" s="163" t="s">
        <v>99</v>
      </c>
      <c r="E5" s="163"/>
      <c r="F5" s="163"/>
      <c r="G5" s="164"/>
      <c r="H5" s="20" t="s">
        <v>33</v>
      </c>
      <c r="I5" s="21"/>
      <c r="J5" s="131"/>
      <c r="K5" s="132"/>
      <c r="L5" s="132"/>
      <c r="M5" s="132"/>
      <c r="N5" s="132"/>
      <c r="O5" s="133"/>
      <c r="S5" s="161"/>
      <c r="T5" s="161"/>
      <c r="V5" s="135"/>
      <c r="W5" s="137"/>
      <c r="X5" s="139"/>
    </row>
    <row r="6" spans="1:76" ht="14" customHeight="1" x14ac:dyDescent="0.2">
      <c r="G6" s="22"/>
      <c r="H6" s="23"/>
      <c r="J6" s="24"/>
      <c r="U6" s="25"/>
      <c r="W6" s="9"/>
      <c r="X6" s="9"/>
    </row>
    <row r="7" spans="1:76" ht="20" hidden="1" customHeight="1" outlineLevel="1" x14ac:dyDescent="0.2">
      <c r="G7" s="22"/>
      <c r="H7" s="26" t="s">
        <v>38</v>
      </c>
      <c r="I7" s="27"/>
      <c r="J7" s="155"/>
      <c r="K7" s="155"/>
      <c r="L7" s="156"/>
      <c r="M7" s="157"/>
      <c r="N7" s="158"/>
      <c r="O7" s="159"/>
      <c r="U7" s="25"/>
      <c r="V7" s="142" t="s">
        <v>34</v>
      </c>
      <c r="W7" s="143"/>
      <c r="X7" s="28"/>
    </row>
    <row r="8" spans="1:76" ht="20" hidden="1" customHeight="1" outlineLevel="1" x14ac:dyDescent="0.2">
      <c r="G8" s="22"/>
      <c r="H8" s="29" t="s">
        <v>39</v>
      </c>
      <c r="I8" s="30"/>
      <c r="J8" s="153"/>
      <c r="K8" s="153"/>
      <c r="L8" s="154"/>
      <c r="M8" s="154"/>
      <c r="N8" s="146"/>
      <c r="O8" s="147"/>
      <c r="U8" s="25"/>
      <c r="V8" s="140" t="s">
        <v>36</v>
      </c>
      <c r="W8" s="141"/>
      <c r="X8" s="67">
        <f>W4+X7</f>
        <v>0</v>
      </c>
    </row>
    <row r="9" spans="1:76" ht="20" hidden="1" customHeight="1" outlineLevel="1" thickBot="1" x14ac:dyDescent="0.25">
      <c r="G9" s="22"/>
      <c r="H9" s="29" t="s">
        <v>40</v>
      </c>
      <c r="I9" s="30"/>
      <c r="J9" s="153"/>
      <c r="K9" s="153"/>
      <c r="L9" s="154"/>
      <c r="M9" s="154"/>
      <c r="N9" s="146"/>
      <c r="O9" s="147"/>
      <c r="U9" s="25"/>
      <c r="V9" s="140" t="s">
        <v>35</v>
      </c>
      <c r="W9" s="141"/>
      <c r="X9" s="31">
        <f>X8*0.2</f>
        <v>0</v>
      </c>
    </row>
    <row r="10" spans="1:76" ht="20" hidden="1" customHeight="1" outlineLevel="1" thickBot="1" x14ac:dyDescent="0.25">
      <c r="G10" s="22"/>
      <c r="H10" s="32" t="s">
        <v>41</v>
      </c>
      <c r="I10" s="33"/>
      <c r="J10" s="148"/>
      <c r="K10" s="148"/>
      <c r="L10" s="149"/>
      <c r="M10" s="149"/>
      <c r="N10" s="150"/>
      <c r="O10" s="151"/>
      <c r="U10" s="25"/>
      <c r="V10" s="144" t="s">
        <v>37</v>
      </c>
      <c r="W10" s="145"/>
      <c r="X10" s="68">
        <f>X9+X8</f>
        <v>0</v>
      </c>
      <c r="Z10" s="34" t="s">
        <v>44</v>
      </c>
      <c r="AA10" s="35"/>
      <c r="AB10" s="36" t="s">
        <v>42</v>
      </c>
      <c r="AC10" s="37" t="s">
        <v>43</v>
      </c>
    </row>
    <row r="11" spans="1:76" ht="14" customHeight="1" collapsed="1" thickBot="1" x14ac:dyDescent="0.25">
      <c r="G11" s="22"/>
      <c r="H11" s="23"/>
      <c r="J11" s="24"/>
      <c r="U11" s="25"/>
      <c r="W11" s="9"/>
      <c r="X11" s="9"/>
    </row>
    <row r="12" spans="1:76" s="40" customFormat="1" ht="26.25" customHeight="1" x14ac:dyDescent="0.2">
      <c r="A12" s="57" t="s">
        <v>0</v>
      </c>
      <c r="B12" s="58"/>
      <c r="C12" s="59"/>
      <c r="D12" s="57" t="s">
        <v>1</v>
      </c>
      <c r="E12" s="58"/>
      <c r="F12" s="59"/>
      <c r="G12" s="60" t="s">
        <v>2</v>
      </c>
      <c r="H12" s="61"/>
      <c r="I12" s="61"/>
      <c r="J12" s="61"/>
      <c r="K12" s="61"/>
      <c r="L12" s="62"/>
      <c r="M12" s="60" t="s">
        <v>3</v>
      </c>
      <c r="N12" s="61"/>
      <c r="O12" s="62"/>
      <c r="P12" s="38"/>
      <c r="Q12" s="38"/>
      <c r="R12" s="38"/>
      <c r="S12" s="61" t="s">
        <v>24</v>
      </c>
      <c r="T12" s="63"/>
      <c r="U12" s="56" t="s">
        <v>23</v>
      </c>
      <c r="V12" s="64" t="s">
        <v>25</v>
      </c>
      <c r="W12" s="65"/>
      <c r="X12" s="66"/>
      <c r="Y12" s="39"/>
      <c r="Z12" s="52" t="s">
        <v>45</v>
      </c>
      <c r="AA12" s="53" t="s">
        <v>46</v>
      </c>
      <c r="AB12" s="54" t="s">
        <v>42</v>
      </c>
      <c r="AC12" s="55" t="s">
        <v>43</v>
      </c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</row>
    <row r="13" spans="1:76" s="10" customFormat="1" ht="47" customHeight="1" thickBot="1" x14ac:dyDescent="0.25">
      <c r="A13" s="41" t="s">
        <v>4</v>
      </c>
      <c r="B13" s="42" t="s">
        <v>5</v>
      </c>
      <c r="C13" s="43" t="s">
        <v>6</v>
      </c>
      <c r="D13" s="69" t="s">
        <v>7</v>
      </c>
      <c r="E13" s="70" t="s">
        <v>8</v>
      </c>
      <c r="F13" s="71" t="s">
        <v>9</v>
      </c>
      <c r="G13" s="72" t="s">
        <v>10</v>
      </c>
      <c r="H13" s="73" t="s">
        <v>11</v>
      </c>
      <c r="I13" s="70" t="s">
        <v>12</v>
      </c>
      <c r="J13" s="44" t="s">
        <v>13</v>
      </c>
      <c r="K13" s="74" t="s">
        <v>14</v>
      </c>
      <c r="L13" s="45" t="s">
        <v>15</v>
      </c>
      <c r="M13" s="75" t="s">
        <v>16</v>
      </c>
      <c r="N13" s="76" t="s">
        <v>17</v>
      </c>
      <c r="O13" s="77" t="s">
        <v>18</v>
      </c>
      <c r="P13" s="78" t="s">
        <v>19</v>
      </c>
      <c r="Q13" s="76" t="s">
        <v>20</v>
      </c>
      <c r="R13" s="78"/>
      <c r="S13" s="79" t="s">
        <v>22</v>
      </c>
      <c r="T13" s="80" t="s">
        <v>21</v>
      </c>
      <c r="U13" s="81"/>
      <c r="V13" s="82" t="s">
        <v>15</v>
      </c>
      <c r="W13" s="83" t="s">
        <v>26</v>
      </c>
      <c r="X13" s="84" t="s">
        <v>27</v>
      </c>
      <c r="Y13" s="85"/>
      <c r="Z13" s="86"/>
      <c r="AA13" s="87"/>
      <c r="AB13" s="88"/>
      <c r="AC13" s="89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</row>
    <row r="14" spans="1:76" ht="15.75" customHeight="1" x14ac:dyDescent="0.2">
      <c r="A14" s="46" t="s">
        <v>55</v>
      </c>
      <c r="B14" s="47" t="s">
        <v>56</v>
      </c>
      <c r="C14" s="48" t="s">
        <v>57</v>
      </c>
      <c r="D14" s="90" t="s">
        <v>58</v>
      </c>
      <c r="E14" s="91" t="s">
        <v>59</v>
      </c>
      <c r="F14" s="92"/>
      <c r="G14" s="93" t="s">
        <v>48</v>
      </c>
      <c r="H14" s="94" t="s">
        <v>49</v>
      </c>
      <c r="I14" s="91" t="s">
        <v>50</v>
      </c>
      <c r="J14" s="49">
        <v>1990</v>
      </c>
      <c r="K14" s="95">
        <v>0.75</v>
      </c>
      <c r="L14" s="50">
        <v>3</v>
      </c>
      <c r="M14" s="96" t="s">
        <v>60</v>
      </c>
      <c r="N14" s="97"/>
      <c r="O14" s="98" t="s">
        <v>61</v>
      </c>
      <c r="P14" s="99" t="s">
        <v>66</v>
      </c>
      <c r="Q14" s="100" t="s">
        <v>67</v>
      </c>
      <c r="R14" s="101" t="s">
        <v>97</v>
      </c>
      <c r="S14" s="102">
        <v>62.5</v>
      </c>
      <c r="T14" s="103">
        <v>75</v>
      </c>
      <c r="U14" s="104"/>
      <c r="V14" s="105"/>
      <c r="W14" s="106">
        <f t="shared" ref="W14:W35" si="0">V14*S14</f>
        <v>0</v>
      </c>
      <c r="X14" s="107">
        <f t="shared" ref="X14:X35" si="1">V14*T14</f>
        <v>0</v>
      </c>
      <c r="Y14" s="85"/>
      <c r="Z14" s="108"/>
      <c r="AA14" s="109"/>
      <c r="AB14" s="110"/>
      <c r="AC14" s="111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76" ht="15.75" customHeight="1" x14ac:dyDescent="0.2">
      <c r="A15" s="46" t="s">
        <v>55</v>
      </c>
      <c r="B15" s="47" t="s">
        <v>56</v>
      </c>
      <c r="C15" s="48" t="s">
        <v>57</v>
      </c>
      <c r="D15" s="90" t="s">
        <v>58</v>
      </c>
      <c r="E15" s="91" t="s">
        <v>59</v>
      </c>
      <c r="F15" s="92"/>
      <c r="G15" s="93" t="s">
        <v>48</v>
      </c>
      <c r="H15" s="94" t="s">
        <v>51</v>
      </c>
      <c r="I15" s="91" t="s">
        <v>50</v>
      </c>
      <c r="J15" s="49">
        <v>1985</v>
      </c>
      <c r="K15" s="95">
        <v>1.5</v>
      </c>
      <c r="L15" s="50">
        <v>3</v>
      </c>
      <c r="M15" s="96" t="s">
        <v>62</v>
      </c>
      <c r="N15" s="97"/>
      <c r="O15" s="98"/>
      <c r="P15" s="99" t="s">
        <v>68</v>
      </c>
      <c r="Q15" s="100" t="s">
        <v>69</v>
      </c>
      <c r="R15" s="101" t="s">
        <v>97</v>
      </c>
      <c r="S15" s="102">
        <v>233.33</v>
      </c>
      <c r="T15" s="103">
        <v>280</v>
      </c>
      <c r="U15" s="104"/>
      <c r="V15" s="105"/>
      <c r="W15" s="106">
        <f t="shared" si="0"/>
        <v>0</v>
      </c>
      <c r="X15" s="107">
        <f t="shared" si="1"/>
        <v>0</v>
      </c>
      <c r="Y15" s="85"/>
      <c r="Z15" s="108"/>
      <c r="AA15" s="109"/>
      <c r="AB15" s="110"/>
      <c r="AC15" s="111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</row>
    <row r="16" spans="1:76" ht="15.75" customHeight="1" x14ac:dyDescent="0.2">
      <c r="A16" s="46" t="s">
        <v>55</v>
      </c>
      <c r="B16" s="47" t="s">
        <v>56</v>
      </c>
      <c r="C16" s="48" t="s">
        <v>57</v>
      </c>
      <c r="D16" s="90" t="s">
        <v>58</v>
      </c>
      <c r="E16" s="91" t="s">
        <v>59</v>
      </c>
      <c r="F16" s="92"/>
      <c r="G16" s="93" t="s">
        <v>48</v>
      </c>
      <c r="H16" s="94" t="s">
        <v>51</v>
      </c>
      <c r="I16" s="91" t="s">
        <v>50</v>
      </c>
      <c r="J16" s="49">
        <v>1990</v>
      </c>
      <c r="K16" s="95">
        <v>1.5</v>
      </c>
      <c r="L16" s="50">
        <v>3</v>
      </c>
      <c r="M16" s="96" t="s">
        <v>60</v>
      </c>
      <c r="N16" s="97"/>
      <c r="O16" s="98"/>
      <c r="P16" s="99" t="s">
        <v>68</v>
      </c>
      <c r="Q16" s="100" t="s">
        <v>70</v>
      </c>
      <c r="R16" s="101" t="s">
        <v>97</v>
      </c>
      <c r="S16" s="102">
        <v>166.66666666666669</v>
      </c>
      <c r="T16" s="103">
        <v>200</v>
      </c>
      <c r="U16" s="104"/>
      <c r="V16" s="105"/>
      <c r="W16" s="106">
        <f t="shared" si="0"/>
        <v>0</v>
      </c>
      <c r="X16" s="107">
        <f t="shared" si="1"/>
        <v>0</v>
      </c>
      <c r="Y16" s="85"/>
      <c r="Z16" s="108"/>
      <c r="AA16" s="109"/>
      <c r="AB16" s="110"/>
      <c r="AC16" s="111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1:46" ht="15.75" customHeight="1" x14ac:dyDescent="0.2">
      <c r="A17" s="46" t="s">
        <v>55</v>
      </c>
      <c r="B17" s="47" t="s">
        <v>56</v>
      </c>
      <c r="C17" s="48" t="s">
        <v>57</v>
      </c>
      <c r="D17" s="90" t="s">
        <v>58</v>
      </c>
      <c r="E17" s="91" t="s">
        <v>59</v>
      </c>
      <c r="F17" s="92"/>
      <c r="G17" s="93" t="s">
        <v>48</v>
      </c>
      <c r="H17" s="94" t="s">
        <v>51</v>
      </c>
      <c r="I17" s="91" t="s">
        <v>50</v>
      </c>
      <c r="J17" s="49">
        <v>1995</v>
      </c>
      <c r="K17" s="95">
        <v>3</v>
      </c>
      <c r="L17" s="50">
        <v>1</v>
      </c>
      <c r="M17" s="96" t="s">
        <v>63</v>
      </c>
      <c r="N17" s="97"/>
      <c r="O17" s="98"/>
      <c r="P17" s="99" t="s">
        <v>71</v>
      </c>
      <c r="Q17" s="100" t="s">
        <v>72</v>
      </c>
      <c r="R17" s="101" t="s">
        <v>97</v>
      </c>
      <c r="S17" s="102">
        <v>308.33333333333337</v>
      </c>
      <c r="T17" s="103">
        <v>370</v>
      </c>
      <c r="U17" s="104"/>
      <c r="V17" s="105"/>
      <c r="W17" s="106">
        <f t="shared" si="0"/>
        <v>0</v>
      </c>
      <c r="X17" s="107">
        <f t="shared" si="1"/>
        <v>0</v>
      </c>
      <c r="Y17" s="85"/>
      <c r="Z17" s="108"/>
      <c r="AA17" s="109"/>
      <c r="AB17" s="110"/>
      <c r="AC17" s="111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</row>
    <row r="18" spans="1:46" ht="15.75" customHeight="1" x14ac:dyDescent="0.2">
      <c r="A18" s="46" t="s">
        <v>55</v>
      </c>
      <c r="B18" s="47" t="s">
        <v>56</v>
      </c>
      <c r="C18" s="48" t="s">
        <v>57</v>
      </c>
      <c r="D18" s="90" t="s">
        <v>58</v>
      </c>
      <c r="E18" s="91" t="s">
        <v>59</v>
      </c>
      <c r="F18" s="92"/>
      <c r="G18" s="93" t="s">
        <v>48</v>
      </c>
      <c r="H18" s="94" t="s">
        <v>51</v>
      </c>
      <c r="I18" s="91" t="s">
        <v>50</v>
      </c>
      <c r="J18" s="49">
        <v>1996</v>
      </c>
      <c r="K18" s="95">
        <v>1.5</v>
      </c>
      <c r="L18" s="50">
        <v>4</v>
      </c>
      <c r="M18" s="96" t="s">
        <v>60</v>
      </c>
      <c r="N18" s="97"/>
      <c r="O18" s="98"/>
      <c r="P18" s="99" t="s">
        <v>68</v>
      </c>
      <c r="Q18" s="100" t="s">
        <v>73</v>
      </c>
      <c r="R18" s="101" t="s">
        <v>97</v>
      </c>
      <c r="S18" s="102">
        <v>150</v>
      </c>
      <c r="T18" s="103">
        <v>180</v>
      </c>
      <c r="U18" s="104"/>
      <c r="V18" s="105"/>
      <c r="W18" s="106">
        <f t="shared" si="0"/>
        <v>0</v>
      </c>
      <c r="X18" s="107">
        <f t="shared" si="1"/>
        <v>0</v>
      </c>
      <c r="Y18" s="85"/>
      <c r="Z18" s="108"/>
      <c r="AA18" s="109"/>
      <c r="AB18" s="110"/>
      <c r="AC18" s="111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</row>
    <row r="19" spans="1:46" ht="15.75" customHeight="1" x14ac:dyDescent="0.2">
      <c r="A19" s="46" t="s">
        <v>55</v>
      </c>
      <c r="B19" s="47" t="s">
        <v>56</v>
      </c>
      <c r="C19" s="48" t="s">
        <v>57</v>
      </c>
      <c r="D19" s="90" t="s">
        <v>58</v>
      </c>
      <c r="E19" s="91" t="s">
        <v>59</v>
      </c>
      <c r="F19" s="92"/>
      <c r="G19" s="93" t="s">
        <v>48</v>
      </c>
      <c r="H19" s="94" t="s">
        <v>51</v>
      </c>
      <c r="I19" s="91" t="s">
        <v>50</v>
      </c>
      <c r="J19" s="49">
        <v>1998</v>
      </c>
      <c r="K19" s="95">
        <v>1.5</v>
      </c>
      <c r="L19" s="50">
        <v>1</v>
      </c>
      <c r="M19" s="96" t="s">
        <v>60</v>
      </c>
      <c r="N19" s="97" t="s">
        <v>64</v>
      </c>
      <c r="O19" s="98" t="s">
        <v>65</v>
      </c>
      <c r="P19" s="99" t="s">
        <v>74</v>
      </c>
      <c r="Q19" s="100" t="s">
        <v>75</v>
      </c>
      <c r="R19" s="101" t="s">
        <v>97</v>
      </c>
      <c r="S19" s="102">
        <v>150</v>
      </c>
      <c r="T19" s="103">
        <v>180</v>
      </c>
      <c r="U19" s="104"/>
      <c r="V19" s="105"/>
      <c r="W19" s="106">
        <f t="shared" si="0"/>
        <v>0</v>
      </c>
      <c r="X19" s="107">
        <f t="shared" si="1"/>
        <v>0</v>
      </c>
      <c r="Y19" s="85"/>
      <c r="Z19" s="108"/>
      <c r="AA19" s="109"/>
      <c r="AB19" s="110"/>
      <c r="AC19" s="111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</row>
    <row r="20" spans="1:46" ht="15.75" customHeight="1" x14ac:dyDescent="0.2">
      <c r="A20" s="46" t="s">
        <v>55</v>
      </c>
      <c r="B20" s="47" t="s">
        <v>56</v>
      </c>
      <c r="C20" s="48" t="s">
        <v>57</v>
      </c>
      <c r="D20" s="90" t="s">
        <v>58</v>
      </c>
      <c r="E20" s="91" t="s">
        <v>59</v>
      </c>
      <c r="F20" s="92"/>
      <c r="G20" s="93" t="s">
        <v>48</v>
      </c>
      <c r="H20" s="94" t="s">
        <v>51</v>
      </c>
      <c r="I20" s="91" t="s">
        <v>50</v>
      </c>
      <c r="J20" s="49">
        <v>1999</v>
      </c>
      <c r="K20" s="95">
        <v>0.75</v>
      </c>
      <c r="L20" s="50">
        <v>3</v>
      </c>
      <c r="M20" s="96" t="s">
        <v>60</v>
      </c>
      <c r="N20" s="97"/>
      <c r="O20" s="98"/>
      <c r="P20" s="99" t="s">
        <v>76</v>
      </c>
      <c r="Q20" s="100" t="s">
        <v>77</v>
      </c>
      <c r="R20" s="101" t="s">
        <v>97</v>
      </c>
      <c r="S20" s="102">
        <v>66.666666666666671</v>
      </c>
      <c r="T20" s="103">
        <v>80</v>
      </c>
      <c r="U20" s="104"/>
      <c r="V20" s="105"/>
      <c r="W20" s="106">
        <f t="shared" si="0"/>
        <v>0</v>
      </c>
      <c r="X20" s="107">
        <f t="shared" si="1"/>
        <v>0</v>
      </c>
      <c r="Y20" s="85"/>
      <c r="Z20" s="108"/>
      <c r="AA20" s="109"/>
      <c r="AB20" s="110"/>
      <c r="AC20" s="111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</row>
    <row r="21" spans="1:46" ht="15.75" customHeight="1" x14ac:dyDescent="0.2">
      <c r="A21" s="46" t="s">
        <v>55</v>
      </c>
      <c r="B21" s="47" t="s">
        <v>56</v>
      </c>
      <c r="C21" s="48" t="s">
        <v>57</v>
      </c>
      <c r="D21" s="90" t="s">
        <v>58</v>
      </c>
      <c r="E21" s="91" t="s">
        <v>59</v>
      </c>
      <c r="F21" s="92"/>
      <c r="G21" s="93" t="s">
        <v>48</v>
      </c>
      <c r="H21" s="94" t="s">
        <v>51</v>
      </c>
      <c r="I21" s="91" t="s">
        <v>50</v>
      </c>
      <c r="J21" s="49">
        <v>1999</v>
      </c>
      <c r="K21" s="95">
        <v>1.5</v>
      </c>
      <c r="L21" s="50">
        <v>1</v>
      </c>
      <c r="M21" s="96" t="s">
        <v>63</v>
      </c>
      <c r="N21" s="97"/>
      <c r="O21" s="98"/>
      <c r="P21" s="99" t="s">
        <v>71</v>
      </c>
      <c r="Q21" s="100" t="s">
        <v>78</v>
      </c>
      <c r="R21" s="101" t="s">
        <v>97</v>
      </c>
      <c r="S21" s="102">
        <v>133.33333333333334</v>
      </c>
      <c r="T21" s="103">
        <v>160</v>
      </c>
      <c r="U21" s="104"/>
      <c r="V21" s="105"/>
      <c r="W21" s="106">
        <f t="shared" si="0"/>
        <v>0</v>
      </c>
      <c r="X21" s="107">
        <f t="shared" si="1"/>
        <v>0</v>
      </c>
      <c r="Y21" s="85"/>
      <c r="Z21" s="108"/>
      <c r="AA21" s="109"/>
      <c r="AB21" s="110"/>
      <c r="AC21" s="111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46" ht="15.75" customHeight="1" x14ac:dyDescent="0.2">
      <c r="A22" s="46" t="s">
        <v>55</v>
      </c>
      <c r="B22" s="47" t="s">
        <v>56</v>
      </c>
      <c r="C22" s="48" t="s">
        <v>57</v>
      </c>
      <c r="D22" s="90" t="s">
        <v>58</v>
      </c>
      <c r="E22" s="91" t="s">
        <v>59</v>
      </c>
      <c r="F22" s="92"/>
      <c r="G22" s="93" t="s">
        <v>48</v>
      </c>
      <c r="H22" s="94" t="s">
        <v>51</v>
      </c>
      <c r="I22" s="91" t="s">
        <v>50</v>
      </c>
      <c r="J22" s="49">
        <v>2004</v>
      </c>
      <c r="K22" s="95">
        <v>0.75</v>
      </c>
      <c r="L22" s="50">
        <v>3</v>
      </c>
      <c r="M22" s="96" t="s">
        <v>60</v>
      </c>
      <c r="N22" s="97"/>
      <c r="O22" s="98" t="s">
        <v>65</v>
      </c>
      <c r="P22" s="99" t="s">
        <v>79</v>
      </c>
      <c r="Q22" s="100" t="s">
        <v>80</v>
      </c>
      <c r="R22" s="101" t="s">
        <v>97</v>
      </c>
      <c r="S22" s="102">
        <v>58.333333333333336</v>
      </c>
      <c r="T22" s="103">
        <v>70</v>
      </c>
      <c r="U22" s="104"/>
      <c r="V22" s="105"/>
      <c r="W22" s="106">
        <f t="shared" si="0"/>
        <v>0</v>
      </c>
      <c r="X22" s="107">
        <f t="shared" si="1"/>
        <v>0</v>
      </c>
      <c r="Y22" s="85"/>
      <c r="Z22" s="108"/>
      <c r="AA22" s="109"/>
      <c r="AB22" s="110"/>
      <c r="AC22" s="111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</row>
    <row r="23" spans="1:46" ht="15.75" customHeight="1" x14ac:dyDescent="0.2">
      <c r="A23" s="46" t="s">
        <v>55</v>
      </c>
      <c r="B23" s="47" t="s">
        <v>56</v>
      </c>
      <c r="C23" s="48" t="s">
        <v>57</v>
      </c>
      <c r="D23" s="90" t="s">
        <v>58</v>
      </c>
      <c r="E23" s="91" t="s">
        <v>59</v>
      </c>
      <c r="F23" s="92"/>
      <c r="G23" s="93" t="s">
        <v>48</v>
      </c>
      <c r="H23" s="94" t="s">
        <v>51</v>
      </c>
      <c r="I23" s="91" t="s">
        <v>50</v>
      </c>
      <c r="J23" s="49">
        <v>2007</v>
      </c>
      <c r="K23" s="95">
        <v>0.75</v>
      </c>
      <c r="L23" s="50">
        <v>3</v>
      </c>
      <c r="M23" s="96" t="s">
        <v>60</v>
      </c>
      <c r="N23" s="97"/>
      <c r="O23" s="98"/>
      <c r="P23" s="99" t="s">
        <v>76</v>
      </c>
      <c r="Q23" s="100" t="s">
        <v>81</v>
      </c>
      <c r="R23" s="101" t="s">
        <v>97</v>
      </c>
      <c r="S23" s="102">
        <v>58.333333333333336</v>
      </c>
      <c r="T23" s="103">
        <v>70</v>
      </c>
      <c r="U23" s="104"/>
      <c r="V23" s="105"/>
      <c r="W23" s="106">
        <f t="shared" si="0"/>
        <v>0</v>
      </c>
      <c r="X23" s="107">
        <f t="shared" si="1"/>
        <v>0</v>
      </c>
      <c r="Y23" s="85"/>
      <c r="Z23" s="108"/>
      <c r="AA23" s="109"/>
      <c r="AB23" s="110"/>
      <c r="AC23" s="111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</row>
    <row r="24" spans="1:46" ht="15.75" customHeight="1" x14ac:dyDescent="0.2">
      <c r="A24" s="46" t="s">
        <v>55</v>
      </c>
      <c r="B24" s="47" t="s">
        <v>56</v>
      </c>
      <c r="C24" s="48" t="s">
        <v>57</v>
      </c>
      <c r="D24" s="90" t="s">
        <v>58</v>
      </c>
      <c r="E24" s="91" t="s">
        <v>59</v>
      </c>
      <c r="F24" s="92"/>
      <c r="G24" s="93" t="s">
        <v>48</v>
      </c>
      <c r="H24" s="94" t="s">
        <v>51</v>
      </c>
      <c r="I24" s="91" t="s">
        <v>50</v>
      </c>
      <c r="J24" s="49">
        <v>2007</v>
      </c>
      <c r="K24" s="95">
        <v>1.5</v>
      </c>
      <c r="L24" s="50">
        <v>1</v>
      </c>
      <c r="M24" s="96" t="s">
        <v>63</v>
      </c>
      <c r="N24" s="97"/>
      <c r="O24" s="98"/>
      <c r="P24" s="99" t="s">
        <v>71</v>
      </c>
      <c r="Q24" s="100" t="s">
        <v>82</v>
      </c>
      <c r="R24" s="101" t="s">
        <v>97</v>
      </c>
      <c r="S24" s="102">
        <v>116.66666666666667</v>
      </c>
      <c r="T24" s="103">
        <v>140</v>
      </c>
      <c r="U24" s="104"/>
      <c r="V24" s="105"/>
      <c r="W24" s="106">
        <f t="shared" si="0"/>
        <v>0</v>
      </c>
      <c r="X24" s="107">
        <f t="shared" si="1"/>
        <v>0</v>
      </c>
      <c r="Y24" s="85"/>
      <c r="Z24" s="108"/>
      <c r="AA24" s="109"/>
      <c r="AB24" s="110"/>
      <c r="AC24" s="111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</row>
    <row r="25" spans="1:46" ht="15.75" customHeight="1" x14ac:dyDescent="0.2">
      <c r="A25" s="46" t="s">
        <v>55</v>
      </c>
      <c r="B25" s="47" t="s">
        <v>56</v>
      </c>
      <c r="C25" s="48" t="s">
        <v>57</v>
      </c>
      <c r="D25" s="90" t="s">
        <v>58</v>
      </c>
      <c r="E25" s="91" t="s">
        <v>59</v>
      </c>
      <c r="F25" s="92"/>
      <c r="G25" s="93" t="s">
        <v>48</v>
      </c>
      <c r="H25" s="94" t="s">
        <v>51</v>
      </c>
      <c r="I25" s="91" t="s">
        <v>50</v>
      </c>
      <c r="J25" s="49">
        <v>2010</v>
      </c>
      <c r="K25" s="95">
        <v>0.75</v>
      </c>
      <c r="L25" s="50">
        <v>6</v>
      </c>
      <c r="M25" s="96" t="s">
        <v>63</v>
      </c>
      <c r="N25" s="97"/>
      <c r="O25" s="98"/>
      <c r="P25" s="99" t="s">
        <v>76</v>
      </c>
      <c r="Q25" s="100" t="s">
        <v>83</v>
      </c>
      <c r="R25" s="101" t="s">
        <v>97</v>
      </c>
      <c r="S25" s="102">
        <v>50</v>
      </c>
      <c r="T25" s="103">
        <v>60</v>
      </c>
      <c r="U25" s="104"/>
      <c r="V25" s="105"/>
      <c r="W25" s="106">
        <f t="shared" si="0"/>
        <v>0</v>
      </c>
      <c r="X25" s="107">
        <f t="shared" si="1"/>
        <v>0</v>
      </c>
      <c r="Y25" s="85"/>
      <c r="Z25" s="108"/>
      <c r="AA25" s="109"/>
      <c r="AB25" s="110"/>
      <c r="AC25" s="111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ht="15.75" customHeight="1" x14ac:dyDescent="0.2">
      <c r="A26" s="46" t="s">
        <v>55</v>
      </c>
      <c r="B26" s="47" t="s">
        <v>56</v>
      </c>
      <c r="C26" s="48" t="s">
        <v>57</v>
      </c>
      <c r="D26" s="90" t="s">
        <v>58</v>
      </c>
      <c r="E26" s="91" t="s">
        <v>59</v>
      </c>
      <c r="F26" s="92"/>
      <c r="G26" s="93" t="s">
        <v>48</v>
      </c>
      <c r="H26" s="94" t="s">
        <v>51</v>
      </c>
      <c r="I26" s="91" t="s">
        <v>50</v>
      </c>
      <c r="J26" s="49">
        <v>2011</v>
      </c>
      <c r="K26" s="95">
        <v>0.75</v>
      </c>
      <c r="L26" s="50">
        <v>3</v>
      </c>
      <c r="M26" s="96" t="s">
        <v>63</v>
      </c>
      <c r="N26" s="97"/>
      <c r="O26" s="98"/>
      <c r="P26" s="99" t="s">
        <v>79</v>
      </c>
      <c r="Q26" s="100" t="s">
        <v>84</v>
      </c>
      <c r="R26" s="101" t="s">
        <v>97</v>
      </c>
      <c r="S26" s="102">
        <v>50</v>
      </c>
      <c r="T26" s="103">
        <v>60</v>
      </c>
      <c r="U26" s="104"/>
      <c r="V26" s="105"/>
      <c r="W26" s="106">
        <f t="shared" si="0"/>
        <v>0</v>
      </c>
      <c r="X26" s="107">
        <f t="shared" si="1"/>
        <v>0</v>
      </c>
      <c r="Y26" s="85"/>
      <c r="Z26" s="108"/>
      <c r="AA26" s="109"/>
      <c r="AB26" s="110"/>
      <c r="AC26" s="111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</row>
    <row r="27" spans="1:46" ht="15.75" customHeight="1" x14ac:dyDescent="0.2">
      <c r="A27" s="46" t="s">
        <v>55</v>
      </c>
      <c r="B27" s="47" t="s">
        <v>56</v>
      </c>
      <c r="C27" s="48" t="s">
        <v>57</v>
      </c>
      <c r="D27" s="90" t="s">
        <v>58</v>
      </c>
      <c r="E27" s="91" t="s">
        <v>59</v>
      </c>
      <c r="F27" s="92"/>
      <c r="G27" s="93" t="s">
        <v>48</v>
      </c>
      <c r="H27" s="94" t="s">
        <v>51</v>
      </c>
      <c r="I27" s="91" t="s">
        <v>50</v>
      </c>
      <c r="J27" s="49">
        <v>2012</v>
      </c>
      <c r="K27" s="95">
        <v>0.75</v>
      </c>
      <c r="L27" s="50">
        <v>3</v>
      </c>
      <c r="M27" s="96" t="s">
        <v>63</v>
      </c>
      <c r="N27" s="97"/>
      <c r="O27" s="98"/>
      <c r="P27" s="99" t="s">
        <v>79</v>
      </c>
      <c r="Q27" s="100" t="s">
        <v>85</v>
      </c>
      <c r="R27" s="101" t="s">
        <v>97</v>
      </c>
      <c r="S27" s="102">
        <v>41.666666666666671</v>
      </c>
      <c r="T27" s="103">
        <v>50</v>
      </c>
      <c r="U27" s="104"/>
      <c r="V27" s="105"/>
      <c r="W27" s="106">
        <f t="shared" si="0"/>
        <v>0</v>
      </c>
      <c r="X27" s="107">
        <f t="shared" si="1"/>
        <v>0</v>
      </c>
      <c r="Y27" s="85"/>
      <c r="Z27" s="108"/>
      <c r="AA27" s="109"/>
      <c r="AB27" s="110"/>
      <c r="AC27" s="111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</row>
    <row r="28" spans="1:46" ht="15.75" customHeight="1" x14ac:dyDescent="0.2">
      <c r="A28" s="46" t="s">
        <v>55</v>
      </c>
      <c r="B28" s="47" t="s">
        <v>56</v>
      </c>
      <c r="C28" s="48" t="s">
        <v>57</v>
      </c>
      <c r="D28" s="90" t="s">
        <v>58</v>
      </c>
      <c r="E28" s="91" t="s">
        <v>59</v>
      </c>
      <c r="F28" s="92"/>
      <c r="G28" s="93" t="s">
        <v>48</v>
      </c>
      <c r="H28" s="94" t="s">
        <v>51</v>
      </c>
      <c r="I28" s="91" t="s">
        <v>50</v>
      </c>
      <c r="J28" s="49">
        <v>2012</v>
      </c>
      <c r="K28" s="95">
        <v>1.5</v>
      </c>
      <c r="L28" s="50">
        <v>1</v>
      </c>
      <c r="M28" s="96" t="s">
        <v>63</v>
      </c>
      <c r="N28" s="97"/>
      <c r="O28" s="98"/>
      <c r="P28" s="99" t="s">
        <v>71</v>
      </c>
      <c r="Q28" s="100" t="s">
        <v>86</v>
      </c>
      <c r="R28" s="101" t="s">
        <v>97</v>
      </c>
      <c r="S28" s="102">
        <v>83.333333333333343</v>
      </c>
      <c r="T28" s="103">
        <v>100</v>
      </c>
      <c r="U28" s="104"/>
      <c r="V28" s="105"/>
      <c r="W28" s="106">
        <f t="shared" si="0"/>
        <v>0</v>
      </c>
      <c r="X28" s="107">
        <f t="shared" si="1"/>
        <v>0</v>
      </c>
      <c r="Y28" s="85"/>
      <c r="Z28" s="108"/>
      <c r="AA28" s="109"/>
      <c r="AB28" s="110"/>
      <c r="AC28" s="111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</row>
    <row r="29" spans="1:46" ht="15.75" customHeight="1" x14ac:dyDescent="0.2">
      <c r="A29" s="46" t="s">
        <v>55</v>
      </c>
      <c r="B29" s="47" t="s">
        <v>56</v>
      </c>
      <c r="C29" s="48" t="s">
        <v>57</v>
      </c>
      <c r="D29" s="90" t="s">
        <v>58</v>
      </c>
      <c r="E29" s="91" t="s">
        <v>59</v>
      </c>
      <c r="F29" s="92"/>
      <c r="G29" s="93" t="s">
        <v>48</v>
      </c>
      <c r="H29" s="94" t="s">
        <v>51</v>
      </c>
      <c r="I29" s="91" t="s">
        <v>50</v>
      </c>
      <c r="J29" s="49">
        <v>2013</v>
      </c>
      <c r="K29" s="95">
        <v>0.75</v>
      </c>
      <c r="L29" s="50">
        <v>3</v>
      </c>
      <c r="M29" s="96" t="s">
        <v>63</v>
      </c>
      <c r="N29" s="97"/>
      <c r="O29" s="98"/>
      <c r="P29" s="99" t="s">
        <v>79</v>
      </c>
      <c r="Q29" s="100" t="s">
        <v>87</v>
      </c>
      <c r="R29" s="101" t="s">
        <v>97</v>
      </c>
      <c r="S29" s="102">
        <v>41.666666666666671</v>
      </c>
      <c r="T29" s="103">
        <v>50</v>
      </c>
      <c r="U29" s="104"/>
      <c r="V29" s="105"/>
      <c r="W29" s="106">
        <f t="shared" si="0"/>
        <v>0</v>
      </c>
      <c r="X29" s="107">
        <f t="shared" si="1"/>
        <v>0</v>
      </c>
      <c r="Y29" s="85"/>
      <c r="Z29" s="108"/>
      <c r="AA29" s="109"/>
      <c r="AB29" s="110"/>
      <c r="AC29" s="111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</row>
    <row r="30" spans="1:46" ht="15.75" customHeight="1" x14ac:dyDescent="0.2">
      <c r="A30" s="46" t="s">
        <v>55</v>
      </c>
      <c r="B30" s="47" t="s">
        <v>56</v>
      </c>
      <c r="C30" s="48" t="s">
        <v>57</v>
      </c>
      <c r="D30" s="90" t="s">
        <v>58</v>
      </c>
      <c r="E30" s="91" t="s">
        <v>59</v>
      </c>
      <c r="F30" s="92"/>
      <c r="G30" s="93" t="s">
        <v>48</v>
      </c>
      <c r="H30" s="94" t="s">
        <v>52</v>
      </c>
      <c r="I30" s="91" t="s">
        <v>50</v>
      </c>
      <c r="J30" s="49">
        <v>2006</v>
      </c>
      <c r="K30" s="95">
        <v>0.75</v>
      </c>
      <c r="L30" s="50">
        <v>3</v>
      </c>
      <c r="M30" s="96" t="s">
        <v>60</v>
      </c>
      <c r="N30" s="97"/>
      <c r="O30" s="98"/>
      <c r="P30" s="99" t="s">
        <v>88</v>
      </c>
      <c r="Q30" s="100" t="s">
        <v>89</v>
      </c>
      <c r="R30" s="101" t="s">
        <v>97</v>
      </c>
      <c r="S30" s="102">
        <v>33.333333333333336</v>
      </c>
      <c r="T30" s="103">
        <v>40</v>
      </c>
      <c r="U30" s="104"/>
      <c r="V30" s="105"/>
      <c r="W30" s="106">
        <f t="shared" si="0"/>
        <v>0</v>
      </c>
      <c r="X30" s="107">
        <f t="shared" si="1"/>
        <v>0</v>
      </c>
      <c r="Y30" s="85"/>
      <c r="Z30" s="108"/>
      <c r="AA30" s="109"/>
      <c r="AB30" s="110"/>
      <c r="AC30" s="111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</row>
    <row r="31" spans="1:46" ht="15.75" customHeight="1" x14ac:dyDescent="0.2">
      <c r="A31" s="46" t="s">
        <v>55</v>
      </c>
      <c r="B31" s="47" t="s">
        <v>56</v>
      </c>
      <c r="C31" s="48" t="s">
        <v>57</v>
      </c>
      <c r="D31" s="90" t="s">
        <v>58</v>
      </c>
      <c r="E31" s="91" t="s">
        <v>59</v>
      </c>
      <c r="F31" s="92"/>
      <c r="G31" s="93" t="s">
        <v>48</v>
      </c>
      <c r="H31" s="94" t="s">
        <v>52</v>
      </c>
      <c r="I31" s="91" t="s">
        <v>50</v>
      </c>
      <c r="J31" s="49">
        <v>2007</v>
      </c>
      <c r="K31" s="95">
        <v>0.75</v>
      </c>
      <c r="L31" s="50">
        <v>1</v>
      </c>
      <c r="M31" s="96" t="s">
        <v>60</v>
      </c>
      <c r="N31" s="97"/>
      <c r="O31" s="98"/>
      <c r="P31" s="99" t="s">
        <v>90</v>
      </c>
      <c r="Q31" s="100" t="s">
        <v>91</v>
      </c>
      <c r="R31" s="101" t="s">
        <v>97</v>
      </c>
      <c r="S31" s="102">
        <v>58.333333333333336</v>
      </c>
      <c r="T31" s="103">
        <v>70</v>
      </c>
      <c r="U31" s="104"/>
      <c r="V31" s="105"/>
      <c r="W31" s="106">
        <f t="shared" si="0"/>
        <v>0</v>
      </c>
      <c r="X31" s="107">
        <f t="shared" si="1"/>
        <v>0</v>
      </c>
      <c r="Y31" s="85"/>
      <c r="Z31" s="108"/>
      <c r="AA31" s="109"/>
      <c r="AB31" s="110"/>
      <c r="AC31" s="111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</row>
    <row r="32" spans="1:46" ht="15.75" customHeight="1" x14ac:dyDescent="0.2">
      <c r="A32" s="46" t="s">
        <v>55</v>
      </c>
      <c r="B32" s="47" t="s">
        <v>56</v>
      </c>
      <c r="C32" s="48" t="s">
        <v>57</v>
      </c>
      <c r="D32" s="90" t="s">
        <v>58</v>
      </c>
      <c r="E32" s="91" t="s">
        <v>59</v>
      </c>
      <c r="F32" s="92"/>
      <c r="G32" s="93" t="s">
        <v>48</v>
      </c>
      <c r="H32" s="94" t="s">
        <v>52</v>
      </c>
      <c r="I32" s="91" t="s">
        <v>50</v>
      </c>
      <c r="J32" s="49">
        <v>2010</v>
      </c>
      <c r="K32" s="95">
        <v>0.75</v>
      </c>
      <c r="L32" s="50">
        <v>3</v>
      </c>
      <c r="M32" s="96" t="s">
        <v>63</v>
      </c>
      <c r="N32" s="97"/>
      <c r="O32" s="98"/>
      <c r="P32" s="99" t="s">
        <v>88</v>
      </c>
      <c r="Q32" s="100" t="s">
        <v>92</v>
      </c>
      <c r="R32" s="101" t="s">
        <v>97</v>
      </c>
      <c r="S32" s="102">
        <v>50</v>
      </c>
      <c r="T32" s="103">
        <v>60</v>
      </c>
      <c r="U32" s="104"/>
      <c r="V32" s="105"/>
      <c r="W32" s="106">
        <f t="shared" si="0"/>
        <v>0</v>
      </c>
      <c r="X32" s="107">
        <f t="shared" si="1"/>
        <v>0</v>
      </c>
      <c r="Y32" s="85"/>
      <c r="Z32" s="108"/>
      <c r="AA32" s="109"/>
      <c r="AB32" s="110"/>
      <c r="AC32" s="111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</row>
    <row r="33" spans="1:46" ht="15.75" customHeight="1" x14ac:dyDescent="0.2">
      <c r="A33" s="46" t="s">
        <v>55</v>
      </c>
      <c r="B33" s="47" t="s">
        <v>56</v>
      </c>
      <c r="C33" s="48" t="s">
        <v>57</v>
      </c>
      <c r="D33" s="90" t="s">
        <v>58</v>
      </c>
      <c r="E33" s="91" t="s">
        <v>59</v>
      </c>
      <c r="F33" s="92"/>
      <c r="G33" s="93" t="s">
        <v>48</v>
      </c>
      <c r="H33" s="94" t="s">
        <v>52</v>
      </c>
      <c r="I33" s="91" t="s">
        <v>50</v>
      </c>
      <c r="J33" s="49">
        <v>2011</v>
      </c>
      <c r="K33" s="95">
        <v>0.75</v>
      </c>
      <c r="L33" s="50">
        <v>3</v>
      </c>
      <c r="M33" s="96" t="s">
        <v>63</v>
      </c>
      <c r="N33" s="97"/>
      <c r="O33" s="98"/>
      <c r="P33" s="99" t="s">
        <v>88</v>
      </c>
      <c r="Q33" s="100" t="s">
        <v>93</v>
      </c>
      <c r="R33" s="101" t="s">
        <v>97</v>
      </c>
      <c r="S33" s="102">
        <v>45.833333333333336</v>
      </c>
      <c r="T33" s="103">
        <v>55</v>
      </c>
      <c r="U33" s="104"/>
      <c r="V33" s="105"/>
      <c r="W33" s="106">
        <f t="shared" si="0"/>
        <v>0</v>
      </c>
      <c r="X33" s="107">
        <f t="shared" si="1"/>
        <v>0</v>
      </c>
      <c r="Y33" s="85"/>
      <c r="Z33" s="108"/>
      <c r="AA33" s="109"/>
      <c r="AB33" s="110"/>
      <c r="AC33" s="111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ht="15.75" customHeight="1" x14ac:dyDescent="0.2">
      <c r="A34" s="46" t="s">
        <v>55</v>
      </c>
      <c r="B34" s="47" t="s">
        <v>56</v>
      </c>
      <c r="C34" s="48" t="s">
        <v>57</v>
      </c>
      <c r="D34" s="90" t="s">
        <v>58</v>
      </c>
      <c r="E34" s="91" t="s">
        <v>59</v>
      </c>
      <c r="F34" s="92"/>
      <c r="G34" s="93" t="s">
        <v>48</v>
      </c>
      <c r="H34" s="94" t="s">
        <v>52</v>
      </c>
      <c r="I34" s="91" t="s">
        <v>50</v>
      </c>
      <c r="J34" s="49">
        <v>2012</v>
      </c>
      <c r="K34" s="95">
        <v>0.75</v>
      </c>
      <c r="L34" s="50">
        <v>3</v>
      </c>
      <c r="M34" s="96" t="s">
        <v>63</v>
      </c>
      <c r="N34" s="97"/>
      <c r="O34" s="98"/>
      <c r="P34" s="99" t="s">
        <v>88</v>
      </c>
      <c r="Q34" s="100" t="s">
        <v>94</v>
      </c>
      <c r="R34" s="101" t="s">
        <v>97</v>
      </c>
      <c r="S34" s="102">
        <v>54.166666666666671</v>
      </c>
      <c r="T34" s="103">
        <v>65</v>
      </c>
      <c r="U34" s="104"/>
      <c r="V34" s="105"/>
      <c r="W34" s="106">
        <f t="shared" si="0"/>
        <v>0</v>
      </c>
      <c r="X34" s="107">
        <f t="shared" si="1"/>
        <v>0</v>
      </c>
      <c r="Y34" s="85"/>
      <c r="Z34" s="108"/>
      <c r="AA34" s="109"/>
      <c r="AB34" s="110"/>
      <c r="AC34" s="111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</row>
    <row r="35" spans="1:46" ht="15.75" customHeight="1" thickBot="1" x14ac:dyDescent="0.25">
      <c r="A35" s="46" t="s">
        <v>55</v>
      </c>
      <c r="B35" s="47" t="s">
        <v>56</v>
      </c>
      <c r="C35" s="48" t="s">
        <v>57</v>
      </c>
      <c r="D35" s="90" t="s">
        <v>58</v>
      </c>
      <c r="E35" s="91" t="s">
        <v>59</v>
      </c>
      <c r="F35" s="92"/>
      <c r="G35" s="93" t="s">
        <v>48</v>
      </c>
      <c r="H35" s="94" t="s">
        <v>53</v>
      </c>
      <c r="I35" s="91" t="s">
        <v>54</v>
      </c>
      <c r="J35" s="49">
        <v>2006</v>
      </c>
      <c r="K35" s="95">
        <v>0.75</v>
      </c>
      <c r="L35" s="50">
        <v>2</v>
      </c>
      <c r="M35" s="96" t="s">
        <v>60</v>
      </c>
      <c r="N35" s="97"/>
      <c r="O35" s="98"/>
      <c r="P35" s="99" t="s">
        <v>95</v>
      </c>
      <c r="Q35" s="100" t="s">
        <v>96</v>
      </c>
      <c r="R35" s="101" t="s">
        <v>97</v>
      </c>
      <c r="S35" s="102">
        <v>25</v>
      </c>
      <c r="T35" s="103">
        <v>30</v>
      </c>
      <c r="U35" s="104"/>
      <c r="V35" s="105"/>
      <c r="W35" s="106">
        <f t="shared" si="0"/>
        <v>0</v>
      </c>
      <c r="X35" s="107">
        <f t="shared" si="1"/>
        <v>0</v>
      </c>
      <c r="Y35" s="85"/>
      <c r="Z35" s="108"/>
      <c r="AA35" s="109"/>
      <c r="AB35" s="110"/>
      <c r="AC35" s="111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46" ht="15.75" customHeight="1" x14ac:dyDescent="0.2">
      <c r="D36" s="112"/>
      <c r="E36" s="112"/>
      <c r="F36" s="112"/>
      <c r="G36" s="113"/>
      <c r="H36" s="113"/>
      <c r="I36" s="112"/>
      <c r="K36" s="114"/>
      <c r="M36" s="115"/>
      <c r="N36" s="115"/>
      <c r="O36" s="115"/>
      <c r="P36" s="115"/>
      <c r="Q36" s="116"/>
      <c r="R36" s="116"/>
      <c r="S36" s="117"/>
      <c r="T36" s="118"/>
      <c r="U36" s="113"/>
      <c r="V36" s="3"/>
      <c r="W36" s="120"/>
      <c r="X36" s="3"/>
      <c r="Y36" s="85"/>
      <c r="Z36" s="119"/>
      <c r="AA36" s="119"/>
      <c r="AB36" s="119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</row>
    <row r="37" spans="1:46" ht="15.75" customHeight="1" x14ac:dyDescent="0.2">
      <c r="D37" s="112"/>
      <c r="E37" s="112"/>
      <c r="F37" s="112"/>
      <c r="G37" s="113"/>
      <c r="H37" s="113"/>
      <c r="I37" s="112"/>
      <c r="K37" s="114"/>
      <c r="M37" s="115"/>
      <c r="N37" s="115"/>
      <c r="O37" s="115"/>
      <c r="P37" s="115"/>
      <c r="Q37" s="116"/>
      <c r="R37" s="116"/>
      <c r="S37" s="117"/>
      <c r="T37" s="118"/>
      <c r="U37" s="113"/>
      <c r="V37" s="3"/>
      <c r="W37" s="3"/>
      <c r="X37" s="3"/>
      <c r="Y37" s="85"/>
      <c r="Z37" s="119"/>
      <c r="AA37" s="119"/>
      <c r="AB37" s="119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</row>
    <row r="38" spans="1:46" ht="15.75" customHeight="1" x14ac:dyDescent="0.2">
      <c r="D38" s="112"/>
      <c r="E38" s="112"/>
      <c r="F38" s="112"/>
      <c r="G38" s="113"/>
      <c r="H38" s="113"/>
      <c r="I38" s="112"/>
      <c r="K38" s="114"/>
      <c r="M38" s="115"/>
      <c r="N38" s="115"/>
      <c r="O38" s="115"/>
      <c r="P38" s="115"/>
      <c r="Q38" s="116"/>
      <c r="R38" s="116"/>
      <c r="S38" s="117"/>
      <c r="T38" s="118"/>
      <c r="U38" s="113"/>
      <c r="V38" s="3"/>
      <c r="W38" s="3"/>
      <c r="X38" s="3"/>
      <c r="Y38" s="85"/>
      <c r="Z38" s="119"/>
      <c r="AA38" s="119"/>
      <c r="AB38" s="119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</row>
    <row r="39" spans="1:46" ht="15.75" customHeight="1" x14ac:dyDescent="0.2">
      <c r="D39" s="112"/>
      <c r="E39" s="112"/>
      <c r="F39" s="112"/>
      <c r="G39" s="113"/>
      <c r="H39" s="113"/>
      <c r="I39" s="112"/>
      <c r="K39" s="114"/>
      <c r="M39" s="115"/>
      <c r="N39" s="115"/>
      <c r="O39" s="115"/>
      <c r="P39" s="115"/>
      <c r="Q39" s="116"/>
      <c r="R39" s="116"/>
      <c r="S39" s="117"/>
      <c r="T39" s="118"/>
      <c r="U39" s="113"/>
      <c r="V39" s="3"/>
      <c r="W39" s="3"/>
      <c r="X39" s="3"/>
      <c r="Y39" s="85"/>
      <c r="Z39" s="119"/>
      <c r="AA39" s="119"/>
      <c r="AB39" s="119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</row>
    <row r="40" spans="1:46" ht="15.75" customHeight="1" x14ac:dyDescent="0.2">
      <c r="D40" s="112"/>
      <c r="E40" s="112"/>
      <c r="F40" s="112"/>
      <c r="G40" s="113"/>
      <c r="H40" s="113"/>
      <c r="I40" s="112"/>
      <c r="K40" s="114"/>
      <c r="M40" s="115"/>
      <c r="N40" s="115"/>
      <c r="O40" s="115"/>
      <c r="P40" s="115"/>
      <c r="Q40" s="116"/>
      <c r="R40" s="116"/>
      <c r="S40" s="117"/>
      <c r="T40" s="118"/>
      <c r="U40" s="113"/>
      <c r="V40" s="3"/>
      <c r="W40" s="3"/>
      <c r="X40" s="3"/>
      <c r="Y40" s="85"/>
      <c r="Z40" s="119"/>
      <c r="AA40" s="119"/>
      <c r="AB40" s="119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</row>
    <row r="41" spans="1:46" ht="15.75" customHeight="1" x14ac:dyDescent="0.2">
      <c r="D41" s="112"/>
      <c r="E41" s="112"/>
      <c r="F41" s="112"/>
      <c r="G41" s="113"/>
      <c r="H41" s="113"/>
      <c r="I41" s="112"/>
      <c r="K41" s="114"/>
      <c r="M41" s="115"/>
      <c r="N41" s="115"/>
      <c r="O41" s="115"/>
      <c r="P41" s="115"/>
      <c r="Q41" s="116"/>
      <c r="R41" s="116"/>
      <c r="S41" s="117"/>
      <c r="T41" s="118"/>
      <c r="U41" s="113"/>
      <c r="V41" s="3"/>
      <c r="W41" s="3"/>
      <c r="X41" s="3"/>
      <c r="Y41" s="85"/>
      <c r="Z41" s="119"/>
      <c r="AA41" s="119"/>
      <c r="AB41" s="119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</row>
    <row r="42" spans="1:46" ht="15.75" customHeight="1" x14ac:dyDescent="0.2">
      <c r="D42" s="112"/>
      <c r="E42" s="112"/>
      <c r="F42" s="112"/>
      <c r="G42" s="113"/>
      <c r="H42" s="113"/>
      <c r="I42" s="112"/>
      <c r="K42" s="114"/>
      <c r="M42" s="115"/>
      <c r="N42" s="115"/>
      <c r="O42" s="115"/>
      <c r="P42" s="115"/>
      <c r="Q42" s="116"/>
      <c r="R42" s="116"/>
      <c r="S42" s="117"/>
      <c r="T42" s="118"/>
      <c r="U42" s="113"/>
      <c r="V42" s="3"/>
      <c r="W42" s="3"/>
      <c r="X42" s="3"/>
      <c r="Y42" s="85"/>
      <c r="Z42" s="119"/>
      <c r="AA42" s="119"/>
      <c r="AB42" s="119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</row>
    <row r="43" spans="1:46" ht="15.75" customHeight="1" x14ac:dyDescent="0.2">
      <c r="D43" s="112"/>
      <c r="E43" s="112"/>
      <c r="F43" s="112"/>
      <c r="G43" s="113"/>
      <c r="H43" s="113"/>
      <c r="I43" s="112"/>
      <c r="K43" s="114"/>
      <c r="M43" s="115"/>
      <c r="N43" s="115"/>
      <c r="O43" s="115"/>
      <c r="P43" s="115"/>
      <c r="Q43" s="116"/>
      <c r="R43" s="116"/>
      <c r="S43" s="117"/>
      <c r="T43" s="118"/>
      <c r="U43" s="113"/>
      <c r="V43" s="3"/>
      <c r="W43" s="3"/>
      <c r="X43" s="3"/>
      <c r="Y43" s="85"/>
      <c r="Z43" s="119"/>
      <c r="AA43" s="119"/>
      <c r="AB43" s="119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</row>
    <row r="44" spans="1:46" ht="15.75" customHeight="1" x14ac:dyDescent="0.2">
      <c r="D44" s="112"/>
      <c r="E44" s="112"/>
      <c r="F44" s="112"/>
      <c r="G44" s="113"/>
      <c r="H44" s="113"/>
      <c r="I44" s="112"/>
      <c r="K44" s="114"/>
      <c r="M44" s="115"/>
      <c r="N44" s="115"/>
      <c r="O44" s="115"/>
      <c r="P44" s="115"/>
      <c r="Q44" s="116"/>
      <c r="R44" s="116"/>
      <c r="S44" s="117"/>
      <c r="T44" s="118"/>
      <c r="U44" s="113"/>
      <c r="V44" s="3"/>
      <c r="W44" s="3"/>
      <c r="X44" s="3"/>
      <c r="Y44" s="85"/>
      <c r="Z44" s="119"/>
      <c r="AA44" s="119"/>
      <c r="AB44" s="119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</row>
    <row r="45" spans="1:46" ht="15.75" customHeight="1" x14ac:dyDescent="0.2">
      <c r="D45" s="112"/>
      <c r="E45" s="112"/>
      <c r="F45" s="112"/>
      <c r="G45" s="113"/>
      <c r="H45" s="113"/>
      <c r="I45" s="112"/>
      <c r="K45" s="114"/>
      <c r="M45" s="115"/>
      <c r="N45" s="115"/>
      <c r="O45" s="115"/>
      <c r="P45" s="115"/>
      <c r="Q45" s="116"/>
      <c r="R45" s="116"/>
      <c r="S45" s="117"/>
      <c r="T45" s="118"/>
      <c r="U45" s="113"/>
      <c r="V45" s="3"/>
      <c r="W45" s="3"/>
      <c r="X45" s="3"/>
      <c r="Y45" s="85"/>
      <c r="Z45" s="119"/>
      <c r="AA45" s="119"/>
      <c r="AB45" s="119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</row>
    <row r="46" spans="1:46" ht="15.75" customHeight="1" x14ac:dyDescent="0.2">
      <c r="D46" s="112"/>
      <c r="E46" s="112"/>
      <c r="F46" s="112"/>
      <c r="G46" s="113"/>
      <c r="H46" s="113"/>
      <c r="I46" s="112"/>
      <c r="K46" s="114"/>
      <c r="M46" s="115"/>
      <c r="N46" s="115"/>
      <c r="O46" s="115"/>
      <c r="P46" s="115"/>
      <c r="Q46" s="116"/>
      <c r="R46" s="116"/>
      <c r="S46" s="117"/>
      <c r="T46" s="118"/>
      <c r="U46" s="113"/>
      <c r="V46" s="3"/>
      <c r="W46" s="3"/>
      <c r="X46" s="3"/>
      <c r="Y46" s="85"/>
      <c r="Z46" s="119"/>
      <c r="AA46" s="119"/>
      <c r="AB46" s="119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</row>
    <row r="47" spans="1:46" ht="15.75" customHeight="1" x14ac:dyDescent="0.2">
      <c r="D47" s="112"/>
      <c r="E47" s="112"/>
      <c r="F47" s="112"/>
      <c r="G47" s="113"/>
      <c r="H47" s="113"/>
      <c r="I47" s="112"/>
      <c r="K47" s="114"/>
      <c r="M47" s="115"/>
      <c r="N47" s="115"/>
      <c r="O47" s="115"/>
      <c r="P47" s="115"/>
      <c r="Q47" s="116"/>
      <c r="R47" s="116"/>
      <c r="S47" s="117"/>
      <c r="T47" s="118"/>
      <c r="U47" s="113"/>
      <c r="V47" s="3"/>
      <c r="W47" s="3"/>
      <c r="X47" s="3"/>
      <c r="Y47" s="85"/>
      <c r="Z47" s="119"/>
      <c r="AA47" s="119"/>
      <c r="AB47" s="119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</row>
    <row r="48" spans="1:46" ht="15.75" customHeight="1" x14ac:dyDescent="0.2">
      <c r="D48" s="112"/>
      <c r="E48" s="112"/>
      <c r="F48" s="112"/>
      <c r="G48" s="113"/>
      <c r="H48" s="113"/>
      <c r="I48" s="112"/>
      <c r="K48" s="114"/>
      <c r="M48" s="115"/>
      <c r="N48" s="115"/>
      <c r="O48" s="115"/>
      <c r="P48" s="115"/>
      <c r="Q48" s="116"/>
      <c r="R48" s="116"/>
      <c r="S48" s="117"/>
      <c r="T48" s="118"/>
      <c r="U48" s="113"/>
      <c r="V48" s="3"/>
      <c r="W48" s="3"/>
      <c r="X48" s="3"/>
      <c r="Y48" s="85"/>
      <c r="Z48" s="119"/>
      <c r="AA48" s="119"/>
      <c r="AB48" s="119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4:46" ht="15.75" customHeight="1" x14ac:dyDescent="0.2">
      <c r="D49" s="112"/>
      <c r="E49" s="112"/>
      <c r="F49" s="112"/>
      <c r="G49" s="113"/>
      <c r="H49" s="113"/>
      <c r="I49" s="112"/>
      <c r="K49" s="114"/>
      <c r="M49" s="115"/>
      <c r="N49" s="115"/>
      <c r="O49" s="115"/>
      <c r="P49" s="115"/>
      <c r="Q49" s="116"/>
      <c r="R49" s="116"/>
      <c r="S49" s="117"/>
      <c r="T49" s="118"/>
      <c r="U49" s="113"/>
      <c r="V49" s="3"/>
      <c r="W49" s="3"/>
      <c r="X49" s="3"/>
      <c r="Y49" s="85"/>
      <c r="Z49" s="119"/>
      <c r="AA49" s="119"/>
      <c r="AB49" s="119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4:46" ht="15.75" customHeight="1" x14ac:dyDescent="0.2">
      <c r="D50" s="112"/>
      <c r="E50" s="112"/>
      <c r="F50" s="112"/>
      <c r="G50" s="113"/>
      <c r="H50" s="113"/>
      <c r="I50" s="112"/>
      <c r="K50" s="114"/>
      <c r="M50" s="115"/>
      <c r="N50" s="115"/>
      <c r="O50" s="115"/>
      <c r="P50" s="115"/>
      <c r="Q50" s="116"/>
      <c r="R50" s="116"/>
      <c r="S50" s="117"/>
      <c r="T50" s="118"/>
      <c r="U50" s="113"/>
      <c r="V50" s="3"/>
      <c r="W50" s="3"/>
      <c r="X50" s="3"/>
      <c r="Y50" s="85"/>
      <c r="Z50" s="119"/>
      <c r="AA50" s="119"/>
      <c r="AB50" s="119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</sheetData>
  <autoFilter ref="A13:X35" xr:uid="{00000000-0009-0000-0000-000000000000}">
    <sortState xmlns:xlrd2="http://schemas.microsoft.com/office/spreadsheetml/2017/richdata2" ref="A14:X35">
      <sortCondition ref="G13:G35"/>
    </sortState>
  </autoFilter>
  <sortState xmlns:xlrd2="http://schemas.microsoft.com/office/spreadsheetml/2017/richdata2" ref="A14:T35">
    <sortCondition ref="D14:D35"/>
    <sortCondition ref="E14:E35"/>
    <sortCondition ref="F14:F35"/>
    <sortCondition ref="G14:G35"/>
    <sortCondition ref="H14:H35"/>
    <sortCondition ref="J14:J35"/>
    <sortCondition ref="K14:K35"/>
    <sortCondition descending="1" ref="T14:T35"/>
  </sortState>
  <dataConsolidate/>
  <mergeCells count="29">
    <mergeCell ref="S2:T3"/>
    <mergeCell ref="S4:T5"/>
    <mergeCell ref="D4:G4"/>
    <mergeCell ref="D5:G5"/>
    <mergeCell ref="J7:K7"/>
    <mergeCell ref="L7:M7"/>
    <mergeCell ref="N7:O7"/>
    <mergeCell ref="J8:K8"/>
    <mergeCell ref="L8:M8"/>
    <mergeCell ref="N8:O8"/>
    <mergeCell ref="J10:K10"/>
    <mergeCell ref="L10:M10"/>
    <mergeCell ref="N10:O10"/>
    <mergeCell ref="G2:G3"/>
    <mergeCell ref="J9:K9"/>
    <mergeCell ref="L9:M9"/>
    <mergeCell ref="V9:W9"/>
    <mergeCell ref="V7:W7"/>
    <mergeCell ref="V8:W8"/>
    <mergeCell ref="V10:W10"/>
    <mergeCell ref="N9:O9"/>
    <mergeCell ref="V2:X2"/>
    <mergeCell ref="J2:O2"/>
    <mergeCell ref="J4:O4"/>
    <mergeCell ref="J3:O3"/>
    <mergeCell ref="J5:O5"/>
    <mergeCell ref="V4:V5"/>
    <mergeCell ref="W4:W5"/>
    <mergeCell ref="X4:X5"/>
  </mergeCells>
  <phoneticPr fontId="4" type="noConversion"/>
  <dataValidations count="6">
    <dataValidation type="whole" allowBlank="1" showInputMessage="1" showErrorMessage="1" sqref="Z1:AA11 Z14:AA1048576" xr:uid="{00000000-0002-0000-0000-000000000000}">
      <formula1>-500</formula1>
      <formula2>500</formula2>
    </dataValidation>
    <dataValidation type="list" allowBlank="1" showInputMessage="1" showErrorMessage="1" sqref="AB1:AB11 AB14:AB1048576" xr:uid="{00000000-0002-0000-0000-000001000000}">
      <formula1>"VERKAUFT,ALTE PREISLISTE,FEHLBESTAND,ZUSTAND,BRUCH"</formula1>
    </dataValidation>
    <dataValidation type="whole" allowBlank="1" showInputMessage="1" showErrorMessage="1" sqref="L14:L35" xr:uid="{00000000-0002-0000-0000-000002000000}">
      <formula1>0</formula1>
      <formula2>1000</formula2>
    </dataValidation>
    <dataValidation type="list" allowBlank="1" showInputMessage="1" showErrorMessage="1" sqref="A14:A35" xr:uid="{00000000-0002-0000-0000-000003000000}">
      <formula1>"Wein,Schaumwein,Fortfied,Spirituose"</formula1>
    </dataValidation>
    <dataValidation type="list" allowBlank="1" showInputMessage="1" showErrorMessage="1" sqref="B14:B35" xr:uid="{00000000-0002-0000-0000-000004000000}">
      <formula1>"weiß,rot,rosé,n.a."</formula1>
    </dataValidation>
    <dataValidation type="list" allowBlank="1" showInputMessage="1" showErrorMessage="1" sqref="C14:C35" xr:uid="{00000000-0002-0000-0000-000005000000}">
      <formula1>"trocken,süß,halbtrocken,n.a."</formula1>
    </dataValidation>
  </dataValidations>
  <pageMargins left="0.75000000000000011" right="0.75000000000000011" top="1" bottom="1" header="0.5" footer="0.5"/>
  <pageSetup paperSize="9" scale="6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2021-02-17T14:20:27Z</cp:lastPrinted>
  <dcterms:created xsi:type="dcterms:W3CDTF">2014-09-02T10:40:28Z</dcterms:created>
  <dcterms:modified xsi:type="dcterms:W3CDTF">2021-02-17T14:20:31Z</dcterms:modified>
  <cp:category/>
  <cp:contentStatus/>
</cp:coreProperties>
</file>