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n/Dropbox (Trinkreif)/Team-Ordner „Trinkreif“/preislisten trinkreif/"/>
    </mc:Choice>
  </mc:AlternateContent>
  <xr:revisionPtr revIDLastSave="0" documentId="13_ncr:1_{3BDD3C7C-E62B-3043-B41B-D621BC1C1F49}" xr6:coauthVersionLast="47" xr6:coauthVersionMax="47" xr10:uidLastSave="{00000000-0000-0000-0000-000000000000}"/>
  <bookViews>
    <workbookView xWindow="0" yWindow="0" windowWidth="28800" windowHeight="18000" tabRatio="500" xr2:uid="{00000000-000D-0000-FFFF-FFFF00000000}"/>
  </bookViews>
  <sheets>
    <sheet name="Gesamtliste" sheetId="1" r:id="rId1"/>
    <sheet name="Zalto Denk'Art" sheetId="2" r:id="rId2"/>
  </sheets>
  <definedNames>
    <definedName name="_xlnm._FilterDatabase" localSheetId="0" hidden="1">Gesamtliste!$A$13:$AMK$119</definedName>
    <definedName name="_xlnm.Print_Area" localSheetId="0">Gesamtliste!$A$1:$Y$136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S66" i="1" l="1"/>
  <c r="X66" i="1" s="1"/>
  <c r="S67" i="1"/>
  <c r="X67" i="1" s="1"/>
  <c r="Y67" i="1"/>
  <c r="Y18" i="1"/>
  <c r="X18" i="1"/>
  <c r="Y17" i="1"/>
  <c r="X17" i="1"/>
  <c r="Y16" i="1"/>
  <c r="X16" i="1"/>
  <c r="Y107" i="1"/>
  <c r="X107" i="1"/>
  <c r="Y79" i="1"/>
  <c r="X79" i="1"/>
  <c r="Y74" i="1"/>
  <c r="X74" i="1"/>
  <c r="Y70" i="1"/>
  <c r="X70" i="1"/>
  <c r="Y69" i="1"/>
  <c r="X69" i="1"/>
  <c r="Y66" i="1"/>
  <c r="Y49" i="1"/>
  <c r="X49" i="1"/>
  <c r="Y44" i="1"/>
  <c r="X44" i="1"/>
  <c r="Y63" i="1"/>
  <c r="X63" i="1"/>
  <c r="Y62" i="1"/>
  <c r="X62" i="1"/>
  <c r="Y61" i="1"/>
  <c r="X61" i="1"/>
  <c r="Y68" i="1"/>
  <c r="X68" i="1"/>
  <c r="Y45" i="1"/>
  <c r="X45" i="1"/>
  <c r="Y118" i="1"/>
  <c r="X118" i="1"/>
  <c r="Y106" i="1"/>
  <c r="X106" i="1"/>
  <c r="Y91" i="1"/>
  <c r="X91" i="1"/>
  <c r="O20" i="2"/>
  <c r="N20" i="2" s="1"/>
  <c r="O19" i="2"/>
  <c r="N19" i="2" s="1"/>
  <c r="O18" i="2"/>
  <c r="N18" i="2"/>
  <c r="O17" i="2"/>
  <c r="N17" i="2"/>
  <c r="O16" i="2"/>
  <c r="N16" i="2" s="1"/>
  <c r="O15" i="2"/>
  <c r="N15" i="2" s="1"/>
  <c r="O14" i="2"/>
  <c r="N14" i="2"/>
  <c r="O13" i="2"/>
  <c r="N13" i="2"/>
  <c r="I13" i="2"/>
  <c r="I12" i="2"/>
  <c r="O12" i="2" s="1"/>
  <c r="N12" i="2" s="1"/>
  <c r="I11" i="2"/>
  <c r="O11" i="2" s="1"/>
  <c r="N11" i="2" s="1"/>
  <c r="O10" i="2"/>
  <c r="N10" i="2" s="1"/>
  <c r="I10" i="2"/>
  <c r="I9" i="2"/>
  <c r="O9" i="2" s="1"/>
  <c r="M4" i="2"/>
  <c r="L4" i="2"/>
  <c r="K4" i="2"/>
  <c r="Y15" i="1"/>
  <c r="X15" i="1"/>
  <c r="Y119" i="1"/>
  <c r="X119" i="1"/>
  <c r="Y89" i="1"/>
  <c r="X89" i="1"/>
  <c r="Y88" i="1"/>
  <c r="X88" i="1"/>
  <c r="Y14" i="1"/>
  <c r="X14" i="1"/>
  <c r="Y109" i="1"/>
  <c r="X109" i="1"/>
  <c r="Y99" i="1"/>
  <c r="X99" i="1"/>
  <c r="Y111" i="1"/>
  <c r="X111" i="1"/>
  <c r="Y113" i="1"/>
  <c r="X113" i="1"/>
  <c r="Y110" i="1"/>
  <c r="X110" i="1"/>
  <c r="Y108" i="1"/>
  <c r="X108" i="1"/>
  <c r="Y93" i="1"/>
  <c r="X93" i="1"/>
  <c r="Y92" i="1"/>
  <c r="X92" i="1"/>
  <c r="Y84" i="1"/>
  <c r="X84" i="1"/>
  <c r="Y80" i="1"/>
  <c r="X80" i="1"/>
  <c r="Y78" i="1"/>
  <c r="X78" i="1"/>
  <c r="Y77" i="1"/>
  <c r="X77" i="1"/>
  <c r="Y76" i="1"/>
  <c r="X76" i="1"/>
  <c r="Y75" i="1"/>
  <c r="X75" i="1"/>
  <c r="Y54" i="1"/>
  <c r="X54" i="1"/>
  <c r="Y51" i="1"/>
  <c r="X51" i="1"/>
  <c r="Y56" i="1"/>
  <c r="X56" i="1"/>
  <c r="Y47" i="1"/>
  <c r="X47" i="1"/>
  <c r="Y100" i="1"/>
  <c r="X100" i="1"/>
  <c r="Y72" i="1"/>
  <c r="X72" i="1"/>
  <c r="Y71" i="1"/>
  <c r="X71" i="1"/>
  <c r="Y55" i="1"/>
  <c r="X55" i="1"/>
  <c r="Y53" i="1"/>
  <c r="X53" i="1"/>
  <c r="Y52" i="1"/>
  <c r="X52" i="1"/>
  <c r="Y50" i="1"/>
  <c r="X50" i="1"/>
  <c r="Y48" i="1"/>
  <c r="X48" i="1"/>
  <c r="Y46" i="1"/>
  <c r="X46" i="1"/>
  <c r="Y117" i="1"/>
  <c r="X117" i="1"/>
  <c r="Y94" i="1"/>
  <c r="X94" i="1"/>
  <c r="Y90" i="1"/>
  <c r="X90" i="1"/>
  <c r="Y87" i="1"/>
  <c r="X87" i="1"/>
  <c r="Y86" i="1"/>
  <c r="X86" i="1"/>
  <c r="Y82" i="1"/>
  <c r="X82" i="1"/>
  <c r="Y26" i="1"/>
  <c r="X26" i="1"/>
  <c r="Y60" i="1"/>
  <c r="X60" i="1"/>
  <c r="Y58" i="1"/>
  <c r="X58" i="1"/>
  <c r="Y57" i="1"/>
  <c r="X57" i="1"/>
  <c r="Y25" i="1"/>
  <c r="X25" i="1"/>
  <c r="Y20" i="1"/>
  <c r="X20" i="1"/>
  <c r="Y19" i="1"/>
  <c r="X19" i="1"/>
  <c r="Y85" i="1"/>
  <c r="X85" i="1"/>
  <c r="Y24" i="1"/>
  <c r="X24" i="1"/>
  <c r="Y23" i="1"/>
  <c r="X23" i="1"/>
  <c r="Y22" i="1"/>
  <c r="X22" i="1"/>
  <c r="Y21" i="1"/>
  <c r="X21" i="1"/>
  <c r="X4" i="1" l="1"/>
  <c r="Y8" i="1" s="1"/>
  <c r="Y9" i="1" s="1"/>
  <c r="Y10" i="1" s="1"/>
  <c r="W4" i="1"/>
  <c r="Y4" i="1"/>
  <c r="N9" i="2"/>
  <c r="N4" i="2" s="1"/>
  <c r="O4" i="2"/>
</calcChain>
</file>

<file path=xl/sharedStrings.xml><?xml version="1.0" encoding="utf-8"?>
<sst xmlns="http://schemas.openxmlformats.org/spreadsheetml/2006/main" count="1785" uniqueCount="371">
  <si>
    <t>First come. First serve. / Es gelten unsere AGB's. www.trinkreif.at / info@trinkreif.at / +4319974145</t>
  </si>
  <si>
    <t xml:space="preserve">NAME &amp; RECHNUNGSADRESSE     </t>
  </si>
  <si>
    <t>SUMME BESTELLUNG</t>
  </si>
  <si>
    <t xml:space="preserve">TELEFON &amp; E-MAIL    </t>
  </si>
  <si>
    <t>STK</t>
  </si>
  <si>
    <t>GESAMT EXKL. MWST</t>
  </si>
  <si>
    <t>GESAMT INKL. MWST</t>
  </si>
  <si>
    <t xml:space="preserve">VERSAND / ABHOLUNG     </t>
  </si>
  <si>
    <t xml:space="preserve">LIEFERADRESSE / ANMERKUNGEN     </t>
  </si>
  <si>
    <t>BESTANDSPRÜFUNG</t>
  </si>
  <si>
    <t>Versand netto</t>
  </si>
  <si>
    <t>FAKTURIERUNG</t>
  </si>
  <si>
    <t>Gesamt netto</t>
  </si>
  <si>
    <t>ZAHLUNGSEINGANG</t>
  </si>
  <si>
    <t>MWSt</t>
  </si>
  <si>
    <t>VERSAND</t>
  </si>
  <si>
    <t>Gesamt brutto</t>
  </si>
  <si>
    <t>DIFF.</t>
  </si>
  <si>
    <t>GRUND</t>
  </si>
  <si>
    <t>ANMERKUNGEN</t>
  </si>
  <si>
    <t>KATEGORIE</t>
  </si>
  <si>
    <t>REGION</t>
  </si>
  <si>
    <t>WEIN</t>
  </si>
  <si>
    <t>ZUSTAND</t>
  </si>
  <si>
    <t>PREIS / FLASCHE</t>
  </si>
  <si>
    <t>BESTELLUNG</t>
  </si>
  <si>
    <t>BESTELL-MENGE</t>
  </si>
  <si>
    <t>AB-WEICHUNG</t>
  </si>
  <si>
    <t>Kategorie</t>
  </si>
  <si>
    <t>Farbe</t>
  </si>
  <si>
    <t>Suesse</t>
  </si>
  <si>
    <t>Land</t>
  </si>
  <si>
    <t>Region</t>
  </si>
  <si>
    <t>Appelation</t>
  </si>
  <si>
    <t>Weingut</t>
  </si>
  <si>
    <t>Weinbezeichnung</t>
  </si>
  <si>
    <t>Rebsorte</t>
  </si>
  <si>
    <t>JG</t>
  </si>
  <si>
    <t>EH</t>
  </si>
  <si>
    <t>Füllstand</t>
  </si>
  <si>
    <t>Kapsel</t>
  </si>
  <si>
    <t>Etikette</t>
  </si>
  <si>
    <t>Lagerort</t>
  </si>
  <si>
    <t>ID</t>
  </si>
  <si>
    <t>VK exkl.</t>
  </si>
  <si>
    <t>VK inkl.</t>
  </si>
  <si>
    <t>trinkreif Premium Vintage Wine      Handels GmbH</t>
  </si>
  <si>
    <t>Tel. 01-9974145</t>
  </si>
  <si>
    <t>1er</t>
  </si>
  <si>
    <t>2er</t>
  </si>
  <si>
    <t>6er</t>
  </si>
  <si>
    <t>ZALTO DENK'ART</t>
  </si>
  <si>
    <t>info@trinkreif.at</t>
  </si>
  <si>
    <t>STAND 09-12-2020</t>
  </si>
  <si>
    <t>Es gelten unsere AGB.</t>
  </si>
  <si>
    <t>PRODUKT</t>
  </si>
  <si>
    <t>FOTO</t>
  </si>
  <si>
    <t>VERWENDUNG</t>
  </si>
  <si>
    <t>PREISE INKL. MWST</t>
  </si>
  <si>
    <t>Glas</t>
  </si>
  <si>
    <t>Glashöhe</t>
  </si>
  <si>
    <t>Füllmenge</t>
  </si>
  <si>
    <t xml:space="preserve"> 1er</t>
  </si>
  <si>
    <t xml:space="preserve"> 2er</t>
  </si>
  <si>
    <t xml:space="preserve"> 6er</t>
  </si>
  <si>
    <t>Weinglas</t>
  </si>
  <si>
    <t>Burgunder</t>
  </si>
  <si>
    <t>230 mm</t>
  </si>
  <si>
    <t>960 ml</t>
  </si>
  <si>
    <t>Gereifte, hochwertige Burgunder(weiß &amp; rot) / Grüner Veltliner "Grand Cru" / Piemont / Rhone-Süd / Blaufränkisch  - - - - -  persönliche Gravur pro Glas ab 
2,50 Euro inkl. MWSt</t>
  </si>
  <si>
    <t>Bordeaux</t>
  </si>
  <si>
    <t>240 mm</t>
  </si>
  <si>
    <t>765 ml</t>
  </si>
  <si>
    <t>Schwere, gereifte Weißweine / junger deutscher Riesling "Grand Cru" / Jahrgangschampagner / Syrah / Bordeaux / Neue Welt / Supertuscans  - - - - -  
persönliche Gravur pro Glas ab 
2,50 Euro inkl. MWSt</t>
  </si>
  <si>
    <t>Universal</t>
  </si>
  <si>
    <t>235 mm</t>
  </si>
  <si>
    <t>530 ml</t>
  </si>
  <si>
    <t>Smaragde / Champagner / Sekt mit Jahrgang / deutscher Riesling gereift / sehr reifer Bordeaux &amp; Burgunder / österreichische Cuvees   - - - - -  persönliche Gravur pro Glas ab 
2,50 Euro inkl. MWSt</t>
  </si>
  <si>
    <t>Weisswein</t>
  </si>
  <si>
    <t>400 ml</t>
  </si>
  <si>
    <t>Leichte, junge Weissweine / Sekt ohne Jahrgang / Bier   - - - - -  persönliche Gravur pro Glas ab 
2,50 Euro inkl. MWSt</t>
  </si>
  <si>
    <t>Wasserglas</t>
  </si>
  <si>
    <t>Becher kristallklar</t>
  </si>
  <si>
    <t>98 mm</t>
  </si>
  <si>
    <t>380 ml</t>
  </si>
  <si>
    <t>Wasser  ;-)   - - - - -  
persönliche Gravur pro Glas ab 
2,50 Euro inkl. MWSt</t>
  </si>
  <si>
    <t>n.a.</t>
  </si>
  <si>
    <t>Karaffe</t>
  </si>
  <si>
    <t>Axium</t>
  </si>
  <si>
    <t>204 mm</t>
  </si>
  <si>
    <t>1450 ml</t>
  </si>
  <si>
    <t>Klassische Einzelflaschen-Karaffe für Rotweine und Weissweine die viel Luft brauchen.   - - - - -  
persönliche Gravur pro Stück ab 
10,00 Euro inkl. MWSt</t>
  </si>
  <si>
    <t>Mystique</t>
  </si>
  <si>
    <t>185 mm</t>
  </si>
  <si>
    <t>1900 ml</t>
  </si>
  <si>
    <t>Ideal für Rotweine, die viel Luft brauchen und Magnums, welche nach belüften nicht mehr gekühlt werden müssen/sollen. - - - - -  
persönliche Gravur pro Stück ab 
10,00 Euro inkl. MWSt</t>
  </si>
  <si>
    <t>Karaffe No. 25</t>
  </si>
  <si>
    <t>175 mm</t>
  </si>
  <si>
    <t>350 ml</t>
  </si>
  <si>
    <t>Das Baby unten den Karaffen dient mehr als Nachfolger der Glaskännchen um ein Viertel zu servieren. - - - - - 
persönliche Gravur pro Stück ab 
10,00 Euro inkl. MWSt</t>
  </si>
  <si>
    <t>Karaffe No. 75</t>
  </si>
  <si>
    <t>248 mm</t>
  </si>
  <si>
    <t>820 ml</t>
  </si>
  <si>
    <t>Schaumwein / Weine welche weiterhin gekühlt werden sollen (passt in Kühlmanschetten / Kühlschranktüre) - - - - -  
persönliche Gravur pro Stück ab 
10,00 Euro inkl. MWSt</t>
  </si>
  <si>
    <t>Karaffe No. 150</t>
  </si>
  <si>
    <t>300 mm</t>
  </si>
  <si>
    <t>1600 ml</t>
  </si>
  <si>
    <t>Ideal für Magnums, welche nach dem belüften gekühlt werden müssen/sollen. - - - - -  
persönliche Gravur pro Stück ab 
10,00 Euro inkl. MWSt</t>
  </si>
  <si>
    <t>Schüttkaraffe klein</t>
  </si>
  <si>
    <t>130 mm</t>
  </si>
  <si>
    <t>610 ml</t>
  </si>
  <si>
    <t>Schüttkaraffe für Weinreste zur persönlichen Verwendung. Erhältlich in den Farben grau, grün und rot. - - - - -  
persönliche Gravur pro Stück ab 
10,00 Euro inkl. MWSt</t>
  </si>
  <si>
    <t>Schüttkaraffe gross</t>
  </si>
  <si>
    <t>210 mm</t>
  </si>
  <si>
    <t>2600 ml</t>
  </si>
  <si>
    <t>Schüttkaraffe für Weinreste im Tischformat. Erhältlich in den Farben grau, grün und rot. - - - - -  
persönliche Gravur pro Stück ab 
10,00 Euro inkl. MWSt</t>
  </si>
  <si>
    <t>BORDEAUX</t>
  </si>
  <si>
    <t>Wein</t>
  </si>
  <si>
    <t>rot</t>
  </si>
  <si>
    <t>trocken</t>
  </si>
  <si>
    <t>Frankreich</t>
  </si>
  <si>
    <t>Pomerol</t>
  </si>
  <si>
    <t>Chateau La Conseillante</t>
  </si>
  <si>
    <t>La Conseillante</t>
  </si>
  <si>
    <t>Cuvee</t>
  </si>
  <si>
    <t>Saint Emilion</t>
  </si>
  <si>
    <t>Chateau Tertre Roteboeuf</t>
  </si>
  <si>
    <t>Tertre Roteboeuf</t>
  </si>
  <si>
    <t>Saint Julien</t>
  </si>
  <si>
    <t>Chateau Talbot</t>
  </si>
  <si>
    <t>Talbot</t>
  </si>
  <si>
    <t>Pauillac</t>
  </si>
  <si>
    <t>Lafite</t>
  </si>
  <si>
    <t>Mouton</t>
  </si>
  <si>
    <t>Chateau Latour</t>
  </si>
  <si>
    <t>Les Forts de Latour</t>
  </si>
  <si>
    <t>Chateau Lynch Bages</t>
  </si>
  <si>
    <t>Lynch Bages</t>
  </si>
  <si>
    <t>Chateau Lafite Rothschild</t>
  </si>
  <si>
    <t>Chateau Mouton Rothschild</t>
  </si>
  <si>
    <t>Saint Estephe</t>
  </si>
  <si>
    <t>Chateau Cos D'Estournel</t>
  </si>
  <si>
    <t>Cos D Estournel</t>
  </si>
  <si>
    <t>Margaux</t>
  </si>
  <si>
    <t>Chateau Margaux</t>
  </si>
  <si>
    <t>Pessac Leognan</t>
  </si>
  <si>
    <t>Chateau Haut Brion</t>
  </si>
  <si>
    <t>Haut Brion</t>
  </si>
  <si>
    <t>Pavillon Rouge</t>
  </si>
  <si>
    <t>Latour</t>
  </si>
  <si>
    <t>Chateau Palmer</t>
  </si>
  <si>
    <t>Palmer</t>
  </si>
  <si>
    <t>Chateau Pontet-Canet</t>
  </si>
  <si>
    <t>Pontet-Canet</t>
  </si>
  <si>
    <t>Chateau La Mission Haut Brion</t>
  </si>
  <si>
    <t>La Mission Haut Brion</t>
  </si>
  <si>
    <t>Chateau L'Evangille</t>
  </si>
  <si>
    <t>L'Evangille</t>
  </si>
  <si>
    <t>Chateau Ausone</t>
  </si>
  <si>
    <t>Ausone</t>
  </si>
  <si>
    <t>Chateau Leoville Las Cases</t>
  </si>
  <si>
    <t>Leoville Las Cases</t>
  </si>
  <si>
    <t>Chateau Cheval Blanc</t>
  </si>
  <si>
    <t>Cheval Blanc</t>
  </si>
  <si>
    <t>Vieux Chateau Certan</t>
  </si>
  <si>
    <t>Cos Estourmel</t>
  </si>
  <si>
    <t>Chateau Beychevelle</t>
  </si>
  <si>
    <t>Beychevelle</t>
  </si>
  <si>
    <t>Chateau Bel-Air</t>
  </si>
  <si>
    <t>Bel Air</t>
  </si>
  <si>
    <t>Chateau Canon La Gaffeliere</t>
  </si>
  <si>
    <t>Canon La Gaffeliere</t>
  </si>
  <si>
    <t>Canon la Gaffeliere</t>
  </si>
  <si>
    <t>Chateau Rauzan Segla</t>
  </si>
  <si>
    <t>Rauzan Segla</t>
  </si>
  <si>
    <t>Chateau Chasse-Spleen</t>
  </si>
  <si>
    <t>Chasse-Spleen</t>
  </si>
  <si>
    <t>Chateau Moulin Haut Laroque</t>
  </si>
  <si>
    <t>Moulin Haut Laroque</t>
  </si>
  <si>
    <t>Pagodes de Cos</t>
  </si>
  <si>
    <t>Chateau Cantemerle</t>
  </si>
  <si>
    <t>Cantemerle</t>
  </si>
  <si>
    <t>Chateau Fonroque</t>
  </si>
  <si>
    <t>Fonroque</t>
  </si>
  <si>
    <t xml:space="preserve">Chateau Moulin Pey  Labrie </t>
  </si>
  <si>
    <t xml:space="preserve">Moulin Pey  Labrie </t>
  </si>
  <si>
    <t>Chateau Poujeaux</t>
  </si>
  <si>
    <t>Poujeaux</t>
  </si>
  <si>
    <t>Chateau Rollan de By</t>
  </si>
  <si>
    <t>Rollan de By</t>
  </si>
  <si>
    <t>Chateau Clerc Milon</t>
  </si>
  <si>
    <t>Clerc Milon</t>
  </si>
  <si>
    <t>Chateau Le Boscq</t>
  </si>
  <si>
    <t>Le Boscq</t>
  </si>
  <si>
    <t>Chateau Brane Cantenac</t>
  </si>
  <si>
    <t>Brane Cantenac</t>
  </si>
  <si>
    <t>Chateau Pichon Comtesse</t>
  </si>
  <si>
    <t>Pichon Comtesse</t>
  </si>
  <si>
    <t>Chateau La Tour Haut Brion</t>
  </si>
  <si>
    <t>La Tour Haut Brion</t>
  </si>
  <si>
    <t>Chateau Lagrange</t>
  </si>
  <si>
    <t>Lagrange</t>
  </si>
  <si>
    <t>Chateau Haut Batailley</t>
  </si>
  <si>
    <t>Haut Batailley</t>
  </si>
  <si>
    <t>Domaine de Chevalier</t>
  </si>
  <si>
    <t>Chevalier rouge</t>
  </si>
  <si>
    <t>Chateau Batailley</t>
  </si>
  <si>
    <t>Batailley</t>
  </si>
  <si>
    <t>Chateau Grand Chenes</t>
  </si>
  <si>
    <t>Grand Chenes</t>
  </si>
  <si>
    <t>Chateau Sociando-Mallet</t>
  </si>
  <si>
    <t>Sociando-Mallet</t>
  </si>
  <si>
    <t>Chateau Durfort-Vivens</t>
  </si>
  <si>
    <t>Durfort-Vivens</t>
  </si>
  <si>
    <t>Chateau La Gaffeliere</t>
  </si>
  <si>
    <t>La Gaffeliere</t>
  </si>
  <si>
    <t>Chateau Charmail</t>
  </si>
  <si>
    <t>Charmail</t>
  </si>
  <si>
    <t>Chateau Mayne Lalande</t>
  </si>
  <si>
    <t>Mayne Lalande</t>
  </si>
  <si>
    <t>hf</t>
  </si>
  <si>
    <t>elv</t>
  </si>
  <si>
    <t>in</t>
  </si>
  <si>
    <t>elv, relb</t>
  </si>
  <si>
    <t>klb</t>
  </si>
  <si>
    <t>ints</t>
  </si>
  <si>
    <t>kb</t>
  </si>
  <si>
    <t>1*klb</t>
  </si>
  <si>
    <t>1*r-elb</t>
  </si>
  <si>
    <t>relv</t>
  </si>
  <si>
    <t>klv</t>
  </si>
  <si>
    <t>tr-16-22278</t>
  </si>
  <si>
    <t>L-BOX-I/06</t>
  </si>
  <si>
    <t>RH-F/00</t>
  </si>
  <si>
    <t>tr-16-22280</t>
  </si>
  <si>
    <t>tr-16-22281</t>
  </si>
  <si>
    <t>W-BOX-H/09</t>
  </si>
  <si>
    <t>tr-16-22531</t>
  </si>
  <si>
    <t>tr-16-22532</t>
  </si>
  <si>
    <t>ORANGE-B/00-D</t>
  </si>
  <si>
    <t>tr-16-22447</t>
  </si>
  <si>
    <t>tr-16-22448</t>
  </si>
  <si>
    <t>tr-16-22449</t>
  </si>
  <si>
    <t>GELB-A/01-A</t>
  </si>
  <si>
    <t>tr-16-22450</t>
  </si>
  <si>
    <t>tr-16-22451</t>
  </si>
  <si>
    <t>tr-16-22429</t>
  </si>
  <si>
    <t>tr-16-22430</t>
  </si>
  <si>
    <t>tr-16-22432</t>
  </si>
  <si>
    <t>tr-16-22452</t>
  </si>
  <si>
    <t>tr-16-22453</t>
  </si>
  <si>
    <t>tr-16-22454</t>
  </si>
  <si>
    <t>tr-16-22458</t>
  </si>
  <si>
    <t>GELB-A/02-K</t>
  </si>
  <si>
    <t>tr-16-22463</t>
  </si>
  <si>
    <t>tr-16-22486</t>
  </si>
  <si>
    <t>ORANGE-B/04-L</t>
  </si>
  <si>
    <t>tr-16-22415</t>
  </si>
  <si>
    <t>tr-16-22416</t>
  </si>
  <si>
    <t>tr-16-22418</t>
  </si>
  <si>
    <t>tr-16-22419</t>
  </si>
  <si>
    <t>tr-16-22421</t>
  </si>
  <si>
    <t>tr-16-22422</t>
  </si>
  <si>
    <t>tr-16-22423</t>
  </si>
  <si>
    <t>ORANGE-A/02-E</t>
  </si>
  <si>
    <t>tr-16-22470</t>
  </si>
  <si>
    <t>ORANGE-B/00-A</t>
  </si>
  <si>
    <t>tr-16-22417</t>
  </si>
  <si>
    <t>tr-16-22420</t>
  </si>
  <si>
    <t>tr-16-22424</t>
  </si>
  <si>
    <t>tr-16-22443</t>
  </si>
  <si>
    <t>tr-16-22444</t>
  </si>
  <si>
    <t>tr-16-22445</t>
  </si>
  <si>
    <t>tr-16-22446</t>
  </si>
  <si>
    <t xml:space="preserve">ORANGE-B/00-B </t>
  </si>
  <si>
    <t>tr-16-22425</t>
  </si>
  <si>
    <t>tr-16-22467</t>
  </si>
  <si>
    <t>tr-16-22471</t>
  </si>
  <si>
    <t>tr-16-22472</t>
  </si>
  <si>
    <t>tr-16-22475</t>
  </si>
  <si>
    <t>tr-16-22478</t>
  </si>
  <si>
    <t>tr-16-22506</t>
  </si>
  <si>
    <t>ORANGE-B/01</t>
  </si>
  <si>
    <t>tr-16-22431</t>
  </si>
  <si>
    <t>tr-16-22433</t>
  </si>
  <si>
    <t>tr-16-22435</t>
  </si>
  <si>
    <t>tr-16-22437</t>
  </si>
  <si>
    <t>tr-16-22438</t>
  </si>
  <si>
    <t>tr-16-22440</t>
  </si>
  <si>
    <t>ORANGE-B/01-B</t>
  </si>
  <si>
    <t>tr-16-22455</t>
  </si>
  <si>
    <t>tr-16-22456</t>
  </si>
  <si>
    <t>tr-16-22457</t>
  </si>
  <si>
    <t>ORANGE-B/03-E</t>
  </si>
  <si>
    <t>tr-16-22484</t>
  </si>
  <si>
    <t>ORANGE-B/04</t>
  </si>
  <si>
    <t>tr-16-22434</t>
  </si>
  <si>
    <t>tr-16-22441</t>
  </si>
  <si>
    <t>ORANGE-B/04-F</t>
  </si>
  <si>
    <t>tr-16-22436</t>
  </si>
  <si>
    <t>tr-16-22439</t>
  </si>
  <si>
    <t>ORANGE-B/04-K</t>
  </si>
  <si>
    <t>tr-16-22460</t>
  </si>
  <si>
    <t>tr-16-22461</t>
  </si>
  <si>
    <t>tr-16-22462</t>
  </si>
  <si>
    <t>tr-16-22464</t>
  </si>
  <si>
    <t>tr-16-22465</t>
  </si>
  <si>
    <t>ORANGE-C/01-C</t>
  </si>
  <si>
    <t>tr-16-22468</t>
  </si>
  <si>
    <t>tr-16-22469</t>
  </si>
  <si>
    <t>RM-A/01-A</t>
  </si>
  <si>
    <t>tr-16-22476</t>
  </si>
  <si>
    <t>tr-16-22477</t>
  </si>
  <si>
    <t>tr-16-22487</t>
  </si>
  <si>
    <t>tr-16-22491</t>
  </si>
  <si>
    <t>tr-16-22493</t>
  </si>
  <si>
    <t>tr-16-22497</t>
  </si>
  <si>
    <t>RM-A/01-B</t>
  </si>
  <si>
    <t>tr-16-22481</t>
  </si>
  <si>
    <t>tr-16-22482</t>
  </si>
  <si>
    <t>tr-16-22490</t>
  </si>
  <si>
    <t>tr-16-22492</t>
  </si>
  <si>
    <t>RM-A/01-C</t>
  </si>
  <si>
    <t>tr-16-22427</t>
  </si>
  <si>
    <t>tr-16-22479</t>
  </si>
  <si>
    <t>tr-16-22480</t>
  </si>
  <si>
    <t>tr-16-22483</t>
  </si>
  <si>
    <t>tr-16-22501</t>
  </si>
  <si>
    <t>RM-A/01-D</t>
  </si>
  <si>
    <t>tr-16-22500</t>
  </si>
  <si>
    <t>tr-16-22508</t>
  </si>
  <si>
    <t>tr-16-22509</t>
  </si>
  <si>
    <t>RM-A/01-E</t>
  </si>
  <si>
    <t>tr-16-22489</t>
  </si>
  <si>
    <t>tr-16-22498</t>
  </si>
  <si>
    <t>tr-16-22510</t>
  </si>
  <si>
    <t>RM-A/01-F</t>
  </si>
  <si>
    <t>tr-16-22503</t>
  </si>
  <si>
    <t>tr-16-22511</t>
  </si>
  <si>
    <t>tr-16-22512</t>
  </si>
  <si>
    <t>tr-16-22514</t>
  </si>
  <si>
    <t>RM-A/01-G</t>
  </si>
  <si>
    <t>tr-16-22502</t>
  </si>
  <si>
    <t>tr-16-22505</t>
  </si>
  <si>
    <t>tr-16-22513</t>
  </si>
  <si>
    <t>RM-A/01-H</t>
  </si>
  <si>
    <t>tr-16-22413</t>
  </si>
  <si>
    <t>tr-16-22466</t>
  </si>
  <si>
    <t>tr-16-22473</t>
  </si>
  <si>
    <t>tr-16-22494</t>
  </si>
  <si>
    <t>RM-A/01-I</t>
  </si>
  <si>
    <t>tr-16-22428</t>
  </si>
  <si>
    <t>tr-16-22474</t>
  </si>
  <si>
    <t>tr-16-22496</t>
  </si>
  <si>
    <t>tr-16-22517</t>
  </si>
  <si>
    <t>VR-L/09</t>
  </si>
  <si>
    <t>tr-16-22426</t>
  </si>
  <si>
    <t>tr-16-22504</t>
  </si>
  <si>
    <t>tr-16-22516</t>
  </si>
  <si>
    <t>VR-M/09</t>
  </si>
  <si>
    <t>tr-16-22414</t>
  </si>
  <si>
    <t>tr-16-22485</t>
  </si>
  <si>
    <t>tr-16-22499</t>
  </si>
  <si>
    <t>tr-16-22507</t>
  </si>
  <si>
    <t>D</t>
  </si>
  <si>
    <t>#STG</t>
  </si>
  <si>
    <t>#fas</t>
  </si>
  <si>
    <t>auf Anfrage</t>
  </si>
  <si>
    <t>Medoc</t>
  </si>
  <si>
    <t>Moulis</t>
  </si>
  <si>
    <t>STAND 30-09-21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</si>
</sst>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* #,##0.00_-;\-* #,##0.00_-;_-* \-??_-;_-@_-"/>
    <numFmt numFmtId="165" formatCode="[$-409]d\-mmm"/>
    <numFmt numFmtId="166" formatCode="#,##0.00_ ;\-#,##0.00\ "/>
  </numFmts>
  <fonts count="44" x14ac:knownFonts="1">
    <font>
      <sz val="12"/>
      <color rgb="FF000000"/>
      <name val="Calibri"/>
      <family val="2"/>
      <charset val="1"/>
    </font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  <charset val="1"/>
    </font>
    <font>
      <b/>
      <sz val="12"/>
      <name val="Calibri"/>
      <family val="2"/>
      <charset val="1"/>
    </font>
    <font>
      <sz val="10"/>
      <color rgb="FF000000"/>
      <name val="Calibri"/>
      <family val="2"/>
      <charset val="1"/>
    </font>
    <font>
      <sz val="11"/>
      <color rgb="FFFF0000"/>
      <name val="Calibri"/>
      <family val="2"/>
      <charset val="1"/>
    </font>
    <font>
      <u/>
      <sz val="12"/>
      <color rgb="FF0000FF"/>
      <name val="Calibri"/>
      <family val="2"/>
      <charset val="1"/>
    </font>
    <font>
      <b/>
      <sz val="10"/>
      <color rgb="FF000000"/>
      <name val="Calibri"/>
      <family val="2"/>
      <charset val="1"/>
    </font>
    <font>
      <b/>
      <sz val="38"/>
      <color rgb="FF000000"/>
      <name val="Calibri"/>
      <family val="2"/>
      <charset val="1"/>
    </font>
    <font>
      <b/>
      <i/>
      <sz val="12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11"/>
      <color rgb="FFFF0000"/>
      <name val="Calibri"/>
      <family val="2"/>
      <charset val="1"/>
    </font>
    <font>
      <sz val="16"/>
      <color rgb="FF000000"/>
      <name val="Calibri"/>
      <family val="2"/>
      <charset val="1"/>
    </font>
    <font>
      <sz val="12"/>
      <name val="Calibri"/>
      <family val="2"/>
      <charset val="1"/>
    </font>
    <font>
      <sz val="10"/>
      <name val="Calibri"/>
      <family val="2"/>
      <charset val="1"/>
    </font>
    <font>
      <b/>
      <sz val="10"/>
      <name val="Calibri"/>
      <family val="2"/>
      <charset val="1"/>
    </font>
    <font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b/>
      <sz val="11"/>
      <name val="Calibri"/>
      <family val="2"/>
      <charset val="1"/>
    </font>
    <font>
      <sz val="12"/>
      <color rgb="FF000000"/>
      <name val="Calibri"/>
      <family val="2"/>
      <charset val="1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2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38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9"/>
      <color rgb="FFFF0000"/>
      <name val="Calibri"/>
      <family val="2"/>
      <charset val="1"/>
    </font>
    <font>
      <b/>
      <sz val="11"/>
      <color theme="1"/>
      <name val="Calibri"/>
      <family val="2"/>
    </font>
    <font>
      <b/>
      <sz val="12"/>
      <color rgb="FF000000"/>
      <name val="Calibri"/>
      <family val="2"/>
    </font>
    <font>
      <b/>
      <sz val="12"/>
      <color rgb="FFFFFFFF"/>
      <name val="Calibri"/>
      <family val="2"/>
    </font>
    <font>
      <b/>
      <sz val="12"/>
      <name val="Calibri"/>
      <family val="2"/>
    </font>
    <font>
      <b/>
      <u/>
      <sz val="12"/>
      <color rgb="FF0070C0"/>
      <name val="Calibri"/>
      <family val="2"/>
    </font>
    <font>
      <sz val="11"/>
      <color theme="0" tint="-0.499984740745262"/>
      <name val="Calibri (Textkörper)"/>
    </font>
    <font>
      <b/>
      <sz val="11"/>
      <color theme="0" tint="-0.499984740745262"/>
      <name val="Calibri (Textkörper)"/>
    </font>
    <font>
      <sz val="10"/>
      <color theme="0" tint="-0.499984740745262"/>
      <name val="Calibri (Textkörper)"/>
    </font>
    <font>
      <b/>
      <u/>
      <sz val="12"/>
      <color theme="0" tint="-0.499984740745262"/>
      <name val="Calibri (Textkörper)"/>
    </font>
    <font>
      <sz val="12"/>
      <color theme="0" tint="-0.499984740745262"/>
      <name val="Calibri (Textkörper)"/>
    </font>
  </fonts>
  <fills count="18">
    <fill>
      <patternFill patternType="none"/>
    </fill>
    <fill>
      <patternFill patternType="gray125"/>
    </fill>
    <fill>
      <patternFill patternType="solid">
        <fgColor rgb="FFD9D9D9"/>
        <bgColor rgb="FFDCE6F2"/>
      </patternFill>
    </fill>
    <fill>
      <patternFill patternType="solid">
        <fgColor rgb="FFFFFECF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C4F058"/>
        <bgColor rgb="FFFFFF00"/>
      </patternFill>
    </fill>
    <fill>
      <patternFill patternType="solid">
        <fgColor rgb="FFDCE6F2"/>
        <bgColor rgb="FFD9D9D9"/>
      </patternFill>
    </fill>
    <fill>
      <patternFill patternType="solid">
        <fgColor rgb="FFF2DCDB"/>
        <bgColor rgb="FFD9D9D9"/>
      </patternFill>
    </fill>
    <fill>
      <patternFill patternType="solid">
        <fgColor rgb="FFFFFEC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4F058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 tint="-0.14999847407452621"/>
        <bgColor rgb="FFD9D9D9"/>
      </patternFill>
    </fill>
    <fill>
      <patternFill patternType="solid">
        <fgColor theme="0" tint="-0.14999847407452621"/>
        <bgColor rgb="FFFFFFFF"/>
      </patternFill>
    </fill>
    <fill>
      <patternFill patternType="solid">
        <fgColor theme="0" tint="-0.14999847407452621"/>
        <bgColor rgb="FFFFFF00"/>
      </patternFill>
    </fill>
  </fills>
  <borders count="93">
    <border>
      <left/>
      <right/>
      <top/>
      <bottom/>
      <diagonal/>
    </border>
    <border>
      <left style="hair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thin">
        <color rgb="FFFF0000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rgb="FFFF0000"/>
      </left>
      <right/>
      <top style="thin">
        <color rgb="FFFF0000"/>
      </top>
      <bottom style="medium">
        <color rgb="FFFF0000"/>
      </bottom>
      <diagonal/>
    </border>
    <border>
      <left style="hair">
        <color auto="1"/>
      </left>
      <right style="hair">
        <color auto="1"/>
      </right>
      <top style="thin">
        <color rgb="FFFF0000"/>
      </top>
      <bottom style="medium">
        <color rgb="FFFF0000"/>
      </bottom>
      <diagonal/>
    </border>
    <border>
      <left/>
      <right style="medium">
        <color rgb="FFFF0000"/>
      </right>
      <top style="thin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 style="hair">
        <color auto="1"/>
      </left>
      <right style="hair">
        <color auto="1"/>
      </right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rgb="FFFF0000"/>
      </right>
      <top style="medium">
        <color auto="1"/>
      </top>
      <bottom style="thin">
        <color auto="1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/>
      <diagonal/>
    </border>
    <border>
      <left style="medium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medium">
        <color auto="1"/>
      </right>
      <top/>
      <bottom style="medium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/>
      <top/>
      <bottom style="medium">
        <color auto="1"/>
      </bottom>
      <diagonal/>
    </border>
    <border>
      <left style="medium">
        <color rgb="FFFF0000"/>
      </left>
      <right style="medium">
        <color rgb="FFFF0000"/>
      </right>
      <top/>
      <bottom style="medium">
        <color rgb="FFFF0000"/>
      </bottom>
      <diagonal/>
    </border>
    <border>
      <left style="hair">
        <color auto="1"/>
      </left>
      <right/>
      <top style="thin">
        <color rgb="FFFF0000"/>
      </top>
      <bottom style="medium">
        <color rgb="FFFF0000"/>
      </bottom>
      <diagonal/>
    </border>
    <border>
      <left style="hair">
        <color auto="1"/>
      </left>
      <right style="medium">
        <color rgb="FFFF0000"/>
      </right>
      <top style="thin">
        <color rgb="FFFF0000"/>
      </top>
      <bottom style="medium">
        <color rgb="FFFF0000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 style="medium">
        <color rgb="FFFF0000"/>
      </left>
      <right style="medium">
        <color rgb="FFFF0000"/>
      </right>
      <top style="thin">
        <color auto="1"/>
      </top>
      <bottom style="thin">
        <color auto="1"/>
      </bottom>
      <diagonal/>
    </border>
    <border>
      <left style="medium">
        <color rgb="FFFF0000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medium">
        <color rgb="FFFF0000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hair">
        <color auto="1"/>
      </left>
      <right/>
      <top style="thin">
        <color auto="1"/>
      </top>
      <bottom style="medium">
        <color auto="1"/>
      </bottom>
      <diagonal/>
    </border>
    <border>
      <left style="hair">
        <color auto="1"/>
      </left>
      <right style="medium">
        <color rgb="FFFF0000"/>
      </right>
      <top style="thin">
        <color auto="1"/>
      </top>
      <bottom style="medium">
        <color auto="1"/>
      </bottom>
      <diagonal/>
    </border>
    <border>
      <left style="medium">
        <color rgb="FFFF0000"/>
      </left>
      <right/>
      <top style="thin">
        <color auto="1"/>
      </top>
      <bottom style="medium">
        <color rgb="FFFF0000"/>
      </bottom>
      <diagonal/>
    </border>
    <border>
      <left style="hair">
        <color auto="1"/>
      </left>
      <right/>
      <top style="thin">
        <color auto="1"/>
      </top>
      <bottom style="medium">
        <color rgb="FFFF0000"/>
      </bottom>
      <diagonal/>
    </border>
    <border>
      <left style="hair">
        <color auto="1"/>
      </left>
      <right style="medium">
        <color rgb="FFFF0000"/>
      </right>
      <top style="thin">
        <color auto="1"/>
      </top>
      <bottom style="medium">
        <color rgb="FFFF0000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rgb="FFFF0000"/>
      </left>
      <right/>
      <top style="medium">
        <color rgb="FFFF0000"/>
      </top>
      <bottom style="thin">
        <color rgb="FFFF0000"/>
      </bottom>
      <diagonal/>
    </border>
    <border>
      <left/>
      <right/>
      <top style="medium">
        <color rgb="FFFF0000"/>
      </top>
      <bottom style="thin">
        <color rgb="FFFF0000"/>
      </bottom>
      <diagonal/>
    </border>
    <border>
      <left/>
      <right style="medium">
        <color rgb="FFFF0000"/>
      </right>
      <top style="medium">
        <color rgb="FFFF0000"/>
      </top>
      <bottom style="thin">
        <color rgb="FFFF0000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 style="hair">
        <color auto="1"/>
      </left>
      <right style="hair">
        <color auto="1"/>
      </right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 style="hair">
        <color auto="1"/>
      </left>
      <right style="hair">
        <color auto="1"/>
      </right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rgb="FFFF0000"/>
      </left>
      <right/>
      <top style="medium">
        <color rgb="FFFF0000"/>
      </top>
      <bottom style="thin">
        <color auto="1"/>
      </bottom>
      <diagonal/>
    </border>
    <border>
      <left/>
      <right/>
      <top style="medium">
        <color rgb="FFFF0000"/>
      </top>
      <bottom style="thin">
        <color auto="1"/>
      </bottom>
      <diagonal/>
    </border>
    <border>
      <left/>
      <right style="medium">
        <color rgb="FFFF0000"/>
      </right>
      <top style="medium">
        <color rgb="FFFF0000"/>
      </top>
      <bottom style="thin">
        <color auto="1"/>
      </bottom>
      <diagonal/>
    </border>
    <border>
      <left style="medium">
        <color rgb="FFFF0000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rgb="FFFF0000"/>
      </right>
      <top style="thin">
        <color auto="1"/>
      </top>
      <bottom style="medium">
        <color auto="1"/>
      </bottom>
      <diagonal/>
    </border>
    <border>
      <left style="medium">
        <color rgb="FFFF0000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hair">
        <color auto="1"/>
      </left>
      <right style="medium">
        <color rgb="FFFF0000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rgb="FFFF0000"/>
      </left>
      <right style="thin">
        <color auto="1"/>
      </right>
      <top style="thin">
        <color auto="1"/>
      </top>
      <bottom style="medium">
        <color rgb="FFFF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rgb="FFFF0000"/>
      </bottom>
      <diagonal/>
    </border>
    <border>
      <left/>
      <right/>
      <top style="thin">
        <color auto="1"/>
      </top>
      <bottom style="medium">
        <color rgb="FFFF0000"/>
      </bottom>
      <diagonal/>
    </border>
  </borders>
  <cellStyleXfs count="3">
    <xf numFmtId="0" fontId="0" fillId="0" borderId="0"/>
    <xf numFmtId="164" fontId="19" fillId="0" borderId="0" applyBorder="0" applyProtection="0"/>
    <xf numFmtId="0" fontId="6" fillId="0" borderId="0" applyBorder="0" applyProtection="0"/>
  </cellStyleXfs>
  <cellXfs count="287">
    <xf numFmtId="0" fontId="0" fillId="0" borderId="0" xfId="0"/>
    <xf numFmtId="0" fontId="0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164" fontId="0" fillId="0" borderId="0" xfId="1" applyFont="1" applyBorder="1" applyAlignment="1" applyProtection="1">
      <alignment horizontal="right" vertical="center"/>
    </xf>
    <xf numFmtId="164" fontId="2" fillId="0" borderId="0" xfId="1" applyFont="1" applyBorder="1" applyAlignment="1" applyProtection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right" vertical="center"/>
    </xf>
    <xf numFmtId="0" fontId="0" fillId="2" borderId="4" xfId="0" applyFont="1" applyFill="1" applyBorder="1" applyAlignment="1">
      <alignment vertical="center"/>
    </xf>
    <xf numFmtId="0" fontId="2" fillId="0" borderId="6" xfId="0" applyFont="1" applyBorder="1" applyAlignment="1">
      <alignment horizontal="right" vertical="center"/>
    </xf>
    <xf numFmtId="0" fontId="0" fillId="2" borderId="7" xfId="0" applyFont="1" applyFill="1" applyBorder="1" applyAlignment="1">
      <alignment vertical="center" wrapText="1"/>
    </xf>
    <xf numFmtId="0" fontId="2" fillId="4" borderId="9" xfId="0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right" vertical="center"/>
    </xf>
    <xf numFmtId="0" fontId="2" fillId="0" borderId="15" xfId="0" applyFont="1" applyBorder="1" applyAlignment="1">
      <alignment horizontal="right" vertical="center"/>
    </xf>
    <xf numFmtId="0" fontId="0" fillId="2" borderId="16" xfId="0" applyFont="1" applyFill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right" vertical="center"/>
    </xf>
    <xf numFmtId="2" fontId="3" fillId="0" borderId="0" xfId="0" applyNumberFormat="1" applyFont="1" applyBorder="1" applyAlignment="1">
      <alignment horizontal="center" vertical="center"/>
    </xf>
    <xf numFmtId="0" fontId="10" fillId="7" borderId="17" xfId="0" applyFont="1" applyFill="1" applyBorder="1" applyAlignment="1">
      <alignment horizontal="right" vertical="center"/>
    </xf>
    <xf numFmtId="0" fontId="0" fillId="7" borderId="18" xfId="0" applyFont="1" applyFill="1" applyBorder="1" applyAlignment="1">
      <alignment vertical="center"/>
    </xf>
    <xf numFmtId="164" fontId="10" fillId="7" borderId="20" xfId="0" applyNumberFormat="1" applyFont="1" applyFill="1" applyBorder="1" applyAlignment="1">
      <alignment horizontal="center" vertical="center"/>
    </xf>
    <xf numFmtId="0" fontId="10" fillId="7" borderId="21" xfId="0" applyFont="1" applyFill="1" applyBorder="1" applyAlignment="1">
      <alignment horizontal="right" vertical="center"/>
    </xf>
    <xf numFmtId="0" fontId="0" fillId="7" borderId="0" xfId="0" applyFont="1" applyFill="1" applyBorder="1" applyAlignment="1">
      <alignment vertical="center"/>
    </xf>
    <xf numFmtId="164" fontId="10" fillId="4" borderId="23" xfId="0" applyNumberFormat="1" applyFont="1" applyFill="1" applyBorder="1" applyAlignment="1">
      <alignment horizontal="center" vertical="center"/>
    </xf>
    <xf numFmtId="164" fontId="10" fillId="7" borderId="23" xfId="0" applyNumberFormat="1" applyFont="1" applyFill="1" applyBorder="1" applyAlignment="1">
      <alignment horizontal="center" vertical="center"/>
    </xf>
    <xf numFmtId="0" fontId="10" fillId="7" borderId="24" xfId="0" applyFont="1" applyFill="1" applyBorder="1" applyAlignment="1">
      <alignment horizontal="right" vertical="center"/>
    </xf>
    <xf numFmtId="0" fontId="0" fillId="7" borderId="25" xfId="0" applyFont="1" applyFill="1" applyBorder="1" applyAlignment="1">
      <alignment vertical="center"/>
    </xf>
    <xf numFmtId="164" fontId="10" fillId="4" borderId="27" xfId="0" applyNumberFormat="1" applyFont="1" applyFill="1" applyBorder="1" applyAlignment="1">
      <alignment horizontal="center" vertical="center"/>
    </xf>
    <xf numFmtId="0" fontId="0" fillId="7" borderId="28" xfId="0" applyFont="1" applyFill="1" applyBorder="1" applyAlignment="1">
      <alignment horizontal="center" vertical="center"/>
    </xf>
    <xf numFmtId="0" fontId="0" fillId="7" borderId="29" xfId="0" applyFont="1" applyFill="1" applyBorder="1" applyAlignment="1">
      <alignment horizontal="center" vertical="center"/>
    </xf>
    <xf numFmtId="0" fontId="0" fillId="7" borderId="30" xfId="0" applyFont="1" applyFill="1" applyBorder="1" applyAlignment="1">
      <alignment horizontal="center" vertical="center"/>
    </xf>
    <xf numFmtId="0" fontId="0" fillId="7" borderId="31" xfId="0" applyFont="1" applyFill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2" fillId="2" borderId="17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0" fillId="2" borderId="34" xfId="0" applyFont="1" applyFill="1" applyBorder="1" applyAlignment="1">
      <alignment vertical="center"/>
    </xf>
    <xf numFmtId="0" fontId="0" fillId="2" borderId="35" xfId="0" applyFont="1" applyFill="1" applyBorder="1" applyAlignment="1">
      <alignment vertical="center"/>
    </xf>
    <xf numFmtId="0" fontId="0" fillId="2" borderId="36" xfId="0" applyFont="1" applyFill="1" applyBorder="1" applyAlignment="1">
      <alignment vertical="center"/>
    </xf>
    <xf numFmtId="0" fontId="13" fillId="2" borderId="34" xfId="0" applyFont="1" applyFill="1" applyBorder="1" applyAlignment="1">
      <alignment vertical="center"/>
    </xf>
    <xf numFmtId="0" fontId="13" fillId="2" borderId="35" xfId="0" applyFont="1" applyFill="1" applyBorder="1" applyAlignment="1">
      <alignment vertical="center"/>
    </xf>
    <xf numFmtId="0" fontId="13" fillId="2" borderId="36" xfId="0" applyFont="1" applyFill="1" applyBorder="1" applyAlignment="1">
      <alignment vertical="center"/>
    </xf>
    <xf numFmtId="0" fontId="3" fillId="2" borderId="34" xfId="0" applyFont="1" applyFill="1" applyBorder="1" applyAlignment="1">
      <alignment vertical="center"/>
    </xf>
    <xf numFmtId="0" fontId="3" fillId="2" borderId="35" xfId="0" applyFont="1" applyFill="1" applyBorder="1" applyAlignment="1">
      <alignment vertical="center"/>
    </xf>
    <xf numFmtId="0" fontId="3" fillId="2" borderId="36" xfId="0" applyFont="1" applyFill="1" applyBorder="1" applyAlignment="1">
      <alignment horizontal="center" vertical="center"/>
    </xf>
    <xf numFmtId="0" fontId="13" fillId="2" borderId="16" xfId="0" applyFont="1" applyFill="1" applyBorder="1" applyAlignment="1">
      <alignment horizontal="center" vertical="center"/>
    </xf>
    <xf numFmtId="0" fontId="3" fillId="2" borderId="37" xfId="0" applyFont="1" applyFill="1" applyBorder="1" applyAlignment="1">
      <alignment horizontal="center" vertical="center"/>
    </xf>
    <xf numFmtId="0" fontId="14" fillId="2" borderId="34" xfId="0" applyFont="1" applyFill="1" applyBorder="1" applyAlignment="1">
      <alignment horizontal="center" vertical="center"/>
    </xf>
    <xf numFmtId="0" fontId="14" fillId="2" borderId="35" xfId="0" applyFont="1" applyFill="1" applyBorder="1" applyAlignment="1">
      <alignment horizontal="center" vertical="center"/>
    </xf>
    <xf numFmtId="0" fontId="14" fillId="2" borderId="36" xfId="0" applyFont="1" applyFill="1" applyBorder="1" applyAlignment="1">
      <alignment horizontal="center" vertical="center"/>
    </xf>
    <xf numFmtId="0" fontId="14" fillId="2" borderId="38" xfId="0" applyFont="1" applyFill="1" applyBorder="1" applyAlignment="1">
      <alignment horizontal="center" vertical="center"/>
    </xf>
    <xf numFmtId="164" fontId="13" fillId="2" borderId="38" xfId="1" applyFont="1" applyFill="1" applyBorder="1" applyAlignment="1" applyProtection="1">
      <alignment horizontal="center" vertical="center"/>
    </xf>
    <xf numFmtId="164" fontId="3" fillId="2" borderId="38" xfId="1" applyFont="1" applyFill="1" applyBorder="1" applyAlignment="1" applyProtection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15" fillId="4" borderId="40" xfId="0" applyFont="1" applyFill="1" applyBorder="1" applyAlignment="1">
      <alignment horizontal="center" vertical="center" wrapText="1"/>
    </xf>
    <xf numFmtId="0" fontId="15" fillId="4" borderId="41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vertical="center"/>
    </xf>
    <xf numFmtId="0" fontId="3" fillId="2" borderId="24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16" fillId="0" borderId="42" xfId="0" applyFont="1" applyBorder="1" applyAlignment="1">
      <alignment vertical="center"/>
    </xf>
    <xf numFmtId="0" fontId="16" fillId="0" borderId="43" xfId="0" applyFont="1" applyBorder="1" applyAlignment="1">
      <alignment vertical="center"/>
    </xf>
    <xf numFmtId="0" fontId="16" fillId="0" borderId="44" xfId="0" applyFont="1" applyBorder="1" applyAlignment="1">
      <alignment vertical="center"/>
    </xf>
    <xf numFmtId="0" fontId="17" fillId="0" borderId="42" xfId="0" applyFont="1" applyBorder="1" applyAlignment="1">
      <alignment vertical="center"/>
    </xf>
    <xf numFmtId="0" fontId="17" fillId="0" borderId="43" xfId="0" applyFont="1" applyBorder="1" applyAlignment="1">
      <alignment vertical="center"/>
    </xf>
    <xf numFmtId="0" fontId="17" fillId="0" borderId="44" xfId="0" applyFont="1" applyBorder="1" applyAlignment="1">
      <alignment vertical="center"/>
    </xf>
    <xf numFmtId="0" fontId="18" fillId="0" borderId="42" xfId="0" applyFont="1" applyBorder="1"/>
    <xf numFmtId="0" fontId="18" fillId="0" borderId="43" xfId="0" applyFont="1" applyBorder="1"/>
    <xf numFmtId="0" fontId="18" fillId="0" borderId="44" xfId="0" applyFont="1" applyBorder="1" applyAlignment="1">
      <alignment horizontal="center" vertical="center"/>
    </xf>
    <xf numFmtId="0" fontId="17" fillId="0" borderId="45" xfId="0" applyFont="1" applyBorder="1" applyAlignment="1">
      <alignment horizontal="center"/>
    </xf>
    <xf numFmtId="49" fontId="14" fillId="0" borderId="47" xfId="1" applyNumberFormat="1" applyFont="1" applyBorder="1" applyAlignment="1" applyProtection="1">
      <alignment horizontal="center" vertical="center"/>
    </xf>
    <xf numFmtId="164" fontId="17" fillId="6" borderId="47" xfId="1" applyFont="1" applyFill="1" applyBorder="1" applyAlignment="1" applyProtection="1">
      <alignment horizontal="right" vertical="center"/>
    </xf>
    <xf numFmtId="164" fontId="18" fillId="3" borderId="46" xfId="1" applyFont="1" applyFill="1" applyBorder="1" applyAlignment="1" applyProtection="1">
      <alignment horizontal="right" vertical="center"/>
    </xf>
    <xf numFmtId="0" fontId="18" fillId="5" borderId="49" xfId="0" applyFont="1" applyFill="1" applyBorder="1" applyAlignment="1">
      <alignment horizontal="center" vertical="center"/>
    </xf>
    <xf numFmtId="164" fontId="17" fillId="6" borderId="46" xfId="0" applyNumberFormat="1" applyFont="1" applyFill="1" applyBorder="1" applyAlignment="1">
      <alignment horizontal="center" vertical="center"/>
    </xf>
    <xf numFmtId="164" fontId="18" fillId="3" borderId="50" xfId="0" applyNumberFormat="1" applyFont="1" applyFill="1" applyBorder="1" applyAlignment="1">
      <alignment horizontal="center" vertical="center"/>
    </xf>
    <xf numFmtId="0" fontId="13" fillId="0" borderId="42" xfId="0" applyFont="1" applyBorder="1" applyAlignment="1">
      <alignment horizontal="center" vertical="center"/>
    </xf>
    <xf numFmtId="0" fontId="13" fillId="0" borderId="51" xfId="0" applyFont="1" applyBorder="1" applyAlignment="1">
      <alignment horizontal="center" vertical="center"/>
    </xf>
    <xf numFmtId="0" fontId="13" fillId="0" borderId="43" xfId="0" applyFont="1" applyBorder="1" applyAlignment="1">
      <alignment horizontal="center" vertical="center"/>
    </xf>
    <xf numFmtId="0" fontId="13" fillId="0" borderId="44" xfId="0" applyFont="1" applyBorder="1" applyAlignment="1">
      <alignment vertical="center"/>
    </xf>
    <xf numFmtId="0" fontId="16" fillId="0" borderId="52" xfId="0" applyFont="1" applyBorder="1" applyAlignment="1">
      <alignment vertical="center"/>
    </xf>
    <xf numFmtId="0" fontId="16" fillId="0" borderId="53" xfId="0" applyFont="1" applyBorder="1" applyAlignment="1">
      <alignment vertical="center"/>
    </xf>
    <xf numFmtId="0" fontId="16" fillId="0" borderId="37" xfId="0" applyFont="1" applyBorder="1" applyAlignment="1">
      <alignment vertical="center"/>
    </xf>
    <xf numFmtId="0" fontId="17" fillId="0" borderId="52" xfId="0" applyFont="1" applyBorder="1" applyAlignment="1">
      <alignment vertical="center"/>
    </xf>
    <xf numFmtId="0" fontId="17" fillId="0" borderId="53" xfId="0" applyFont="1" applyBorder="1" applyAlignment="1">
      <alignment vertical="center"/>
    </xf>
    <xf numFmtId="0" fontId="17" fillId="0" borderId="37" xfId="0" applyFont="1" applyBorder="1" applyAlignment="1">
      <alignment vertical="center"/>
    </xf>
    <xf numFmtId="0" fontId="18" fillId="0" borderId="52" xfId="0" applyFont="1" applyBorder="1"/>
    <xf numFmtId="0" fontId="18" fillId="0" borderId="53" xfId="0" applyFont="1" applyBorder="1"/>
    <xf numFmtId="0" fontId="18" fillId="0" borderId="37" xfId="0" applyFont="1" applyBorder="1" applyAlignment="1">
      <alignment horizontal="center" vertical="center"/>
    </xf>
    <xf numFmtId="0" fontId="17" fillId="0" borderId="54" xfId="0" applyFont="1" applyBorder="1" applyAlignment="1">
      <alignment horizontal="center"/>
    </xf>
    <xf numFmtId="49" fontId="14" fillId="0" borderId="55" xfId="1" applyNumberFormat="1" applyFont="1" applyBorder="1" applyAlignment="1" applyProtection="1">
      <alignment horizontal="center" vertical="center"/>
    </xf>
    <xf numFmtId="164" fontId="17" fillId="6" borderId="55" xfId="1" applyFont="1" applyFill="1" applyBorder="1" applyAlignment="1" applyProtection="1">
      <alignment horizontal="right" vertical="center"/>
    </xf>
    <xf numFmtId="164" fontId="18" fillId="3" borderId="56" xfId="1" applyFont="1" applyFill="1" applyBorder="1" applyAlignment="1" applyProtection="1">
      <alignment horizontal="right" vertical="center"/>
    </xf>
    <xf numFmtId="0" fontId="18" fillId="5" borderId="57" xfId="0" applyFont="1" applyFill="1" applyBorder="1" applyAlignment="1">
      <alignment horizontal="center" vertical="center"/>
    </xf>
    <xf numFmtId="164" fontId="17" fillId="6" borderId="58" xfId="0" applyNumberFormat="1" applyFont="1" applyFill="1" applyBorder="1" applyAlignment="1">
      <alignment horizontal="center" vertical="center"/>
    </xf>
    <xf numFmtId="164" fontId="18" fillId="3" borderId="59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164" fontId="13" fillId="0" borderId="0" xfId="1" applyFont="1" applyBorder="1" applyAlignment="1" applyProtection="1">
      <alignment horizontal="right" vertical="center"/>
    </xf>
    <xf numFmtId="164" fontId="3" fillId="0" borderId="0" xfId="1" applyFont="1" applyBorder="1" applyAlignment="1" applyProtection="1">
      <alignment horizontal="right" vertical="center"/>
    </xf>
    <xf numFmtId="0" fontId="22" fillId="0" borderId="3" xfId="0" applyFont="1" applyBorder="1" applyAlignment="1">
      <alignment horizontal="right" vertical="center"/>
    </xf>
    <xf numFmtId="0" fontId="22" fillId="0" borderId="6" xfId="0" applyFont="1" applyBorder="1" applyAlignment="1">
      <alignment horizontal="right" vertical="center"/>
    </xf>
    <xf numFmtId="0" fontId="22" fillId="9" borderId="9" xfId="0" applyFont="1" applyFill="1" applyBorder="1" applyAlignment="1">
      <alignment horizontal="center" vertical="center"/>
    </xf>
    <xf numFmtId="0" fontId="22" fillId="9" borderId="10" xfId="0" applyFont="1" applyFill="1" applyBorder="1" applyAlignment="1">
      <alignment horizontal="center" vertical="center"/>
    </xf>
    <xf numFmtId="0" fontId="22" fillId="9" borderId="68" xfId="0" applyFont="1" applyFill="1" applyBorder="1" applyAlignment="1">
      <alignment horizontal="center" vertical="center"/>
    </xf>
    <xf numFmtId="0" fontId="24" fillId="9" borderId="10" xfId="0" applyFont="1" applyFill="1" applyBorder="1" applyAlignment="1">
      <alignment horizontal="center" vertical="center" wrapText="1"/>
    </xf>
    <xf numFmtId="0" fontId="24" fillId="9" borderId="11" xfId="0" applyFont="1" applyFill="1" applyBorder="1" applyAlignment="1">
      <alignment horizontal="center" vertical="center" wrapText="1"/>
    </xf>
    <xf numFmtId="0" fontId="22" fillId="0" borderId="8" xfId="0" applyFont="1" applyBorder="1" applyAlignment="1">
      <alignment horizontal="right" vertical="center"/>
    </xf>
    <xf numFmtId="0" fontId="22" fillId="0" borderId="15" xfId="0" applyFont="1" applyBorder="1" applyAlignment="1">
      <alignment horizontal="right" vertical="center"/>
    </xf>
    <xf numFmtId="0" fontId="0" fillId="12" borderId="24" xfId="0" applyFill="1" applyBorder="1" applyAlignment="1">
      <alignment vertical="center"/>
    </xf>
    <xf numFmtId="0" fontId="22" fillId="12" borderId="26" xfId="0" applyFont="1" applyFill="1" applyBorder="1" applyAlignment="1">
      <alignment vertical="center"/>
    </xf>
    <xf numFmtId="0" fontId="0" fillId="12" borderId="26" xfId="0" applyFill="1" applyBorder="1" applyAlignment="1">
      <alignment horizontal="center" vertical="center"/>
    </xf>
    <xf numFmtId="0" fontId="0" fillId="12" borderId="27" xfId="0" applyFill="1" applyBorder="1" applyAlignment="1">
      <alignment horizontal="center" vertical="center"/>
    </xf>
    <xf numFmtId="166" fontId="22" fillId="12" borderId="24" xfId="1" applyNumberFormat="1" applyFont="1" applyFill="1" applyBorder="1" applyAlignment="1">
      <alignment horizontal="center" vertical="center"/>
    </xf>
    <xf numFmtId="166" fontId="22" fillId="12" borderId="26" xfId="1" applyNumberFormat="1" applyFont="1" applyFill="1" applyBorder="1" applyAlignment="1">
      <alignment horizontal="center" vertical="center"/>
    </xf>
    <xf numFmtId="166" fontId="22" fillId="12" borderId="27" xfId="1" applyNumberFormat="1" applyFont="1" applyFill="1" applyBorder="1" applyAlignment="1">
      <alignment horizontal="center" vertical="center"/>
    </xf>
    <xf numFmtId="0" fontId="22" fillId="9" borderId="84" xfId="0" applyFont="1" applyFill="1" applyBorder="1" applyAlignment="1">
      <alignment horizontal="center" vertical="center"/>
    </xf>
    <xf numFmtId="0" fontId="22" fillId="9" borderId="26" xfId="0" applyFont="1" applyFill="1" applyBorder="1" applyAlignment="1">
      <alignment horizontal="center" vertical="center"/>
    </xf>
    <xf numFmtId="0" fontId="24" fillId="9" borderId="26" xfId="0" applyFont="1" applyFill="1" applyBorder="1" applyAlignment="1">
      <alignment horizontal="center" vertical="center" wrapText="1"/>
    </xf>
    <xf numFmtId="0" fontId="24" fillId="9" borderId="85" xfId="0" applyFont="1" applyFill="1" applyBorder="1" applyAlignment="1">
      <alignment horizontal="center" vertical="center" wrapText="1"/>
    </xf>
    <xf numFmtId="0" fontId="0" fillId="0" borderId="21" xfId="0" applyBorder="1" applyAlignment="1">
      <alignment vertical="center"/>
    </xf>
    <xf numFmtId="0" fontId="32" fillId="0" borderId="22" xfId="0" applyFont="1" applyBorder="1" applyAlignment="1">
      <alignment horizontal="left" vertical="center" wrapText="1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22" fillId="0" borderId="8" xfId="0" applyFont="1" applyBorder="1" applyAlignment="1">
      <alignment vertical="center"/>
    </xf>
    <xf numFmtId="0" fontId="0" fillId="0" borderId="45" xfId="0" applyBorder="1" applyAlignment="1">
      <alignment horizontal="center" vertical="center" wrapText="1"/>
    </xf>
    <xf numFmtId="166" fontId="22" fillId="8" borderId="21" xfId="0" applyNumberFormat="1" applyFont="1" applyFill="1" applyBorder="1" applyAlignment="1">
      <alignment horizontal="center" vertical="center"/>
    </xf>
    <xf numFmtId="166" fontId="22" fillId="8" borderId="22" xfId="0" applyNumberFormat="1" applyFont="1" applyFill="1" applyBorder="1" applyAlignment="1">
      <alignment horizontal="center" vertical="center"/>
    </xf>
    <xf numFmtId="166" fontId="22" fillId="8" borderId="23" xfId="0" applyNumberFormat="1" applyFont="1" applyFill="1" applyBorder="1" applyAlignment="1">
      <alignment horizontal="center" vertical="center"/>
    </xf>
    <xf numFmtId="0" fontId="23" fillId="0" borderId="66" xfId="0" applyFont="1" applyBorder="1" applyAlignment="1">
      <alignment horizontal="center" vertical="center"/>
    </xf>
    <xf numFmtId="0" fontId="21" fillId="10" borderId="86" xfId="0" applyFont="1" applyFill="1" applyBorder="1" applyAlignment="1">
      <alignment horizontal="center" vertical="center"/>
    </xf>
    <xf numFmtId="0" fontId="21" fillId="10" borderId="22" xfId="0" applyFont="1" applyFill="1" applyBorder="1" applyAlignment="1">
      <alignment horizontal="center" vertical="center"/>
    </xf>
    <xf numFmtId="43" fontId="1" fillId="11" borderId="87" xfId="0" applyNumberFormat="1" applyFont="1" applyFill="1" applyBorder="1" applyAlignment="1">
      <alignment horizontal="center" vertical="center"/>
    </xf>
    <xf numFmtId="43" fontId="21" fillId="8" borderId="88" xfId="0" applyNumberFormat="1" applyFont="1" applyFill="1" applyBorder="1" applyAlignment="1">
      <alignment horizontal="center" vertical="center"/>
    </xf>
    <xf numFmtId="0" fontId="0" fillId="0" borderId="54" xfId="0" applyBorder="1" applyAlignment="1">
      <alignment horizontal="center" vertical="center" wrapText="1"/>
    </xf>
    <xf numFmtId="0" fontId="0" fillId="0" borderId="24" xfId="0" applyBorder="1" applyAlignment="1">
      <alignment vertical="center"/>
    </xf>
    <xf numFmtId="0" fontId="32" fillId="0" borderId="26" xfId="0" applyFont="1" applyBorder="1" applyAlignment="1">
      <alignment horizontal="left" vertical="center" wrapText="1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22" fillId="0" borderId="89" xfId="0" applyFont="1" applyBorder="1" applyAlignment="1">
      <alignment vertical="center"/>
    </xf>
    <xf numFmtId="166" fontId="22" fillId="8" borderId="24" xfId="0" applyNumberFormat="1" applyFont="1" applyFill="1" applyBorder="1" applyAlignment="1">
      <alignment horizontal="center" vertical="center"/>
    </xf>
    <xf numFmtId="0" fontId="23" fillId="0" borderId="85" xfId="0" applyFont="1" applyBorder="1" applyAlignment="1">
      <alignment horizontal="center" vertical="center"/>
    </xf>
    <xf numFmtId="0" fontId="21" fillId="10" borderId="90" xfId="0" applyFont="1" applyFill="1" applyBorder="1" applyAlignment="1">
      <alignment horizontal="center" vertical="center"/>
    </xf>
    <xf numFmtId="0" fontId="21" fillId="10" borderId="91" xfId="0" applyFont="1" applyFill="1" applyBorder="1" applyAlignment="1">
      <alignment horizontal="center" vertical="center"/>
    </xf>
    <xf numFmtId="43" fontId="1" fillId="11" borderId="92" xfId="0" applyNumberFormat="1" applyFont="1" applyFill="1" applyBorder="1" applyAlignment="1">
      <alignment horizontal="center" vertical="center"/>
    </xf>
    <xf numFmtId="43" fontId="21" fillId="8" borderId="59" xfId="0" applyNumberFormat="1" applyFont="1" applyFill="1" applyBorder="1" applyAlignment="1">
      <alignment horizontal="center" vertical="center"/>
    </xf>
    <xf numFmtId="0" fontId="0" fillId="13" borderId="0" xfId="0" applyFill="1"/>
    <xf numFmtId="0" fontId="0" fillId="13" borderId="0" xfId="0" applyFill="1" applyAlignment="1">
      <alignment vertical="center"/>
    </xf>
    <xf numFmtId="0" fontId="27" fillId="13" borderId="0" xfId="0" applyFont="1" applyFill="1" applyAlignment="1">
      <alignment horizontal="left" vertical="center"/>
    </xf>
    <xf numFmtId="0" fontId="23" fillId="13" borderId="0" xfId="0" applyFont="1" applyFill="1" applyAlignment="1">
      <alignment horizontal="center" vertical="center"/>
    </xf>
    <xf numFmtId="0" fontId="28" fillId="13" borderId="0" xfId="0" applyFont="1" applyFill="1" applyAlignment="1">
      <alignment horizontal="right" vertical="center"/>
    </xf>
    <xf numFmtId="2" fontId="29" fillId="13" borderId="0" xfId="0" applyNumberFormat="1" applyFont="1" applyFill="1" applyAlignment="1">
      <alignment horizontal="center" vertical="center"/>
    </xf>
    <xf numFmtId="0" fontId="0" fillId="13" borderId="0" xfId="0" applyFill="1" applyAlignment="1">
      <alignment horizontal="center" vertical="center"/>
    </xf>
    <xf numFmtId="0" fontId="22" fillId="13" borderId="0" xfId="0" applyFont="1" applyFill="1" applyAlignment="1">
      <alignment horizontal="center" vertical="center"/>
    </xf>
    <xf numFmtId="0" fontId="31" fillId="13" borderId="0" xfId="0" applyFont="1" applyFill="1" applyAlignment="1">
      <alignment vertical="center"/>
    </xf>
    <xf numFmtId="0" fontId="21" fillId="8" borderId="23" xfId="0" applyFont="1" applyFill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44" xfId="0" quotePrefix="1" applyFont="1" applyBorder="1" applyAlignment="1">
      <alignment horizontal="center" vertical="center"/>
    </xf>
    <xf numFmtId="0" fontId="0" fillId="0" borderId="44" xfId="0" quotePrefix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49" fontId="1" fillId="0" borderId="43" xfId="1" applyNumberFormat="1" applyFon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49" fontId="1" fillId="0" borderId="0" xfId="1" applyNumberFormat="1" applyFont="1" applyBorder="1" applyAlignment="1">
      <alignment horizontal="center" vertical="center"/>
    </xf>
    <xf numFmtId="0" fontId="21" fillId="8" borderId="37" xfId="0" applyFont="1" applyFill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  <xf numFmtId="0" fontId="1" fillId="0" borderId="37" xfId="0" quotePrefix="1" applyFont="1" applyBorder="1" applyAlignment="1">
      <alignment horizontal="center" vertical="center"/>
    </xf>
    <xf numFmtId="0" fontId="1" fillId="0" borderId="55" xfId="0" applyFont="1" applyBorder="1" applyAlignment="1">
      <alignment horizontal="center" vertical="center"/>
    </xf>
    <xf numFmtId="49" fontId="1" fillId="0" borderId="53" xfId="1" applyNumberFormat="1" applyFont="1" applyBorder="1" applyAlignment="1">
      <alignment horizontal="center" vertical="center"/>
    </xf>
    <xf numFmtId="49" fontId="34" fillId="14" borderId="48" xfId="1" applyNumberFormat="1" applyFont="1" applyFill="1" applyBorder="1" applyAlignment="1" applyProtection="1">
      <alignment horizontal="center" vertical="center"/>
    </xf>
    <xf numFmtId="0" fontId="35" fillId="0" borderId="0" xfId="0" applyFont="1" applyBorder="1" applyAlignment="1">
      <alignment vertical="center"/>
    </xf>
    <xf numFmtId="49" fontId="36" fillId="0" borderId="0" xfId="0" applyNumberFormat="1" applyFont="1" applyBorder="1" applyAlignment="1">
      <alignment horizontal="right" vertical="center"/>
    </xf>
    <xf numFmtId="0" fontId="35" fillId="2" borderId="33" xfId="0" applyFont="1" applyFill="1" applyBorder="1" applyAlignment="1">
      <alignment horizontal="center" vertical="center"/>
    </xf>
    <xf numFmtId="0" fontId="37" fillId="2" borderId="39" xfId="0" applyFont="1" applyFill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0" fontId="38" fillId="13" borderId="48" xfId="2" applyFont="1" applyFill="1" applyBorder="1" applyAlignment="1" applyProtection="1">
      <alignment horizontal="center"/>
    </xf>
    <xf numFmtId="0" fontId="0" fillId="0" borderId="2" xfId="0" applyFont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6" fillId="3" borderId="8" xfId="2" applyFill="1" applyBorder="1" applyAlignment="1" applyProtection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2" fillId="5" borderId="12" xfId="0" applyFont="1" applyFill="1" applyBorder="1" applyAlignment="1">
      <alignment horizontal="center" vertical="center"/>
    </xf>
    <xf numFmtId="164" fontId="0" fillId="6" borderId="13" xfId="0" applyNumberFormat="1" applyFont="1" applyFill="1" applyBorder="1" applyAlignment="1">
      <alignment horizontal="center" vertical="center"/>
    </xf>
    <xf numFmtId="164" fontId="2" fillId="3" borderId="14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5" fillId="3" borderId="15" xfId="0" applyFont="1" applyFill="1" applyBorder="1" applyAlignment="1">
      <alignment horizontal="center" vertical="center"/>
    </xf>
    <xf numFmtId="2" fontId="3" fillId="7" borderId="19" xfId="0" applyNumberFormat="1" applyFont="1" applyFill="1" applyBorder="1" applyAlignment="1">
      <alignment horizontal="center" vertical="center"/>
    </xf>
    <xf numFmtId="165" fontId="3" fillId="7" borderId="19" xfId="0" applyNumberFormat="1" applyFont="1" applyFill="1" applyBorder="1" applyAlignment="1">
      <alignment horizontal="center" vertical="center"/>
    </xf>
    <xf numFmtId="0" fontId="4" fillId="7" borderId="20" xfId="0" applyFont="1" applyFill="1" applyBorder="1" applyAlignment="1">
      <alignment horizontal="center" vertical="center"/>
    </xf>
    <xf numFmtId="0" fontId="11" fillId="7" borderId="17" xfId="0" applyFont="1" applyFill="1" applyBorder="1" applyAlignment="1">
      <alignment horizontal="right" vertical="center"/>
    </xf>
    <xf numFmtId="2" fontId="3" fillId="7" borderId="22" xfId="0" applyNumberFormat="1" applyFont="1" applyFill="1" applyBorder="1" applyAlignment="1">
      <alignment horizontal="center" vertical="center"/>
    </xf>
    <xf numFmtId="0" fontId="3" fillId="7" borderId="22" xfId="0" applyFont="1" applyFill="1" applyBorder="1" applyAlignment="1">
      <alignment horizontal="center" vertical="center"/>
    </xf>
    <xf numFmtId="0" fontId="4" fillId="7" borderId="23" xfId="0" applyFont="1" applyFill="1" applyBorder="1" applyAlignment="1">
      <alignment horizontal="center" vertical="center"/>
    </xf>
    <xf numFmtId="0" fontId="10" fillId="7" borderId="21" xfId="0" applyFont="1" applyFill="1" applyBorder="1" applyAlignment="1">
      <alignment horizontal="right" vertical="center"/>
    </xf>
    <xf numFmtId="2" fontId="3" fillId="7" borderId="26" xfId="0" applyNumberFormat="1" applyFont="1" applyFill="1" applyBorder="1" applyAlignment="1">
      <alignment horizontal="center" vertical="center"/>
    </xf>
    <xf numFmtId="0" fontId="3" fillId="7" borderId="26" xfId="0" applyFont="1" applyFill="1" applyBorder="1" applyAlignment="1">
      <alignment horizontal="center" vertical="center"/>
    </xf>
    <xf numFmtId="0" fontId="4" fillId="7" borderId="27" xfId="0" applyFont="1" applyFill="1" applyBorder="1" applyAlignment="1">
      <alignment horizontal="center" vertical="center"/>
    </xf>
    <xf numFmtId="0" fontId="10" fillId="7" borderId="24" xfId="0" applyFont="1" applyFill="1" applyBorder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/>
    </xf>
    <xf numFmtId="0" fontId="22" fillId="9" borderId="63" xfId="0" applyFont="1" applyFill="1" applyBorder="1" applyAlignment="1">
      <alignment horizontal="center" vertical="center"/>
    </xf>
    <xf numFmtId="0" fontId="22" fillId="9" borderId="64" xfId="0" applyFont="1" applyFill="1" applyBorder="1" applyAlignment="1">
      <alignment horizontal="center" vertical="center"/>
    </xf>
    <xf numFmtId="0" fontId="22" fillId="9" borderId="65" xfId="0" applyFont="1" applyFill="1" applyBorder="1" applyAlignment="1">
      <alignment horizontal="center" vertical="center"/>
    </xf>
    <xf numFmtId="0" fontId="0" fillId="13" borderId="0" xfId="0" applyFill="1" applyAlignment="1">
      <alignment horizontal="center" vertical="center" wrapText="1"/>
    </xf>
    <xf numFmtId="0" fontId="0" fillId="13" borderId="2" xfId="0" applyFill="1" applyBorder="1" applyAlignment="1">
      <alignment horizontal="center" vertical="center" wrapText="1"/>
    </xf>
    <xf numFmtId="0" fontId="20" fillId="8" borderId="45" xfId="0" applyFont="1" applyFill="1" applyBorder="1" applyAlignment="1">
      <alignment horizontal="center" vertical="center"/>
    </xf>
    <xf numFmtId="0" fontId="20" fillId="8" borderId="66" xfId="0" applyFont="1" applyFill="1" applyBorder="1" applyAlignment="1">
      <alignment horizontal="center" vertical="center"/>
    </xf>
    <xf numFmtId="0" fontId="20" fillId="8" borderId="67" xfId="0" applyFont="1" applyFill="1" applyBorder="1" applyAlignment="1">
      <alignment horizontal="center" vertical="center"/>
    </xf>
    <xf numFmtId="0" fontId="30" fillId="12" borderId="4" xfId="0" applyFont="1" applyFill="1" applyBorder="1" applyAlignment="1">
      <alignment horizontal="center" vertical="center"/>
    </xf>
    <xf numFmtId="0" fontId="30" fillId="12" borderId="18" xfId="0" applyFont="1" applyFill="1" applyBorder="1" applyAlignment="1">
      <alignment horizontal="center" vertical="center"/>
    </xf>
    <xf numFmtId="0" fontId="30" fillId="12" borderId="79" xfId="0" applyFont="1" applyFill="1" applyBorder="1" applyAlignment="1">
      <alignment horizontal="center" vertical="center"/>
    </xf>
    <xf numFmtId="0" fontId="22" fillId="12" borderId="80" xfId="0" applyFont="1" applyFill="1" applyBorder="1" applyAlignment="1">
      <alignment horizontal="center" vertical="center"/>
    </xf>
    <xf numFmtId="0" fontId="22" fillId="12" borderId="15" xfId="0" applyFont="1" applyFill="1" applyBorder="1" applyAlignment="1">
      <alignment horizontal="center" vertical="center"/>
    </xf>
    <xf numFmtId="0" fontId="22" fillId="12" borderId="4" xfId="0" applyFont="1" applyFill="1" applyBorder="1" applyAlignment="1">
      <alignment horizontal="center" vertical="center"/>
    </xf>
    <xf numFmtId="0" fontId="22" fillId="12" borderId="16" xfId="0" applyFont="1" applyFill="1" applyBorder="1" applyAlignment="1">
      <alignment horizontal="center" vertical="center"/>
    </xf>
    <xf numFmtId="0" fontId="22" fillId="12" borderId="18" xfId="0" applyFont="1" applyFill="1" applyBorder="1" applyAlignment="1">
      <alignment horizontal="center" vertical="center"/>
    </xf>
    <xf numFmtId="0" fontId="22" fillId="12" borderId="79" xfId="0" applyFont="1" applyFill="1" applyBorder="1" applyAlignment="1">
      <alignment horizontal="center" vertical="center"/>
    </xf>
    <xf numFmtId="0" fontId="22" fillId="13" borderId="0" xfId="0" applyFont="1" applyFill="1" applyAlignment="1">
      <alignment horizontal="center" vertical="center" wrapText="1"/>
    </xf>
    <xf numFmtId="0" fontId="22" fillId="13" borderId="2" xfId="0" applyFont="1" applyFill="1" applyBorder="1" applyAlignment="1">
      <alignment horizontal="center" vertical="center" wrapText="1"/>
    </xf>
    <xf numFmtId="0" fontId="20" fillId="8" borderId="60" xfId="0" applyFont="1" applyFill="1" applyBorder="1" applyAlignment="1">
      <alignment horizontal="center" vertical="center"/>
    </xf>
    <xf numFmtId="0" fontId="20" fillId="8" borderId="61" xfId="0" applyFont="1" applyFill="1" applyBorder="1" applyAlignment="1">
      <alignment horizontal="center" vertical="center"/>
    </xf>
    <xf numFmtId="0" fontId="20" fillId="8" borderId="62" xfId="0" applyFont="1" applyFill="1" applyBorder="1" applyAlignment="1">
      <alignment horizontal="center" vertical="center"/>
    </xf>
    <xf numFmtId="0" fontId="0" fillId="13" borderId="0" xfId="0" applyFill="1" applyAlignment="1">
      <alignment horizontal="right" vertical="center"/>
    </xf>
    <xf numFmtId="0" fontId="26" fillId="13" borderId="0" xfId="0" applyFont="1" applyFill="1" applyAlignment="1">
      <alignment horizontal="right" vertical="center"/>
    </xf>
    <xf numFmtId="0" fontId="20" fillId="8" borderId="54" xfId="0" applyFont="1" applyFill="1" applyBorder="1" applyAlignment="1">
      <alignment horizontal="center" vertical="center"/>
    </xf>
    <xf numFmtId="0" fontId="20" fillId="8" borderId="73" xfId="0" applyFont="1" applyFill="1" applyBorder="1" applyAlignment="1">
      <alignment horizontal="center" vertical="center"/>
    </xf>
    <xf numFmtId="0" fontId="20" fillId="8" borderId="74" xfId="0" applyFont="1" applyFill="1" applyBorder="1" applyAlignment="1">
      <alignment horizontal="center" vertical="center"/>
    </xf>
    <xf numFmtId="0" fontId="25" fillId="13" borderId="0" xfId="0" applyFont="1" applyFill="1" applyAlignment="1">
      <alignment horizontal="center" vertical="center"/>
    </xf>
    <xf numFmtId="0" fontId="6" fillId="13" borderId="0" xfId="2" applyFill="1" applyBorder="1" applyAlignment="1">
      <alignment horizontal="center" vertical="center" wrapText="1"/>
    </xf>
    <xf numFmtId="0" fontId="24" fillId="12" borderId="18" xfId="0" applyFont="1" applyFill="1" applyBorder="1" applyAlignment="1">
      <alignment horizontal="center" vertical="center" wrapText="1"/>
    </xf>
    <xf numFmtId="0" fontId="24" fillId="12" borderId="25" xfId="0" applyFont="1" applyFill="1" applyBorder="1" applyAlignment="1">
      <alignment horizontal="center" vertical="center" wrapText="1"/>
    </xf>
    <xf numFmtId="0" fontId="22" fillId="9" borderId="81" xfId="0" applyFont="1" applyFill="1" applyBorder="1" applyAlignment="1">
      <alignment horizontal="center" vertical="center"/>
    </xf>
    <xf numFmtId="0" fontId="22" fillId="9" borderId="82" xfId="0" applyFont="1" applyFill="1" applyBorder="1" applyAlignment="1">
      <alignment horizontal="center" vertical="center"/>
    </xf>
    <xf numFmtId="0" fontId="22" fillId="9" borderId="83" xfId="0" applyFont="1" applyFill="1" applyBorder="1" applyAlignment="1">
      <alignment horizontal="center" vertical="center"/>
    </xf>
    <xf numFmtId="0" fontId="22" fillId="10" borderId="71" xfId="0" applyFont="1" applyFill="1" applyBorder="1" applyAlignment="1">
      <alignment horizontal="center" vertical="center"/>
    </xf>
    <xf numFmtId="0" fontId="22" fillId="10" borderId="77" xfId="0" applyFont="1" applyFill="1" applyBorder="1" applyAlignment="1">
      <alignment horizontal="center" vertical="center"/>
    </xf>
    <xf numFmtId="43" fontId="0" fillId="11" borderId="70" xfId="0" applyNumberFormat="1" applyFill="1" applyBorder="1" applyAlignment="1">
      <alignment horizontal="center" vertical="center"/>
    </xf>
    <xf numFmtId="43" fontId="0" fillId="11" borderId="76" xfId="0" applyNumberFormat="1" applyFill="1" applyBorder="1" applyAlignment="1">
      <alignment horizontal="center" vertical="center"/>
    </xf>
    <xf numFmtId="43" fontId="22" fillId="8" borderId="72" xfId="0" applyNumberFormat="1" applyFont="1" applyFill="1" applyBorder="1" applyAlignment="1">
      <alignment horizontal="center" vertical="center"/>
    </xf>
    <xf numFmtId="43" fontId="22" fillId="8" borderId="78" xfId="0" applyNumberFormat="1" applyFont="1" applyFill="1" applyBorder="1" applyAlignment="1">
      <alignment horizontal="center" vertical="center"/>
    </xf>
    <xf numFmtId="0" fontId="22" fillId="10" borderId="69" xfId="0" applyFont="1" applyFill="1" applyBorder="1" applyAlignment="1">
      <alignment horizontal="center" vertical="center"/>
    </xf>
    <xf numFmtId="0" fontId="22" fillId="10" borderId="75" xfId="0" applyFont="1" applyFill="1" applyBorder="1" applyAlignment="1">
      <alignment horizontal="center" vertical="center"/>
    </xf>
    <xf numFmtId="0" fontId="22" fillId="10" borderId="70" xfId="0" applyFont="1" applyFill="1" applyBorder="1" applyAlignment="1">
      <alignment horizontal="center" vertical="center"/>
    </xf>
    <xf numFmtId="0" fontId="22" fillId="10" borderId="76" xfId="0" applyFont="1" applyFill="1" applyBorder="1" applyAlignment="1">
      <alignment horizontal="center" vertical="center"/>
    </xf>
    <xf numFmtId="0" fontId="39" fillId="12" borderId="42" xfId="0" applyFont="1" applyFill="1" applyBorder="1" applyAlignment="1">
      <alignment vertical="center"/>
    </xf>
    <xf numFmtId="0" fontId="39" fillId="12" borderId="43" xfId="0" applyFont="1" applyFill="1" applyBorder="1" applyAlignment="1">
      <alignment vertical="center"/>
    </xf>
    <xf numFmtId="0" fontId="39" fillId="12" borderId="44" xfId="0" applyFont="1" applyFill="1" applyBorder="1" applyAlignment="1">
      <alignment vertical="center"/>
    </xf>
    <xf numFmtId="0" fontId="40" fillId="12" borderId="42" xfId="0" applyFont="1" applyFill="1" applyBorder="1"/>
    <xf numFmtId="0" fontId="40" fillId="12" borderId="43" xfId="0" applyFont="1" applyFill="1" applyBorder="1"/>
    <xf numFmtId="0" fontId="40" fillId="12" borderId="44" xfId="0" applyFont="1" applyFill="1" applyBorder="1" applyAlignment="1">
      <alignment horizontal="center" vertical="center"/>
    </xf>
    <xf numFmtId="0" fontId="39" fillId="12" borderId="45" xfId="0" applyFont="1" applyFill="1" applyBorder="1" applyAlignment="1">
      <alignment horizontal="center"/>
    </xf>
    <xf numFmtId="0" fontId="40" fillId="12" borderId="23" xfId="0" applyFont="1" applyFill="1" applyBorder="1" applyAlignment="1">
      <alignment horizontal="center" vertical="center"/>
    </xf>
    <xf numFmtId="0" fontId="39" fillId="12" borderId="42" xfId="0" applyFont="1" applyFill="1" applyBorder="1" applyAlignment="1">
      <alignment horizontal="center" vertical="center"/>
    </xf>
    <xf numFmtId="0" fontId="39" fillId="12" borderId="43" xfId="0" applyFont="1" applyFill="1" applyBorder="1" applyAlignment="1">
      <alignment horizontal="center" vertical="center"/>
    </xf>
    <xf numFmtId="0" fontId="39" fillId="12" borderId="44" xfId="0" quotePrefix="1" applyFont="1" applyFill="1" applyBorder="1" applyAlignment="1">
      <alignment horizontal="center" vertical="center"/>
    </xf>
    <xf numFmtId="0" fontId="39" fillId="12" borderId="46" xfId="0" applyFont="1" applyFill="1" applyBorder="1" applyAlignment="1">
      <alignment horizontal="center" vertical="center"/>
    </xf>
    <xf numFmtId="49" fontId="39" fillId="12" borderId="43" xfId="1" applyNumberFormat="1" applyFont="1" applyFill="1" applyBorder="1" applyAlignment="1">
      <alignment horizontal="center" vertical="center"/>
    </xf>
    <xf numFmtId="49" fontId="41" fillId="12" borderId="47" xfId="1" applyNumberFormat="1" applyFont="1" applyFill="1" applyBorder="1" applyAlignment="1" applyProtection="1">
      <alignment horizontal="center" vertical="center"/>
    </xf>
    <xf numFmtId="164" fontId="39" fillId="15" borderId="47" xfId="1" applyFont="1" applyFill="1" applyBorder="1" applyAlignment="1" applyProtection="1">
      <alignment horizontal="right" vertical="center"/>
    </xf>
    <xf numFmtId="164" fontId="40" fillId="16" borderId="46" xfId="1" applyFont="1" applyFill="1" applyBorder="1" applyAlignment="1" applyProtection="1">
      <alignment horizontal="right" vertical="center"/>
    </xf>
    <xf numFmtId="49" fontId="40" fillId="16" borderId="48" xfId="1" applyNumberFormat="1" applyFont="1" applyFill="1" applyBorder="1" applyAlignment="1" applyProtection="1">
      <alignment horizontal="center" vertical="center"/>
    </xf>
    <xf numFmtId="0" fontId="40" fillId="17" borderId="49" xfId="0" applyFont="1" applyFill="1" applyBorder="1" applyAlignment="1">
      <alignment horizontal="center" vertical="center"/>
    </xf>
    <xf numFmtId="164" fontId="39" fillId="15" borderId="46" xfId="0" applyNumberFormat="1" applyFont="1" applyFill="1" applyBorder="1" applyAlignment="1">
      <alignment horizontal="center" vertical="center"/>
    </xf>
    <xf numFmtId="164" fontId="40" fillId="16" borderId="50" xfId="0" applyNumberFormat="1" applyFont="1" applyFill="1" applyBorder="1" applyAlignment="1">
      <alignment horizontal="center" vertical="center"/>
    </xf>
    <xf numFmtId="0" fontId="40" fillId="16" borderId="23" xfId="0" applyFont="1" applyFill="1" applyBorder="1" applyAlignment="1">
      <alignment horizontal="center" vertical="center"/>
    </xf>
    <xf numFmtId="0" fontId="41" fillId="12" borderId="42" xfId="0" applyFont="1" applyFill="1" applyBorder="1" applyAlignment="1">
      <alignment horizontal="center" vertical="center"/>
    </xf>
    <xf numFmtId="0" fontId="41" fillId="12" borderId="43" xfId="0" applyFont="1" applyFill="1" applyBorder="1" applyAlignment="1">
      <alignment horizontal="center" vertical="center"/>
    </xf>
    <xf numFmtId="0" fontId="41" fillId="12" borderId="44" xfId="0" applyFont="1" applyFill="1" applyBorder="1" applyAlignment="1">
      <alignment horizontal="center" vertical="center"/>
    </xf>
    <xf numFmtId="0" fontId="41" fillId="12" borderId="46" xfId="0" applyFont="1" applyFill="1" applyBorder="1" applyAlignment="1">
      <alignment horizontal="center" vertical="center"/>
    </xf>
    <xf numFmtId="49" fontId="41" fillId="12" borderId="43" xfId="1" applyNumberFormat="1" applyFont="1" applyFill="1" applyBorder="1" applyAlignment="1" applyProtection="1">
      <alignment horizontal="center" vertical="center"/>
    </xf>
    <xf numFmtId="0" fontId="42" fillId="12" borderId="48" xfId="2" applyFont="1" applyFill="1" applyBorder="1" applyAlignment="1" applyProtection="1">
      <alignment horizontal="center"/>
    </xf>
    <xf numFmtId="0" fontId="43" fillId="12" borderId="46" xfId="0" applyFont="1" applyFill="1" applyBorder="1" applyAlignment="1">
      <alignment horizontal="center" vertical="center"/>
    </xf>
    <xf numFmtId="49" fontId="39" fillId="12" borderId="0" xfId="1" applyNumberFormat="1" applyFont="1" applyFill="1" applyBorder="1" applyAlignment="1">
      <alignment horizontal="center" vertical="center"/>
    </xf>
  </cellXfs>
  <cellStyles count="3">
    <cellStyle name="Komma" xfId="1" builtinId="3"/>
    <cellStyle name="Link" xfId="2" builtinId="8"/>
    <cellStyle name="Standard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9C0006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ECF"/>
      <rgbColor rgb="FFDCE6F2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F2F2F2"/>
      <rgbColor rgb="FFF2DCDB"/>
      <rgbColor rgb="FFC4F058"/>
      <rgbColor rgb="FF99CCFF"/>
      <rgbColor rgb="FFFF99CC"/>
      <rgbColor rgb="FFCC99FF"/>
      <rgbColor rgb="FFFFC7CE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jpeg"/><Relationship Id="rId13" Type="http://schemas.openxmlformats.org/officeDocument/2006/relationships/image" Target="../media/image14.jpeg"/><Relationship Id="rId3" Type="http://schemas.openxmlformats.org/officeDocument/2006/relationships/image" Target="../media/image4.jpeg"/><Relationship Id="rId7" Type="http://schemas.openxmlformats.org/officeDocument/2006/relationships/image" Target="../media/image8.jpg"/><Relationship Id="rId12" Type="http://schemas.openxmlformats.org/officeDocument/2006/relationships/image" Target="../media/image13.jpeg"/><Relationship Id="rId2" Type="http://schemas.openxmlformats.org/officeDocument/2006/relationships/image" Target="../media/image3.jpeg"/><Relationship Id="rId1" Type="http://schemas.openxmlformats.org/officeDocument/2006/relationships/image" Target="../media/image1.wmf"/><Relationship Id="rId6" Type="http://schemas.openxmlformats.org/officeDocument/2006/relationships/image" Target="../media/image7.jpg"/><Relationship Id="rId11" Type="http://schemas.openxmlformats.org/officeDocument/2006/relationships/image" Target="../media/image12.jpeg"/><Relationship Id="rId5" Type="http://schemas.openxmlformats.org/officeDocument/2006/relationships/image" Target="../media/image6.jpeg"/><Relationship Id="rId10" Type="http://schemas.openxmlformats.org/officeDocument/2006/relationships/image" Target="../media/image11.jpg"/><Relationship Id="rId4" Type="http://schemas.openxmlformats.org/officeDocument/2006/relationships/image" Target="../media/image5.jpeg"/><Relationship Id="rId9" Type="http://schemas.openxmlformats.org/officeDocument/2006/relationships/image" Target="../media/image10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508680</xdr:colOff>
      <xdr:row>1</xdr:row>
      <xdr:rowOff>48960</xdr:rowOff>
    </xdr:from>
    <xdr:to>
      <xdr:col>5</xdr:col>
      <xdr:colOff>1092600</xdr:colOff>
      <xdr:row>2</xdr:row>
      <xdr:rowOff>198720</xdr:rowOff>
    </xdr:to>
    <xdr:pic>
      <xdr:nvPicPr>
        <xdr:cNvPr id="2" name="Picture 1" descr="trinkreif_logo.eps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508680" y="239400"/>
          <a:ext cx="3041280" cy="5191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30240</xdr:colOff>
      <xdr:row>120</xdr:row>
      <xdr:rowOff>59400</xdr:rowOff>
    </xdr:from>
    <xdr:to>
      <xdr:col>12</xdr:col>
      <xdr:colOff>495134</xdr:colOff>
      <xdr:row>134</xdr:row>
      <xdr:rowOff>162000</xdr:rowOff>
    </xdr:to>
    <xdr:pic>
      <xdr:nvPicPr>
        <xdr:cNvPr id="3" name="Picture 4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3919320" y="430718040"/>
          <a:ext cx="7299720" cy="290304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338746</xdr:colOff>
      <xdr:row>1</xdr:row>
      <xdr:rowOff>48926</xdr:rowOff>
    </xdr:from>
    <xdr:to>
      <xdr:col>2</xdr:col>
      <xdr:colOff>811395</xdr:colOff>
      <xdr:row>2</xdr:row>
      <xdr:rowOff>123579</xdr:rowOff>
    </xdr:to>
    <xdr:pic>
      <xdr:nvPicPr>
        <xdr:cNvPr id="15" name="Picture 1" descr="trinkreif_logo.eps">
          <a:extLst>
            <a:ext uri="{FF2B5EF4-FFF2-40B4-BE49-F238E27FC236}">
              <a16:creationId xmlns:a16="http://schemas.microsoft.com/office/drawing/2014/main" id="{5D876B13-0DBB-4064-8DB2-3EE219B7B1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8746" y="258476"/>
          <a:ext cx="3006299" cy="512803"/>
        </a:xfrm>
        <a:prstGeom prst="rect">
          <a:avLst/>
        </a:prstGeom>
      </xdr:spPr>
    </xdr:pic>
    <xdr:clientData/>
  </xdr:twoCellAnchor>
  <xdr:twoCellAnchor editAs="oneCell">
    <xdr:from>
      <xdr:col>4</xdr:col>
      <xdr:colOff>263896</xdr:colOff>
      <xdr:row>8</xdr:row>
      <xdr:rowOff>115455</xdr:rowOff>
    </xdr:from>
    <xdr:to>
      <xdr:col>4</xdr:col>
      <xdr:colOff>1583376</xdr:colOff>
      <xdr:row>8</xdr:row>
      <xdr:rowOff>2094675</xdr:rowOff>
    </xdr:to>
    <xdr:pic>
      <xdr:nvPicPr>
        <xdr:cNvPr id="16" name="Picture 3">
          <a:extLst>
            <a:ext uri="{FF2B5EF4-FFF2-40B4-BE49-F238E27FC236}">
              <a16:creationId xmlns:a16="http://schemas.microsoft.com/office/drawing/2014/main" id="{EAB8F1ED-F148-4586-96BB-B0C2338645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54921" y="2849130"/>
          <a:ext cx="1319480" cy="1979220"/>
        </a:xfrm>
        <a:prstGeom prst="rect">
          <a:avLst/>
        </a:prstGeom>
      </xdr:spPr>
    </xdr:pic>
    <xdr:clientData/>
  </xdr:twoCellAnchor>
  <xdr:twoCellAnchor editAs="oneCell">
    <xdr:from>
      <xdr:col>4</xdr:col>
      <xdr:colOff>230906</xdr:colOff>
      <xdr:row>9</xdr:row>
      <xdr:rowOff>65973</xdr:rowOff>
    </xdr:from>
    <xdr:to>
      <xdr:col>4</xdr:col>
      <xdr:colOff>1599867</xdr:colOff>
      <xdr:row>9</xdr:row>
      <xdr:rowOff>2119415</xdr:rowOff>
    </xdr:to>
    <xdr:pic>
      <xdr:nvPicPr>
        <xdr:cNvPr id="17" name="Picture 4">
          <a:extLst>
            <a:ext uri="{FF2B5EF4-FFF2-40B4-BE49-F238E27FC236}">
              <a16:creationId xmlns:a16="http://schemas.microsoft.com/office/drawing/2014/main" id="{B090DC4B-6B62-4D3A-8827-4AC62F7A9B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21931" y="4971348"/>
          <a:ext cx="1368961" cy="2053442"/>
        </a:xfrm>
        <a:prstGeom prst="rect">
          <a:avLst/>
        </a:prstGeom>
      </xdr:spPr>
    </xdr:pic>
    <xdr:clientData/>
  </xdr:twoCellAnchor>
  <xdr:twoCellAnchor editAs="oneCell">
    <xdr:from>
      <xdr:col>4</xdr:col>
      <xdr:colOff>230910</xdr:colOff>
      <xdr:row>10</xdr:row>
      <xdr:rowOff>56951</xdr:rowOff>
    </xdr:from>
    <xdr:to>
      <xdr:col>4</xdr:col>
      <xdr:colOff>1610664</xdr:colOff>
      <xdr:row>10</xdr:row>
      <xdr:rowOff>2126582</xdr:rowOff>
    </xdr:to>
    <xdr:pic>
      <xdr:nvPicPr>
        <xdr:cNvPr id="18" name="Picture 5">
          <a:extLst>
            <a:ext uri="{FF2B5EF4-FFF2-40B4-BE49-F238E27FC236}">
              <a16:creationId xmlns:a16="http://schemas.microsoft.com/office/drawing/2014/main" id="{F290009F-A76A-46F8-8E51-9A8A61ADCE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21935" y="7134026"/>
          <a:ext cx="1379754" cy="2069631"/>
        </a:xfrm>
        <a:prstGeom prst="rect">
          <a:avLst/>
        </a:prstGeom>
      </xdr:spPr>
    </xdr:pic>
    <xdr:clientData/>
  </xdr:twoCellAnchor>
  <xdr:twoCellAnchor editAs="oneCell">
    <xdr:from>
      <xdr:col>4</xdr:col>
      <xdr:colOff>193462</xdr:colOff>
      <xdr:row>11</xdr:row>
      <xdr:rowOff>131947</xdr:rowOff>
    </xdr:from>
    <xdr:to>
      <xdr:col>4</xdr:col>
      <xdr:colOff>1645209</xdr:colOff>
      <xdr:row>11</xdr:row>
      <xdr:rowOff>2309568</xdr:rowOff>
    </xdr:to>
    <xdr:pic>
      <xdr:nvPicPr>
        <xdr:cNvPr id="19" name="Picture 6">
          <a:extLst>
            <a:ext uri="{FF2B5EF4-FFF2-40B4-BE49-F238E27FC236}">
              <a16:creationId xmlns:a16="http://schemas.microsoft.com/office/drawing/2014/main" id="{6BD42578-F8C3-4C84-AAA2-01E5F55B2B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84487" y="9533122"/>
          <a:ext cx="1451747" cy="2177621"/>
        </a:xfrm>
        <a:prstGeom prst="rect">
          <a:avLst/>
        </a:prstGeom>
      </xdr:spPr>
    </xdr:pic>
    <xdr:clientData/>
  </xdr:twoCellAnchor>
  <xdr:twoCellAnchor editAs="oneCell">
    <xdr:from>
      <xdr:col>4</xdr:col>
      <xdr:colOff>131946</xdr:colOff>
      <xdr:row>13</xdr:row>
      <xdr:rowOff>32617</xdr:rowOff>
    </xdr:from>
    <xdr:to>
      <xdr:col>4</xdr:col>
      <xdr:colOff>1682181</xdr:colOff>
      <xdr:row>13</xdr:row>
      <xdr:rowOff>2127663</xdr:rowOff>
    </xdr:to>
    <xdr:pic>
      <xdr:nvPicPr>
        <xdr:cNvPr id="20" name="Picture 7">
          <a:extLst>
            <a:ext uri="{FF2B5EF4-FFF2-40B4-BE49-F238E27FC236}">
              <a16:creationId xmlns:a16="http://schemas.microsoft.com/office/drawing/2014/main" id="{DDFE6BAC-3435-44B2-86F7-3152948AA2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22971" y="13977217"/>
          <a:ext cx="1550235" cy="2095046"/>
        </a:xfrm>
        <a:prstGeom prst="rect">
          <a:avLst/>
        </a:prstGeom>
      </xdr:spPr>
    </xdr:pic>
    <xdr:clientData/>
  </xdr:twoCellAnchor>
  <xdr:twoCellAnchor editAs="oneCell">
    <xdr:from>
      <xdr:col>4</xdr:col>
      <xdr:colOff>157659</xdr:colOff>
      <xdr:row>14</xdr:row>
      <xdr:rowOff>82468</xdr:rowOff>
    </xdr:from>
    <xdr:to>
      <xdr:col>4</xdr:col>
      <xdr:colOff>1658801</xdr:colOff>
      <xdr:row>14</xdr:row>
      <xdr:rowOff>2111168</xdr:rowOff>
    </xdr:to>
    <xdr:pic>
      <xdr:nvPicPr>
        <xdr:cNvPr id="21" name="Picture 8">
          <a:extLst>
            <a:ext uri="{FF2B5EF4-FFF2-40B4-BE49-F238E27FC236}">
              <a16:creationId xmlns:a16="http://schemas.microsoft.com/office/drawing/2014/main" id="{BD8EADB0-0310-45C0-86A0-883625CF4C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48684" y="16198768"/>
          <a:ext cx="1501142" cy="2028700"/>
        </a:xfrm>
        <a:prstGeom prst="rect">
          <a:avLst/>
        </a:prstGeom>
      </xdr:spPr>
    </xdr:pic>
    <xdr:clientData/>
  </xdr:twoCellAnchor>
  <xdr:twoCellAnchor editAs="oneCell">
    <xdr:from>
      <xdr:col>4</xdr:col>
      <xdr:colOff>280390</xdr:colOff>
      <xdr:row>12</xdr:row>
      <xdr:rowOff>64414</xdr:rowOff>
    </xdr:from>
    <xdr:to>
      <xdr:col>4</xdr:col>
      <xdr:colOff>1622902</xdr:colOff>
      <xdr:row>12</xdr:row>
      <xdr:rowOff>2078181</xdr:rowOff>
    </xdr:to>
    <xdr:pic>
      <xdr:nvPicPr>
        <xdr:cNvPr id="22" name="Picture 9">
          <a:extLst>
            <a:ext uri="{FF2B5EF4-FFF2-40B4-BE49-F238E27FC236}">
              <a16:creationId xmlns:a16="http://schemas.microsoft.com/office/drawing/2014/main" id="{BE0EAA27-8A08-44F3-A139-B95ABB8135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71415" y="11837314"/>
          <a:ext cx="1342512" cy="2013767"/>
        </a:xfrm>
        <a:prstGeom prst="rect">
          <a:avLst/>
        </a:prstGeom>
      </xdr:spPr>
    </xdr:pic>
    <xdr:clientData/>
  </xdr:twoCellAnchor>
  <xdr:twoCellAnchor editAs="oneCell">
    <xdr:from>
      <xdr:col>4</xdr:col>
      <xdr:colOff>125945</xdr:colOff>
      <xdr:row>15</xdr:row>
      <xdr:rowOff>49482</xdr:rowOff>
    </xdr:from>
    <xdr:to>
      <xdr:col>4</xdr:col>
      <xdr:colOff>1660161</xdr:colOff>
      <xdr:row>15</xdr:row>
      <xdr:rowOff>2122879</xdr:rowOff>
    </xdr:to>
    <xdr:pic>
      <xdr:nvPicPr>
        <xdr:cNvPr id="23" name="Picture 10">
          <a:extLst>
            <a:ext uri="{FF2B5EF4-FFF2-40B4-BE49-F238E27FC236}">
              <a16:creationId xmlns:a16="http://schemas.microsoft.com/office/drawing/2014/main" id="{006761EA-3A58-428F-BAC4-597382DF7C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16970" y="18337482"/>
          <a:ext cx="1534216" cy="2073397"/>
        </a:xfrm>
        <a:prstGeom prst="rect">
          <a:avLst/>
        </a:prstGeom>
      </xdr:spPr>
    </xdr:pic>
    <xdr:clientData/>
  </xdr:twoCellAnchor>
  <xdr:twoCellAnchor editAs="oneCell">
    <xdr:from>
      <xdr:col>4</xdr:col>
      <xdr:colOff>164932</xdr:colOff>
      <xdr:row>16</xdr:row>
      <xdr:rowOff>85131</xdr:rowOff>
    </xdr:from>
    <xdr:to>
      <xdr:col>4</xdr:col>
      <xdr:colOff>1661716</xdr:colOff>
      <xdr:row>16</xdr:row>
      <xdr:rowOff>2107941</xdr:rowOff>
    </xdr:to>
    <xdr:pic>
      <xdr:nvPicPr>
        <xdr:cNvPr id="24" name="Picture 11">
          <a:extLst>
            <a:ext uri="{FF2B5EF4-FFF2-40B4-BE49-F238E27FC236}">
              <a16:creationId xmlns:a16="http://schemas.microsoft.com/office/drawing/2014/main" id="{20D215C6-F896-4C73-9DE9-E67A3AF95C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55957" y="20544831"/>
          <a:ext cx="1496784" cy="2022810"/>
        </a:xfrm>
        <a:prstGeom prst="rect">
          <a:avLst/>
        </a:prstGeom>
      </xdr:spPr>
    </xdr:pic>
    <xdr:clientData/>
  </xdr:twoCellAnchor>
  <xdr:twoCellAnchor editAs="oneCell">
    <xdr:from>
      <xdr:col>4</xdr:col>
      <xdr:colOff>181428</xdr:colOff>
      <xdr:row>17</xdr:row>
      <xdr:rowOff>152011</xdr:rowOff>
    </xdr:from>
    <xdr:to>
      <xdr:col>4</xdr:col>
      <xdr:colOff>1630477</xdr:colOff>
      <xdr:row>17</xdr:row>
      <xdr:rowOff>2325584</xdr:rowOff>
    </xdr:to>
    <xdr:pic>
      <xdr:nvPicPr>
        <xdr:cNvPr id="25" name="Picture 12">
          <a:extLst>
            <a:ext uri="{FF2B5EF4-FFF2-40B4-BE49-F238E27FC236}">
              <a16:creationId xmlns:a16="http://schemas.microsoft.com/office/drawing/2014/main" id="{95847641-B269-4FE9-9D90-F77950A3B0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72453" y="22783411"/>
          <a:ext cx="1449049" cy="2173573"/>
        </a:xfrm>
        <a:prstGeom prst="rect">
          <a:avLst/>
        </a:prstGeom>
      </xdr:spPr>
    </xdr:pic>
    <xdr:clientData/>
  </xdr:twoCellAnchor>
  <xdr:twoCellAnchor editAs="oneCell">
    <xdr:from>
      <xdr:col>4</xdr:col>
      <xdr:colOff>75717</xdr:colOff>
      <xdr:row>19</xdr:row>
      <xdr:rowOff>82467</xdr:rowOff>
    </xdr:from>
    <xdr:to>
      <xdr:col>4</xdr:col>
      <xdr:colOff>1623717</xdr:colOff>
      <xdr:row>19</xdr:row>
      <xdr:rowOff>2134467</xdr:rowOff>
    </xdr:to>
    <xdr:pic>
      <xdr:nvPicPr>
        <xdr:cNvPr id="26" name="Picture 13">
          <a:extLst>
            <a:ext uri="{FF2B5EF4-FFF2-40B4-BE49-F238E27FC236}">
              <a16:creationId xmlns:a16="http://schemas.microsoft.com/office/drawing/2014/main" id="{A22A7E84-DDAA-4BFD-B07B-10F315B0723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6004" t="14340" r="1126" b="-833"/>
        <a:stretch/>
      </xdr:blipFill>
      <xdr:spPr>
        <a:xfrm>
          <a:off x="4466742" y="27285867"/>
          <a:ext cx="1548000" cy="2052000"/>
        </a:xfrm>
        <a:prstGeom prst="rect">
          <a:avLst/>
        </a:prstGeom>
      </xdr:spPr>
    </xdr:pic>
    <xdr:clientData/>
  </xdr:twoCellAnchor>
  <xdr:twoCellAnchor editAs="oneCell">
    <xdr:from>
      <xdr:col>4</xdr:col>
      <xdr:colOff>148441</xdr:colOff>
      <xdr:row>18</xdr:row>
      <xdr:rowOff>182559</xdr:rowOff>
    </xdr:from>
    <xdr:to>
      <xdr:col>4</xdr:col>
      <xdr:colOff>1642013</xdr:colOff>
      <xdr:row>18</xdr:row>
      <xdr:rowOff>2090559</xdr:rowOff>
    </xdr:to>
    <xdr:pic>
      <xdr:nvPicPr>
        <xdr:cNvPr id="27" name="Picture 14">
          <a:extLst>
            <a:ext uri="{FF2B5EF4-FFF2-40B4-BE49-F238E27FC236}">
              <a16:creationId xmlns:a16="http://schemas.microsoft.com/office/drawing/2014/main" id="{C0E98177-7526-4B32-9899-4620253FC60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3854" b="1003"/>
        <a:stretch/>
      </xdr:blipFill>
      <xdr:spPr>
        <a:xfrm>
          <a:off x="4539466" y="25214259"/>
          <a:ext cx="1493572" cy="1908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dropbox.com/s/k0gj1c2p13zk0b2/Foto%2022.09.21%2C%2014%2048%2051.jpg?dl=0" TargetMode="External"/><Relationship Id="rId21" Type="http://schemas.openxmlformats.org/officeDocument/2006/relationships/hyperlink" Target="https://www.dropbox.com/s/bpmdu4np802xi1v/Foto%2022.09.21%2C%2014%2047%2034.jpg?dl=0" TargetMode="External"/><Relationship Id="rId42" Type="http://schemas.openxmlformats.org/officeDocument/2006/relationships/hyperlink" Target="https://www.dropbox.com/s/j86die85mmlq508/Foto%2022.09.21%2C%2015%2045%2048.jpg?dl=0" TargetMode="External"/><Relationship Id="rId47" Type="http://schemas.openxmlformats.org/officeDocument/2006/relationships/hyperlink" Target="https://www.dropbox.com/s/57bjhgg9tulat88/Foto%2022.09.21%2C%2015%2044%2023.jpg?dl=0" TargetMode="External"/><Relationship Id="rId63" Type="http://schemas.openxmlformats.org/officeDocument/2006/relationships/hyperlink" Target="https://www.dropbox.com/s/37zdfue7jrjdrxb/IMG_8695.JPG?dl=0" TargetMode="External"/><Relationship Id="rId68" Type="http://schemas.openxmlformats.org/officeDocument/2006/relationships/hyperlink" Target="https://www.dropbox.com/s/pb5g8zp4zrbxdd9/IMG_8700.JPG?dl=0" TargetMode="External"/><Relationship Id="rId84" Type="http://schemas.openxmlformats.org/officeDocument/2006/relationships/hyperlink" Target="https://www.dropbox.com/s/c8iii247cr6p5oz/IMG_8723.JPG?dl=0" TargetMode="External"/><Relationship Id="rId89" Type="http://schemas.openxmlformats.org/officeDocument/2006/relationships/hyperlink" Target="https://www.dropbox.com/s/73qs2z491l5sti9/IMG_8726.JPG?dl=0" TargetMode="External"/><Relationship Id="rId112" Type="http://schemas.openxmlformats.org/officeDocument/2006/relationships/hyperlink" Target="https://www.dropbox.com/s/irg2ke7ky1gnrfa/Foto%2024.09.21%2C%2015%2036%2035.heic?dl=0" TargetMode="External"/><Relationship Id="rId16" Type="http://schemas.openxmlformats.org/officeDocument/2006/relationships/hyperlink" Target="https://www.dropbox.com/s/icmkklch92a3jb3/Foto%2022.09.21%2C%2014%2045%2019.jpg?dl=0" TargetMode="External"/><Relationship Id="rId107" Type="http://schemas.openxmlformats.org/officeDocument/2006/relationships/hyperlink" Target="https://www.dropbox.com/s/c8iii247cr6p5oz/IMG_8723.JPG?dl=0" TargetMode="External"/><Relationship Id="rId11" Type="http://schemas.openxmlformats.org/officeDocument/2006/relationships/hyperlink" Target="https://www.dropbox.com/s/knd2ge5yi2ye4uk/Foto%2022.09.21%2C%2014%2039%2033.jpg?dl=0" TargetMode="External"/><Relationship Id="rId32" Type="http://schemas.openxmlformats.org/officeDocument/2006/relationships/hyperlink" Target="https://www.dropbox.com/s/afjx86xqo9z7736/Foto%2022.09.21%2C%2015%2038%2007.jpg?dl=0" TargetMode="External"/><Relationship Id="rId37" Type="http://schemas.openxmlformats.org/officeDocument/2006/relationships/hyperlink" Target="https://www.dropbox.com/s/8nkwfjvrnojzcvh/Foto%2022.09.21%2C%2015%2044%2048.jpg?dl=0" TargetMode="External"/><Relationship Id="rId53" Type="http://schemas.openxmlformats.org/officeDocument/2006/relationships/hyperlink" Target="https://www.dropbox.com/s/bcmkpwna1he4sa3/IMG_6504.jpeg?dl=0" TargetMode="External"/><Relationship Id="rId58" Type="http://schemas.openxmlformats.org/officeDocument/2006/relationships/hyperlink" Target="https://www.dropbox.com/s/et4friwradnfycu/IMG_8686.JPG?dl=0" TargetMode="External"/><Relationship Id="rId74" Type="http://schemas.openxmlformats.org/officeDocument/2006/relationships/hyperlink" Target="https://www.dropbox.com/s/rbbmthisb30203h/IMG_8709.JPG?dl=0" TargetMode="External"/><Relationship Id="rId79" Type="http://schemas.openxmlformats.org/officeDocument/2006/relationships/hyperlink" Target="https://www.dropbox.com/s/k0z1sssxr6v7y0d/IMG_8717.JPG?dl=0" TargetMode="External"/><Relationship Id="rId102" Type="http://schemas.openxmlformats.org/officeDocument/2006/relationships/hyperlink" Target="https://www.dropbox.com/s/lt3f9twpty5r4bz/IMG_8707.JPG?dl=0" TargetMode="External"/><Relationship Id="rId5" Type="http://schemas.openxmlformats.org/officeDocument/2006/relationships/hyperlink" Target="https://www.dropbox.com/s/hpw6s1dwgksi08p/Foto%2022.09.21%2C%2014%2037%2016%20%281%29.jpg?dl=0" TargetMode="External"/><Relationship Id="rId90" Type="http://schemas.openxmlformats.org/officeDocument/2006/relationships/hyperlink" Target="https://www.dropbox.com/s/7uu5578dldndw4n/IMG_8727.JPG?dl=0" TargetMode="External"/><Relationship Id="rId95" Type="http://schemas.openxmlformats.org/officeDocument/2006/relationships/hyperlink" Target="https://www.dropbox.com/s/w83oi10b2bm6xpv/IMG_8704.JPG?dl=0" TargetMode="External"/><Relationship Id="rId22" Type="http://schemas.openxmlformats.org/officeDocument/2006/relationships/hyperlink" Target="https://www.dropbox.com/s/zgz55u4bm94nn59/Foto%2022.09.21%2C%2014%2047%2043.jpg?dl=0" TargetMode="External"/><Relationship Id="rId27" Type="http://schemas.openxmlformats.org/officeDocument/2006/relationships/hyperlink" Target="https://www.dropbox.com/s/iir6dpi1w02ebg9/Foto%2022.09.21%2C%2015%2017%2042.jpg?dl=0" TargetMode="External"/><Relationship Id="rId43" Type="http://schemas.openxmlformats.org/officeDocument/2006/relationships/hyperlink" Target="https://www.dropbox.com/s/ksw3l7a2kz6tzwv/Foto%2022.09.21%2C%2015%2045%2024.jpg?dl=0" TargetMode="External"/><Relationship Id="rId48" Type="http://schemas.openxmlformats.org/officeDocument/2006/relationships/hyperlink" Target="https://www.dropbox.com/s/boeryfxpzjvq3vx/Foto%2022.09.21%2C%2015%2043%2021.jpg?dl=0" TargetMode="External"/><Relationship Id="rId64" Type="http://schemas.openxmlformats.org/officeDocument/2006/relationships/hyperlink" Target="https://www.dropbox.com/s/qdc2jaunge3ucxk/IMG_8698.JPG?dl=0" TargetMode="External"/><Relationship Id="rId69" Type="http://schemas.openxmlformats.org/officeDocument/2006/relationships/hyperlink" Target="https://www.dropbox.com/s/tmrj622wb7xm8ni/IMG_8702.JPG?dl=0" TargetMode="External"/><Relationship Id="rId113" Type="http://schemas.openxmlformats.org/officeDocument/2006/relationships/drawing" Target="../drawings/drawing1.xml"/><Relationship Id="rId80" Type="http://schemas.openxmlformats.org/officeDocument/2006/relationships/hyperlink" Target="https://www.dropbox.com/s/k0z1sssxr6v7y0d/IMG_8717.JPG?dl=0" TargetMode="External"/><Relationship Id="rId85" Type="http://schemas.openxmlformats.org/officeDocument/2006/relationships/hyperlink" Target="https://www.dropbox.com/s/1s2i4vwnsca8b1q/IMG_8724.JPG?dl=0" TargetMode="External"/><Relationship Id="rId12" Type="http://schemas.openxmlformats.org/officeDocument/2006/relationships/hyperlink" Target="https://www.dropbox.com/s/vgw0jm8y78sbzus/Foto%2022.09.21%2C%2014%2040%2017.jpg?dl=0" TargetMode="External"/><Relationship Id="rId17" Type="http://schemas.openxmlformats.org/officeDocument/2006/relationships/hyperlink" Target="https://www.dropbox.com/s/5jczt3lhlqqg59b/Foto%2022.09.21%2C%2014%2046%2030.jpg?dl=0" TargetMode="External"/><Relationship Id="rId33" Type="http://schemas.openxmlformats.org/officeDocument/2006/relationships/hyperlink" Target="https://www.dropbox.com/s/8n2gwudyrz0203h/Foto%2022.09.21%2C%2015%2038%2022.jpg?dl=0" TargetMode="External"/><Relationship Id="rId38" Type="http://schemas.openxmlformats.org/officeDocument/2006/relationships/hyperlink" Target="https://www.dropbox.com/s/q2mdrg9ze10sns9/Foto%2022.09.21%2C%2015%2044%2056.jpg?dl=0" TargetMode="External"/><Relationship Id="rId59" Type="http://schemas.openxmlformats.org/officeDocument/2006/relationships/hyperlink" Target="https://www.dropbox.com/s/et4friwradnfycu/IMG_8686.JPG?dl=0" TargetMode="External"/><Relationship Id="rId103" Type="http://schemas.openxmlformats.org/officeDocument/2006/relationships/hyperlink" Target="https://www.dropbox.com/s/pb5g8zp4zrbxdd9/IMG_8700.JPG?dl=0" TargetMode="External"/><Relationship Id="rId108" Type="http://schemas.openxmlformats.org/officeDocument/2006/relationships/hyperlink" Target="https://www.dropbox.com/s/1s2i4vwnsca8b1q/IMG_8724.JPG?dl=0" TargetMode="External"/><Relationship Id="rId54" Type="http://schemas.openxmlformats.org/officeDocument/2006/relationships/hyperlink" Target="https://www.dropbox.com/s/us4w6ah07s97mki/IMG_6518.jpeg?dl=0" TargetMode="External"/><Relationship Id="rId70" Type="http://schemas.openxmlformats.org/officeDocument/2006/relationships/hyperlink" Target="https://www.dropbox.com/s/7fgnpxkepazj2yx/IMG_8703.JPG?dl=0" TargetMode="External"/><Relationship Id="rId75" Type="http://schemas.openxmlformats.org/officeDocument/2006/relationships/hyperlink" Target="https://www.dropbox.com/s/jnpze2cbavlgg2e/IMG_8710.JPG?dl=0" TargetMode="External"/><Relationship Id="rId91" Type="http://schemas.openxmlformats.org/officeDocument/2006/relationships/hyperlink" Target="https://www.dropbox.com/s/7uu5578dldndw4n/IMG_8727.JPG?dl=0" TargetMode="External"/><Relationship Id="rId96" Type="http://schemas.openxmlformats.org/officeDocument/2006/relationships/hyperlink" Target="https://www.dropbox.com/s/7fgnpxkepazj2yx/IMG_8703.JPG?dl=0" TargetMode="External"/><Relationship Id="rId1" Type="http://schemas.openxmlformats.org/officeDocument/2006/relationships/hyperlink" Target="https://www.dropbox.com/s/5s2y4qldpvqoks7/Foto%2022.09.21%2C%2014%2035%2030.jpg?dl=0" TargetMode="External"/><Relationship Id="rId6" Type="http://schemas.openxmlformats.org/officeDocument/2006/relationships/hyperlink" Target="https://www.dropbox.com/s/uixvrsaq8huddug/Foto%2022.09.21%2C%2014%2037%2023.jpg?dl=0" TargetMode="External"/><Relationship Id="rId15" Type="http://schemas.openxmlformats.org/officeDocument/2006/relationships/hyperlink" Target="https://www.dropbox.com/s/xyua4l1y3dcp8vr/Foto%2022.09.21%2C%2014%2045%2009.jpg?dl=0" TargetMode="External"/><Relationship Id="rId23" Type="http://schemas.openxmlformats.org/officeDocument/2006/relationships/hyperlink" Target="https://www.dropbox.com/s/2wyydoxao3ambr4/Foto%2022.09.21%2C%2014%2048%2023.jpg?dl=0" TargetMode="External"/><Relationship Id="rId28" Type="http://schemas.openxmlformats.org/officeDocument/2006/relationships/hyperlink" Target="https://www.dropbox.com/s/nzawpj0zm270f29/Foto%2022.09.21%2C%2015%2017%2058.jpg?dl=0" TargetMode="External"/><Relationship Id="rId36" Type="http://schemas.openxmlformats.org/officeDocument/2006/relationships/hyperlink" Target="https://www.dropbox.com/s/57bjhgg9tulat88/Foto%2022.09.21%2C%2015%2044%2023.jpg?dl=0" TargetMode="External"/><Relationship Id="rId49" Type="http://schemas.openxmlformats.org/officeDocument/2006/relationships/hyperlink" Target="https://www.dropbox.com/s/319lqdo4a41o1tz/Foto%2022.09.21%2C%2015%2039%2008.jpg?dl=0" TargetMode="External"/><Relationship Id="rId57" Type="http://schemas.openxmlformats.org/officeDocument/2006/relationships/hyperlink" Target="https://www.dropbox.com/s/8i5yh2czehm567z/IMG_6520.jpeg?dl=0" TargetMode="External"/><Relationship Id="rId106" Type="http://schemas.openxmlformats.org/officeDocument/2006/relationships/hyperlink" Target="https://www.dropbox.com/s/i0mkmv9tbbys8nq/IMG_8722.JPG?dl=0" TargetMode="External"/><Relationship Id="rId10" Type="http://schemas.openxmlformats.org/officeDocument/2006/relationships/hyperlink" Target="https://www.dropbox.com/s/jg5g30bn3qrh995/Foto%2022.09.21%2C%2014%2039%2012.jpg?dl=0" TargetMode="External"/><Relationship Id="rId31" Type="http://schemas.openxmlformats.org/officeDocument/2006/relationships/hyperlink" Target="https://www.dropbox.com/s/0nun5ig50mu93xj/Foto%2022.09.21%2C%2015%2037%2043.jpg?dl=0" TargetMode="External"/><Relationship Id="rId44" Type="http://schemas.openxmlformats.org/officeDocument/2006/relationships/hyperlink" Target="https://www.dropbox.com/s/uuwo0lku9kq7old/Foto%2022.09.21%2C%2015%2045%2011.jpg?dl=0" TargetMode="External"/><Relationship Id="rId52" Type="http://schemas.openxmlformats.org/officeDocument/2006/relationships/hyperlink" Target="https://www.dropbox.com/s/0nun5ig50mu93xj/Foto%2022.09.21%2C%2015%2037%2043.jpg?dl=0" TargetMode="External"/><Relationship Id="rId60" Type="http://schemas.openxmlformats.org/officeDocument/2006/relationships/hyperlink" Target="https://www.dropbox.com/s/piqu6rhbrevo3kz/IMG_8690.JPG?dl=0" TargetMode="External"/><Relationship Id="rId65" Type="http://schemas.openxmlformats.org/officeDocument/2006/relationships/hyperlink" Target="https://www.dropbox.com/s/qdc2jaunge3ucxk/IMG_8698.JPG?dl=0" TargetMode="External"/><Relationship Id="rId73" Type="http://schemas.openxmlformats.org/officeDocument/2006/relationships/hyperlink" Target="https://www.dropbox.com/s/pern6b3fjooe60c/IMG_8708.JPG?dl=0" TargetMode="External"/><Relationship Id="rId78" Type="http://schemas.openxmlformats.org/officeDocument/2006/relationships/hyperlink" Target="https://www.dropbox.com/s/kf2rd1efxou2fyh/IMG_8716.JPG?dl=0" TargetMode="External"/><Relationship Id="rId81" Type="http://schemas.openxmlformats.org/officeDocument/2006/relationships/hyperlink" Target="https://www.dropbox.com/s/4bqzj6jtsirowyf/IMG_8720.JPG?dl=0" TargetMode="External"/><Relationship Id="rId86" Type="http://schemas.openxmlformats.org/officeDocument/2006/relationships/hyperlink" Target="https://www.dropbox.com/s/cimzrstfr2bmccy/IMG_8725.JPG?dl=0" TargetMode="External"/><Relationship Id="rId94" Type="http://schemas.openxmlformats.org/officeDocument/2006/relationships/hyperlink" Target="https://www.dropbox.com/s/jnpze2cbavlgg2e/IMG_8710.JPG?dl=0" TargetMode="External"/><Relationship Id="rId99" Type="http://schemas.openxmlformats.org/officeDocument/2006/relationships/hyperlink" Target="https://www.dropbox.com/s/tmrj622wb7xm8ni/IMG_8702.JPG?dl=0" TargetMode="External"/><Relationship Id="rId101" Type="http://schemas.openxmlformats.org/officeDocument/2006/relationships/hyperlink" Target="https://www.dropbox.com/s/gi7xus92sxwwu8y/IMG_8711.JPG?dl=0" TargetMode="External"/><Relationship Id="rId4" Type="http://schemas.openxmlformats.org/officeDocument/2006/relationships/hyperlink" Target="https://www.dropbox.com/s/6knf92vcs36kzhd/Foto%2022.09.21%2C%2014%2036%2001.jpg?dl=0" TargetMode="External"/><Relationship Id="rId9" Type="http://schemas.openxmlformats.org/officeDocument/2006/relationships/hyperlink" Target="https://www.dropbox.com/s/eentxrci8cday7o/Foto%2022.09.21%2C%2014%2038%2057.jpg?dl=0" TargetMode="External"/><Relationship Id="rId13" Type="http://schemas.openxmlformats.org/officeDocument/2006/relationships/hyperlink" Target="https://www.dropbox.com/s/p85nmix56sbpn3f/Foto%2022.09.21%2C%2014%2040%2032.jpg?dl=0" TargetMode="External"/><Relationship Id="rId18" Type="http://schemas.openxmlformats.org/officeDocument/2006/relationships/hyperlink" Target="https://www.dropbox.com/s/gpltoiipobo5g03/Foto%2022.09.21%2C%2014%2046%2040.jpg?dl=0" TargetMode="External"/><Relationship Id="rId39" Type="http://schemas.openxmlformats.org/officeDocument/2006/relationships/hyperlink" Target="https://www.dropbox.com/s/uuwo0lku9kq7old/Foto%2022.09.21%2C%2015%2045%2011.jpg?dl=0" TargetMode="External"/><Relationship Id="rId109" Type="http://schemas.openxmlformats.org/officeDocument/2006/relationships/hyperlink" Target="https://www.dropbox.com/s/eme8jax5nl8o3av/IMG_8685.JPG?dl=0" TargetMode="External"/><Relationship Id="rId34" Type="http://schemas.openxmlformats.org/officeDocument/2006/relationships/hyperlink" Target="https://www.dropbox.com/s/319lqdo4a41o1tz/Foto%2022.09.21%2C%2015%2039%2008.jpg?dl=0" TargetMode="External"/><Relationship Id="rId50" Type="http://schemas.openxmlformats.org/officeDocument/2006/relationships/hyperlink" Target="https://www.dropbox.com/s/8n2gwudyrz0203h/Foto%2022.09.21%2C%2015%2038%2022.jpg?dl=0" TargetMode="External"/><Relationship Id="rId55" Type="http://schemas.openxmlformats.org/officeDocument/2006/relationships/hyperlink" Target="https://www.dropbox.com/s/8i5yh2czehm567z/IMG_6520.jpeg?dl=0" TargetMode="External"/><Relationship Id="rId76" Type="http://schemas.openxmlformats.org/officeDocument/2006/relationships/hyperlink" Target="https://www.dropbox.com/s/gi7xus92sxwwu8y/IMG_8711.JPG?dl=0" TargetMode="External"/><Relationship Id="rId97" Type="http://schemas.openxmlformats.org/officeDocument/2006/relationships/hyperlink" Target="https://www.dropbox.com/s/us4w6ah07s97mki/IMG_6518.jpeg?dl=0" TargetMode="External"/><Relationship Id="rId104" Type="http://schemas.openxmlformats.org/officeDocument/2006/relationships/hyperlink" Target="https://www.dropbox.com/s/kf2rd1efxou2fyh/IMG_8716.JPG?dl=0" TargetMode="External"/><Relationship Id="rId7" Type="http://schemas.openxmlformats.org/officeDocument/2006/relationships/hyperlink" Target="https://www.dropbox.com/s/j7e5vl4aydazqw0/Foto%2022.09.21%2C%2014%2038%2013.jpg?dl=0" TargetMode="External"/><Relationship Id="rId71" Type="http://schemas.openxmlformats.org/officeDocument/2006/relationships/hyperlink" Target="https://www.dropbox.com/s/w83oi10b2bm6xpv/IMG_8704.JPG?dl=0" TargetMode="External"/><Relationship Id="rId92" Type="http://schemas.openxmlformats.org/officeDocument/2006/relationships/hyperlink" Target="https://www.dropbox.com/s/bcmkpwna1he4sa3/IMG_6504.jpeg?dl=0" TargetMode="External"/><Relationship Id="rId2" Type="http://schemas.openxmlformats.org/officeDocument/2006/relationships/hyperlink" Target="https://www.dropbox.com/s/hbor8l0ywd2auvk/Foto%2022.09.21%2C%2014%2035%2035.jpg?dl=0" TargetMode="External"/><Relationship Id="rId29" Type="http://schemas.openxmlformats.org/officeDocument/2006/relationships/hyperlink" Target="https://www.dropbox.com/s/iir6dpi1w02ebg9/Foto%2022.09.21%2C%2015%2017%2042.jpg?dl=0" TargetMode="External"/><Relationship Id="rId24" Type="http://schemas.openxmlformats.org/officeDocument/2006/relationships/hyperlink" Target="https://www.dropbox.com/s/rz820nnm7fjavb6/Foto%2022.09.21%2C%2014%2048%2031.jpg?dl=0" TargetMode="External"/><Relationship Id="rId40" Type="http://schemas.openxmlformats.org/officeDocument/2006/relationships/hyperlink" Target="https://www.dropbox.com/s/ksw3l7a2kz6tzwv/Foto%2022.09.21%2C%2015%2045%2024.jpg?dl=0" TargetMode="External"/><Relationship Id="rId45" Type="http://schemas.openxmlformats.org/officeDocument/2006/relationships/hyperlink" Target="https://www.dropbox.com/s/q2mdrg9ze10sns9/Foto%2022.09.21%2C%2015%2044%2056.jpg?dl=0" TargetMode="External"/><Relationship Id="rId66" Type="http://schemas.openxmlformats.org/officeDocument/2006/relationships/hyperlink" Target="https://www.dropbox.com/s/37zdfue7jrjdrxb/IMG_8695.JPG?dl=0" TargetMode="External"/><Relationship Id="rId87" Type="http://schemas.openxmlformats.org/officeDocument/2006/relationships/hyperlink" Target="https://www.dropbox.com/s/cimzrstfr2bmccy/IMG_8725.JPG?dl=0" TargetMode="External"/><Relationship Id="rId110" Type="http://schemas.openxmlformats.org/officeDocument/2006/relationships/hyperlink" Target="https://www.dropbox.com/s/eme8jax5nl8o3av/IMG_8685.JPG?dl=0" TargetMode="External"/><Relationship Id="rId61" Type="http://schemas.openxmlformats.org/officeDocument/2006/relationships/hyperlink" Target="https://www.dropbox.com/s/piqu6rhbrevo3kz/IMG_8690.JPG?dl=0" TargetMode="External"/><Relationship Id="rId82" Type="http://schemas.openxmlformats.org/officeDocument/2006/relationships/hyperlink" Target="https://www.dropbox.com/s/4bqzj6jtsirowyf/IMG_8720.JPG?dl=0" TargetMode="External"/><Relationship Id="rId19" Type="http://schemas.openxmlformats.org/officeDocument/2006/relationships/hyperlink" Target="https://www.dropbox.com/s/o6g3xjceh90qw3h/Foto%2022.09.21%2C%2014%2047%2002.jpg?dl=0" TargetMode="External"/><Relationship Id="rId14" Type="http://schemas.openxmlformats.org/officeDocument/2006/relationships/hyperlink" Target="https://www.dropbox.com/s/2hfm59o84wqug0r/Foto%2022.09.21%2C%2014%2040%2042.jpg?dl=0" TargetMode="External"/><Relationship Id="rId30" Type="http://schemas.openxmlformats.org/officeDocument/2006/relationships/hyperlink" Target="https://www.dropbox.com/s/nzawpj0zm270f29/Foto%2022.09.21%2C%2015%2017%2058.jpg?dl=0" TargetMode="External"/><Relationship Id="rId35" Type="http://schemas.openxmlformats.org/officeDocument/2006/relationships/hyperlink" Target="https://www.dropbox.com/s/boeryfxpzjvq3vx/Foto%2022.09.21%2C%2015%2043%2021.jpg?dl=0" TargetMode="External"/><Relationship Id="rId56" Type="http://schemas.openxmlformats.org/officeDocument/2006/relationships/hyperlink" Target="https://www.dropbox.com/s/xiaugmat7mvqxu0/IMG_6521.jpeg?dl=0" TargetMode="External"/><Relationship Id="rId77" Type="http://schemas.openxmlformats.org/officeDocument/2006/relationships/hyperlink" Target="https://www.dropbox.com/s/fgg1if5kymthwq5/IMG_8714.JPG?dl=0" TargetMode="External"/><Relationship Id="rId100" Type="http://schemas.openxmlformats.org/officeDocument/2006/relationships/hyperlink" Target="https://www.dropbox.com/s/pern6b3fjooe60c/IMG_8708.JPG?dl=0" TargetMode="External"/><Relationship Id="rId105" Type="http://schemas.openxmlformats.org/officeDocument/2006/relationships/hyperlink" Target="https://www.dropbox.com/s/xiaugmat7mvqxu0/IMG_6521.jpeg?dl=0" TargetMode="External"/><Relationship Id="rId8" Type="http://schemas.openxmlformats.org/officeDocument/2006/relationships/hyperlink" Target="https://www.dropbox.com/s/offz2794mpg78v7/Foto%2022.09.21%2C%2014%2038%2023.jpg?dl=0" TargetMode="External"/><Relationship Id="rId51" Type="http://schemas.openxmlformats.org/officeDocument/2006/relationships/hyperlink" Target="https://www.dropbox.com/s/afjx86xqo9z7736/Foto%2022.09.21%2C%2015%2038%2007.jpg?dl=0" TargetMode="External"/><Relationship Id="rId72" Type="http://schemas.openxmlformats.org/officeDocument/2006/relationships/hyperlink" Target="https://www.dropbox.com/s/lt3f9twpty5r4bz/IMG_8707.JPG?dl=0" TargetMode="External"/><Relationship Id="rId93" Type="http://schemas.openxmlformats.org/officeDocument/2006/relationships/hyperlink" Target="https://www.dropbox.com/s/rbbmthisb30203h/IMG_8709.JPG?dl=0" TargetMode="External"/><Relationship Id="rId98" Type="http://schemas.openxmlformats.org/officeDocument/2006/relationships/hyperlink" Target="https://www.dropbox.com/s/fgg1if5kymthwq5/IMG_8714.JPG?dl=0" TargetMode="External"/><Relationship Id="rId3" Type="http://schemas.openxmlformats.org/officeDocument/2006/relationships/hyperlink" Target="https://www.dropbox.com/s/ka4m2a8h11496h5/Foto%2022.09.21%2C%2014%2035%2053.jpg?dl=0" TargetMode="External"/><Relationship Id="rId25" Type="http://schemas.openxmlformats.org/officeDocument/2006/relationships/hyperlink" Target="https://www.dropbox.com/s/cmu54u46ssvcywa/Foto%2022.09.21%2C%2014%2048%2046.jpg?dl=0" TargetMode="External"/><Relationship Id="rId46" Type="http://schemas.openxmlformats.org/officeDocument/2006/relationships/hyperlink" Target="https://www.dropbox.com/s/8nkwfjvrnojzcvh/Foto%2022.09.21%2C%2015%2044%2048.jpg?dl=0" TargetMode="External"/><Relationship Id="rId67" Type="http://schemas.openxmlformats.org/officeDocument/2006/relationships/hyperlink" Target="https://www.dropbox.com/s/6ng8mmm2phgmxss/IMG_8692.JPG?dl=0" TargetMode="External"/><Relationship Id="rId20" Type="http://schemas.openxmlformats.org/officeDocument/2006/relationships/hyperlink" Target="https://www.dropbox.com/s/i1q1v55jtr0vho6/Foto%2022.09.21%2C%2014%2047%2010.jpg?dl=0" TargetMode="External"/><Relationship Id="rId41" Type="http://schemas.openxmlformats.org/officeDocument/2006/relationships/hyperlink" Target="https://www.dropbox.com/s/j86die85mmlq508/Foto%2022.09.21%2C%2015%2045%2048.jpg?dl=0" TargetMode="External"/><Relationship Id="rId62" Type="http://schemas.openxmlformats.org/officeDocument/2006/relationships/hyperlink" Target="https://www.dropbox.com/s/6ng8mmm2phgmxss/IMG_8692.JPG?dl=0" TargetMode="External"/><Relationship Id="rId83" Type="http://schemas.openxmlformats.org/officeDocument/2006/relationships/hyperlink" Target="https://www.dropbox.com/s/i0mkmv9tbbys8nq/IMG_8722.JPG?dl=0" TargetMode="External"/><Relationship Id="rId88" Type="http://schemas.openxmlformats.org/officeDocument/2006/relationships/hyperlink" Target="https://www.dropbox.com/s/73qs2z491l5sti9/IMG_8726.JPG?dl=0" TargetMode="External"/><Relationship Id="rId111" Type="http://schemas.openxmlformats.org/officeDocument/2006/relationships/hyperlink" Target="https://www.dropbox.com/s/ab476qtaws4wyxe/Foto%2024.09.21%2C%2015%2036%2023.heic?dl=0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trinkreif.a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K137"/>
  <sheetViews>
    <sheetView showGridLines="0" tabSelected="1" topLeftCell="D1" zoomScale="86" zoomScaleNormal="86" workbookViewId="0">
      <selection activeCell="J2" sqref="J2:O2"/>
    </sheetView>
  </sheetViews>
  <sheetFormatPr baseColWidth="10" defaultColWidth="10.83203125" defaultRowHeight="16" outlineLevelRow="1" outlineLevelCol="1" x14ac:dyDescent="0.2"/>
  <cols>
    <col min="1" max="1" width="12.83203125" style="1" hidden="1" customWidth="1" outlineLevel="1"/>
    <col min="2" max="2" width="9.5" style="1" hidden="1" customWidth="1" outlineLevel="1"/>
    <col min="3" max="3" width="11.5" style="1" hidden="1" customWidth="1" outlineLevel="1"/>
    <col min="4" max="4" width="13.83203125" style="1" customWidth="1" collapsed="1"/>
    <col min="5" max="5" width="17.83203125" style="1" customWidth="1"/>
    <col min="6" max="6" width="18.5" style="1" customWidth="1"/>
    <col min="7" max="7" width="31.6640625" style="2" customWidth="1"/>
    <col min="8" max="8" width="31" style="2" customWidth="1"/>
    <col min="9" max="9" width="18.5" style="1" hidden="1" customWidth="1" outlineLevel="1"/>
    <col min="10" max="10" width="8.6640625" style="3" customWidth="1" collapsed="1"/>
    <col min="11" max="11" width="8.6640625" style="4" customWidth="1"/>
    <col min="12" max="12" width="8.33203125" style="3" customWidth="1"/>
    <col min="13" max="13" width="9" style="5" customWidth="1"/>
    <col min="14" max="14" width="8" style="5" customWidth="1"/>
    <col min="15" max="15" width="13.1640625" style="5" customWidth="1"/>
    <col min="16" max="16" width="18.6640625" style="5" hidden="1" customWidth="1" outlineLevel="1"/>
    <col min="17" max="18" width="10" style="6" hidden="1" customWidth="1" outlineLevel="1"/>
    <col min="19" max="19" width="10.5" style="7" customWidth="1" collapsed="1"/>
    <col min="20" max="20" width="10.6640625" style="8" customWidth="1"/>
    <col min="21" max="21" width="15.5" style="182" customWidth="1" outlineLevel="1"/>
    <col min="22" max="22" width="18" style="182" customWidth="1" outlineLevel="1"/>
    <col min="23" max="23" width="7" style="9" customWidth="1"/>
    <col min="24" max="24" width="10.33203125" style="10" customWidth="1"/>
    <col min="25" max="25" width="10.6640625" style="10" customWidth="1"/>
    <col min="26" max="26" width="7.6640625" style="1" customWidth="1"/>
    <col min="27" max="28" width="10.83203125" style="4" hidden="1" customWidth="1" outlineLevel="1"/>
    <col min="29" max="29" width="24.6640625" style="4" hidden="1" customWidth="1" outlineLevel="1"/>
    <col min="30" max="30" width="46.83203125" style="1" hidden="1" customWidth="1" outlineLevel="1"/>
    <col min="31" max="31" width="10.83203125" collapsed="1"/>
    <col min="628" max="1026" width="10.5" customWidth="1"/>
  </cols>
  <sheetData>
    <row r="1" spans="1:1025" ht="17" thickBot="1" x14ac:dyDescent="0.25">
      <c r="S1" s="6"/>
      <c r="T1" s="6"/>
      <c r="X1" s="9"/>
      <c r="Y1" s="9"/>
    </row>
    <row r="2" spans="1:1025" ht="29" customHeight="1" x14ac:dyDescent="0.2">
      <c r="G2" s="188" t="s">
        <v>0</v>
      </c>
      <c r="H2" s="11" t="s">
        <v>1</v>
      </c>
      <c r="I2" s="12"/>
      <c r="J2" s="189"/>
      <c r="K2" s="189"/>
      <c r="L2" s="189"/>
      <c r="M2" s="189"/>
      <c r="N2" s="189"/>
      <c r="O2" s="189"/>
      <c r="S2" s="6"/>
      <c r="T2" s="6"/>
      <c r="W2" s="190" t="s">
        <v>2</v>
      </c>
      <c r="X2" s="190"/>
      <c r="Y2" s="190"/>
    </row>
    <row r="3" spans="1:1025" ht="31" customHeight="1" thickBot="1" x14ac:dyDescent="0.25">
      <c r="G3" s="188"/>
      <c r="H3" s="13" t="s">
        <v>3</v>
      </c>
      <c r="I3" s="14"/>
      <c r="J3" s="191"/>
      <c r="K3" s="191"/>
      <c r="L3" s="191"/>
      <c r="M3" s="191"/>
      <c r="N3" s="191"/>
      <c r="O3" s="191"/>
      <c r="S3" s="6"/>
      <c r="T3" s="6"/>
      <c r="W3" s="15" t="s">
        <v>4</v>
      </c>
      <c r="X3" s="16" t="s">
        <v>5</v>
      </c>
      <c r="Y3" s="17" t="s">
        <v>6</v>
      </c>
    </row>
    <row r="4" spans="1:1025" ht="28" customHeight="1" thickBot="1" x14ac:dyDescent="0.25">
      <c r="D4" s="192" t="s">
        <v>116</v>
      </c>
      <c r="E4" s="192"/>
      <c r="F4" s="192"/>
      <c r="G4" s="188"/>
      <c r="H4" s="18" t="s">
        <v>7</v>
      </c>
      <c r="I4" s="14"/>
      <c r="J4" s="193"/>
      <c r="K4" s="193"/>
      <c r="L4" s="193"/>
      <c r="M4" s="193"/>
      <c r="N4" s="193"/>
      <c r="O4" s="193"/>
      <c r="S4" s="6"/>
      <c r="T4" s="6"/>
      <c r="W4" s="194">
        <f>SUM(W14:W137)</f>
        <v>0</v>
      </c>
      <c r="X4" s="195">
        <f>SUM(X14:X137)</f>
        <v>0</v>
      </c>
      <c r="Y4" s="196">
        <f>SUM(Y14:Y137)</f>
        <v>0</v>
      </c>
    </row>
    <row r="5" spans="1:1025" ht="32" customHeight="1" thickBot="1" x14ac:dyDescent="0.25">
      <c r="D5" s="197" t="s">
        <v>370</v>
      </c>
      <c r="E5" s="197"/>
      <c r="F5" s="197"/>
      <c r="G5" s="188"/>
      <c r="H5" s="19" t="s">
        <v>8</v>
      </c>
      <c r="I5" s="20"/>
      <c r="J5" s="198"/>
      <c r="K5" s="198"/>
      <c r="L5" s="198"/>
      <c r="M5" s="198"/>
      <c r="N5" s="198"/>
      <c r="O5" s="198"/>
      <c r="S5" s="6"/>
      <c r="T5" s="6"/>
      <c r="W5" s="194"/>
      <c r="X5" s="195"/>
      <c r="Y5" s="196"/>
    </row>
    <row r="6" spans="1:1025" ht="14" customHeight="1" x14ac:dyDescent="0.2">
      <c r="G6" s="21"/>
      <c r="H6" s="22"/>
      <c r="J6" s="23"/>
      <c r="S6" s="6"/>
      <c r="T6" s="6"/>
      <c r="U6" s="183"/>
      <c r="V6" s="183"/>
      <c r="X6" s="9"/>
      <c r="Y6" s="9"/>
    </row>
    <row r="7" spans="1:1025" ht="20" hidden="1" customHeight="1" outlineLevel="1" x14ac:dyDescent="0.2">
      <c r="G7" s="21"/>
      <c r="H7" s="24" t="s">
        <v>9</v>
      </c>
      <c r="I7" s="25"/>
      <c r="J7" s="199"/>
      <c r="K7" s="199"/>
      <c r="L7" s="200"/>
      <c r="M7" s="200"/>
      <c r="N7" s="201"/>
      <c r="O7" s="201"/>
      <c r="U7" s="183"/>
      <c r="V7" s="183"/>
      <c r="W7" s="202" t="s">
        <v>10</v>
      </c>
      <c r="X7" s="202"/>
      <c r="Y7" s="26"/>
    </row>
    <row r="8" spans="1:1025" ht="20" hidden="1" customHeight="1" outlineLevel="1" x14ac:dyDescent="0.2">
      <c r="G8" s="21"/>
      <c r="H8" s="27" t="s">
        <v>11</v>
      </c>
      <c r="I8" s="28"/>
      <c r="J8" s="203"/>
      <c r="K8" s="203"/>
      <c r="L8" s="204"/>
      <c r="M8" s="204"/>
      <c r="N8" s="205"/>
      <c r="O8" s="205"/>
      <c r="U8" s="183"/>
      <c r="V8" s="183"/>
      <c r="W8" s="206" t="s">
        <v>12</v>
      </c>
      <c r="X8" s="206"/>
      <c r="Y8" s="29">
        <f>X4+Y7</f>
        <v>0</v>
      </c>
    </row>
    <row r="9" spans="1:1025" ht="20" hidden="1" customHeight="1" outlineLevel="1" x14ac:dyDescent="0.2">
      <c r="G9" s="21"/>
      <c r="H9" s="27" t="s">
        <v>13</v>
      </c>
      <c r="I9" s="28"/>
      <c r="J9" s="203"/>
      <c r="K9" s="203"/>
      <c r="L9" s="204"/>
      <c r="M9" s="204"/>
      <c r="N9" s="205"/>
      <c r="O9" s="205"/>
      <c r="U9" s="183"/>
      <c r="V9" s="183"/>
      <c r="W9" s="206" t="s">
        <v>14</v>
      </c>
      <c r="X9" s="206"/>
      <c r="Y9" s="30">
        <f>Y8*0.2</f>
        <v>0</v>
      </c>
    </row>
    <row r="10" spans="1:1025" ht="20" hidden="1" customHeight="1" outlineLevel="1" x14ac:dyDescent="0.2">
      <c r="G10" s="21"/>
      <c r="H10" s="31" t="s">
        <v>15</v>
      </c>
      <c r="I10" s="32"/>
      <c r="J10" s="207"/>
      <c r="K10" s="207"/>
      <c r="L10" s="208"/>
      <c r="M10" s="208"/>
      <c r="N10" s="209"/>
      <c r="O10" s="209"/>
      <c r="U10" s="183"/>
      <c r="V10" s="183"/>
      <c r="W10" s="210" t="s">
        <v>16</v>
      </c>
      <c r="X10" s="210"/>
      <c r="Y10" s="33">
        <f>Y9+Y8</f>
        <v>0</v>
      </c>
      <c r="AA10" s="34" t="s">
        <v>17</v>
      </c>
      <c r="AB10" s="35"/>
      <c r="AC10" s="36" t="s">
        <v>18</v>
      </c>
      <c r="AD10" s="37" t="s">
        <v>19</v>
      </c>
    </row>
    <row r="11" spans="1:1025" ht="14" customHeight="1" collapsed="1" thickBot="1" x14ac:dyDescent="0.25">
      <c r="G11" s="21"/>
      <c r="H11" s="22"/>
      <c r="J11" s="23"/>
      <c r="U11" s="183"/>
      <c r="V11" s="183"/>
      <c r="X11" s="9"/>
      <c r="Y11" s="9"/>
    </row>
    <row r="12" spans="1:1025" s="38" customFormat="1" ht="26.25" customHeight="1" x14ac:dyDescent="0.2">
      <c r="A12" s="211" t="s">
        <v>20</v>
      </c>
      <c r="B12" s="211"/>
      <c r="C12" s="211"/>
      <c r="D12" s="211" t="s">
        <v>21</v>
      </c>
      <c r="E12" s="211"/>
      <c r="F12" s="211"/>
      <c r="G12" s="212" t="s">
        <v>22</v>
      </c>
      <c r="H12" s="212"/>
      <c r="I12" s="212"/>
      <c r="J12" s="212"/>
      <c r="K12" s="212"/>
      <c r="L12" s="212"/>
      <c r="M12" s="212" t="s">
        <v>23</v>
      </c>
      <c r="N12" s="212"/>
      <c r="O12" s="212"/>
      <c r="P12" s="213" t="s">
        <v>24</v>
      </c>
      <c r="Q12" s="213"/>
      <c r="R12" s="213"/>
      <c r="S12" s="213"/>
      <c r="T12" s="213"/>
      <c r="U12" s="184" t="s">
        <v>56</v>
      </c>
      <c r="V12" s="184" t="s">
        <v>56</v>
      </c>
      <c r="W12" s="190" t="s">
        <v>25</v>
      </c>
      <c r="X12" s="190"/>
      <c r="Y12" s="190"/>
      <c r="AA12" s="39" t="s">
        <v>26</v>
      </c>
      <c r="AB12" s="40" t="s">
        <v>27</v>
      </c>
      <c r="AC12" s="41" t="s">
        <v>18</v>
      </c>
      <c r="AD12" s="42" t="s">
        <v>19</v>
      </c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  <c r="AIY12"/>
      <c r="AIZ12"/>
      <c r="AJA12"/>
      <c r="AJB12"/>
      <c r="AJC12"/>
      <c r="AJD12"/>
      <c r="AJE12"/>
      <c r="AJF12"/>
      <c r="AJG12"/>
      <c r="AJH12"/>
      <c r="AJI12"/>
      <c r="AJJ12"/>
      <c r="AJK12"/>
      <c r="AJL12"/>
      <c r="AJM12"/>
      <c r="AJN12"/>
      <c r="AJO12"/>
      <c r="AJP12"/>
      <c r="AJQ12"/>
      <c r="AJR12"/>
      <c r="AJS12"/>
      <c r="AJT12"/>
      <c r="AJU12"/>
      <c r="AJV12"/>
      <c r="AJW12"/>
      <c r="AJX12"/>
      <c r="AJY12"/>
      <c r="AJZ12"/>
      <c r="AKA12"/>
      <c r="AKB12"/>
      <c r="AKC12"/>
      <c r="AKD12"/>
      <c r="AKE12"/>
      <c r="AKF12"/>
      <c r="AKG12"/>
      <c r="AKH12"/>
      <c r="AKI12"/>
      <c r="AKJ12"/>
      <c r="AKK12"/>
      <c r="AKL12"/>
      <c r="AKM12"/>
      <c r="AKN12"/>
      <c r="AKO12"/>
      <c r="AKP12"/>
      <c r="AKQ12"/>
      <c r="AKR12"/>
      <c r="AKS12"/>
      <c r="AKT12"/>
      <c r="AKU12"/>
      <c r="AKV12"/>
      <c r="AKW12"/>
      <c r="AKX12"/>
      <c r="AKY12"/>
      <c r="AKZ12"/>
      <c r="ALA12"/>
      <c r="ALB12"/>
      <c r="ALC12"/>
      <c r="ALD12"/>
      <c r="ALE12"/>
      <c r="ALF12"/>
      <c r="ALG12"/>
      <c r="ALH12"/>
      <c r="ALI12"/>
      <c r="ALJ12"/>
      <c r="ALK12"/>
      <c r="ALL12"/>
      <c r="ALM12"/>
      <c r="ALN12"/>
      <c r="ALO12"/>
      <c r="ALP12"/>
      <c r="ALQ12"/>
      <c r="ALR12"/>
      <c r="ALS12"/>
      <c r="ALT12"/>
      <c r="ALU12"/>
      <c r="ALV12"/>
      <c r="ALW12"/>
      <c r="ALX12"/>
      <c r="ALY12"/>
      <c r="ALZ12"/>
      <c r="AMA12"/>
      <c r="AMB12"/>
      <c r="AMC12"/>
      <c r="AMD12"/>
      <c r="AME12"/>
      <c r="AMF12"/>
      <c r="AMG12"/>
      <c r="AMH12"/>
      <c r="AMI12"/>
      <c r="AMJ12"/>
      <c r="AMK12"/>
    </row>
    <row r="13" spans="1:1025" s="1" customFormat="1" ht="47" customHeight="1" thickBot="1" x14ac:dyDescent="0.25">
      <c r="A13" s="43" t="s">
        <v>28</v>
      </c>
      <c r="B13" s="44" t="s">
        <v>29</v>
      </c>
      <c r="C13" s="45" t="s">
        <v>30</v>
      </c>
      <c r="D13" s="46" t="s">
        <v>31</v>
      </c>
      <c r="E13" s="47" t="s">
        <v>32</v>
      </c>
      <c r="F13" s="48" t="s">
        <v>33</v>
      </c>
      <c r="G13" s="49" t="s">
        <v>34</v>
      </c>
      <c r="H13" s="50" t="s">
        <v>35</v>
      </c>
      <c r="I13" s="47" t="s">
        <v>36</v>
      </c>
      <c r="J13" s="51" t="s">
        <v>37</v>
      </c>
      <c r="K13" s="52" t="s">
        <v>38</v>
      </c>
      <c r="L13" s="53" t="s">
        <v>4</v>
      </c>
      <c r="M13" s="54" t="s">
        <v>39</v>
      </c>
      <c r="N13" s="55" t="s">
        <v>40</v>
      </c>
      <c r="O13" s="56" t="s">
        <v>41</v>
      </c>
      <c r="P13" s="57" t="s">
        <v>42</v>
      </c>
      <c r="Q13" s="55" t="s">
        <v>43</v>
      </c>
      <c r="R13" s="57"/>
      <c r="S13" s="58" t="s">
        <v>44</v>
      </c>
      <c r="T13" s="59" t="s">
        <v>45</v>
      </c>
      <c r="U13" s="185"/>
      <c r="V13" s="185"/>
      <c r="W13" s="60" t="s">
        <v>4</v>
      </c>
      <c r="X13" s="61" t="s">
        <v>5</v>
      </c>
      <c r="Y13" s="62" t="s">
        <v>6</v>
      </c>
      <c r="Z13" s="63"/>
      <c r="AA13" s="64"/>
      <c r="AB13" s="65"/>
      <c r="AC13" s="66"/>
      <c r="AD13" s="67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  <c r="AMH13"/>
      <c r="AMI13"/>
      <c r="AMJ13"/>
      <c r="AMK13"/>
    </row>
    <row r="14" spans="1:1025" ht="15.75" customHeight="1" x14ac:dyDescent="0.2">
      <c r="A14" s="68" t="s">
        <v>117</v>
      </c>
      <c r="B14" s="69" t="s">
        <v>118</v>
      </c>
      <c r="C14" s="70" t="s">
        <v>119</v>
      </c>
      <c r="D14" s="71" t="s">
        <v>120</v>
      </c>
      <c r="E14" s="72" t="s">
        <v>70</v>
      </c>
      <c r="F14" s="73" t="s">
        <v>143</v>
      </c>
      <c r="G14" s="74" t="s">
        <v>194</v>
      </c>
      <c r="H14" s="75" t="s">
        <v>195</v>
      </c>
      <c r="I14" s="72" t="s">
        <v>124</v>
      </c>
      <c r="J14" s="76">
        <v>2005</v>
      </c>
      <c r="K14" s="77">
        <v>0.75</v>
      </c>
      <c r="L14" s="165">
        <v>3</v>
      </c>
      <c r="M14" s="166" t="s">
        <v>222</v>
      </c>
      <c r="N14" s="167"/>
      <c r="O14" s="168"/>
      <c r="P14" s="171" t="s">
        <v>345</v>
      </c>
      <c r="Q14" s="172" t="s">
        <v>346</v>
      </c>
      <c r="R14" s="78" t="s">
        <v>364</v>
      </c>
      <c r="S14" s="79">
        <v>79.166666666666671</v>
      </c>
      <c r="T14" s="80">
        <v>95</v>
      </c>
      <c r="U14" s="181" t="s">
        <v>367</v>
      </c>
      <c r="V14" s="181" t="s">
        <v>367</v>
      </c>
      <c r="W14" s="81"/>
      <c r="X14" s="82">
        <f>W14*S14</f>
        <v>0</v>
      </c>
      <c r="Y14" s="83">
        <f>W14*T14</f>
        <v>0</v>
      </c>
      <c r="Z14" s="63"/>
      <c r="AA14" s="84"/>
      <c r="AB14" s="85"/>
      <c r="AC14" s="86"/>
      <c r="AD14" s="87"/>
    </row>
    <row r="15" spans="1:1025" ht="15.75" customHeight="1" x14ac:dyDescent="0.2">
      <c r="A15" s="68" t="s">
        <v>117</v>
      </c>
      <c r="B15" s="69" t="s">
        <v>118</v>
      </c>
      <c r="C15" s="70" t="s">
        <v>119</v>
      </c>
      <c r="D15" s="71" t="s">
        <v>120</v>
      </c>
      <c r="E15" s="72" t="s">
        <v>70</v>
      </c>
      <c r="F15" s="73" t="s">
        <v>143</v>
      </c>
      <c r="G15" s="74" t="s">
        <v>212</v>
      </c>
      <c r="H15" s="75" t="s">
        <v>213</v>
      </c>
      <c r="I15" s="72" t="s">
        <v>124</v>
      </c>
      <c r="J15" s="76">
        <v>2003</v>
      </c>
      <c r="K15" s="77">
        <v>0.75</v>
      </c>
      <c r="L15" s="165">
        <v>1</v>
      </c>
      <c r="M15" s="166" t="s">
        <v>222</v>
      </c>
      <c r="N15" s="167"/>
      <c r="O15" s="168"/>
      <c r="P15" s="171" t="s">
        <v>359</v>
      </c>
      <c r="Q15" s="172" t="s">
        <v>360</v>
      </c>
      <c r="R15" s="78" t="s">
        <v>364</v>
      </c>
      <c r="S15" s="79">
        <v>41.666666666666671</v>
      </c>
      <c r="T15" s="80">
        <v>50</v>
      </c>
      <c r="U15" s="181" t="s">
        <v>367</v>
      </c>
      <c r="V15" s="181" t="s">
        <v>367</v>
      </c>
      <c r="W15" s="81"/>
      <c r="X15" s="82">
        <f>W15*S15</f>
        <v>0</v>
      </c>
      <c r="Y15" s="83">
        <f>W15*T15</f>
        <v>0</v>
      </c>
      <c r="Z15" s="63"/>
      <c r="AA15" s="84"/>
      <c r="AB15" s="85"/>
      <c r="AC15" s="86"/>
      <c r="AD15" s="87"/>
    </row>
    <row r="16" spans="1:1025" ht="15.75" customHeight="1" x14ac:dyDescent="0.2">
      <c r="A16" s="68" t="s">
        <v>117</v>
      </c>
      <c r="B16" s="69" t="s">
        <v>118</v>
      </c>
      <c r="C16" s="70" t="s">
        <v>119</v>
      </c>
      <c r="D16" s="71" t="s">
        <v>120</v>
      </c>
      <c r="E16" s="72" t="s">
        <v>70</v>
      </c>
      <c r="F16" s="73" t="s">
        <v>143</v>
      </c>
      <c r="G16" s="74" t="s">
        <v>144</v>
      </c>
      <c r="H16" s="75" t="s">
        <v>143</v>
      </c>
      <c r="I16" s="72" t="s">
        <v>124</v>
      </c>
      <c r="J16" s="76">
        <v>1985</v>
      </c>
      <c r="K16" s="77">
        <v>0.75</v>
      </c>
      <c r="L16" s="165">
        <v>1</v>
      </c>
      <c r="M16" s="166" t="s">
        <v>222</v>
      </c>
      <c r="N16" s="167"/>
      <c r="O16" s="168" t="s">
        <v>221</v>
      </c>
      <c r="P16" s="173" t="s">
        <v>256</v>
      </c>
      <c r="Q16" s="172" t="s">
        <v>257</v>
      </c>
      <c r="R16" s="78" t="s">
        <v>364</v>
      </c>
      <c r="S16" s="79">
        <v>425</v>
      </c>
      <c r="T16" s="80">
        <v>510</v>
      </c>
      <c r="U16" s="187" t="s">
        <v>56</v>
      </c>
      <c r="V16" s="187" t="s">
        <v>56</v>
      </c>
      <c r="W16" s="81"/>
      <c r="X16" s="82">
        <f>W16*S16</f>
        <v>0</v>
      </c>
      <c r="Y16" s="83">
        <f>W16*T16</f>
        <v>0</v>
      </c>
      <c r="Z16" s="63"/>
      <c r="AA16" s="84"/>
      <c r="AB16" s="85"/>
      <c r="AC16" s="86"/>
      <c r="AD16" s="87"/>
    </row>
    <row r="17" spans="1:30" ht="15.75" customHeight="1" x14ac:dyDescent="0.2">
      <c r="A17" s="68" t="s">
        <v>117</v>
      </c>
      <c r="B17" s="69" t="s">
        <v>118</v>
      </c>
      <c r="C17" s="70" t="s">
        <v>119</v>
      </c>
      <c r="D17" s="71" t="s">
        <v>120</v>
      </c>
      <c r="E17" s="72" t="s">
        <v>70</v>
      </c>
      <c r="F17" s="73" t="s">
        <v>143</v>
      </c>
      <c r="G17" s="74" t="s">
        <v>144</v>
      </c>
      <c r="H17" s="75" t="s">
        <v>143</v>
      </c>
      <c r="I17" s="72" t="s">
        <v>124</v>
      </c>
      <c r="J17" s="76">
        <v>1993</v>
      </c>
      <c r="K17" s="77">
        <v>0.75</v>
      </c>
      <c r="L17" s="165">
        <v>1</v>
      </c>
      <c r="M17" s="166" t="s">
        <v>222</v>
      </c>
      <c r="N17" s="167"/>
      <c r="O17" s="168"/>
      <c r="P17" s="173" t="s">
        <v>256</v>
      </c>
      <c r="Q17" s="172" t="s">
        <v>258</v>
      </c>
      <c r="R17" s="78" t="s">
        <v>364</v>
      </c>
      <c r="S17" s="79">
        <v>325</v>
      </c>
      <c r="T17" s="80">
        <v>390</v>
      </c>
      <c r="U17" s="187" t="s">
        <v>56</v>
      </c>
      <c r="V17" s="187" t="s">
        <v>56</v>
      </c>
      <c r="W17" s="81"/>
      <c r="X17" s="82">
        <f>W17*S17</f>
        <v>0</v>
      </c>
      <c r="Y17" s="83">
        <f>W17*T17</f>
        <v>0</v>
      </c>
      <c r="Z17" s="63"/>
      <c r="AA17" s="84"/>
      <c r="AB17" s="85"/>
      <c r="AC17" s="86"/>
      <c r="AD17" s="87"/>
    </row>
    <row r="18" spans="1:30" ht="15.75" customHeight="1" x14ac:dyDescent="0.2">
      <c r="A18" s="68" t="s">
        <v>117</v>
      </c>
      <c r="B18" s="69" t="s">
        <v>118</v>
      </c>
      <c r="C18" s="70" t="s">
        <v>119</v>
      </c>
      <c r="D18" s="71" t="s">
        <v>120</v>
      </c>
      <c r="E18" s="72" t="s">
        <v>70</v>
      </c>
      <c r="F18" s="73" t="s">
        <v>143</v>
      </c>
      <c r="G18" s="74" t="s">
        <v>144</v>
      </c>
      <c r="H18" s="75" t="s">
        <v>143</v>
      </c>
      <c r="I18" s="72" t="s">
        <v>124</v>
      </c>
      <c r="J18" s="76">
        <v>1994</v>
      </c>
      <c r="K18" s="77">
        <v>0.75</v>
      </c>
      <c r="L18" s="165">
        <v>1</v>
      </c>
      <c r="M18" s="166" t="s">
        <v>222</v>
      </c>
      <c r="N18" s="167"/>
      <c r="O18" s="168"/>
      <c r="P18" s="173" t="s">
        <v>256</v>
      </c>
      <c r="Q18" s="172" t="s">
        <v>259</v>
      </c>
      <c r="R18" s="78" t="s">
        <v>364</v>
      </c>
      <c r="S18" s="79">
        <v>333.33333333333337</v>
      </c>
      <c r="T18" s="80">
        <v>400</v>
      </c>
      <c r="U18" s="187" t="s">
        <v>56</v>
      </c>
      <c r="V18" s="187" t="s">
        <v>56</v>
      </c>
      <c r="W18" s="81"/>
      <c r="X18" s="82">
        <f>W18*S18</f>
        <v>0</v>
      </c>
      <c r="Y18" s="83">
        <f>W18*T18</f>
        <v>0</v>
      </c>
      <c r="Z18" s="63"/>
      <c r="AA18" s="84"/>
      <c r="AB18" s="85"/>
      <c r="AC18" s="86"/>
      <c r="AD18" s="87"/>
    </row>
    <row r="19" spans="1:30" ht="15.75" customHeight="1" x14ac:dyDescent="0.2">
      <c r="A19" s="68" t="s">
        <v>117</v>
      </c>
      <c r="B19" s="69" t="s">
        <v>118</v>
      </c>
      <c r="C19" s="70" t="s">
        <v>119</v>
      </c>
      <c r="D19" s="71" t="s">
        <v>120</v>
      </c>
      <c r="E19" s="72" t="s">
        <v>70</v>
      </c>
      <c r="F19" s="73" t="s">
        <v>143</v>
      </c>
      <c r="G19" s="74" t="s">
        <v>144</v>
      </c>
      <c r="H19" s="75" t="s">
        <v>143</v>
      </c>
      <c r="I19" s="72" t="s">
        <v>124</v>
      </c>
      <c r="J19" s="76">
        <v>1994</v>
      </c>
      <c r="K19" s="77">
        <v>0.75</v>
      </c>
      <c r="L19" s="165">
        <v>1</v>
      </c>
      <c r="M19" s="166" t="s">
        <v>222</v>
      </c>
      <c r="N19" s="167" t="s">
        <v>224</v>
      </c>
      <c r="O19" s="168" t="s">
        <v>221</v>
      </c>
      <c r="P19" s="173" t="s">
        <v>266</v>
      </c>
      <c r="Q19" s="172" t="s">
        <v>267</v>
      </c>
      <c r="R19" s="78" t="s">
        <v>364</v>
      </c>
      <c r="S19" s="79">
        <v>333.33333333333337</v>
      </c>
      <c r="T19" s="80">
        <v>400</v>
      </c>
      <c r="U19" s="187" t="s">
        <v>56</v>
      </c>
      <c r="V19" s="187" t="s">
        <v>56</v>
      </c>
      <c r="W19" s="81"/>
      <c r="X19" s="82">
        <f>W19*S19</f>
        <v>0</v>
      </c>
      <c r="Y19" s="83">
        <f>W19*T19</f>
        <v>0</v>
      </c>
      <c r="Z19" s="63"/>
      <c r="AA19" s="84"/>
      <c r="AB19" s="85"/>
      <c r="AC19" s="86"/>
      <c r="AD19" s="87"/>
    </row>
    <row r="20" spans="1:30" ht="15.75" customHeight="1" x14ac:dyDescent="0.2">
      <c r="A20" s="68" t="s">
        <v>117</v>
      </c>
      <c r="B20" s="69" t="s">
        <v>118</v>
      </c>
      <c r="C20" s="70" t="s">
        <v>119</v>
      </c>
      <c r="D20" s="71" t="s">
        <v>120</v>
      </c>
      <c r="E20" s="72" t="s">
        <v>70</v>
      </c>
      <c r="F20" s="73" t="s">
        <v>143</v>
      </c>
      <c r="G20" s="74" t="s">
        <v>144</v>
      </c>
      <c r="H20" s="75" t="s">
        <v>143</v>
      </c>
      <c r="I20" s="72" t="s">
        <v>124</v>
      </c>
      <c r="J20" s="76">
        <v>1995</v>
      </c>
      <c r="K20" s="77">
        <v>0.75</v>
      </c>
      <c r="L20" s="165">
        <v>1</v>
      </c>
      <c r="M20" s="166" t="s">
        <v>222</v>
      </c>
      <c r="N20" s="167" t="s">
        <v>224</v>
      </c>
      <c r="O20" s="168"/>
      <c r="P20" s="171" t="s">
        <v>266</v>
      </c>
      <c r="Q20" s="172" t="s">
        <v>268</v>
      </c>
      <c r="R20" s="78" t="s">
        <v>364</v>
      </c>
      <c r="S20" s="79">
        <v>425</v>
      </c>
      <c r="T20" s="80">
        <v>510</v>
      </c>
      <c r="U20" s="187" t="s">
        <v>56</v>
      </c>
      <c r="V20" s="187" t="s">
        <v>56</v>
      </c>
      <c r="W20" s="81"/>
      <c r="X20" s="82">
        <f>W20*S20</f>
        <v>0</v>
      </c>
      <c r="Y20" s="83">
        <f>W20*T20</f>
        <v>0</v>
      </c>
      <c r="Z20" s="63"/>
      <c r="AA20" s="84"/>
      <c r="AB20" s="85"/>
      <c r="AC20" s="86"/>
      <c r="AD20" s="87"/>
    </row>
    <row r="21" spans="1:30" ht="15.75" customHeight="1" x14ac:dyDescent="0.2">
      <c r="A21" s="68" t="s">
        <v>117</v>
      </c>
      <c r="B21" s="69" t="s">
        <v>118</v>
      </c>
      <c r="C21" s="70" t="s">
        <v>119</v>
      </c>
      <c r="D21" s="71" t="s">
        <v>120</v>
      </c>
      <c r="E21" s="72" t="s">
        <v>70</v>
      </c>
      <c r="F21" s="73" t="s">
        <v>143</v>
      </c>
      <c r="G21" s="74" t="s">
        <v>144</v>
      </c>
      <c r="H21" s="75" t="s">
        <v>143</v>
      </c>
      <c r="I21" s="72" t="s">
        <v>124</v>
      </c>
      <c r="J21" s="76">
        <v>1995</v>
      </c>
      <c r="K21" s="77">
        <v>0.75</v>
      </c>
      <c r="L21" s="165">
        <v>1</v>
      </c>
      <c r="M21" s="166" t="s">
        <v>222</v>
      </c>
      <c r="N21" s="167"/>
      <c r="O21" s="168"/>
      <c r="P21" s="173" t="s">
        <v>256</v>
      </c>
      <c r="Q21" s="172" t="s">
        <v>260</v>
      </c>
      <c r="R21" s="78" t="s">
        <v>364</v>
      </c>
      <c r="S21" s="79">
        <v>425</v>
      </c>
      <c r="T21" s="80">
        <v>510</v>
      </c>
      <c r="U21" s="187" t="s">
        <v>56</v>
      </c>
      <c r="V21" s="187" t="s">
        <v>56</v>
      </c>
      <c r="W21" s="81"/>
      <c r="X21" s="82">
        <f>W21*S21</f>
        <v>0</v>
      </c>
      <c r="Y21" s="83">
        <f>W21*T21</f>
        <v>0</v>
      </c>
      <c r="Z21" s="63"/>
      <c r="AA21" s="84"/>
      <c r="AB21" s="85"/>
      <c r="AC21" s="86"/>
      <c r="AD21" s="87"/>
    </row>
    <row r="22" spans="1:30" ht="15.75" customHeight="1" x14ac:dyDescent="0.2">
      <c r="A22" s="68" t="s">
        <v>117</v>
      </c>
      <c r="B22" s="69" t="s">
        <v>118</v>
      </c>
      <c r="C22" s="70" t="s">
        <v>119</v>
      </c>
      <c r="D22" s="71" t="s">
        <v>120</v>
      </c>
      <c r="E22" s="72" t="s">
        <v>70</v>
      </c>
      <c r="F22" s="73" t="s">
        <v>143</v>
      </c>
      <c r="G22" s="74" t="s">
        <v>144</v>
      </c>
      <c r="H22" s="75" t="s">
        <v>143</v>
      </c>
      <c r="I22" s="72" t="s">
        <v>124</v>
      </c>
      <c r="J22" s="76">
        <v>2001</v>
      </c>
      <c r="K22" s="77">
        <v>0.75</v>
      </c>
      <c r="L22" s="165">
        <v>2</v>
      </c>
      <c r="M22" s="166" t="s">
        <v>222</v>
      </c>
      <c r="N22" s="167"/>
      <c r="O22" s="168"/>
      <c r="P22" s="173" t="s">
        <v>256</v>
      </c>
      <c r="Q22" s="172" t="s">
        <v>261</v>
      </c>
      <c r="R22" s="78" t="s">
        <v>364</v>
      </c>
      <c r="S22" s="79">
        <v>375</v>
      </c>
      <c r="T22" s="80">
        <v>450</v>
      </c>
      <c r="U22" s="187" t="s">
        <v>56</v>
      </c>
      <c r="V22" s="187" t="s">
        <v>56</v>
      </c>
      <c r="W22" s="81"/>
      <c r="X22" s="82">
        <f>W22*S22</f>
        <v>0</v>
      </c>
      <c r="Y22" s="83">
        <f>W22*T22</f>
        <v>0</v>
      </c>
      <c r="Z22" s="63"/>
      <c r="AA22" s="84"/>
      <c r="AB22" s="85"/>
      <c r="AC22" s="86"/>
      <c r="AD22" s="87"/>
    </row>
    <row r="23" spans="1:30" ht="15.75" customHeight="1" x14ac:dyDescent="0.2">
      <c r="A23" s="68" t="s">
        <v>117</v>
      </c>
      <c r="B23" s="69" t="s">
        <v>118</v>
      </c>
      <c r="C23" s="70" t="s">
        <v>119</v>
      </c>
      <c r="D23" s="71" t="s">
        <v>120</v>
      </c>
      <c r="E23" s="72" t="s">
        <v>70</v>
      </c>
      <c r="F23" s="73" t="s">
        <v>143</v>
      </c>
      <c r="G23" s="74" t="s">
        <v>144</v>
      </c>
      <c r="H23" s="75" t="s">
        <v>143</v>
      </c>
      <c r="I23" s="72" t="s">
        <v>124</v>
      </c>
      <c r="J23" s="76">
        <v>2002</v>
      </c>
      <c r="K23" s="77">
        <v>0.75</v>
      </c>
      <c r="L23" s="165">
        <v>2</v>
      </c>
      <c r="M23" s="166" t="s">
        <v>222</v>
      </c>
      <c r="N23" s="167"/>
      <c r="O23" s="168"/>
      <c r="P23" s="173" t="s">
        <v>256</v>
      </c>
      <c r="Q23" s="172" t="s">
        <v>262</v>
      </c>
      <c r="R23" s="78" t="s">
        <v>364</v>
      </c>
      <c r="S23" s="79">
        <v>350</v>
      </c>
      <c r="T23" s="80">
        <v>420</v>
      </c>
      <c r="U23" s="187" t="s">
        <v>56</v>
      </c>
      <c r="V23" s="187" t="s">
        <v>56</v>
      </c>
      <c r="W23" s="81"/>
      <c r="X23" s="82">
        <f>W23*S23</f>
        <v>0</v>
      </c>
      <c r="Y23" s="83">
        <f>W23*T23</f>
        <v>0</v>
      </c>
      <c r="Z23" s="63"/>
      <c r="AA23" s="84"/>
      <c r="AB23" s="85"/>
      <c r="AC23" s="86"/>
      <c r="AD23" s="87"/>
    </row>
    <row r="24" spans="1:30" ht="15.75" customHeight="1" x14ac:dyDescent="0.2">
      <c r="A24" s="68" t="s">
        <v>117</v>
      </c>
      <c r="B24" s="69" t="s">
        <v>118</v>
      </c>
      <c r="C24" s="70" t="s">
        <v>119</v>
      </c>
      <c r="D24" s="71" t="s">
        <v>120</v>
      </c>
      <c r="E24" s="72" t="s">
        <v>70</v>
      </c>
      <c r="F24" s="73" t="s">
        <v>143</v>
      </c>
      <c r="G24" s="74" t="s">
        <v>144</v>
      </c>
      <c r="H24" s="75" t="s">
        <v>143</v>
      </c>
      <c r="I24" s="72" t="s">
        <v>124</v>
      </c>
      <c r="J24" s="76">
        <v>2004</v>
      </c>
      <c r="K24" s="77">
        <v>0.75</v>
      </c>
      <c r="L24" s="165">
        <v>3</v>
      </c>
      <c r="M24" s="166" t="s">
        <v>222</v>
      </c>
      <c r="N24" s="167"/>
      <c r="O24" s="168"/>
      <c r="P24" s="173" t="s">
        <v>256</v>
      </c>
      <c r="Q24" s="172" t="s">
        <v>263</v>
      </c>
      <c r="R24" s="78" t="s">
        <v>364</v>
      </c>
      <c r="S24" s="79">
        <v>375</v>
      </c>
      <c r="T24" s="80">
        <v>450</v>
      </c>
      <c r="U24" s="187" t="s">
        <v>56</v>
      </c>
      <c r="V24" s="187" t="s">
        <v>56</v>
      </c>
      <c r="W24" s="81"/>
      <c r="X24" s="82">
        <f>W24*S24</f>
        <v>0</v>
      </c>
      <c r="Y24" s="83">
        <f>W24*T24</f>
        <v>0</v>
      </c>
      <c r="Z24" s="63"/>
      <c r="AA24" s="84"/>
      <c r="AB24" s="85"/>
      <c r="AC24" s="86"/>
      <c r="AD24" s="87"/>
    </row>
    <row r="25" spans="1:30" ht="15.75" customHeight="1" x14ac:dyDescent="0.2">
      <c r="A25" s="68" t="s">
        <v>117</v>
      </c>
      <c r="B25" s="69" t="s">
        <v>118</v>
      </c>
      <c r="C25" s="70" t="s">
        <v>119</v>
      </c>
      <c r="D25" s="71" t="s">
        <v>120</v>
      </c>
      <c r="E25" s="72" t="s">
        <v>70</v>
      </c>
      <c r="F25" s="73" t="s">
        <v>143</v>
      </c>
      <c r="G25" s="74" t="s">
        <v>144</v>
      </c>
      <c r="H25" s="75" t="s">
        <v>148</v>
      </c>
      <c r="I25" s="72" t="s">
        <v>124</v>
      </c>
      <c r="J25" s="76">
        <v>2008</v>
      </c>
      <c r="K25" s="77">
        <v>0.75</v>
      </c>
      <c r="L25" s="165">
        <v>2</v>
      </c>
      <c r="M25" s="166" t="s">
        <v>222</v>
      </c>
      <c r="N25" s="167"/>
      <c r="O25" s="168"/>
      <c r="P25" s="171" t="s">
        <v>266</v>
      </c>
      <c r="Q25" s="172" t="s">
        <v>269</v>
      </c>
      <c r="R25" s="78" t="s">
        <v>364</v>
      </c>
      <c r="S25" s="79">
        <v>158.33333333333334</v>
      </c>
      <c r="T25" s="80">
        <v>190</v>
      </c>
      <c r="U25" s="181" t="s">
        <v>367</v>
      </c>
      <c r="V25" s="181" t="s">
        <v>367</v>
      </c>
      <c r="W25" s="81"/>
      <c r="X25" s="82">
        <f>W25*S25</f>
        <v>0</v>
      </c>
      <c r="Y25" s="83">
        <f>W25*T25</f>
        <v>0</v>
      </c>
      <c r="Z25" s="63"/>
      <c r="AA25" s="84"/>
      <c r="AB25" s="85"/>
      <c r="AC25" s="86"/>
      <c r="AD25" s="87"/>
    </row>
    <row r="26" spans="1:30" ht="15.75" customHeight="1" x14ac:dyDescent="0.2">
      <c r="A26" s="68" t="s">
        <v>117</v>
      </c>
      <c r="B26" s="69" t="s">
        <v>118</v>
      </c>
      <c r="C26" s="70" t="s">
        <v>119</v>
      </c>
      <c r="D26" s="71" t="s">
        <v>120</v>
      </c>
      <c r="E26" s="72" t="s">
        <v>70</v>
      </c>
      <c r="F26" s="73" t="s">
        <v>143</v>
      </c>
      <c r="G26" s="74" t="s">
        <v>150</v>
      </c>
      <c r="H26" s="75" t="s">
        <v>151</v>
      </c>
      <c r="I26" s="72" t="s">
        <v>124</v>
      </c>
      <c r="J26" s="76">
        <v>2004</v>
      </c>
      <c r="K26" s="77">
        <v>0.75</v>
      </c>
      <c r="L26" s="165">
        <v>3</v>
      </c>
      <c r="M26" s="166" t="s">
        <v>222</v>
      </c>
      <c r="N26" s="167"/>
      <c r="O26" s="168"/>
      <c r="P26" s="173" t="s">
        <v>274</v>
      </c>
      <c r="Q26" s="172" t="s">
        <v>275</v>
      </c>
      <c r="R26" s="78" t="s">
        <v>364</v>
      </c>
      <c r="S26" s="79">
        <v>175</v>
      </c>
      <c r="T26" s="80">
        <v>210</v>
      </c>
      <c r="U26" s="187" t="s">
        <v>56</v>
      </c>
      <c r="V26" s="187" t="s">
        <v>56</v>
      </c>
      <c r="W26" s="81"/>
      <c r="X26" s="82">
        <f>W26*S26</f>
        <v>0</v>
      </c>
      <c r="Y26" s="83">
        <f>W26*T26</f>
        <v>0</v>
      </c>
      <c r="Z26" s="63"/>
      <c r="AA26" s="84"/>
      <c r="AB26" s="85"/>
      <c r="AC26" s="86"/>
      <c r="AD26" s="87"/>
    </row>
    <row r="27" spans="1:30" ht="15.75" customHeight="1" x14ac:dyDescent="0.2">
      <c r="A27" s="258" t="s">
        <v>117</v>
      </c>
      <c r="B27" s="259" t="s">
        <v>118</v>
      </c>
      <c r="C27" s="260" t="s">
        <v>119</v>
      </c>
      <c r="D27" s="258" t="s">
        <v>120</v>
      </c>
      <c r="E27" s="259" t="s">
        <v>70</v>
      </c>
      <c r="F27" s="260" t="s">
        <v>143</v>
      </c>
      <c r="G27" s="261" t="s">
        <v>173</v>
      </c>
      <c r="H27" s="262" t="s">
        <v>174</v>
      </c>
      <c r="I27" s="259" t="s">
        <v>124</v>
      </c>
      <c r="J27" s="263">
        <v>2006</v>
      </c>
      <c r="K27" s="264">
        <v>0.75</v>
      </c>
      <c r="L27" s="265">
        <v>0</v>
      </c>
      <c r="M27" s="266" t="s">
        <v>222</v>
      </c>
      <c r="N27" s="267" t="s">
        <v>226</v>
      </c>
      <c r="O27" s="268"/>
      <c r="P27" s="269" t="s">
        <v>322</v>
      </c>
      <c r="Q27" s="270" t="s">
        <v>323</v>
      </c>
      <c r="R27" s="271" t="s">
        <v>364</v>
      </c>
      <c r="S27" s="272">
        <v>66.666666666666671</v>
      </c>
      <c r="T27" s="273">
        <v>80</v>
      </c>
      <c r="U27" s="274" t="s">
        <v>367</v>
      </c>
      <c r="V27" s="274" t="s">
        <v>367</v>
      </c>
      <c r="W27" s="275"/>
      <c r="X27" s="276"/>
      <c r="Y27" s="277"/>
      <c r="Z27" s="63"/>
      <c r="AA27" s="84"/>
      <c r="AB27" s="85"/>
      <c r="AC27" s="86"/>
      <c r="AD27" s="87"/>
    </row>
    <row r="28" spans="1:30" ht="15.75" customHeight="1" x14ac:dyDescent="0.2">
      <c r="A28" s="258" t="s">
        <v>117</v>
      </c>
      <c r="B28" s="259" t="s">
        <v>118</v>
      </c>
      <c r="C28" s="260" t="s">
        <v>119</v>
      </c>
      <c r="D28" s="258" t="s">
        <v>120</v>
      </c>
      <c r="E28" s="259" t="s">
        <v>70</v>
      </c>
      <c r="F28" s="260" t="s">
        <v>143</v>
      </c>
      <c r="G28" s="261" t="s">
        <v>173</v>
      </c>
      <c r="H28" s="262" t="s">
        <v>174</v>
      </c>
      <c r="I28" s="259" t="s">
        <v>124</v>
      </c>
      <c r="J28" s="263">
        <v>2006</v>
      </c>
      <c r="K28" s="264">
        <v>0.75</v>
      </c>
      <c r="L28" s="265">
        <v>0</v>
      </c>
      <c r="M28" s="266" t="s">
        <v>222</v>
      </c>
      <c r="N28" s="267"/>
      <c r="O28" s="268"/>
      <c r="P28" s="269" t="s">
        <v>355</v>
      </c>
      <c r="Q28" s="270" t="s">
        <v>356</v>
      </c>
      <c r="R28" s="271" t="s">
        <v>364</v>
      </c>
      <c r="S28" s="272">
        <v>66.666666666666671</v>
      </c>
      <c r="T28" s="273">
        <v>80</v>
      </c>
      <c r="U28" s="274" t="s">
        <v>367</v>
      </c>
      <c r="V28" s="274" t="s">
        <v>367</v>
      </c>
      <c r="W28" s="275"/>
      <c r="X28" s="276"/>
      <c r="Y28" s="277"/>
      <c r="Z28" s="63"/>
      <c r="AA28" s="84"/>
      <c r="AB28" s="85"/>
      <c r="AC28" s="86"/>
      <c r="AD28" s="87"/>
    </row>
    <row r="29" spans="1:30" ht="15.75" customHeight="1" x14ac:dyDescent="0.2">
      <c r="A29" s="258" t="s">
        <v>117</v>
      </c>
      <c r="B29" s="259" t="s">
        <v>118</v>
      </c>
      <c r="C29" s="260" t="s">
        <v>119</v>
      </c>
      <c r="D29" s="258" t="s">
        <v>120</v>
      </c>
      <c r="E29" s="259" t="s">
        <v>70</v>
      </c>
      <c r="F29" s="260" t="s">
        <v>368</v>
      </c>
      <c r="G29" s="261" t="s">
        <v>168</v>
      </c>
      <c r="H29" s="262" t="s">
        <v>169</v>
      </c>
      <c r="I29" s="259" t="s">
        <v>124</v>
      </c>
      <c r="J29" s="263">
        <v>2012</v>
      </c>
      <c r="K29" s="264">
        <v>0.75</v>
      </c>
      <c r="L29" s="265">
        <v>0</v>
      </c>
      <c r="M29" s="266" t="s">
        <v>222</v>
      </c>
      <c r="N29" s="267"/>
      <c r="O29" s="268"/>
      <c r="P29" s="269" t="s">
        <v>310</v>
      </c>
      <c r="Q29" s="270" t="s">
        <v>316</v>
      </c>
      <c r="R29" s="271" t="s">
        <v>364</v>
      </c>
      <c r="S29" s="272">
        <v>20.833333333333336</v>
      </c>
      <c r="T29" s="273">
        <v>25</v>
      </c>
      <c r="U29" s="274" t="s">
        <v>367</v>
      </c>
      <c r="V29" s="274" t="s">
        <v>367</v>
      </c>
      <c r="W29" s="275"/>
      <c r="X29" s="276"/>
      <c r="Y29" s="277"/>
      <c r="Z29" s="63"/>
      <c r="AA29" s="84"/>
      <c r="AB29" s="85"/>
      <c r="AC29" s="86"/>
      <c r="AD29" s="87"/>
    </row>
    <row r="30" spans="1:30" ht="15.75" customHeight="1" x14ac:dyDescent="0.2">
      <c r="A30" s="258" t="s">
        <v>117</v>
      </c>
      <c r="B30" s="259" t="s">
        <v>118</v>
      </c>
      <c r="C30" s="260" t="s">
        <v>119</v>
      </c>
      <c r="D30" s="258" t="s">
        <v>120</v>
      </c>
      <c r="E30" s="259" t="s">
        <v>70</v>
      </c>
      <c r="F30" s="260" t="s">
        <v>368</v>
      </c>
      <c r="G30" s="261" t="s">
        <v>180</v>
      </c>
      <c r="H30" s="262" t="s">
        <v>181</v>
      </c>
      <c r="I30" s="259" t="s">
        <v>124</v>
      </c>
      <c r="J30" s="263">
        <v>2009</v>
      </c>
      <c r="K30" s="264">
        <v>0.75</v>
      </c>
      <c r="L30" s="265">
        <v>0</v>
      </c>
      <c r="M30" s="266" t="s">
        <v>222</v>
      </c>
      <c r="N30" s="267"/>
      <c r="O30" s="268"/>
      <c r="P30" s="269" t="s">
        <v>332</v>
      </c>
      <c r="Q30" s="270" t="s">
        <v>334</v>
      </c>
      <c r="R30" s="271" t="s">
        <v>364</v>
      </c>
      <c r="S30" s="272">
        <v>37.5</v>
      </c>
      <c r="T30" s="273">
        <v>45</v>
      </c>
      <c r="U30" s="274" t="s">
        <v>367</v>
      </c>
      <c r="V30" s="274" t="s">
        <v>367</v>
      </c>
      <c r="W30" s="275"/>
      <c r="X30" s="276"/>
      <c r="Y30" s="277"/>
      <c r="Z30" s="63"/>
      <c r="AA30" s="84"/>
      <c r="AB30" s="85"/>
      <c r="AC30" s="86"/>
      <c r="AD30" s="87"/>
    </row>
    <row r="31" spans="1:30" ht="15.75" customHeight="1" x14ac:dyDescent="0.2">
      <c r="A31" s="258" t="s">
        <v>117</v>
      </c>
      <c r="B31" s="259" t="s">
        <v>118</v>
      </c>
      <c r="C31" s="260" t="s">
        <v>119</v>
      </c>
      <c r="D31" s="258" t="s">
        <v>120</v>
      </c>
      <c r="E31" s="259" t="s">
        <v>70</v>
      </c>
      <c r="F31" s="260" t="s">
        <v>368</v>
      </c>
      <c r="G31" s="261" t="s">
        <v>216</v>
      </c>
      <c r="H31" s="262" t="s">
        <v>217</v>
      </c>
      <c r="I31" s="259" t="s">
        <v>124</v>
      </c>
      <c r="J31" s="263">
        <v>2006</v>
      </c>
      <c r="K31" s="264">
        <v>0.75</v>
      </c>
      <c r="L31" s="265">
        <v>0</v>
      </c>
      <c r="M31" s="266" t="s">
        <v>222</v>
      </c>
      <c r="N31" s="267"/>
      <c r="O31" s="268"/>
      <c r="P31" s="269" t="s">
        <v>359</v>
      </c>
      <c r="Q31" s="270" t="s">
        <v>362</v>
      </c>
      <c r="R31" s="271" t="s">
        <v>364</v>
      </c>
      <c r="S31" s="272">
        <v>16.666666666666668</v>
      </c>
      <c r="T31" s="273">
        <v>20</v>
      </c>
      <c r="U31" s="274" t="s">
        <v>367</v>
      </c>
      <c r="V31" s="274" t="s">
        <v>367</v>
      </c>
      <c r="W31" s="275"/>
      <c r="X31" s="276"/>
      <c r="Y31" s="277"/>
      <c r="Z31" s="63"/>
      <c r="AA31" s="84"/>
      <c r="AB31" s="85"/>
      <c r="AC31" s="86"/>
      <c r="AD31" s="87"/>
    </row>
    <row r="32" spans="1:30" ht="15.75" customHeight="1" x14ac:dyDescent="0.2">
      <c r="A32" s="258" t="s">
        <v>117</v>
      </c>
      <c r="B32" s="259" t="s">
        <v>118</v>
      </c>
      <c r="C32" s="260" t="s">
        <v>119</v>
      </c>
      <c r="D32" s="258" t="s">
        <v>120</v>
      </c>
      <c r="E32" s="259" t="s">
        <v>70</v>
      </c>
      <c r="F32" s="260" t="s">
        <v>368</v>
      </c>
      <c r="G32" s="261" t="s">
        <v>182</v>
      </c>
      <c r="H32" s="262" t="s">
        <v>183</v>
      </c>
      <c r="I32" s="259" t="s">
        <v>124</v>
      </c>
      <c r="J32" s="263">
        <v>2006</v>
      </c>
      <c r="K32" s="264">
        <v>0.75</v>
      </c>
      <c r="L32" s="265">
        <v>0</v>
      </c>
      <c r="M32" s="266" t="s">
        <v>222</v>
      </c>
      <c r="N32" s="267"/>
      <c r="O32" s="268"/>
      <c r="P32" s="269" t="s">
        <v>336</v>
      </c>
      <c r="Q32" s="270" t="s">
        <v>337</v>
      </c>
      <c r="R32" s="271" t="s">
        <v>364</v>
      </c>
      <c r="S32" s="272">
        <v>33.333333333333336</v>
      </c>
      <c r="T32" s="273">
        <v>40</v>
      </c>
      <c r="U32" s="274" t="s">
        <v>367</v>
      </c>
      <c r="V32" s="274" t="s">
        <v>367</v>
      </c>
      <c r="W32" s="275"/>
      <c r="X32" s="276"/>
      <c r="Y32" s="277"/>
      <c r="Z32" s="63"/>
      <c r="AA32" s="84"/>
      <c r="AB32" s="85"/>
      <c r="AC32" s="86"/>
      <c r="AD32" s="87"/>
    </row>
    <row r="33" spans="1:30" ht="15.75" customHeight="1" x14ac:dyDescent="0.2">
      <c r="A33" s="258" t="s">
        <v>117</v>
      </c>
      <c r="B33" s="259" t="s">
        <v>118</v>
      </c>
      <c r="C33" s="260" t="s">
        <v>119</v>
      </c>
      <c r="D33" s="258" t="s">
        <v>120</v>
      </c>
      <c r="E33" s="259" t="s">
        <v>70</v>
      </c>
      <c r="F33" s="260" t="s">
        <v>368</v>
      </c>
      <c r="G33" s="261" t="s">
        <v>208</v>
      </c>
      <c r="H33" s="262" t="s">
        <v>209</v>
      </c>
      <c r="I33" s="259" t="s">
        <v>124</v>
      </c>
      <c r="J33" s="263">
        <v>2005</v>
      </c>
      <c r="K33" s="264">
        <v>0.75</v>
      </c>
      <c r="L33" s="265">
        <v>0</v>
      </c>
      <c r="M33" s="266" t="s">
        <v>222</v>
      </c>
      <c r="N33" s="267"/>
      <c r="O33" s="268"/>
      <c r="P33" s="269" t="s">
        <v>355</v>
      </c>
      <c r="Q33" s="270" t="s">
        <v>357</v>
      </c>
      <c r="R33" s="271" t="s">
        <v>364</v>
      </c>
      <c r="S33" s="272">
        <v>16.666666666666668</v>
      </c>
      <c r="T33" s="273">
        <v>20</v>
      </c>
      <c r="U33" s="274" t="s">
        <v>367</v>
      </c>
      <c r="V33" s="274" t="s">
        <v>367</v>
      </c>
      <c r="W33" s="275"/>
      <c r="X33" s="276"/>
      <c r="Y33" s="277"/>
      <c r="Z33" s="63"/>
      <c r="AA33" s="84"/>
      <c r="AB33" s="85"/>
      <c r="AC33" s="86"/>
      <c r="AD33" s="87"/>
    </row>
    <row r="34" spans="1:30" ht="15.75" customHeight="1" x14ac:dyDescent="0.2">
      <c r="A34" s="258" t="s">
        <v>117</v>
      </c>
      <c r="B34" s="259" t="s">
        <v>118</v>
      </c>
      <c r="C34" s="260" t="s">
        <v>119</v>
      </c>
      <c r="D34" s="258" t="s">
        <v>120</v>
      </c>
      <c r="E34" s="259" t="s">
        <v>70</v>
      </c>
      <c r="F34" s="260" t="s">
        <v>368</v>
      </c>
      <c r="G34" s="261" t="s">
        <v>192</v>
      </c>
      <c r="H34" s="262" t="s">
        <v>193</v>
      </c>
      <c r="I34" s="259" t="s">
        <v>124</v>
      </c>
      <c r="J34" s="263">
        <v>2009</v>
      </c>
      <c r="K34" s="264">
        <v>0.75</v>
      </c>
      <c r="L34" s="265">
        <v>0</v>
      </c>
      <c r="M34" s="266" t="s">
        <v>222</v>
      </c>
      <c r="N34" s="267"/>
      <c r="O34" s="268"/>
      <c r="P34" s="269" t="s">
        <v>341</v>
      </c>
      <c r="Q34" s="270" t="s">
        <v>343</v>
      </c>
      <c r="R34" s="271" t="s">
        <v>364</v>
      </c>
      <c r="S34" s="272">
        <v>29.166666666666668</v>
      </c>
      <c r="T34" s="273">
        <v>35</v>
      </c>
      <c r="U34" s="274" t="s">
        <v>367</v>
      </c>
      <c r="V34" s="274" t="s">
        <v>367</v>
      </c>
      <c r="W34" s="275"/>
      <c r="X34" s="276"/>
      <c r="Y34" s="277"/>
      <c r="Z34" s="63"/>
      <c r="AA34" s="84"/>
      <c r="AB34" s="85"/>
      <c r="AC34" s="86"/>
      <c r="AD34" s="87"/>
    </row>
    <row r="35" spans="1:30" ht="15.75" customHeight="1" x14ac:dyDescent="0.2">
      <c r="A35" s="258" t="s">
        <v>117</v>
      </c>
      <c r="B35" s="259" t="s">
        <v>118</v>
      </c>
      <c r="C35" s="260" t="s">
        <v>119</v>
      </c>
      <c r="D35" s="258" t="s">
        <v>120</v>
      </c>
      <c r="E35" s="259" t="s">
        <v>70</v>
      </c>
      <c r="F35" s="260" t="s">
        <v>368</v>
      </c>
      <c r="G35" s="261" t="s">
        <v>218</v>
      </c>
      <c r="H35" s="262" t="s">
        <v>219</v>
      </c>
      <c r="I35" s="259" t="s">
        <v>124</v>
      </c>
      <c r="J35" s="263">
        <v>2003</v>
      </c>
      <c r="K35" s="264">
        <v>0.75</v>
      </c>
      <c r="L35" s="278">
        <v>0</v>
      </c>
      <c r="M35" s="279" t="s">
        <v>222</v>
      </c>
      <c r="N35" s="280"/>
      <c r="O35" s="281"/>
      <c r="P35" s="282" t="s">
        <v>359</v>
      </c>
      <c r="Q35" s="283" t="s">
        <v>363</v>
      </c>
      <c r="R35" s="271" t="s">
        <v>364</v>
      </c>
      <c r="S35" s="272">
        <v>25</v>
      </c>
      <c r="T35" s="273">
        <v>30</v>
      </c>
      <c r="U35" s="274" t="s">
        <v>367</v>
      </c>
      <c r="V35" s="274" t="s">
        <v>367</v>
      </c>
      <c r="W35" s="275"/>
      <c r="X35" s="276"/>
      <c r="Y35" s="277"/>
      <c r="Z35" s="63"/>
      <c r="AA35" s="84"/>
      <c r="AB35" s="85"/>
      <c r="AC35" s="86"/>
      <c r="AD35" s="87"/>
    </row>
    <row r="36" spans="1:30" ht="15.75" customHeight="1" x14ac:dyDescent="0.2">
      <c r="A36" s="258" t="s">
        <v>117</v>
      </c>
      <c r="B36" s="259" t="s">
        <v>118</v>
      </c>
      <c r="C36" s="260" t="s">
        <v>119</v>
      </c>
      <c r="D36" s="258" t="s">
        <v>120</v>
      </c>
      <c r="E36" s="259" t="s">
        <v>70</v>
      </c>
      <c r="F36" s="260" t="s">
        <v>368</v>
      </c>
      <c r="G36" s="261" t="s">
        <v>186</v>
      </c>
      <c r="H36" s="262" t="s">
        <v>187</v>
      </c>
      <c r="I36" s="259" t="s">
        <v>124</v>
      </c>
      <c r="J36" s="263">
        <v>2006</v>
      </c>
      <c r="K36" s="264">
        <v>0.75</v>
      </c>
      <c r="L36" s="265">
        <v>0</v>
      </c>
      <c r="M36" s="266" t="s">
        <v>222</v>
      </c>
      <c r="N36" s="267"/>
      <c r="O36" s="268"/>
      <c r="P36" s="269" t="s">
        <v>336</v>
      </c>
      <c r="Q36" s="270" t="s">
        <v>339</v>
      </c>
      <c r="R36" s="271" t="s">
        <v>364</v>
      </c>
      <c r="S36" s="272">
        <v>25</v>
      </c>
      <c r="T36" s="273">
        <v>30</v>
      </c>
      <c r="U36" s="274" t="s">
        <v>367</v>
      </c>
      <c r="V36" s="274" t="s">
        <v>367</v>
      </c>
      <c r="W36" s="275"/>
      <c r="X36" s="276"/>
      <c r="Y36" s="277"/>
      <c r="Z36" s="63"/>
      <c r="AA36" s="84"/>
      <c r="AB36" s="85"/>
      <c r="AC36" s="86"/>
      <c r="AD36" s="87"/>
    </row>
    <row r="37" spans="1:30" ht="15.75" customHeight="1" x14ac:dyDescent="0.2">
      <c r="A37" s="258" t="s">
        <v>117</v>
      </c>
      <c r="B37" s="259" t="s">
        <v>118</v>
      </c>
      <c r="C37" s="260" t="s">
        <v>119</v>
      </c>
      <c r="D37" s="258" t="s">
        <v>120</v>
      </c>
      <c r="E37" s="259" t="s">
        <v>70</v>
      </c>
      <c r="F37" s="260" t="s">
        <v>368</v>
      </c>
      <c r="G37" s="261" t="s">
        <v>188</v>
      </c>
      <c r="H37" s="262" t="s">
        <v>189</v>
      </c>
      <c r="I37" s="259" t="s">
        <v>124</v>
      </c>
      <c r="J37" s="263">
        <v>2005</v>
      </c>
      <c r="K37" s="264">
        <v>0.75</v>
      </c>
      <c r="L37" s="265">
        <v>0</v>
      </c>
      <c r="M37" s="266" t="s">
        <v>222</v>
      </c>
      <c r="N37" s="267"/>
      <c r="O37" s="268"/>
      <c r="P37" s="269" t="s">
        <v>336</v>
      </c>
      <c r="Q37" s="270" t="s">
        <v>340</v>
      </c>
      <c r="R37" s="271" t="s">
        <v>364</v>
      </c>
      <c r="S37" s="272">
        <v>16.666666666666668</v>
      </c>
      <c r="T37" s="273">
        <v>20</v>
      </c>
      <c r="U37" s="274" t="s">
        <v>367</v>
      </c>
      <c r="V37" s="274" t="s">
        <v>367</v>
      </c>
      <c r="W37" s="275"/>
      <c r="X37" s="276"/>
      <c r="Y37" s="277"/>
      <c r="Z37" s="63"/>
      <c r="AA37" s="84"/>
      <c r="AB37" s="85"/>
      <c r="AC37" s="86"/>
      <c r="AD37" s="87"/>
    </row>
    <row r="38" spans="1:30" ht="15.75" customHeight="1" x14ac:dyDescent="0.2">
      <c r="A38" s="258" t="s">
        <v>117</v>
      </c>
      <c r="B38" s="259" t="s">
        <v>118</v>
      </c>
      <c r="C38" s="260" t="s">
        <v>119</v>
      </c>
      <c r="D38" s="258" t="s">
        <v>120</v>
      </c>
      <c r="E38" s="259" t="s">
        <v>70</v>
      </c>
      <c r="F38" s="260" t="s">
        <v>368</v>
      </c>
      <c r="G38" s="261" t="s">
        <v>210</v>
      </c>
      <c r="H38" s="262" t="s">
        <v>211</v>
      </c>
      <c r="I38" s="259" t="s">
        <v>124</v>
      </c>
      <c r="J38" s="263">
        <v>2006</v>
      </c>
      <c r="K38" s="264">
        <v>0.75</v>
      </c>
      <c r="L38" s="265">
        <v>0</v>
      </c>
      <c r="M38" s="266" t="s">
        <v>222</v>
      </c>
      <c r="N38" s="267"/>
      <c r="O38" s="268"/>
      <c r="P38" s="269" t="s">
        <v>355</v>
      </c>
      <c r="Q38" s="270" t="s">
        <v>358</v>
      </c>
      <c r="R38" s="271" t="s">
        <v>364</v>
      </c>
      <c r="S38" s="272">
        <v>29.166666666666668</v>
      </c>
      <c r="T38" s="273">
        <v>35</v>
      </c>
      <c r="U38" s="274" t="s">
        <v>367</v>
      </c>
      <c r="V38" s="274" t="s">
        <v>367</v>
      </c>
      <c r="W38" s="275"/>
      <c r="X38" s="276"/>
      <c r="Y38" s="277"/>
      <c r="Z38" s="63"/>
      <c r="AA38" s="84"/>
      <c r="AB38" s="85"/>
      <c r="AC38" s="86"/>
      <c r="AD38" s="87"/>
    </row>
    <row r="39" spans="1:30" ht="15.75" customHeight="1" x14ac:dyDescent="0.2">
      <c r="A39" s="258" t="s">
        <v>117</v>
      </c>
      <c r="B39" s="259" t="s">
        <v>118</v>
      </c>
      <c r="C39" s="260" t="s">
        <v>119</v>
      </c>
      <c r="D39" s="258" t="s">
        <v>120</v>
      </c>
      <c r="E39" s="259" t="s">
        <v>70</v>
      </c>
      <c r="F39" s="260" t="s">
        <v>369</v>
      </c>
      <c r="G39" s="261" t="s">
        <v>186</v>
      </c>
      <c r="H39" s="262" t="s">
        <v>187</v>
      </c>
      <c r="I39" s="259" t="s">
        <v>124</v>
      </c>
      <c r="J39" s="263">
        <v>2009</v>
      </c>
      <c r="K39" s="264">
        <v>0.75</v>
      </c>
      <c r="L39" s="265">
        <v>0</v>
      </c>
      <c r="M39" s="266" t="s">
        <v>222</v>
      </c>
      <c r="N39" s="267"/>
      <c r="O39" s="268"/>
      <c r="P39" s="269" t="s">
        <v>341</v>
      </c>
      <c r="Q39" s="270" t="s">
        <v>344</v>
      </c>
      <c r="R39" s="271" t="s">
        <v>364</v>
      </c>
      <c r="S39" s="272">
        <v>37.5</v>
      </c>
      <c r="T39" s="273">
        <v>45</v>
      </c>
      <c r="U39" s="274" t="s">
        <v>367</v>
      </c>
      <c r="V39" s="274" t="s">
        <v>367</v>
      </c>
      <c r="W39" s="275"/>
      <c r="X39" s="276"/>
      <c r="Y39" s="277"/>
      <c r="Z39" s="63"/>
      <c r="AA39" s="84"/>
      <c r="AB39" s="85"/>
      <c r="AC39" s="86"/>
      <c r="AD39" s="87"/>
    </row>
    <row r="40" spans="1:30" ht="15.75" customHeight="1" x14ac:dyDescent="0.2">
      <c r="A40" s="258" t="s">
        <v>117</v>
      </c>
      <c r="B40" s="259" t="s">
        <v>118</v>
      </c>
      <c r="C40" s="260" t="s">
        <v>119</v>
      </c>
      <c r="D40" s="258" t="s">
        <v>120</v>
      </c>
      <c r="E40" s="259" t="s">
        <v>70</v>
      </c>
      <c r="F40" s="260" t="s">
        <v>131</v>
      </c>
      <c r="G40" s="261" t="s">
        <v>206</v>
      </c>
      <c r="H40" s="262" t="s">
        <v>207</v>
      </c>
      <c r="I40" s="259" t="s">
        <v>124</v>
      </c>
      <c r="J40" s="263">
        <v>2009</v>
      </c>
      <c r="K40" s="264">
        <v>0.75</v>
      </c>
      <c r="L40" s="265">
        <v>0</v>
      </c>
      <c r="M40" s="266" t="s">
        <v>222</v>
      </c>
      <c r="N40" s="267"/>
      <c r="O40" s="268"/>
      <c r="P40" s="269" t="s">
        <v>350</v>
      </c>
      <c r="Q40" s="270" t="s">
        <v>353</v>
      </c>
      <c r="R40" s="271" t="s">
        <v>364</v>
      </c>
      <c r="S40" s="272">
        <v>54.166666666666671</v>
      </c>
      <c r="T40" s="273">
        <v>65</v>
      </c>
      <c r="U40" s="274" t="s">
        <v>367</v>
      </c>
      <c r="V40" s="274" t="s">
        <v>367</v>
      </c>
      <c r="W40" s="275"/>
      <c r="X40" s="276"/>
      <c r="Y40" s="277"/>
      <c r="Z40" s="63"/>
      <c r="AA40" s="84"/>
      <c r="AB40" s="85"/>
      <c r="AC40" s="86"/>
      <c r="AD40" s="87"/>
    </row>
    <row r="41" spans="1:30" ht="15.75" customHeight="1" x14ac:dyDescent="0.2">
      <c r="A41" s="258" t="s">
        <v>117</v>
      </c>
      <c r="B41" s="259" t="s">
        <v>118</v>
      </c>
      <c r="C41" s="260" t="s">
        <v>119</v>
      </c>
      <c r="D41" s="258" t="s">
        <v>120</v>
      </c>
      <c r="E41" s="259" t="s">
        <v>70</v>
      </c>
      <c r="F41" s="260" t="s">
        <v>131</v>
      </c>
      <c r="G41" s="261" t="s">
        <v>190</v>
      </c>
      <c r="H41" s="262" t="s">
        <v>191</v>
      </c>
      <c r="I41" s="259" t="s">
        <v>124</v>
      </c>
      <c r="J41" s="263">
        <v>2006</v>
      </c>
      <c r="K41" s="264">
        <v>0.75</v>
      </c>
      <c r="L41" s="265">
        <v>0</v>
      </c>
      <c r="M41" s="266" t="s">
        <v>222</v>
      </c>
      <c r="N41" s="267"/>
      <c r="O41" s="268"/>
      <c r="P41" s="269" t="s">
        <v>341</v>
      </c>
      <c r="Q41" s="270" t="s">
        <v>342</v>
      </c>
      <c r="R41" s="271" t="s">
        <v>364</v>
      </c>
      <c r="S41" s="272">
        <v>66.666666666666671</v>
      </c>
      <c r="T41" s="273">
        <v>80</v>
      </c>
      <c r="U41" s="274" t="s">
        <v>367</v>
      </c>
      <c r="V41" s="274" t="s">
        <v>367</v>
      </c>
      <c r="W41" s="275"/>
      <c r="X41" s="276"/>
      <c r="Y41" s="277"/>
      <c r="Z41" s="63"/>
      <c r="AA41" s="84"/>
      <c r="AB41" s="85"/>
      <c r="AC41" s="86"/>
      <c r="AD41" s="87"/>
    </row>
    <row r="42" spans="1:30" ht="15.75" customHeight="1" x14ac:dyDescent="0.2">
      <c r="A42" s="258" t="s">
        <v>117</v>
      </c>
      <c r="B42" s="259" t="s">
        <v>118</v>
      </c>
      <c r="C42" s="260" t="s">
        <v>119</v>
      </c>
      <c r="D42" s="258" t="s">
        <v>120</v>
      </c>
      <c r="E42" s="259" t="s">
        <v>70</v>
      </c>
      <c r="F42" s="260" t="s">
        <v>131</v>
      </c>
      <c r="G42" s="261" t="s">
        <v>202</v>
      </c>
      <c r="H42" s="262" t="s">
        <v>203</v>
      </c>
      <c r="I42" s="259" t="s">
        <v>124</v>
      </c>
      <c r="J42" s="263">
        <v>1996</v>
      </c>
      <c r="K42" s="264">
        <v>0.75</v>
      </c>
      <c r="L42" s="265">
        <v>0</v>
      </c>
      <c r="M42" s="266" t="s">
        <v>222</v>
      </c>
      <c r="N42" s="267"/>
      <c r="O42" s="268"/>
      <c r="P42" s="269" t="s">
        <v>350</v>
      </c>
      <c r="Q42" s="270" t="s">
        <v>351</v>
      </c>
      <c r="R42" s="271" t="s">
        <v>364</v>
      </c>
      <c r="S42" s="272">
        <v>50</v>
      </c>
      <c r="T42" s="273">
        <v>60</v>
      </c>
      <c r="U42" s="274" t="s">
        <v>367</v>
      </c>
      <c r="V42" s="274" t="s">
        <v>367</v>
      </c>
      <c r="W42" s="275"/>
      <c r="X42" s="276"/>
      <c r="Y42" s="277"/>
      <c r="Z42" s="63"/>
      <c r="AA42" s="84"/>
      <c r="AB42" s="85"/>
      <c r="AC42" s="86"/>
      <c r="AD42" s="87"/>
    </row>
    <row r="43" spans="1:30" ht="15.75" customHeight="1" x14ac:dyDescent="0.2">
      <c r="A43" s="258" t="s">
        <v>117</v>
      </c>
      <c r="B43" s="259" t="s">
        <v>118</v>
      </c>
      <c r="C43" s="260" t="s">
        <v>119</v>
      </c>
      <c r="D43" s="258" t="s">
        <v>120</v>
      </c>
      <c r="E43" s="259" t="s">
        <v>70</v>
      </c>
      <c r="F43" s="260" t="s">
        <v>131</v>
      </c>
      <c r="G43" s="261" t="s">
        <v>138</v>
      </c>
      <c r="H43" s="262" t="s">
        <v>132</v>
      </c>
      <c r="I43" s="259" t="s">
        <v>124</v>
      </c>
      <c r="J43" s="263">
        <v>1986</v>
      </c>
      <c r="K43" s="264">
        <v>0.75</v>
      </c>
      <c r="L43" s="265">
        <v>0</v>
      </c>
      <c r="M43" s="266" t="s">
        <v>222</v>
      </c>
      <c r="N43" s="267"/>
      <c r="O43" s="268" t="s">
        <v>221</v>
      </c>
      <c r="P43" s="285" t="s">
        <v>243</v>
      </c>
      <c r="Q43" s="270" t="s">
        <v>246</v>
      </c>
      <c r="R43" s="271" t="s">
        <v>364</v>
      </c>
      <c r="S43" s="272">
        <v>933.33333333333337</v>
      </c>
      <c r="T43" s="273">
        <v>1120</v>
      </c>
      <c r="U43" s="284" t="s">
        <v>56</v>
      </c>
      <c r="V43" s="284" t="s">
        <v>56</v>
      </c>
      <c r="W43" s="275"/>
      <c r="X43" s="276"/>
      <c r="Y43" s="277"/>
      <c r="Z43" s="63"/>
      <c r="AA43" s="84"/>
      <c r="AB43" s="85"/>
      <c r="AC43" s="86"/>
      <c r="AD43" s="87"/>
    </row>
    <row r="44" spans="1:30" ht="15.75" customHeight="1" x14ac:dyDescent="0.2">
      <c r="A44" s="68" t="s">
        <v>117</v>
      </c>
      <c r="B44" s="69" t="s">
        <v>118</v>
      </c>
      <c r="C44" s="70" t="s">
        <v>119</v>
      </c>
      <c r="D44" s="71" t="s">
        <v>120</v>
      </c>
      <c r="E44" s="72" t="s">
        <v>70</v>
      </c>
      <c r="F44" s="73" t="s">
        <v>131</v>
      </c>
      <c r="G44" s="74" t="s">
        <v>138</v>
      </c>
      <c r="H44" s="75" t="s">
        <v>132</v>
      </c>
      <c r="I44" s="72" t="s">
        <v>124</v>
      </c>
      <c r="J44" s="76">
        <v>1989</v>
      </c>
      <c r="K44" s="77">
        <v>0.75</v>
      </c>
      <c r="L44" s="165">
        <v>1</v>
      </c>
      <c r="M44" s="166" t="s">
        <v>222</v>
      </c>
      <c r="N44" s="167" t="s">
        <v>224</v>
      </c>
      <c r="O44" s="168"/>
      <c r="P44" s="173" t="s">
        <v>243</v>
      </c>
      <c r="Q44" s="172" t="s">
        <v>247</v>
      </c>
      <c r="R44" s="78" t="s">
        <v>364</v>
      </c>
      <c r="S44" s="79">
        <v>683.33333333333337</v>
      </c>
      <c r="T44" s="80">
        <v>820</v>
      </c>
      <c r="U44" s="187" t="s">
        <v>56</v>
      </c>
      <c r="V44" s="187" t="s">
        <v>56</v>
      </c>
      <c r="W44" s="81"/>
      <c r="X44" s="82">
        <f>W44*S44</f>
        <v>0</v>
      </c>
      <c r="Y44" s="83">
        <f>W44*T44</f>
        <v>0</v>
      </c>
      <c r="Z44" s="63"/>
      <c r="AA44" s="84"/>
      <c r="AB44" s="85"/>
      <c r="AC44" s="86"/>
      <c r="AD44" s="87"/>
    </row>
    <row r="45" spans="1:30" ht="15.75" customHeight="1" x14ac:dyDescent="0.2">
      <c r="A45" s="68" t="s">
        <v>117</v>
      </c>
      <c r="B45" s="69" t="s">
        <v>118</v>
      </c>
      <c r="C45" s="70" t="s">
        <v>119</v>
      </c>
      <c r="D45" s="71" t="s">
        <v>120</v>
      </c>
      <c r="E45" s="72" t="s">
        <v>70</v>
      </c>
      <c r="F45" s="73" t="s">
        <v>131</v>
      </c>
      <c r="G45" s="74" t="s">
        <v>138</v>
      </c>
      <c r="H45" s="75" t="s">
        <v>132</v>
      </c>
      <c r="I45" s="72" t="s">
        <v>124</v>
      </c>
      <c r="J45" s="76">
        <v>1992</v>
      </c>
      <c r="K45" s="77">
        <v>0.75</v>
      </c>
      <c r="L45" s="165">
        <v>1</v>
      </c>
      <c r="M45" s="166" t="s">
        <v>220</v>
      </c>
      <c r="N45" s="167"/>
      <c r="O45" s="169" t="s">
        <v>221</v>
      </c>
      <c r="P45" s="173" t="s">
        <v>236</v>
      </c>
      <c r="Q45" s="172" t="s">
        <v>237</v>
      </c>
      <c r="R45" s="78" t="s">
        <v>364</v>
      </c>
      <c r="S45" s="79">
        <v>500</v>
      </c>
      <c r="T45" s="80">
        <v>600</v>
      </c>
      <c r="U45" s="187" t="s">
        <v>56</v>
      </c>
      <c r="V45" s="187" t="s">
        <v>56</v>
      </c>
      <c r="W45" s="81"/>
      <c r="X45" s="82">
        <f>W45*S45</f>
        <v>0</v>
      </c>
      <c r="Y45" s="83">
        <f>W45*T45</f>
        <v>0</v>
      </c>
      <c r="Z45" s="63"/>
      <c r="AA45" s="84"/>
      <c r="AB45" s="85"/>
      <c r="AC45" s="86"/>
      <c r="AD45" s="87"/>
    </row>
    <row r="46" spans="1:30" ht="15.75" customHeight="1" x14ac:dyDescent="0.2">
      <c r="A46" s="68" t="s">
        <v>117</v>
      </c>
      <c r="B46" s="69" t="s">
        <v>118</v>
      </c>
      <c r="C46" s="70" t="s">
        <v>119</v>
      </c>
      <c r="D46" s="71" t="s">
        <v>120</v>
      </c>
      <c r="E46" s="72" t="s">
        <v>70</v>
      </c>
      <c r="F46" s="73" t="s">
        <v>131</v>
      </c>
      <c r="G46" s="74" t="s">
        <v>138</v>
      </c>
      <c r="H46" s="75" t="s">
        <v>132</v>
      </c>
      <c r="I46" s="72" t="s">
        <v>124</v>
      </c>
      <c r="J46" s="76">
        <v>1993</v>
      </c>
      <c r="K46" s="77">
        <v>0.75</v>
      </c>
      <c r="L46" s="165">
        <v>2</v>
      </c>
      <c r="M46" s="166" t="s">
        <v>222</v>
      </c>
      <c r="N46" s="167"/>
      <c r="O46" s="168"/>
      <c r="P46" s="171" t="s">
        <v>282</v>
      </c>
      <c r="Q46" s="172" t="s">
        <v>283</v>
      </c>
      <c r="R46" s="78" t="s">
        <v>364</v>
      </c>
      <c r="S46" s="79">
        <v>491.66666666666669</v>
      </c>
      <c r="T46" s="80">
        <v>590</v>
      </c>
      <c r="U46" s="187" t="s">
        <v>56</v>
      </c>
      <c r="V46" s="187" t="s">
        <v>56</v>
      </c>
      <c r="W46" s="81"/>
      <c r="X46" s="82">
        <f>W46*S46</f>
        <v>0</v>
      </c>
      <c r="Y46" s="83">
        <f>W46*T46</f>
        <v>0</v>
      </c>
      <c r="Z46" s="63"/>
      <c r="AA46" s="84"/>
      <c r="AB46" s="85"/>
      <c r="AC46" s="86"/>
      <c r="AD46" s="87"/>
    </row>
    <row r="47" spans="1:30" ht="15.75" customHeight="1" x14ac:dyDescent="0.2">
      <c r="A47" s="68" t="s">
        <v>117</v>
      </c>
      <c r="B47" s="69" t="s">
        <v>118</v>
      </c>
      <c r="C47" s="70" t="s">
        <v>119</v>
      </c>
      <c r="D47" s="71" t="s">
        <v>120</v>
      </c>
      <c r="E47" s="72" t="s">
        <v>70</v>
      </c>
      <c r="F47" s="73" t="s">
        <v>131</v>
      </c>
      <c r="G47" s="74" t="s">
        <v>138</v>
      </c>
      <c r="H47" s="75" t="s">
        <v>132</v>
      </c>
      <c r="I47" s="72" t="s">
        <v>124</v>
      </c>
      <c r="J47" s="76">
        <v>1994</v>
      </c>
      <c r="K47" s="77">
        <v>0.75</v>
      </c>
      <c r="L47" s="165">
        <v>3</v>
      </c>
      <c r="M47" s="166" t="s">
        <v>222</v>
      </c>
      <c r="N47" s="167"/>
      <c r="O47" s="168"/>
      <c r="P47" s="171" t="s">
        <v>295</v>
      </c>
      <c r="Q47" s="172" t="s">
        <v>296</v>
      </c>
      <c r="R47" s="78" t="s">
        <v>364</v>
      </c>
      <c r="S47" s="79">
        <v>554.16666666666674</v>
      </c>
      <c r="T47" s="80">
        <v>665</v>
      </c>
      <c r="U47" s="187" t="s">
        <v>56</v>
      </c>
      <c r="V47" s="187" t="s">
        <v>56</v>
      </c>
      <c r="W47" s="81"/>
      <c r="X47" s="82">
        <f>W47*S47</f>
        <v>0</v>
      </c>
      <c r="Y47" s="83">
        <f>W47*T47</f>
        <v>0</v>
      </c>
      <c r="Z47" s="63"/>
      <c r="AA47" s="84"/>
      <c r="AB47" s="85"/>
      <c r="AC47" s="86"/>
      <c r="AD47" s="87"/>
    </row>
    <row r="48" spans="1:30" ht="15.75" customHeight="1" x14ac:dyDescent="0.2">
      <c r="A48" s="68" t="s">
        <v>117</v>
      </c>
      <c r="B48" s="69" t="s">
        <v>118</v>
      </c>
      <c r="C48" s="70" t="s">
        <v>119</v>
      </c>
      <c r="D48" s="71" t="s">
        <v>120</v>
      </c>
      <c r="E48" s="72" t="s">
        <v>70</v>
      </c>
      <c r="F48" s="73" t="s">
        <v>131</v>
      </c>
      <c r="G48" s="74" t="s">
        <v>138</v>
      </c>
      <c r="H48" s="75" t="s">
        <v>132</v>
      </c>
      <c r="I48" s="72" t="s">
        <v>124</v>
      </c>
      <c r="J48" s="76">
        <v>1994</v>
      </c>
      <c r="K48" s="77">
        <v>0.75</v>
      </c>
      <c r="L48" s="165">
        <v>1</v>
      </c>
      <c r="M48" s="166" t="s">
        <v>222</v>
      </c>
      <c r="N48" s="167" t="s">
        <v>224</v>
      </c>
      <c r="O48" s="168"/>
      <c r="P48" s="171" t="s">
        <v>282</v>
      </c>
      <c r="Q48" s="172" t="s">
        <v>284</v>
      </c>
      <c r="R48" s="78" t="s">
        <v>364</v>
      </c>
      <c r="S48" s="79">
        <v>554.16666666666674</v>
      </c>
      <c r="T48" s="80">
        <v>665</v>
      </c>
      <c r="U48" s="187" t="s">
        <v>56</v>
      </c>
      <c r="V48" s="187" t="s">
        <v>56</v>
      </c>
      <c r="W48" s="81"/>
      <c r="X48" s="82">
        <f>W48*S48</f>
        <v>0</v>
      </c>
      <c r="Y48" s="83">
        <f>W48*T48</f>
        <v>0</v>
      </c>
      <c r="Z48" s="63"/>
      <c r="AA48" s="84"/>
      <c r="AB48" s="85"/>
      <c r="AC48" s="86"/>
      <c r="AD48" s="87"/>
    </row>
    <row r="49" spans="1:30" ht="15.75" customHeight="1" x14ac:dyDescent="0.2">
      <c r="A49" s="68" t="s">
        <v>117</v>
      </c>
      <c r="B49" s="69" t="s">
        <v>118</v>
      </c>
      <c r="C49" s="70" t="s">
        <v>119</v>
      </c>
      <c r="D49" s="71" t="s">
        <v>120</v>
      </c>
      <c r="E49" s="72" t="s">
        <v>70</v>
      </c>
      <c r="F49" s="73" t="s">
        <v>131</v>
      </c>
      <c r="G49" s="74" t="s">
        <v>138</v>
      </c>
      <c r="H49" s="75" t="s">
        <v>132</v>
      </c>
      <c r="I49" s="72" t="s">
        <v>124</v>
      </c>
      <c r="J49" s="76">
        <v>1994</v>
      </c>
      <c r="K49" s="77">
        <v>0.75</v>
      </c>
      <c r="L49" s="165">
        <v>1</v>
      </c>
      <c r="M49" s="166" t="s">
        <v>225</v>
      </c>
      <c r="N49" s="167" t="s">
        <v>226</v>
      </c>
      <c r="O49" s="168"/>
      <c r="P49" s="173" t="s">
        <v>243</v>
      </c>
      <c r="Q49" s="172" t="s">
        <v>248</v>
      </c>
      <c r="R49" s="78" t="s">
        <v>364</v>
      </c>
      <c r="S49" s="79">
        <v>554.16666666666674</v>
      </c>
      <c r="T49" s="80">
        <v>665</v>
      </c>
      <c r="U49" s="187" t="s">
        <v>56</v>
      </c>
      <c r="V49" s="187" t="s">
        <v>56</v>
      </c>
      <c r="W49" s="81"/>
      <c r="X49" s="82">
        <f>W49*S49</f>
        <v>0</v>
      </c>
      <c r="Y49" s="83">
        <f>W49*T49</f>
        <v>0</v>
      </c>
      <c r="Z49" s="63"/>
      <c r="AA49" s="84"/>
      <c r="AB49" s="85"/>
      <c r="AC49" s="86"/>
      <c r="AD49" s="87"/>
    </row>
    <row r="50" spans="1:30" ht="15.75" customHeight="1" x14ac:dyDescent="0.2">
      <c r="A50" s="68" t="s">
        <v>117</v>
      </c>
      <c r="B50" s="69" t="s">
        <v>118</v>
      </c>
      <c r="C50" s="70" t="s">
        <v>119</v>
      </c>
      <c r="D50" s="71" t="s">
        <v>120</v>
      </c>
      <c r="E50" s="72" t="s">
        <v>70</v>
      </c>
      <c r="F50" s="73" t="s">
        <v>131</v>
      </c>
      <c r="G50" s="74" t="s">
        <v>138</v>
      </c>
      <c r="H50" s="75" t="s">
        <v>132</v>
      </c>
      <c r="I50" s="72" t="s">
        <v>124</v>
      </c>
      <c r="J50" s="76">
        <v>1995</v>
      </c>
      <c r="K50" s="77">
        <v>0.75</v>
      </c>
      <c r="L50" s="165">
        <v>4</v>
      </c>
      <c r="M50" s="166" t="s">
        <v>222</v>
      </c>
      <c r="N50" s="167"/>
      <c r="O50" s="168"/>
      <c r="P50" s="171" t="s">
        <v>282</v>
      </c>
      <c r="Q50" s="172" t="s">
        <v>285</v>
      </c>
      <c r="R50" s="78" t="s">
        <v>364</v>
      </c>
      <c r="S50" s="79">
        <v>666.66666666666674</v>
      </c>
      <c r="T50" s="80">
        <v>800</v>
      </c>
      <c r="U50" s="187" t="s">
        <v>56</v>
      </c>
      <c r="V50" s="187" t="s">
        <v>56</v>
      </c>
      <c r="W50" s="81"/>
      <c r="X50" s="82">
        <f>W50*S50</f>
        <v>0</v>
      </c>
      <c r="Y50" s="83">
        <f>W50*T50</f>
        <v>0</v>
      </c>
      <c r="Z50" s="63"/>
      <c r="AA50" s="84"/>
      <c r="AB50" s="85"/>
      <c r="AC50" s="86"/>
      <c r="AD50" s="87"/>
    </row>
    <row r="51" spans="1:30" ht="15.75" customHeight="1" x14ac:dyDescent="0.2">
      <c r="A51" s="68" t="s">
        <v>117</v>
      </c>
      <c r="B51" s="69" t="s">
        <v>118</v>
      </c>
      <c r="C51" s="70" t="s">
        <v>119</v>
      </c>
      <c r="D51" s="71" t="s">
        <v>120</v>
      </c>
      <c r="E51" s="72" t="s">
        <v>70</v>
      </c>
      <c r="F51" s="73" t="s">
        <v>131</v>
      </c>
      <c r="G51" s="74" t="s">
        <v>138</v>
      </c>
      <c r="H51" s="75" t="s">
        <v>132</v>
      </c>
      <c r="I51" s="72" t="s">
        <v>124</v>
      </c>
      <c r="J51" s="76">
        <v>1996</v>
      </c>
      <c r="K51" s="77">
        <v>0.75</v>
      </c>
      <c r="L51" s="165">
        <v>4</v>
      </c>
      <c r="M51" s="166" t="s">
        <v>222</v>
      </c>
      <c r="N51" s="167"/>
      <c r="O51" s="168"/>
      <c r="P51" s="171" t="s">
        <v>298</v>
      </c>
      <c r="Q51" s="172" t="s">
        <v>299</v>
      </c>
      <c r="R51" s="78" t="s">
        <v>364</v>
      </c>
      <c r="S51" s="79">
        <v>825</v>
      </c>
      <c r="T51" s="80">
        <v>990</v>
      </c>
      <c r="U51" s="187" t="s">
        <v>56</v>
      </c>
      <c r="V51" s="187" t="s">
        <v>56</v>
      </c>
      <c r="W51" s="81"/>
      <c r="X51" s="82">
        <f>W51*S51</f>
        <v>0</v>
      </c>
      <c r="Y51" s="83">
        <f>W51*T51</f>
        <v>0</v>
      </c>
      <c r="Z51" s="63"/>
      <c r="AA51" s="84"/>
      <c r="AB51" s="85"/>
      <c r="AC51" s="86"/>
      <c r="AD51" s="87"/>
    </row>
    <row r="52" spans="1:30" ht="15.75" customHeight="1" x14ac:dyDescent="0.2">
      <c r="A52" s="68" t="s">
        <v>117</v>
      </c>
      <c r="B52" s="69" t="s">
        <v>118</v>
      </c>
      <c r="C52" s="70" t="s">
        <v>119</v>
      </c>
      <c r="D52" s="71" t="s">
        <v>120</v>
      </c>
      <c r="E52" s="72" t="s">
        <v>70</v>
      </c>
      <c r="F52" s="73" t="s">
        <v>131</v>
      </c>
      <c r="G52" s="74" t="s">
        <v>138</v>
      </c>
      <c r="H52" s="75" t="s">
        <v>132</v>
      </c>
      <c r="I52" s="72" t="s">
        <v>124</v>
      </c>
      <c r="J52" s="76">
        <v>1997</v>
      </c>
      <c r="K52" s="77">
        <v>0.75</v>
      </c>
      <c r="L52" s="165">
        <v>1</v>
      </c>
      <c r="M52" s="166" t="s">
        <v>222</v>
      </c>
      <c r="N52" s="167"/>
      <c r="O52" s="168"/>
      <c r="P52" s="171" t="s">
        <v>282</v>
      </c>
      <c r="Q52" s="172" t="s">
        <v>286</v>
      </c>
      <c r="R52" s="78" t="s">
        <v>364</v>
      </c>
      <c r="S52" s="79">
        <v>520.83333333333337</v>
      </c>
      <c r="T52" s="80">
        <v>625</v>
      </c>
      <c r="U52" s="187" t="s">
        <v>56</v>
      </c>
      <c r="V52" s="187" t="s">
        <v>56</v>
      </c>
      <c r="W52" s="81"/>
      <c r="X52" s="82">
        <f>W52*S52</f>
        <v>0</v>
      </c>
      <c r="Y52" s="83">
        <f>W52*T52</f>
        <v>0</v>
      </c>
      <c r="Z52" s="63"/>
      <c r="AA52" s="84"/>
      <c r="AB52" s="85"/>
      <c r="AC52" s="86"/>
      <c r="AD52" s="87"/>
    </row>
    <row r="53" spans="1:30" ht="15.75" customHeight="1" x14ac:dyDescent="0.2">
      <c r="A53" s="68" t="s">
        <v>117</v>
      </c>
      <c r="B53" s="69" t="s">
        <v>118</v>
      </c>
      <c r="C53" s="70" t="s">
        <v>119</v>
      </c>
      <c r="D53" s="71" t="s">
        <v>120</v>
      </c>
      <c r="E53" s="72" t="s">
        <v>70</v>
      </c>
      <c r="F53" s="73" t="s">
        <v>131</v>
      </c>
      <c r="G53" s="74" t="s">
        <v>138</v>
      </c>
      <c r="H53" s="75" t="s">
        <v>132</v>
      </c>
      <c r="I53" s="72" t="s">
        <v>124</v>
      </c>
      <c r="J53" s="76">
        <v>1998</v>
      </c>
      <c r="K53" s="77">
        <v>0.75</v>
      </c>
      <c r="L53" s="165">
        <v>1</v>
      </c>
      <c r="M53" s="166" t="s">
        <v>222</v>
      </c>
      <c r="N53" s="167"/>
      <c r="O53" s="168"/>
      <c r="P53" s="171" t="s">
        <v>282</v>
      </c>
      <c r="Q53" s="172" t="s">
        <v>287</v>
      </c>
      <c r="R53" s="78" t="s">
        <v>364</v>
      </c>
      <c r="S53" s="79">
        <v>625</v>
      </c>
      <c r="T53" s="80">
        <v>750</v>
      </c>
      <c r="U53" s="187" t="s">
        <v>56</v>
      </c>
      <c r="V53" s="187" t="s">
        <v>56</v>
      </c>
      <c r="W53" s="81"/>
      <c r="X53" s="82">
        <f>W53*S53</f>
        <v>0</v>
      </c>
      <c r="Y53" s="83">
        <f>W53*T53</f>
        <v>0</v>
      </c>
      <c r="Z53" s="63"/>
      <c r="AA53" s="84"/>
      <c r="AB53" s="85"/>
      <c r="AC53" s="86"/>
      <c r="AD53" s="87"/>
    </row>
    <row r="54" spans="1:30" ht="15.75" customHeight="1" x14ac:dyDescent="0.2">
      <c r="A54" s="68" t="s">
        <v>117</v>
      </c>
      <c r="B54" s="69" t="s">
        <v>118</v>
      </c>
      <c r="C54" s="70" t="s">
        <v>119</v>
      </c>
      <c r="D54" s="71" t="s">
        <v>120</v>
      </c>
      <c r="E54" s="72" t="s">
        <v>70</v>
      </c>
      <c r="F54" s="73" t="s">
        <v>131</v>
      </c>
      <c r="G54" s="74" t="s">
        <v>138</v>
      </c>
      <c r="H54" s="75" t="s">
        <v>132</v>
      </c>
      <c r="I54" s="72" t="s">
        <v>124</v>
      </c>
      <c r="J54" s="76">
        <v>2001</v>
      </c>
      <c r="K54" s="77">
        <v>0.75</v>
      </c>
      <c r="L54" s="165">
        <v>1</v>
      </c>
      <c r="M54" s="166" t="s">
        <v>222</v>
      </c>
      <c r="N54" s="167"/>
      <c r="O54" s="168"/>
      <c r="P54" s="171" t="s">
        <v>298</v>
      </c>
      <c r="Q54" s="172" t="s">
        <v>300</v>
      </c>
      <c r="R54" s="78" t="s">
        <v>364</v>
      </c>
      <c r="S54" s="79">
        <v>541.66666666666674</v>
      </c>
      <c r="T54" s="80">
        <v>650</v>
      </c>
      <c r="U54" s="187" t="s">
        <v>56</v>
      </c>
      <c r="V54" s="187" t="s">
        <v>56</v>
      </c>
      <c r="W54" s="81"/>
      <c r="X54" s="82">
        <f>W54*S54</f>
        <v>0</v>
      </c>
      <c r="Y54" s="83">
        <f>W54*T54</f>
        <v>0</v>
      </c>
      <c r="Z54" s="63"/>
      <c r="AA54" s="84"/>
      <c r="AB54" s="85"/>
      <c r="AC54" s="86"/>
      <c r="AD54" s="87"/>
    </row>
    <row r="55" spans="1:30" ht="15.75" customHeight="1" x14ac:dyDescent="0.2">
      <c r="A55" s="68" t="s">
        <v>117</v>
      </c>
      <c r="B55" s="69" t="s">
        <v>118</v>
      </c>
      <c r="C55" s="70" t="s">
        <v>119</v>
      </c>
      <c r="D55" s="71" t="s">
        <v>120</v>
      </c>
      <c r="E55" s="72" t="s">
        <v>70</v>
      </c>
      <c r="F55" s="73" t="s">
        <v>131</v>
      </c>
      <c r="G55" s="74" t="s">
        <v>138</v>
      </c>
      <c r="H55" s="75" t="s">
        <v>132</v>
      </c>
      <c r="I55" s="72" t="s">
        <v>124</v>
      </c>
      <c r="J55" s="76">
        <v>2002</v>
      </c>
      <c r="K55" s="77">
        <v>0.75</v>
      </c>
      <c r="L55" s="165">
        <v>2</v>
      </c>
      <c r="M55" s="166" t="s">
        <v>222</v>
      </c>
      <c r="N55" s="167"/>
      <c r="O55" s="168"/>
      <c r="P55" s="171" t="s">
        <v>282</v>
      </c>
      <c r="Q55" s="172" t="s">
        <v>288</v>
      </c>
      <c r="R55" s="78" t="s">
        <v>364</v>
      </c>
      <c r="S55" s="79">
        <v>600</v>
      </c>
      <c r="T55" s="80">
        <v>720</v>
      </c>
      <c r="U55" s="187" t="s">
        <v>56</v>
      </c>
      <c r="V55" s="187" t="s">
        <v>56</v>
      </c>
      <c r="W55" s="81"/>
      <c r="X55" s="82">
        <f>W55*S55</f>
        <v>0</v>
      </c>
      <c r="Y55" s="83">
        <f>W55*T55</f>
        <v>0</v>
      </c>
      <c r="Z55" s="63"/>
      <c r="AA55" s="84"/>
      <c r="AB55" s="85"/>
      <c r="AC55" s="86"/>
      <c r="AD55" s="87"/>
    </row>
    <row r="56" spans="1:30" ht="15.75" customHeight="1" x14ac:dyDescent="0.2">
      <c r="A56" s="68" t="s">
        <v>117</v>
      </c>
      <c r="B56" s="69" t="s">
        <v>118</v>
      </c>
      <c r="C56" s="70" t="s">
        <v>119</v>
      </c>
      <c r="D56" s="71" t="s">
        <v>120</v>
      </c>
      <c r="E56" s="72" t="s">
        <v>70</v>
      </c>
      <c r="F56" s="73" t="s">
        <v>131</v>
      </c>
      <c r="G56" s="74" t="s">
        <v>138</v>
      </c>
      <c r="H56" s="75" t="s">
        <v>132</v>
      </c>
      <c r="I56" s="72" t="s">
        <v>124</v>
      </c>
      <c r="J56" s="76">
        <v>2004</v>
      </c>
      <c r="K56" s="77">
        <v>0.75</v>
      </c>
      <c r="L56" s="165">
        <v>3</v>
      </c>
      <c r="M56" s="166" t="s">
        <v>222</v>
      </c>
      <c r="N56" s="167"/>
      <c r="O56" s="168"/>
      <c r="P56" s="171" t="s">
        <v>295</v>
      </c>
      <c r="Q56" s="172" t="s">
        <v>297</v>
      </c>
      <c r="R56" s="78" t="s">
        <v>364</v>
      </c>
      <c r="S56" s="79">
        <v>575</v>
      </c>
      <c r="T56" s="80">
        <v>690</v>
      </c>
      <c r="U56" s="187" t="s">
        <v>56</v>
      </c>
      <c r="V56" s="187" t="s">
        <v>56</v>
      </c>
      <c r="W56" s="81"/>
      <c r="X56" s="82">
        <f>W56*S56</f>
        <v>0</v>
      </c>
      <c r="Y56" s="83">
        <f>W56*T56</f>
        <v>0</v>
      </c>
      <c r="Z56" s="63"/>
      <c r="AA56" s="84"/>
      <c r="AB56" s="85"/>
      <c r="AC56" s="86"/>
      <c r="AD56" s="87"/>
    </row>
    <row r="57" spans="1:30" ht="15.75" customHeight="1" x14ac:dyDescent="0.2">
      <c r="A57" s="68" t="s">
        <v>117</v>
      </c>
      <c r="B57" s="69" t="s">
        <v>118</v>
      </c>
      <c r="C57" s="70" t="s">
        <v>119</v>
      </c>
      <c r="D57" s="71" t="s">
        <v>120</v>
      </c>
      <c r="E57" s="72" t="s">
        <v>70</v>
      </c>
      <c r="F57" s="73" t="s">
        <v>131</v>
      </c>
      <c r="G57" s="74" t="s">
        <v>134</v>
      </c>
      <c r="H57" s="75" t="s">
        <v>149</v>
      </c>
      <c r="I57" s="72" t="s">
        <v>124</v>
      </c>
      <c r="J57" s="76">
        <v>1996</v>
      </c>
      <c r="K57" s="77">
        <v>0.75</v>
      </c>
      <c r="L57" s="165">
        <v>1</v>
      </c>
      <c r="M57" s="166" t="s">
        <v>222</v>
      </c>
      <c r="N57" s="167"/>
      <c r="O57" s="168"/>
      <c r="P57" s="173" t="s">
        <v>266</v>
      </c>
      <c r="Q57" s="172" t="s">
        <v>270</v>
      </c>
      <c r="R57" s="78" t="s">
        <v>364</v>
      </c>
      <c r="S57" s="79">
        <v>591.66666666666674</v>
      </c>
      <c r="T57" s="80">
        <v>710</v>
      </c>
      <c r="U57" s="187" t="s">
        <v>56</v>
      </c>
      <c r="V57" s="187" t="s">
        <v>56</v>
      </c>
      <c r="W57" s="81"/>
      <c r="X57" s="82">
        <f>W57*S57</f>
        <v>0</v>
      </c>
      <c r="Y57" s="83">
        <f>W57*T57</f>
        <v>0</v>
      </c>
      <c r="Z57" s="63"/>
      <c r="AA57" s="84"/>
      <c r="AB57" s="85"/>
      <c r="AC57" s="86"/>
      <c r="AD57" s="87"/>
    </row>
    <row r="58" spans="1:30" ht="15.75" customHeight="1" x14ac:dyDescent="0.2">
      <c r="A58" s="68" t="s">
        <v>117</v>
      </c>
      <c r="B58" s="69" t="s">
        <v>118</v>
      </c>
      <c r="C58" s="70" t="s">
        <v>119</v>
      </c>
      <c r="D58" s="71" t="s">
        <v>120</v>
      </c>
      <c r="E58" s="72" t="s">
        <v>70</v>
      </c>
      <c r="F58" s="73" t="s">
        <v>131</v>
      </c>
      <c r="G58" s="74" t="s">
        <v>134</v>
      </c>
      <c r="H58" s="75" t="s">
        <v>149</v>
      </c>
      <c r="I58" s="72" t="s">
        <v>124</v>
      </c>
      <c r="J58" s="76">
        <v>1997</v>
      </c>
      <c r="K58" s="77">
        <v>0.75</v>
      </c>
      <c r="L58" s="165">
        <v>1</v>
      </c>
      <c r="M58" s="166" t="s">
        <v>222</v>
      </c>
      <c r="N58" s="167"/>
      <c r="O58" s="168"/>
      <c r="P58" s="173" t="s">
        <v>266</v>
      </c>
      <c r="Q58" s="172" t="s">
        <v>271</v>
      </c>
      <c r="R58" s="78" t="s">
        <v>364</v>
      </c>
      <c r="S58" s="79">
        <v>350</v>
      </c>
      <c r="T58" s="80">
        <v>420</v>
      </c>
      <c r="U58" s="187" t="s">
        <v>56</v>
      </c>
      <c r="V58" s="187" t="s">
        <v>56</v>
      </c>
      <c r="W58" s="81"/>
      <c r="X58" s="82">
        <f>W58*S58</f>
        <v>0</v>
      </c>
      <c r="Y58" s="83">
        <f>W58*T58</f>
        <v>0</v>
      </c>
      <c r="Z58" s="63"/>
      <c r="AA58" s="84"/>
      <c r="AB58" s="85"/>
      <c r="AC58" s="86"/>
      <c r="AD58" s="87"/>
    </row>
    <row r="59" spans="1:30" ht="15.75" customHeight="1" x14ac:dyDescent="0.2">
      <c r="A59" s="258" t="s">
        <v>117</v>
      </c>
      <c r="B59" s="259" t="s">
        <v>118</v>
      </c>
      <c r="C59" s="260" t="s">
        <v>119</v>
      </c>
      <c r="D59" s="258" t="s">
        <v>120</v>
      </c>
      <c r="E59" s="259" t="s">
        <v>70</v>
      </c>
      <c r="F59" s="260" t="s">
        <v>131</v>
      </c>
      <c r="G59" s="261" t="s">
        <v>134</v>
      </c>
      <c r="H59" s="262" t="s">
        <v>149</v>
      </c>
      <c r="I59" s="259" t="s">
        <v>124</v>
      </c>
      <c r="J59" s="263">
        <v>1998</v>
      </c>
      <c r="K59" s="264">
        <v>0.75</v>
      </c>
      <c r="L59" s="265">
        <v>0</v>
      </c>
      <c r="M59" s="266" t="s">
        <v>222</v>
      </c>
      <c r="N59" s="267"/>
      <c r="O59" s="268"/>
      <c r="P59" s="285" t="s">
        <v>266</v>
      </c>
      <c r="Q59" s="270" t="s">
        <v>272</v>
      </c>
      <c r="R59" s="271" t="s">
        <v>364</v>
      </c>
      <c r="S59" s="272">
        <v>383.33333333333337</v>
      </c>
      <c r="T59" s="273">
        <v>460</v>
      </c>
      <c r="U59" s="284" t="s">
        <v>56</v>
      </c>
      <c r="V59" s="284" t="s">
        <v>56</v>
      </c>
      <c r="W59" s="275"/>
      <c r="X59" s="276"/>
      <c r="Y59" s="277"/>
      <c r="Z59" s="63"/>
      <c r="AA59" s="84"/>
      <c r="AB59" s="85"/>
      <c r="AC59" s="86"/>
      <c r="AD59" s="87"/>
    </row>
    <row r="60" spans="1:30" ht="15.75" customHeight="1" x14ac:dyDescent="0.2">
      <c r="A60" s="68" t="s">
        <v>117</v>
      </c>
      <c r="B60" s="69" t="s">
        <v>118</v>
      </c>
      <c r="C60" s="70" t="s">
        <v>119</v>
      </c>
      <c r="D60" s="71" t="s">
        <v>120</v>
      </c>
      <c r="E60" s="72" t="s">
        <v>70</v>
      </c>
      <c r="F60" s="73" t="s">
        <v>131</v>
      </c>
      <c r="G60" s="74" t="s">
        <v>134</v>
      </c>
      <c r="H60" s="75" t="s">
        <v>135</v>
      </c>
      <c r="I60" s="72" t="s">
        <v>124</v>
      </c>
      <c r="J60" s="76">
        <v>1995</v>
      </c>
      <c r="K60" s="77">
        <v>0.75</v>
      </c>
      <c r="L60" s="165">
        <v>1</v>
      </c>
      <c r="M60" s="166" t="s">
        <v>222</v>
      </c>
      <c r="N60" s="167"/>
      <c r="O60" s="168"/>
      <c r="P60" s="173" t="s">
        <v>266</v>
      </c>
      <c r="Q60" s="172" t="s">
        <v>273</v>
      </c>
      <c r="R60" s="78" t="s">
        <v>364</v>
      </c>
      <c r="S60" s="79">
        <v>183.33333333333334</v>
      </c>
      <c r="T60" s="80">
        <v>220</v>
      </c>
      <c r="U60" s="187" t="s">
        <v>56</v>
      </c>
      <c r="V60" s="187" t="s">
        <v>56</v>
      </c>
      <c r="W60" s="81"/>
      <c r="X60" s="82">
        <f>W60*S60</f>
        <v>0</v>
      </c>
      <c r="Y60" s="83">
        <f>W60*T60</f>
        <v>0</v>
      </c>
      <c r="Z60" s="63"/>
      <c r="AA60" s="84"/>
      <c r="AB60" s="85"/>
      <c r="AC60" s="86"/>
      <c r="AD60" s="87"/>
    </row>
    <row r="61" spans="1:30" ht="15.75" customHeight="1" x14ac:dyDescent="0.2">
      <c r="A61" s="68" t="s">
        <v>117</v>
      </c>
      <c r="B61" s="69" t="s">
        <v>118</v>
      </c>
      <c r="C61" s="70" t="s">
        <v>119</v>
      </c>
      <c r="D61" s="71" t="s">
        <v>120</v>
      </c>
      <c r="E61" s="72" t="s">
        <v>70</v>
      </c>
      <c r="F61" s="73" t="s">
        <v>131</v>
      </c>
      <c r="G61" s="74" t="s">
        <v>134</v>
      </c>
      <c r="H61" s="75" t="s">
        <v>135</v>
      </c>
      <c r="I61" s="72" t="s">
        <v>124</v>
      </c>
      <c r="J61" s="76">
        <v>2005</v>
      </c>
      <c r="K61" s="77">
        <v>0.75</v>
      </c>
      <c r="L61" s="165">
        <v>2</v>
      </c>
      <c r="M61" s="166" t="s">
        <v>222</v>
      </c>
      <c r="N61" s="167"/>
      <c r="O61" s="168"/>
      <c r="P61" s="173" t="s">
        <v>239</v>
      </c>
      <c r="Q61" s="172" t="s">
        <v>240</v>
      </c>
      <c r="R61" s="78" t="s">
        <v>364</v>
      </c>
      <c r="S61" s="79">
        <v>166.66666666666669</v>
      </c>
      <c r="T61" s="80">
        <v>200</v>
      </c>
      <c r="U61" s="187" t="s">
        <v>56</v>
      </c>
      <c r="V61" s="187" t="s">
        <v>56</v>
      </c>
      <c r="W61" s="81"/>
      <c r="X61" s="82">
        <f>W61*S61</f>
        <v>0</v>
      </c>
      <c r="Y61" s="83">
        <f>W61*T61</f>
        <v>0</v>
      </c>
      <c r="Z61" s="63"/>
      <c r="AA61" s="84"/>
      <c r="AB61" s="85"/>
      <c r="AC61" s="86"/>
      <c r="AD61" s="87"/>
    </row>
    <row r="62" spans="1:30" ht="15.75" customHeight="1" x14ac:dyDescent="0.2">
      <c r="A62" s="68" t="s">
        <v>117</v>
      </c>
      <c r="B62" s="69" t="s">
        <v>118</v>
      </c>
      <c r="C62" s="70" t="s">
        <v>119</v>
      </c>
      <c r="D62" s="71" t="s">
        <v>120</v>
      </c>
      <c r="E62" s="72" t="s">
        <v>70</v>
      </c>
      <c r="F62" s="73" t="s">
        <v>131</v>
      </c>
      <c r="G62" s="74" t="s">
        <v>136</v>
      </c>
      <c r="H62" s="75" t="s">
        <v>137</v>
      </c>
      <c r="I62" s="72" t="s">
        <v>124</v>
      </c>
      <c r="J62" s="76">
        <v>2003</v>
      </c>
      <c r="K62" s="77">
        <v>0.75</v>
      </c>
      <c r="L62" s="165">
        <v>1</v>
      </c>
      <c r="M62" s="166" t="s">
        <v>222</v>
      </c>
      <c r="N62" s="167"/>
      <c r="O62" s="168"/>
      <c r="P62" s="173" t="s">
        <v>239</v>
      </c>
      <c r="Q62" s="172" t="s">
        <v>241</v>
      </c>
      <c r="R62" s="78" t="s">
        <v>364</v>
      </c>
      <c r="S62" s="79">
        <v>125</v>
      </c>
      <c r="T62" s="80">
        <v>150</v>
      </c>
      <c r="U62" s="181" t="s">
        <v>367</v>
      </c>
      <c r="V62" s="181" t="s">
        <v>367</v>
      </c>
      <c r="W62" s="81"/>
      <c r="X62" s="82">
        <f>W62*S62</f>
        <v>0</v>
      </c>
      <c r="Y62" s="83">
        <f>W62*T62</f>
        <v>0</v>
      </c>
      <c r="Z62" s="63"/>
      <c r="AA62" s="84"/>
      <c r="AB62" s="85"/>
      <c r="AC62" s="86"/>
      <c r="AD62" s="87"/>
    </row>
    <row r="63" spans="1:30" ht="15.75" customHeight="1" x14ac:dyDescent="0.2">
      <c r="A63" s="68" t="s">
        <v>117</v>
      </c>
      <c r="B63" s="69" t="s">
        <v>118</v>
      </c>
      <c r="C63" s="70" t="s">
        <v>119</v>
      </c>
      <c r="D63" s="71" t="s">
        <v>120</v>
      </c>
      <c r="E63" s="72" t="s">
        <v>70</v>
      </c>
      <c r="F63" s="73" t="s">
        <v>131</v>
      </c>
      <c r="G63" s="74" t="s">
        <v>136</v>
      </c>
      <c r="H63" s="75" t="s">
        <v>137</v>
      </c>
      <c r="I63" s="72" t="s">
        <v>124</v>
      </c>
      <c r="J63" s="76">
        <v>2005</v>
      </c>
      <c r="K63" s="77">
        <v>0.75</v>
      </c>
      <c r="L63" s="165">
        <v>1</v>
      </c>
      <c r="M63" s="166" t="s">
        <v>222</v>
      </c>
      <c r="N63" s="167"/>
      <c r="O63" s="168"/>
      <c r="P63" s="173" t="s">
        <v>239</v>
      </c>
      <c r="Q63" s="172" t="s">
        <v>242</v>
      </c>
      <c r="R63" s="78" t="s">
        <v>364</v>
      </c>
      <c r="S63" s="79">
        <v>150</v>
      </c>
      <c r="T63" s="80">
        <v>180</v>
      </c>
      <c r="U63" s="181" t="s">
        <v>367</v>
      </c>
      <c r="V63" s="181" t="s">
        <v>367</v>
      </c>
      <c r="W63" s="81"/>
      <c r="X63" s="82">
        <f>W63*S63</f>
        <v>0</v>
      </c>
      <c r="Y63" s="83">
        <f>W63*T63</f>
        <v>0</v>
      </c>
      <c r="Z63" s="63"/>
      <c r="AA63" s="84"/>
      <c r="AB63" s="85"/>
      <c r="AC63" s="86"/>
      <c r="AD63" s="87"/>
    </row>
    <row r="64" spans="1:30" ht="15.75" customHeight="1" x14ac:dyDescent="0.2">
      <c r="A64" s="258" t="s">
        <v>117</v>
      </c>
      <c r="B64" s="259" t="s">
        <v>118</v>
      </c>
      <c r="C64" s="260" t="s">
        <v>119</v>
      </c>
      <c r="D64" s="258" t="s">
        <v>120</v>
      </c>
      <c r="E64" s="259" t="s">
        <v>70</v>
      </c>
      <c r="F64" s="260" t="s">
        <v>131</v>
      </c>
      <c r="G64" s="261" t="s">
        <v>136</v>
      </c>
      <c r="H64" s="262" t="s">
        <v>137</v>
      </c>
      <c r="I64" s="259" t="s">
        <v>124</v>
      </c>
      <c r="J64" s="263">
        <v>2006</v>
      </c>
      <c r="K64" s="264">
        <v>0.75</v>
      </c>
      <c r="L64" s="265">
        <v>0</v>
      </c>
      <c r="M64" s="266" t="s">
        <v>222</v>
      </c>
      <c r="N64" s="267"/>
      <c r="O64" s="268"/>
      <c r="P64" s="285" t="s">
        <v>239</v>
      </c>
      <c r="Q64" s="270" t="s">
        <v>244</v>
      </c>
      <c r="R64" s="271" t="s">
        <v>364</v>
      </c>
      <c r="S64" s="272">
        <v>91.666666666666671</v>
      </c>
      <c r="T64" s="273">
        <v>110</v>
      </c>
      <c r="U64" s="274" t="s">
        <v>367</v>
      </c>
      <c r="V64" s="274" t="s">
        <v>367</v>
      </c>
      <c r="W64" s="275"/>
      <c r="X64" s="276"/>
      <c r="Y64" s="277"/>
      <c r="Z64" s="63"/>
      <c r="AA64" s="84"/>
      <c r="AB64" s="85"/>
      <c r="AC64" s="86"/>
      <c r="AD64" s="87"/>
    </row>
    <row r="65" spans="1:30" ht="15.75" customHeight="1" x14ac:dyDescent="0.2">
      <c r="A65" s="258" t="s">
        <v>117</v>
      </c>
      <c r="B65" s="259" t="s">
        <v>118</v>
      </c>
      <c r="C65" s="260" t="s">
        <v>119</v>
      </c>
      <c r="D65" s="258" t="s">
        <v>120</v>
      </c>
      <c r="E65" s="259" t="s">
        <v>70</v>
      </c>
      <c r="F65" s="260" t="s">
        <v>131</v>
      </c>
      <c r="G65" s="261" t="s">
        <v>136</v>
      </c>
      <c r="H65" s="262" t="s">
        <v>137</v>
      </c>
      <c r="I65" s="259" t="s">
        <v>124</v>
      </c>
      <c r="J65" s="263">
        <v>2008</v>
      </c>
      <c r="K65" s="264">
        <v>0.75</v>
      </c>
      <c r="L65" s="265">
        <v>0</v>
      </c>
      <c r="M65" s="266" t="s">
        <v>222</v>
      </c>
      <c r="N65" s="267"/>
      <c r="O65" s="268"/>
      <c r="P65" s="285" t="s">
        <v>239</v>
      </c>
      <c r="Q65" s="286" t="s">
        <v>245</v>
      </c>
      <c r="R65" s="271" t="s">
        <v>364</v>
      </c>
      <c r="S65" s="272">
        <v>83.333333333333343</v>
      </c>
      <c r="T65" s="273">
        <v>100</v>
      </c>
      <c r="U65" s="274" t="s">
        <v>367</v>
      </c>
      <c r="V65" s="274" t="s">
        <v>367</v>
      </c>
      <c r="W65" s="275"/>
      <c r="X65" s="276"/>
      <c r="Y65" s="277"/>
      <c r="Z65" s="63"/>
      <c r="AA65" s="84"/>
      <c r="AB65" s="85"/>
      <c r="AC65" s="86"/>
      <c r="AD65" s="87"/>
    </row>
    <row r="66" spans="1:30" ht="15.75" customHeight="1" x14ac:dyDescent="0.2">
      <c r="A66" s="68" t="s">
        <v>117</v>
      </c>
      <c r="B66" s="69" t="s">
        <v>118</v>
      </c>
      <c r="C66" s="70" t="s">
        <v>119</v>
      </c>
      <c r="D66" s="71" t="s">
        <v>120</v>
      </c>
      <c r="E66" s="72" t="s">
        <v>70</v>
      </c>
      <c r="F66" s="73" t="s">
        <v>131</v>
      </c>
      <c r="G66" s="74" t="s">
        <v>139</v>
      </c>
      <c r="H66" s="75" t="s">
        <v>133</v>
      </c>
      <c r="I66" s="72" t="s">
        <v>124</v>
      </c>
      <c r="J66" s="76">
        <v>1989</v>
      </c>
      <c r="K66" s="77">
        <v>0.75</v>
      </c>
      <c r="L66" s="165">
        <v>1</v>
      </c>
      <c r="M66" s="166" t="s">
        <v>225</v>
      </c>
      <c r="N66" s="167"/>
      <c r="O66" s="168"/>
      <c r="P66" s="173" t="s">
        <v>243</v>
      </c>
      <c r="Q66" s="174" t="s">
        <v>249</v>
      </c>
      <c r="R66" s="78" t="s">
        <v>364</v>
      </c>
      <c r="S66" s="79">
        <f>T66/1.2</f>
        <v>416.66666666666669</v>
      </c>
      <c r="T66" s="80">
        <v>500</v>
      </c>
      <c r="U66" s="187" t="s">
        <v>56</v>
      </c>
      <c r="V66" s="187" t="s">
        <v>56</v>
      </c>
      <c r="W66" s="81"/>
      <c r="X66" s="82">
        <f>W66*S66</f>
        <v>0</v>
      </c>
      <c r="Y66" s="83">
        <f>W66*T66</f>
        <v>0</v>
      </c>
      <c r="Z66" s="63"/>
      <c r="AA66" s="84"/>
      <c r="AB66" s="85"/>
      <c r="AC66" s="86"/>
      <c r="AD66" s="87"/>
    </row>
    <row r="67" spans="1:30" ht="15.75" customHeight="1" x14ac:dyDescent="0.2">
      <c r="A67" s="68" t="s">
        <v>117</v>
      </c>
      <c r="B67" s="69" t="s">
        <v>118</v>
      </c>
      <c r="C67" s="70" t="s">
        <v>119</v>
      </c>
      <c r="D67" s="71" t="s">
        <v>120</v>
      </c>
      <c r="E67" s="72" t="s">
        <v>70</v>
      </c>
      <c r="F67" s="73" t="s">
        <v>131</v>
      </c>
      <c r="G67" s="74" t="s">
        <v>139</v>
      </c>
      <c r="H67" s="75" t="s">
        <v>133</v>
      </c>
      <c r="I67" s="72" t="s">
        <v>124</v>
      </c>
      <c r="J67" s="76">
        <v>1989</v>
      </c>
      <c r="K67" s="77">
        <v>0.75</v>
      </c>
      <c r="L67" s="165">
        <v>4</v>
      </c>
      <c r="M67" s="166" t="s">
        <v>225</v>
      </c>
      <c r="N67" s="167"/>
      <c r="O67" s="168"/>
      <c r="P67" s="173" t="s">
        <v>365</v>
      </c>
      <c r="Q67" s="172" t="s">
        <v>366</v>
      </c>
      <c r="R67" s="78" t="s">
        <v>364</v>
      </c>
      <c r="S67" s="79">
        <f>T67/1.2</f>
        <v>416.66666666666669</v>
      </c>
      <c r="T67" s="80">
        <v>500</v>
      </c>
      <c r="U67" s="187" t="s">
        <v>56</v>
      </c>
      <c r="V67" s="187" t="s">
        <v>56</v>
      </c>
      <c r="W67" s="81"/>
      <c r="X67" s="82">
        <f>W67*S67</f>
        <v>0</v>
      </c>
      <c r="Y67" s="83">
        <f>W67*T67</f>
        <v>0</v>
      </c>
      <c r="Z67" s="63"/>
      <c r="AA67" s="84"/>
      <c r="AB67" s="85"/>
      <c r="AC67" s="86"/>
      <c r="AD67" s="87"/>
    </row>
    <row r="68" spans="1:30" ht="15.75" customHeight="1" x14ac:dyDescent="0.2">
      <c r="A68" s="68" t="s">
        <v>117</v>
      </c>
      <c r="B68" s="69" t="s">
        <v>118</v>
      </c>
      <c r="C68" s="70" t="s">
        <v>119</v>
      </c>
      <c r="D68" s="71" t="s">
        <v>120</v>
      </c>
      <c r="E68" s="72" t="s">
        <v>70</v>
      </c>
      <c r="F68" s="73" t="s">
        <v>131</v>
      </c>
      <c r="G68" s="74" t="s">
        <v>139</v>
      </c>
      <c r="H68" s="75" t="s">
        <v>133</v>
      </c>
      <c r="I68" s="72" t="s">
        <v>124</v>
      </c>
      <c r="J68" s="76">
        <v>1992</v>
      </c>
      <c r="K68" s="77">
        <v>0.75</v>
      </c>
      <c r="L68" s="165">
        <v>1</v>
      </c>
      <c r="M68" s="170" t="s">
        <v>222</v>
      </c>
      <c r="N68" s="167"/>
      <c r="O68" s="169" t="s">
        <v>223</v>
      </c>
      <c r="P68" s="173" t="s">
        <v>236</v>
      </c>
      <c r="Q68" s="172" t="s">
        <v>238</v>
      </c>
      <c r="R68" s="78" t="s">
        <v>364</v>
      </c>
      <c r="S68" s="79">
        <v>316.66666666666669</v>
      </c>
      <c r="T68" s="80">
        <v>380</v>
      </c>
      <c r="U68" s="187" t="s">
        <v>56</v>
      </c>
      <c r="V68" s="187" t="s">
        <v>56</v>
      </c>
      <c r="W68" s="81"/>
      <c r="X68" s="82">
        <f>W68*S68</f>
        <v>0</v>
      </c>
      <c r="Y68" s="83">
        <f>W68*T68</f>
        <v>0</v>
      </c>
      <c r="Z68" s="63"/>
      <c r="AA68" s="84"/>
      <c r="AB68" s="85"/>
      <c r="AC68" s="86"/>
      <c r="AD68" s="87"/>
    </row>
    <row r="69" spans="1:30" ht="15.75" customHeight="1" x14ac:dyDescent="0.2">
      <c r="A69" s="68" t="s">
        <v>117</v>
      </c>
      <c r="B69" s="69" t="s">
        <v>118</v>
      </c>
      <c r="C69" s="70" t="s">
        <v>119</v>
      </c>
      <c r="D69" s="71" t="s">
        <v>120</v>
      </c>
      <c r="E69" s="72" t="s">
        <v>70</v>
      </c>
      <c r="F69" s="73" t="s">
        <v>131</v>
      </c>
      <c r="G69" s="74" t="s">
        <v>139</v>
      </c>
      <c r="H69" s="75" t="s">
        <v>133</v>
      </c>
      <c r="I69" s="72" t="s">
        <v>124</v>
      </c>
      <c r="J69" s="76">
        <v>1993</v>
      </c>
      <c r="K69" s="77">
        <v>0.75</v>
      </c>
      <c r="L69" s="165">
        <v>2</v>
      </c>
      <c r="M69" s="166" t="s">
        <v>225</v>
      </c>
      <c r="N69" s="167" t="s">
        <v>227</v>
      </c>
      <c r="O69" s="168"/>
      <c r="P69" s="173" t="s">
        <v>243</v>
      </c>
      <c r="Q69" s="172" t="s">
        <v>250</v>
      </c>
      <c r="R69" s="78" t="s">
        <v>364</v>
      </c>
      <c r="S69" s="79">
        <v>358.33333333333337</v>
      </c>
      <c r="T69" s="80">
        <v>430</v>
      </c>
      <c r="U69" s="187" t="s">
        <v>56</v>
      </c>
      <c r="V69" s="187" t="s">
        <v>56</v>
      </c>
      <c r="W69" s="81"/>
      <c r="X69" s="82">
        <f>W69*S69</f>
        <v>0</v>
      </c>
      <c r="Y69" s="83">
        <f>W69*T69</f>
        <v>0</v>
      </c>
      <c r="Z69" s="63"/>
      <c r="AA69" s="84"/>
      <c r="AB69" s="85"/>
      <c r="AC69" s="86"/>
      <c r="AD69" s="87"/>
    </row>
    <row r="70" spans="1:30" ht="15.75" customHeight="1" x14ac:dyDescent="0.2">
      <c r="A70" s="68" t="s">
        <v>117</v>
      </c>
      <c r="B70" s="69" t="s">
        <v>118</v>
      </c>
      <c r="C70" s="70" t="s">
        <v>119</v>
      </c>
      <c r="D70" s="71" t="s">
        <v>120</v>
      </c>
      <c r="E70" s="72" t="s">
        <v>70</v>
      </c>
      <c r="F70" s="73" t="s">
        <v>131</v>
      </c>
      <c r="G70" s="74" t="s">
        <v>139</v>
      </c>
      <c r="H70" s="75" t="s">
        <v>133</v>
      </c>
      <c r="I70" s="72" t="s">
        <v>124</v>
      </c>
      <c r="J70" s="76">
        <v>1994</v>
      </c>
      <c r="K70" s="77">
        <v>0.75</v>
      </c>
      <c r="L70" s="165">
        <v>1</v>
      </c>
      <c r="M70" s="166" t="s">
        <v>222</v>
      </c>
      <c r="N70" s="167"/>
      <c r="O70" s="168"/>
      <c r="P70" s="173" t="s">
        <v>243</v>
      </c>
      <c r="Q70" s="172" t="s">
        <v>251</v>
      </c>
      <c r="R70" s="78" t="s">
        <v>364</v>
      </c>
      <c r="S70" s="79">
        <v>358.33333333333337</v>
      </c>
      <c r="T70" s="80">
        <v>430</v>
      </c>
      <c r="U70" s="187" t="s">
        <v>56</v>
      </c>
      <c r="V70" s="187" t="s">
        <v>56</v>
      </c>
      <c r="W70" s="81"/>
      <c r="X70" s="82">
        <f>W70*S70</f>
        <v>0</v>
      </c>
      <c r="Y70" s="83">
        <f>W70*T70</f>
        <v>0</v>
      </c>
      <c r="Z70" s="63"/>
      <c r="AA70" s="84"/>
      <c r="AB70" s="85"/>
      <c r="AC70" s="86"/>
      <c r="AD70" s="87"/>
    </row>
    <row r="71" spans="1:30" ht="15.75" customHeight="1" x14ac:dyDescent="0.2">
      <c r="A71" s="68" t="s">
        <v>117</v>
      </c>
      <c r="B71" s="69" t="s">
        <v>118</v>
      </c>
      <c r="C71" s="70" t="s">
        <v>119</v>
      </c>
      <c r="D71" s="71" t="s">
        <v>120</v>
      </c>
      <c r="E71" s="72" t="s">
        <v>70</v>
      </c>
      <c r="F71" s="73" t="s">
        <v>131</v>
      </c>
      <c r="G71" s="74" t="s">
        <v>139</v>
      </c>
      <c r="H71" s="75" t="s">
        <v>133</v>
      </c>
      <c r="I71" s="72" t="s">
        <v>124</v>
      </c>
      <c r="J71" s="76">
        <v>1995</v>
      </c>
      <c r="K71" s="77">
        <v>0.75</v>
      </c>
      <c r="L71" s="165">
        <v>3</v>
      </c>
      <c r="M71" s="166" t="s">
        <v>222</v>
      </c>
      <c r="N71" s="167"/>
      <c r="O71" s="168"/>
      <c r="P71" s="171" t="s">
        <v>289</v>
      </c>
      <c r="Q71" s="172" t="s">
        <v>290</v>
      </c>
      <c r="R71" s="78" t="s">
        <v>364</v>
      </c>
      <c r="S71" s="79">
        <v>433.33333333333337</v>
      </c>
      <c r="T71" s="80">
        <v>520</v>
      </c>
      <c r="U71" s="187" t="s">
        <v>56</v>
      </c>
      <c r="V71" s="187" t="s">
        <v>56</v>
      </c>
      <c r="W71" s="81"/>
      <c r="X71" s="82">
        <f>W71*S71</f>
        <v>0</v>
      </c>
      <c r="Y71" s="83">
        <f>W71*T71</f>
        <v>0</v>
      </c>
      <c r="Z71" s="63"/>
      <c r="AA71" s="84"/>
      <c r="AB71" s="85"/>
      <c r="AC71" s="86"/>
      <c r="AD71" s="87"/>
    </row>
    <row r="72" spans="1:30" ht="15.75" customHeight="1" x14ac:dyDescent="0.2">
      <c r="A72" s="68" t="s">
        <v>117</v>
      </c>
      <c r="B72" s="69" t="s">
        <v>118</v>
      </c>
      <c r="C72" s="70" t="s">
        <v>119</v>
      </c>
      <c r="D72" s="71" t="s">
        <v>120</v>
      </c>
      <c r="E72" s="72" t="s">
        <v>70</v>
      </c>
      <c r="F72" s="73" t="s">
        <v>131</v>
      </c>
      <c r="G72" s="74" t="s">
        <v>139</v>
      </c>
      <c r="H72" s="75" t="s">
        <v>133</v>
      </c>
      <c r="I72" s="72" t="s">
        <v>124</v>
      </c>
      <c r="J72" s="76">
        <v>1996</v>
      </c>
      <c r="K72" s="77">
        <v>0.75</v>
      </c>
      <c r="L72" s="165">
        <v>4</v>
      </c>
      <c r="M72" s="166" t="s">
        <v>222</v>
      </c>
      <c r="N72" s="167"/>
      <c r="O72" s="168" t="s">
        <v>228</v>
      </c>
      <c r="P72" s="171" t="s">
        <v>289</v>
      </c>
      <c r="Q72" s="172" t="s">
        <v>291</v>
      </c>
      <c r="R72" s="78" t="s">
        <v>364</v>
      </c>
      <c r="S72" s="79">
        <v>454.16666666666669</v>
      </c>
      <c r="T72" s="80">
        <v>545</v>
      </c>
      <c r="U72" s="187" t="s">
        <v>56</v>
      </c>
      <c r="V72" s="187" t="s">
        <v>56</v>
      </c>
      <c r="W72" s="81"/>
      <c r="X72" s="82">
        <f>W72*S72</f>
        <v>0</v>
      </c>
      <c r="Y72" s="83">
        <f>W72*T72</f>
        <v>0</v>
      </c>
      <c r="Z72" s="63"/>
      <c r="AA72" s="84"/>
      <c r="AB72" s="85"/>
      <c r="AC72" s="86"/>
      <c r="AD72" s="87"/>
    </row>
    <row r="73" spans="1:30" ht="15.75" customHeight="1" x14ac:dyDescent="0.2">
      <c r="A73" s="258" t="s">
        <v>117</v>
      </c>
      <c r="B73" s="259" t="s">
        <v>118</v>
      </c>
      <c r="C73" s="260" t="s">
        <v>119</v>
      </c>
      <c r="D73" s="258" t="s">
        <v>120</v>
      </c>
      <c r="E73" s="259" t="s">
        <v>70</v>
      </c>
      <c r="F73" s="260" t="s">
        <v>131</v>
      </c>
      <c r="G73" s="261" t="s">
        <v>139</v>
      </c>
      <c r="H73" s="262" t="s">
        <v>133</v>
      </c>
      <c r="I73" s="259" t="s">
        <v>124</v>
      </c>
      <c r="J73" s="263">
        <v>1998</v>
      </c>
      <c r="K73" s="264">
        <v>0.75</v>
      </c>
      <c r="L73" s="265">
        <v>0</v>
      </c>
      <c r="M73" s="266" t="s">
        <v>222</v>
      </c>
      <c r="N73" s="267"/>
      <c r="O73" s="268"/>
      <c r="P73" s="269" t="s">
        <v>289</v>
      </c>
      <c r="Q73" s="270" t="s">
        <v>292</v>
      </c>
      <c r="R73" s="271" t="s">
        <v>364</v>
      </c>
      <c r="S73" s="272">
        <v>416.66666666666669</v>
      </c>
      <c r="T73" s="273">
        <v>500</v>
      </c>
      <c r="U73" s="284" t="s">
        <v>56</v>
      </c>
      <c r="V73" s="284" t="s">
        <v>56</v>
      </c>
      <c r="W73" s="275"/>
      <c r="X73" s="276"/>
      <c r="Y73" s="277"/>
      <c r="Z73" s="63"/>
      <c r="AA73" s="84"/>
      <c r="AB73" s="85"/>
      <c r="AC73" s="86"/>
      <c r="AD73" s="87"/>
    </row>
    <row r="74" spans="1:30" ht="15.75" customHeight="1" x14ac:dyDescent="0.2">
      <c r="A74" s="68" t="s">
        <v>117</v>
      </c>
      <c r="B74" s="69" t="s">
        <v>118</v>
      </c>
      <c r="C74" s="70" t="s">
        <v>119</v>
      </c>
      <c r="D74" s="71" t="s">
        <v>120</v>
      </c>
      <c r="E74" s="72" t="s">
        <v>70</v>
      </c>
      <c r="F74" s="73" t="s">
        <v>131</v>
      </c>
      <c r="G74" s="74" t="s">
        <v>139</v>
      </c>
      <c r="H74" s="75" t="s">
        <v>133</v>
      </c>
      <c r="I74" s="72" t="s">
        <v>124</v>
      </c>
      <c r="J74" s="76">
        <v>1999</v>
      </c>
      <c r="K74" s="77">
        <v>0.75</v>
      </c>
      <c r="L74" s="165">
        <v>2</v>
      </c>
      <c r="M74" s="166" t="s">
        <v>222</v>
      </c>
      <c r="N74" s="167"/>
      <c r="O74" s="168"/>
      <c r="P74" s="173" t="s">
        <v>243</v>
      </c>
      <c r="Q74" s="172" t="s">
        <v>252</v>
      </c>
      <c r="R74" s="78" t="s">
        <v>364</v>
      </c>
      <c r="S74" s="79">
        <v>366.66666666666669</v>
      </c>
      <c r="T74" s="80">
        <v>440</v>
      </c>
      <c r="U74" s="187" t="s">
        <v>56</v>
      </c>
      <c r="V74" s="187" t="s">
        <v>56</v>
      </c>
      <c r="W74" s="81"/>
      <c r="X74" s="82">
        <f>W74*S74</f>
        <v>0</v>
      </c>
      <c r="Y74" s="83">
        <f>W74*T74</f>
        <v>0</v>
      </c>
      <c r="Z74" s="63"/>
      <c r="AA74" s="84"/>
      <c r="AB74" s="85"/>
      <c r="AC74" s="86"/>
      <c r="AD74" s="87"/>
    </row>
    <row r="75" spans="1:30" ht="15.75" customHeight="1" x14ac:dyDescent="0.2">
      <c r="A75" s="68" t="s">
        <v>117</v>
      </c>
      <c r="B75" s="69" t="s">
        <v>118</v>
      </c>
      <c r="C75" s="70" t="s">
        <v>119</v>
      </c>
      <c r="D75" s="71" t="s">
        <v>120</v>
      </c>
      <c r="E75" s="72" t="s">
        <v>70</v>
      </c>
      <c r="F75" s="73" t="s">
        <v>131</v>
      </c>
      <c r="G75" s="74" t="s">
        <v>139</v>
      </c>
      <c r="H75" s="75" t="s">
        <v>133</v>
      </c>
      <c r="I75" s="72" t="s">
        <v>124</v>
      </c>
      <c r="J75" s="76">
        <v>2001</v>
      </c>
      <c r="K75" s="77">
        <v>0.75</v>
      </c>
      <c r="L75" s="165">
        <v>3</v>
      </c>
      <c r="M75" s="166" t="s">
        <v>222</v>
      </c>
      <c r="N75" s="167"/>
      <c r="O75" s="168"/>
      <c r="P75" s="171" t="s">
        <v>301</v>
      </c>
      <c r="Q75" s="172" t="s">
        <v>302</v>
      </c>
      <c r="R75" s="78" t="s">
        <v>364</v>
      </c>
      <c r="S75" s="79">
        <v>383.33333333333337</v>
      </c>
      <c r="T75" s="80">
        <v>460</v>
      </c>
      <c r="U75" s="187" t="s">
        <v>56</v>
      </c>
      <c r="V75" s="187" t="s">
        <v>56</v>
      </c>
      <c r="W75" s="81"/>
      <c r="X75" s="82">
        <f>W75*S75</f>
        <v>0</v>
      </c>
      <c r="Y75" s="83">
        <f>W75*T75</f>
        <v>0</v>
      </c>
      <c r="Z75" s="63"/>
      <c r="AA75" s="84"/>
      <c r="AB75" s="85"/>
      <c r="AC75" s="86"/>
      <c r="AD75" s="87"/>
    </row>
    <row r="76" spans="1:30" ht="15.75" customHeight="1" x14ac:dyDescent="0.2">
      <c r="A76" s="68" t="s">
        <v>117</v>
      </c>
      <c r="B76" s="69" t="s">
        <v>118</v>
      </c>
      <c r="C76" s="70" t="s">
        <v>119</v>
      </c>
      <c r="D76" s="71" t="s">
        <v>120</v>
      </c>
      <c r="E76" s="72" t="s">
        <v>70</v>
      </c>
      <c r="F76" s="73" t="s">
        <v>131</v>
      </c>
      <c r="G76" s="74" t="s">
        <v>139</v>
      </c>
      <c r="H76" s="75" t="s">
        <v>133</v>
      </c>
      <c r="I76" s="72" t="s">
        <v>124</v>
      </c>
      <c r="J76" s="76">
        <v>2002</v>
      </c>
      <c r="K76" s="77">
        <v>0.75</v>
      </c>
      <c r="L76" s="165">
        <v>3</v>
      </c>
      <c r="M76" s="166" t="s">
        <v>222</v>
      </c>
      <c r="N76" s="167"/>
      <c r="O76" s="168"/>
      <c r="P76" s="171" t="s">
        <v>301</v>
      </c>
      <c r="Q76" s="172" t="s">
        <v>303</v>
      </c>
      <c r="R76" s="78" t="s">
        <v>364</v>
      </c>
      <c r="S76" s="79">
        <v>391.66666666666669</v>
      </c>
      <c r="T76" s="80">
        <v>470</v>
      </c>
      <c r="U76" s="187" t="s">
        <v>56</v>
      </c>
      <c r="V76" s="187" t="s">
        <v>56</v>
      </c>
      <c r="W76" s="81"/>
      <c r="X76" s="82">
        <f>W76*S76</f>
        <v>0</v>
      </c>
      <c r="Y76" s="83">
        <f>W76*T76</f>
        <v>0</v>
      </c>
      <c r="Z76" s="63"/>
      <c r="AA76" s="84"/>
      <c r="AB76" s="85"/>
      <c r="AC76" s="86"/>
      <c r="AD76" s="87"/>
    </row>
    <row r="77" spans="1:30" ht="15.75" customHeight="1" x14ac:dyDescent="0.2">
      <c r="A77" s="68" t="s">
        <v>117</v>
      </c>
      <c r="B77" s="69" t="s">
        <v>118</v>
      </c>
      <c r="C77" s="70" t="s">
        <v>119</v>
      </c>
      <c r="D77" s="71" t="s">
        <v>120</v>
      </c>
      <c r="E77" s="72" t="s">
        <v>70</v>
      </c>
      <c r="F77" s="73" t="s">
        <v>131</v>
      </c>
      <c r="G77" s="74" t="s">
        <v>139</v>
      </c>
      <c r="H77" s="75" t="s">
        <v>133</v>
      </c>
      <c r="I77" s="72" t="s">
        <v>124</v>
      </c>
      <c r="J77" s="76">
        <v>2003</v>
      </c>
      <c r="K77" s="77">
        <v>0.75</v>
      </c>
      <c r="L77" s="165">
        <v>3</v>
      </c>
      <c r="M77" s="166" t="s">
        <v>222</v>
      </c>
      <c r="N77" s="167"/>
      <c r="O77" s="168"/>
      <c r="P77" s="171" t="s">
        <v>301</v>
      </c>
      <c r="Q77" s="172" t="s">
        <v>304</v>
      </c>
      <c r="R77" s="78" t="s">
        <v>364</v>
      </c>
      <c r="S77" s="79">
        <v>475</v>
      </c>
      <c r="T77" s="80">
        <v>570</v>
      </c>
      <c r="U77" s="187" t="s">
        <v>56</v>
      </c>
      <c r="V77" s="187" t="s">
        <v>56</v>
      </c>
      <c r="W77" s="81"/>
      <c r="X77" s="82">
        <f>W77*S77</f>
        <v>0</v>
      </c>
      <c r="Y77" s="83">
        <f>W77*T77</f>
        <v>0</v>
      </c>
      <c r="Z77" s="63"/>
      <c r="AA77" s="84"/>
      <c r="AB77" s="85"/>
      <c r="AC77" s="86"/>
      <c r="AD77" s="87"/>
    </row>
    <row r="78" spans="1:30" ht="15.75" customHeight="1" x14ac:dyDescent="0.2">
      <c r="A78" s="68" t="s">
        <v>117</v>
      </c>
      <c r="B78" s="69" t="s">
        <v>118</v>
      </c>
      <c r="C78" s="70" t="s">
        <v>119</v>
      </c>
      <c r="D78" s="71" t="s">
        <v>120</v>
      </c>
      <c r="E78" s="72" t="s">
        <v>70</v>
      </c>
      <c r="F78" s="73" t="s">
        <v>131</v>
      </c>
      <c r="G78" s="74" t="s">
        <v>139</v>
      </c>
      <c r="H78" s="75" t="s">
        <v>133</v>
      </c>
      <c r="I78" s="72" t="s">
        <v>124</v>
      </c>
      <c r="J78" s="76">
        <v>2004</v>
      </c>
      <c r="K78" s="77">
        <v>0.75</v>
      </c>
      <c r="L78" s="165">
        <v>3</v>
      </c>
      <c r="M78" s="166" t="s">
        <v>222</v>
      </c>
      <c r="N78" s="167"/>
      <c r="O78" s="168"/>
      <c r="P78" s="171" t="s">
        <v>301</v>
      </c>
      <c r="Q78" s="172" t="s">
        <v>305</v>
      </c>
      <c r="R78" s="78" t="s">
        <v>364</v>
      </c>
      <c r="S78" s="79">
        <v>375</v>
      </c>
      <c r="T78" s="80">
        <v>450</v>
      </c>
      <c r="U78" s="187" t="s">
        <v>56</v>
      </c>
      <c r="V78" s="187" t="s">
        <v>56</v>
      </c>
      <c r="W78" s="81"/>
      <c r="X78" s="82">
        <f>W78*S78</f>
        <v>0</v>
      </c>
      <c r="Y78" s="83">
        <f>W78*T78</f>
        <v>0</v>
      </c>
      <c r="Z78" s="63"/>
      <c r="AA78" s="84"/>
      <c r="AB78" s="85"/>
      <c r="AC78" s="86"/>
      <c r="AD78" s="87"/>
    </row>
    <row r="79" spans="1:30" ht="15.75" customHeight="1" x14ac:dyDescent="0.2">
      <c r="A79" s="68" t="s">
        <v>117</v>
      </c>
      <c r="B79" s="69" t="s">
        <v>118</v>
      </c>
      <c r="C79" s="70" t="s">
        <v>119</v>
      </c>
      <c r="D79" s="71" t="s">
        <v>120</v>
      </c>
      <c r="E79" s="72" t="s">
        <v>70</v>
      </c>
      <c r="F79" s="73" t="s">
        <v>131</v>
      </c>
      <c r="G79" s="74" t="s">
        <v>139</v>
      </c>
      <c r="H79" s="75" t="s">
        <v>133</v>
      </c>
      <c r="I79" s="72" t="s">
        <v>124</v>
      </c>
      <c r="J79" s="76">
        <v>2004</v>
      </c>
      <c r="K79" s="77">
        <v>1.5</v>
      </c>
      <c r="L79" s="165">
        <v>1</v>
      </c>
      <c r="M79" s="166" t="s">
        <v>222</v>
      </c>
      <c r="N79" s="167"/>
      <c r="O79" s="168"/>
      <c r="P79" s="173" t="s">
        <v>253</v>
      </c>
      <c r="Q79" s="172" t="s">
        <v>254</v>
      </c>
      <c r="R79" s="78" t="s">
        <v>364</v>
      </c>
      <c r="S79" s="79">
        <v>741.66666666666674</v>
      </c>
      <c r="T79" s="80">
        <v>890</v>
      </c>
      <c r="U79" s="187" t="s">
        <v>56</v>
      </c>
      <c r="V79" s="187" t="s">
        <v>56</v>
      </c>
      <c r="W79" s="81"/>
      <c r="X79" s="82">
        <f>W79*S79</f>
        <v>0</v>
      </c>
      <c r="Y79" s="83">
        <f>W79*T79</f>
        <v>0</v>
      </c>
      <c r="Z79" s="63"/>
      <c r="AA79" s="84"/>
      <c r="AB79" s="85"/>
      <c r="AC79" s="86"/>
      <c r="AD79" s="87"/>
    </row>
    <row r="80" spans="1:30" ht="15.75" customHeight="1" x14ac:dyDescent="0.2">
      <c r="A80" s="68" t="s">
        <v>117</v>
      </c>
      <c r="B80" s="69" t="s">
        <v>118</v>
      </c>
      <c r="C80" s="70" t="s">
        <v>119</v>
      </c>
      <c r="D80" s="71" t="s">
        <v>120</v>
      </c>
      <c r="E80" s="72" t="s">
        <v>70</v>
      </c>
      <c r="F80" s="73" t="s">
        <v>131</v>
      </c>
      <c r="G80" s="74" t="s">
        <v>139</v>
      </c>
      <c r="H80" s="75" t="s">
        <v>133</v>
      </c>
      <c r="I80" s="72" t="s">
        <v>124</v>
      </c>
      <c r="J80" s="76">
        <v>2008</v>
      </c>
      <c r="K80" s="77">
        <v>0.75</v>
      </c>
      <c r="L80" s="165">
        <v>2</v>
      </c>
      <c r="M80" s="166" t="s">
        <v>220</v>
      </c>
      <c r="N80" s="167"/>
      <c r="O80" s="168"/>
      <c r="P80" s="171" t="s">
        <v>301</v>
      </c>
      <c r="Q80" s="172" t="s">
        <v>306</v>
      </c>
      <c r="R80" s="78" t="s">
        <v>364</v>
      </c>
      <c r="S80" s="79">
        <v>458.33333333333337</v>
      </c>
      <c r="T80" s="80">
        <v>550</v>
      </c>
      <c r="U80" s="187" t="s">
        <v>56</v>
      </c>
      <c r="V80" s="187" t="s">
        <v>56</v>
      </c>
      <c r="W80" s="81"/>
      <c r="X80" s="82">
        <f>W80*S80</f>
        <v>0</v>
      </c>
      <c r="Y80" s="83">
        <f>W80*T80</f>
        <v>0</v>
      </c>
      <c r="Z80" s="63"/>
      <c r="AA80" s="84"/>
      <c r="AB80" s="85"/>
      <c r="AC80" s="86"/>
      <c r="AD80" s="87"/>
    </row>
    <row r="81" spans="1:30" ht="15.75" customHeight="1" x14ac:dyDescent="0.2">
      <c r="A81" s="258" t="s">
        <v>117</v>
      </c>
      <c r="B81" s="259" t="s">
        <v>118</v>
      </c>
      <c r="C81" s="260" t="s">
        <v>119</v>
      </c>
      <c r="D81" s="258" t="s">
        <v>120</v>
      </c>
      <c r="E81" s="259" t="s">
        <v>70</v>
      </c>
      <c r="F81" s="260" t="s">
        <v>131</v>
      </c>
      <c r="G81" s="261" t="s">
        <v>196</v>
      </c>
      <c r="H81" s="262" t="s">
        <v>197</v>
      </c>
      <c r="I81" s="259" t="s">
        <v>124</v>
      </c>
      <c r="J81" s="263">
        <v>2004</v>
      </c>
      <c r="K81" s="264">
        <v>0.75</v>
      </c>
      <c r="L81" s="265">
        <v>0</v>
      </c>
      <c r="M81" s="266" t="s">
        <v>222</v>
      </c>
      <c r="N81" s="267" t="s">
        <v>230</v>
      </c>
      <c r="O81" s="268"/>
      <c r="P81" s="269" t="s">
        <v>345</v>
      </c>
      <c r="Q81" s="270" t="s">
        <v>347</v>
      </c>
      <c r="R81" s="271" t="s">
        <v>364</v>
      </c>
      <c r="S81" s="272">
        <v>87.5</v>
      </c>
      <c r="T81" s="273">
        <v>105</v>
      </c>
      <c r="U81" s="274" t="s">
        <v>367</v>
      </c>
      <c r="V81" s="274" t="s">
        <v>367</v>
      </c>
      <c r="W81" s="275"/>
      <c r="X81" s="276"/>
      <c r="Y81" s="277"/>
      <c r="Z81" s="63"/>
      <c r="AA81" s="84"/>
      <c r="AB81" s="85"/>
      <c r="AC81" s="86"/>
      <c r="AD81" s="87"/>
    </row>
    <row r="82" spans="1:30" ht="15.75" customHeight="1" x14ac:dyDescent="0.2">
      <c r="A82" s="68" t="s">
        <v>117</v>
      </c>
      <c r="B82" s="69" t="s">
        <v>118</v>
      </c>
      <c r="C82" s="70" t="s">
        <v>119</v>
      </c>
      <c r="D82" s="71" t="s">
        <v>120</v>
      </c>
      <c r="E82" s="72" t="s">
        <v>70</v>
      </c>
      <c r="F82" s="73" t="s">
        <v>131</v>
      </c>
      <c r="G82" s="74" t="s">
        <v>152</v>
      </c>
      <c r="H82" s="75" t="s">
        <v>153</v>
      </c>
      <c r="I82" s="72" t="s">
        <v>124</v>
      </c>
      <c r="J82" s="76">
        <v>1999</v>
      </c>
      <c r="K82" s="77">
        <v>0.75</v>
      </c>
      <c r="L82" s="165">
        <v>1</v>
      </c>
      <c r="M82" s="166" t="s">
        <v>222</v>
      </c>
      <c r="N82" s="167"/>
      <c r="O82" s="168"/>
      <c r="P82" s="171" t="s">
        <v>274</v>
      </c>
      <c r="Q82" s="172" t="s">
        <v>276</v>
      </c>
      <c r="R82" s="78" t="s">
        <v>364</v>
      </c>
      <c r="S82" s="79">
        <v>62.5</v>
      </c>
      <c r="T82" s="80">
        <v>75</v>
      </c>
      <c r="U82" s="181" t="s">
        <v>367</v>
      </c>
      <c r="V82" s="181" t="s">
        <v>367</v>
      </c>
      <c r="W82" s="81"/>
      <c r="X82" s="82">
        <f>W82*S82</f>
        <v>0</v>
      </c>
      <c r="Y82" s="83">
        <f>W82*T82</f>
        <v>0</v>
      </c>
      <c r="Z82" s="63"/>
      <c r="AA82" s="84"/>
      <c r="AB82" s="85"/>
      <c r="AC82" s="86"/>
      <c r="AD82" s="87"/>
    </row>
    <row r="83" spans="1:30" ht="15.75" customHeight="1" x14ac:dyDescent="0.2">
      <c r="A83" s="258" t="s">
        <v>117</v>
      </c>
      <c r="B83" s="259" t="s">
        <v>118</v>
      </c>
      <c r="C83" s="260" t="s">
        <v>119</v>
      </c>
      <c r="D83" s="258" t="s">
        <v>120</v>
      </c>
      <c r="E83" s="259" t="s">
        <v>70</v>
      </c>
      <c r="F83" s="260" t="s">
        <v>145</v>
      </c>
      <c r="G83" s="261" t="s">
        <v>146</v>
      </c>
      <c r="H83" s="262" t="s">
        <v>147</v>
      </c>
      <c r="I83" s="259" t="s">
        <v>124</v>
      </c>
      <c r="J83" s="263">
        <v>2002</v>
      </c>
      <c r="K83" s="264">
        <v>0.75</v>
      </c>
      <c r="L83" s="265">
        <v>0</v>
      </c>
      <c r="M83" s="266" t="s">
        <v>220</v>
      </c>
      <c r="N83" s="267"/>
      <c r="O83" s="268"/>
      <c r="P83" s="269" t="s">
        <v>307</v>
      </c>
      <c r="Q83" s="270" t="s">
        <v>308</v>
      </c>
      <c r="R83" s="271" t="s">
        <v>364</v>
      </c>
      <c r="S83" s="272">
        <v>300</v>
      </c>
      <c r="T83" s="273">
        <v>360</v>
      </c>
      <c r="U83" s="284" t="s">
        <v>56</v>
      </c>
      <c r="V83" s="284" t="s">
        <v>56</v>
      </c>
      <c r="W83" s="275"/>
      <c r="X83" s="276"/>
      <c r="Y83" s="277"/>
      <c r="Z83" s="63"/>
      <c r="AA83" s="84"/>
      <c r="AB83" s="85"/>
      <c r="AC83" s="86"/>
      <c r="AD83" s="87"/>
    </row>
    <row r="84" spans="1:30" ht="15.75" customHeight="1" x14ac:dyDescent="0.2">
      <c r="A84" s="68" t="s">
        <v>117</v>
      </c>
      <c r="B84" s="69" t="s">
        <v>118</v>
      </c>
      <c r="C84" s="70" t="s">
        <v>119</v>
      </c>
      <c r="D84" s="71" t="s">
        <v>120</v>
      </c>
      <c r="E84" s="72" t="s">
        <v>70</v>
      </c>
      <c r="F84" s="73" t="s">
        <v>145</v>
      </c>
      <c r="G84" s="74" t="s">
        <v>146</v>
      </c>
      <c r="H84" s="75" t="s">
        <v>147</v>
      </c>
      <c r="I84" s="72" t="s">
        <v>124</v>
      </c>
      <c r="J84" s="76">
        <v>2003</v>
      </c>
      <c r="K84" s="77">
        <v>0.75</v>
      </c>
      <c r="L84" s="165">
        <v>3</v>
      </c>
      <c r="M84" s="166">
        <v>-1</v>
      </c>
      <c r="N84" s="167"/>
      <c r="O84" s="168"/>
      <c r="P84" s="171" t="s">
        <v>307</v>
      </c>
      <c r="Q84" s="172" t="s">
        <v>309</v>
      </c>
      <c r="R84" s="78" t="s">
        <v>364</v>
      </c>
      <c r="S84" s="79">
        <v>350</v>
      </c>
      <c r="T84" s="80">
        <v>420</v>
      </c>
      <c r="U84" s="187" t="s">
        <v>56</v>
      </c>
      <c r="V84" s="187" t="s">
        <v>56</v>
      </c>
      <c r="W84" s="81"/>
      <c r="X84" s="82">
        <f>W84*S84</f>
        <v>0</v>
      </c>
      <c r="Y84" s="83">
        <f>W84*T84</f>
        <v>0</v>
      </c>
      <c r="Z84" s="63"/>
      <c r="AA84" s="84"/>
      <c r="AB84" s="85"/>
      <c r="AC84" s="86"/>
      <c r="AD84" s="87"/>
    </row>
    <row r="85" spans="1:30" ht="15.75" customHeight="1" x14ac:dyDescent="0.2">
      <c r="A85" s="68" t="s">
        <v>117</v>
      </c>
      <c r="B85" s="69" t="s">
        <v>118</v>
      </c>
      <c r="C85" s="70" t="s">
        <v>119</v>
      </c>
      <c r="D85" s="71" t="s">
        <v>120</v>
      </c>
      <c r="E85" s="72" t="s">
        <v>70</v>
      </c>
      <c r="F85" s="73" t="s">
        <v>145</v>
      </c>
      <c r="G85" s="74" t="s">
        <v>146</v>
      </c>
      <c r="H85" s="75" t="s">
        <v>147</v>
      </c>
      <c r="I85" s="72" t="s">
        <v>124</v>
      </c>
      <c r="J85" s="76">
        <v>2004</v>
      </c>
      <c r="K85" s="77">
        <v>0.75</v>
      </c>
      <c r="L85" s="165">
        <v>3</v>
      </c>
      <c r="M85" s="166">
        <v>-1</v>
      </c>
      <c r="N85" s="167"/>
      <c r="O85" s="168"/>
      <c r="P85" s="171" t="s">
        <v>264</v>
      </c>
      <c r="Q85" s="172" t="s">
        <v>265</v>
      </c>
      <c r="R85" s="78" t="s">
        <v>364</v>
      </c>
      <c r="S85" s="79">
        <v>308.33333333333337</v>
      </c>
      <c r="T85" s="80">
        <v>370</v>
      </c>
      <c r="U85" s="187" t="s">
        <v>56</v>
      </c>
      <c r="V85" s="187" t="s">
        <v>56</v>
      </c>
      <c r="W85" s="81"/>
      <c r="X85" s="82">
        <f>W85*S85</f>
        <v>0</v>
      </c>
      <c r="Y85" s="83">
        <f>W85*T85</f>
        <v>0</v>
      </c>
      <c r="Z85" s="63"/>
      <c r="AA85" s="84"/>
      <c r="AB85" s="85"/>
      <c r="AC85" s="86"/>
      <c r="AD85" s="87"/>
    </row>
    <row r="86" spans="1:30" ht="15.75" customHeight="1" x14ac:dyDescent="0.2">
      <c r="A86" s="68" t="s">
        <v>117</v>
      </c>
      <c r="B86" s="69" t="s">
        <v>118</v>
      </c>
      <c r="C86" s="70" t="s">
        <v>119</v>
      </c>
      <c r="D86" s="71" t="s">
        <v>120</v>
      </c>
      <c r="E86" s="72" t="s">
        <v>70</v>
      </c>
      <c r="F86" s="73" t="s">
        <v>145</v>
      </c>
      <c r="G86" s="74" t="s">
        <v>154</v>
      </c>
      <c r="H86" s="75" t="s">
        <v>155</v>
      </c>
      <c r="I86" s="72" t="s">
        <v>124</v>
      </c>
      <c r="J86" s="76">
        <v>1989</v>
      </c>
      <c r="K86" s="77">
        <v>0.75</v>
      </c>
      <c r="L86" s="165">
        <v>1</v>
      </c>
      <c r="M86" s="166" t="s">
        <v>222</v>
      </c>
      <c r="N86" s="167"/>
      <c r="O86" s="168" t="s">
        <v>221</v>
      </c>
      <c r="P86" s="171" t="s">
        <v>274</v>
      </c>
      <c r="Q86" s="172" t="s">
        <v>277</v>
      </c>
      <c r="R86" s="78" t="s">
        <v>364</v>
      </c>
      <c r="S86" s="79">
        <v>1325</v>
      </c>
      <c r="T86" s="80">
        <v>1590</v>
      </c>
      <c r="U86" s="187" t="s">
        <v>56</v>
      </c>
      <c r="V86" s="187" t="s">
        <v>56</v>
      </c>
      <c r="W86" s="81"/>
      <c r="X86" s="82">
        <f>W86*S86</f>
        <v>0</v>
      </c>
      <c r="Y86" s="83">
        <f>W86*T86</f>
        <v>0</v>
      </c>
      <c r="Z86" s="63"/>
      <c r="AA86" s="84"/>
      <c r="AB86" s="85"/>
      <c r="AC86" s="86"/>
      <c r="AD86" s="87"/>
    </row>
    <row r="87" spans="1:30" ht="15.75" customHeight="1" x14ac:dyDescent="0.2">
      <c r="A87" s="68" t="s">
        <v>117</v>
      </c>
      <c r="B87" s="69" t="s">
        <v>118</v>
      </c>
      <c r="C87" s="70" t="s">
        <v>119</v>
      </c>
      <c r="D87" s="71" t="s">
        <v>120</v>
      </c>
      <c r="E87" s="72" t="s">
        <v>70</v>
      </c>
      <c r="F87" s="73" t="s">
        <v>145</v>
      </c>
      <c r="G87" s="74" t="s">
        <v>154</v>
      </c>
      <c r="H87" s="75" t="s">
        <v>155</v>
      </c>
      <c r="I87" s="72" t="s">
        <v>124</v>
      </c>
      <c r="J87" s="76">
        <v>1995</v>
      </c>
      <c r="K87" s="77">
        <v>0.75</v>
      </c>
      <c r="L87" s="165">
        <v>1</v>
      </c>
      <c r="M87" s="166" t="s">
        <v>222</v>
      </c>
      <c r="N87" s="167"/>
      <c r="O87" s="168"/>
      <c r="P87" s="171" t="s">
        <v>274</v>
      </c>
      <c r="Q87" s="172" t="s">
        <v>278</v>
      </c>
      <c r="R87" s="78" t="s">
        <v>364</v>
      </c>
      <c r="S87" s="79">
        <v>241.66666666666669</v>
      </c>
      <c r="T87" s="80">
        <v>290</v>
      </c>
      <c r="U87" s="187" t="s">
        <v>56</v>
      </c>
      <c r="V87" s="187" t="s">
        <v>56</v>
      </c>
      <c r="W87" s="81"/>
      <c r="X87" s="82">
        <f>W87*S87</f>
        <v>0</v>
      </c>
      <c r="Y87" s="83">
        <f>W87*T87</f>
        <v>0</v>
      </c>
      <c r="Z87" s="63"/>
      <c r="AA87" s="84"/>
      <c r="AB87" s="85"/>
      <c r="AC87" s="86"/>
      <c r="AD87" s="87"/>
    </row>
    <row r="88" spans="1:30" ht="15.75" customHeight="1" x14ac:dyDescent="0.2">
      <c r="A88" s="68" t="s">
        <v>117</v>
      </c>
      <c r="B88" s="69" t="s">
        <v>118</v>
      </c>
      <c r="C88" s="70" t="s">
        <v>119</v>
      </c>
      <c r="D88" s="71" t="s">
        <v>120</v>
      </c>
      <c r="E88" s="72" t="s">
        <v>70</v>
      </c>
      <c r="F88" s="73" t="s">
        <v>145</v>
      </c>
      <c r="G88" s="74" t="s">
        <v>198</v>
      </c>
      <c r="H88" s="75" t="s">
        <v>199</v>
      </c>
      <c r="I88" s="72" t="s">
        <v>124</v>
      </c>
      <c r="J88" s="76">
        <v>2004</v>
      </c>
      <c r="K88" s="77">
        <v>0.75</v>
      </c>
      <c r="L88" s="165">
        <v>3</v>
      </c>
      <c r="M88" s="166" t="s">
        <v>222</v>
      </c>
      <c r="N88" s="167"/>
      <c r="O88" s="168"/>
      <c r="P88" s="171" t="s">
        <v>345</v>
      </c>
      <c r="Q88" s="172" t="s">
        <v>348</v>
      </c>
      <c r="R88" s="78" t="s">
        <v>364</v>
      </c>
      <c r="S88" s="79">
        <v>66.666666666666671</v>
      </c>
      <c r="T88" s="80">
        <v>80</v>
      </c>
      <c r="U88" s="181" t="s">
        <v>367</v>
      </c>
      <c r="V88" s="181" t="s">
        <v>367</v>
      </c>
      <c r="W88" s="81"/>
      <c r="X88" s="82">
        <f>W88*S88</f>
        <v>0</v>
      </c>
      <c r="Y88" s="83">
        <f>W88*T88</f>
        <v>0</v>
      </c>
      <c r="Z88" s="63"/>
      <c r="AA88" s="84"/>
      <c r="AB88" s="85"/>
      <c r="AC88" s="86"/>
      <c r="AD88" s="87"/>
    </row>
    <row r="89" spans="1:30" ht="15.75" customHeight="1" x14ac:dyDescent="0.2">
      <c r="A89" s="68" t="s">
        <v>117</v>
      </c>
      <c r="B89" s="69" t="s">
        <v>118</v>
      </c>
      <c r="C89" s="70" t="s">
        <v>119</v>
      </c>
      <c r="D89" s="71" t="s">
        <v>120</v>
      </c>
      <c r="E89" s="72" t="s">
        <v>70</v>
      </c>
      <c r="F89" s="73" t="s">
        <v>145</v>
      </c>
      <c r="G89" s="74" t="s">
        <v>204</v>
      </c>
      <c r="H89" s="75" t="s">
        <v>205</v>
      </c>
      <c r="I89" s="72" t="s">
        <v>124</v>
      </c>
      <c r="J89" s="76">
        <v>2009</v>
      </c>
      <c r="K89" s="77">
        <v>0.75</v>
      </c>
      <c r="L89" s="165">
        <v>2</v>
      </c>
      <c r="M89" s="166" t="s">
        <v>222</v>
      </c>
      <c r="N89" s="167"/>
      <c r="O89" s="168"/>
      <c r="P89" s="171" t="s">
        <v>350</v>
      </c>
      <c r="Q89" s="172" t="s">
        <v>352</v>
      </c>
      <c r="R89" s="78" t="s">
        <v>364</v>
      </c>
      <c r="S89" s="79">
        <v>79.166666666666671</v>
      </c>
      <c r="T89" s="80">
        <v>95</v>
      </c>
      <c r="U89" s="181" t="s">
        <v>367</v>
      </c>
      <c r="V89" s="181" t="s">
        <v>367</v>
      </c>
      <c r="W89" s="81"/>
      <c r="X89" s="82">
        <f>W89*S89</f>
        <v>0</v>
      </c>
      <c r="Y89" s="83">
        <f>W89*T89</f>
        <v>0</v>
      </c>
      <c r="Z89" s="63"/>
      <c r="AA89" s="84"/>
      <c r="AB89" s="85"/>
      <c r="AC89" s="86"/>
      <c r="AD89" s="87"/>
    </row>
    <row r="90" spans="1:30" ht="15.75" customHeight="1" x14ac:dyDescent="0.2">
      <c r="A90" s="68" t="s">
        <v>117</v>
      </c>
      <c r="B90" s="69" t="s">
        <v>118</v>
      </c>
      <c r="C90" s="70" t="s">
        <v>119</v>
      </c>
      <c r="D90" s="71" t="s">
        <v>120</v>
      </c>
      <c r="E90" s="72" t="s">
        <v>70</v>
      </c>
      <c r="F90" s="73" t="s">
        <v>121</v>
      </c>
      <c r="G90" s="74" t="s">
        <v>156</v>
      </c>
      <c r="H90" s="75" t="s">
        <v>157</v>
      </c>
      <c r="I90" s="72" t="s">
        <v>124</v>
      </c>
      <c r="J90" s="76">
        <v>1996</v>
      </c>
      <c r="K90" s="77">
        <v>0.75</v>
      </c>
      <c r="L90" s="165">
        <v>2</v>
      </c>
      <c r="M90" s="166" t="s">
        <v>222</v>
      </c>
      <c r="N90" s="167"/>
      <c r="O90" s="168" t="s">
        <v>221</v>
      </c>
      <c r="P90" s="171" t="s">
        <v>274</v>
      </c>
      <c r="Q90" s="172" t="s">
        <v>279</v>
      </c>
      <c r="R90" s="78" t="s">
        <v>364</v>
      </c>
      <c r="S90" s="79">
        <v>150</v>
      </c>
      <c r="T90" s="80">
        <v>180</v>
      </c>
      <c r="U90" s="181" t="s">
        <v>367</v>
      </c>
      <c r="V90" s="181" t="s">
        <v>367</v>
      </c>
      <c r="W90" s="81"/>
      <c r="X90" s="82">
        <f>W90*S90</f>
        <v>0</v>
      </c>
      <c r="Y90" s="83">
        <f>W90*T90</f>
        <v>0</v>
      </c>
      <c r="Z90" s="63"/>
      <c r="AA90" s="84"/>
      <c r="AB90" s="85"/>
      <c r="AC90" s="86"/>
      <c r="AD90" s="87"/>
    </row>
    <row r="91" spans="1:30" ht="15.75" customHeight="1" x14ac:dyDescent="0.2">
      <c r="A91" s="68" t="s">
        <v>117</v>
      </c>
      <c r="B91" s="69" t="s">
        <v>118</v>
      </c>
      <c r="C91" s="70" t="s">
        <v>119</v>
      </c>
      <c r="D91" s="71" t="s">
        <v>120</v>
      </c>
      <c r="E91" s="72" t="s">
        <v>70</v>
      </c>
      <c r="F91" s="73" t="s">
        <v>121</v>
      </c>
      <c r="G91" s="74" t="s">
        <v>122</v>
      </c>
      <c r="H91" s="75" t="s">
        <v>123</v>
      </c>
      <c r="I91" s="72" t="s">
        <v>124</v>
      </c>
      <c r="J91" s="76">
        <v>1998</v>
      </c>
      <c r="K91" s="77">
        <v>0.75</v>
      </c>
      <c r="L91" s="165">
        <v>12</v>
      </c>
      <c r="M91" s="166" t="s">
        <v>220</v>
      </c>
      <c r="N91" s="167"/>
      <c r="O91" s="168"/>
      <c r="P91" s="171">
        <v>2</v>
      </c>
      <c r="Q91" s="172" t="s">
        <v>231</v>
      </c>
      <c r="R91" s="78" t="s">
        <v>364</v>
      </c>
      <c r="S91" s="79">
        <v>208.33333333333334</v>
      </c>
      <c r="T91" s="80">
        <v>250</v>
      </c>
      <c r="U91" s="187" t="s">
        <v>56</v>
      </c>
      <c r="V91" s="187" t="s">
        <v>56</v>
      </c>
      <c r="W91" s="81"/>
      <c r="X91" s="82">
        <f>W91*S91</f>
        <v>0</v>
      </c>
      <c r="Y91" s="83">
        <f>W91*T91</f>
        <v>0</v>
      </c>
      <c r="Z91" s="63"/>
      <c r="AA91" s="84"/>
      <c r="AB91" s="85"/>
      <c r="AC91" s="86"/>
      <c r="AD91" s="87"/>
    </row>
    <row r="92" spans="1:30" ht="15.75" customHeight="1" x14ac:dyDescent="0.2">
      <c r="A92" s="68" t="s">
        <v>117</v>
      </c>
      <c r="B92" s="69" t="s">
        <v>118</v>
      </c>
      <c r="C92" s="70" t="s">
        <v>119</v>
      </c>
      <c r="D92" s="71" t="s">
        <v>120</v>
      </c>
      <c r="E92" s="72" t="s">
        <v>70</v>
      </c>
      <c r="F92" s="73" t="s">
        <v>121</v>
      </c>
      <c r="G92" s="74" t="s">
        <v>164</v>
      </c>
      <c r="H92" s="75" t="s">
        <v>164</v>
      </c>
      <c r="I92" s="72" t="s">
        <v>124</v>
      </c>
      <c r="J92" s="76">
        <v>2002</v>
      </c>
      <c r="K92" s="77">
        <v>0.75</v>
      </c>
      <c r="L92" s="165">
        <v>2</v>
      </c>
      <c r="M92" s="166" t="s">
        <v>222</v>
      </c>
      <c r="N92" s="167"/>
      <c r="O92" s="168"/>
      <c r="P92" s="171" t="s">
        <v>310</v>
      </c>
      <c r="Q92" s="172" t="s">
        <v>311</v>
      </c>
      <c r="R92" s="78" t="s">
        <v>364</v>
      </c>
      <c r="S92" s="79">
        <v>116.66666666666667</v>
      </c>
      <c r="T92" s="80">
        <v>140</v>
      </c>
      <c r="U92" s="181" t="s">
        <v>367</v>
      </c>
      <c r="V92" s="181" t="s">
        <v>367</v>
      </c>
      <c r="W92" s="81"/>
      <c r="X92" s="82">
        <f>W92*S92</f>
        <v>0</v>
      </c>
      <c r="Y92" s="83">
        <f>W92*T92</f>
        <v>0</v>
      </c>
      <c r="Z92" s="63"/>
      <c r="AA92" s="84"/>
      <c r="AB92" s="85"/>
      <c r="AC92" s="86"/>
      <c r="AD92" s="87"/>
    </row>
    <row r="93" spans="1:30" ht="15.75" customHeight="1" x14ac:dyDescent="0.2">
      <c r="A93" s="68" t="s">
        <v>117</v>
      </c>
      <c r="B93" s="69" t="s">
        <v>118</v>
      </c>
      <c r="C93" s="70" t="s">
        <v>119</v>
      </c>
      <c r="D93" s="71" t="s">
        <v>120</v>
      </c>
      <c r="E93" s="72" t="s">
        <v>70</v>
      </c>
      <c r="F93" s="73" t="s">
        <v>121</v>
      </c>
      <c r="G93" s="74" t="s">
        <v>164</v>
      </c>
      <c r="H93" s="75" t="s">
        <v>164</v>
      </c>
      <c r="I93" s="72" t="s">
        <v>124</v>
      </c>
      <c r="J93" s="76">
        <v>2006</v>
      </c>
      <c r="K93" s="77">
        <v>0.75</v>
      </c>
      <c r="L93" s="165">
        <v>2</v>
      </c>
      <c r="M93" s="166" t="s">
        <v>222</v>
      </c>
      <c r="N93" s="167"/>
      <c r="O93" s="168"/>
      <c r="P93" s="171" t="s">
        <v>310</v>
      </c>
      <c r="Q93" s="172" t="s">
        <v>312</v>
      </c>
      <c r="R93" s="78" t="s">
        <v>364</v>
      </c>
      <c r="S93" s="79">
        <v>150</v>
      </c>
      <c r="T93" s="80">
        <v>180</v>
      </c>
      <c r="U93" s="181" t="s">
        <v>367</v>
      </c>
      <c r="V93" s="181" t="s">
        <v>367</v>
      </c>
      <c r="W93" s="81"/>
      <c r="X93" s="82">
        <f>W93*S93</f>
        <v>0</v>
      </c>
      <c r="Y93" s="83">
        <f>W93*T93</f>
        <v>0</v>
      </c>
      <c r="Z93" s="63"/>
      <c r="AA93" s="84"/>
      <c r="AB93" s="85"/>
      <c r="AC93" s="86"/>
      <c r="AD93" s="87"/>
    </row>
    <row r="94" spans="1:30" ht="15.75" customHeight="1" x14ac:dyDescent="0.2">
      <c r="A94" s="68" t="s">
        <v>117</v>
      </c>
      <c r="B94" s="69" t="s">
        <v>118</v>
      </c>
      <c r="C94" s="70" t="s">
        <v>119</v>
      </c>
      <c r="D94" s="71" t="s">
        <v>120</v>
      </c>
      <c r="E94" s="72" t="s">
        <v>70</v>
      </c>
      <c r="F94" s="73" t="s">
        <v>125</v>
      </c>
      <c r="G94" s="74" t="s">
        <v>158</v>
      </c>
      <c r="H94" s="75" t="s">
        <v>159</v>
      </c>
      <c r="I94" s="72" t="s">
        <v>124</v>
      </c>
      <c r="J94" s="76">
        <v>1995</v>
      </c>
      <c r="K94" s="77">
        <v>0.75</v>
      </c>
      <c r="L94" s="165">
        <v>1</v>
      </c>
      <c r="M94" s="166" t="s">
        <v>225</v>
      </c>
      <c r="N94" s="167"/>
      <c r="O94" s="168"/>
      <c r="P94" s="171" t="s">
        <v>274</v>
      </c>
      <c r="Q94" s="172" t="s">
        <v>280</v>
      </c>
      <c r="R94" s="78" t="s">
        <v>364</v>
      </c>
      <c r="S94" s="79">
        <v>433.33333333333337</v>
      </c>
      <c r="T94" s="80">
        <v>520</v>
      </c>
      <c r="U94" s="187" t="s">
        <v>56</v>
      </c>
      <c r="V94" s="187" t="s">
        <v>56</v>
      </c>
      <c r="W94" s="81"/>
      <c r="X94" s="82">
        <f>W94*S94</f>
        <v>0</v>
      </c>
      <c r="Y94" s="83">
        <f>W94*T94</f>
        <v>0</v>
      </c>
      <c r="Z94" s="63"/>
      <c r="AA94" s="84"/>
      <c r="AB94" s="85"/>
      <c r="AC94" s="86"/>
      <c r="AD94" s="87"/>
    </row>
    <row r="95" spans="1:30" ht="15.75" customHeight="1" x14ac:dyDescent="0.2">
      <c r="A95" s="258" t="s">
        <v>117</v>
      </c>
      <c r="B95" s="259" t="s">
        <v>118</v>
      </c>
      <c r="C95" s="260" t="s">
        <v>119</v>
      </c>
      <c r="D95" s="258" t="s">
        <v>120</v>
      </c>
      <c r="E95" s="259" t="s">
        <v>70</v>
      </c>
      <c r="F95" s="260" t="s">
        <v>125</v>
      </c>
      <c r="G95" s="261" t="s">
        <v>170</v>
      </c>
      <c r="H95" s="262" t="s">
        <v>172</v>
      </c>
      <c r="I95" s="259" t="s">
        <v>124</v>
      </c>
      <c r="J95" s="263">
        <v>2005</v>
      </c>
      <c r="K95" s="264">
        <v>0.75</v>
      </c>
      <c r="L95" s="265">
        <v>0</v>
      </c>
      <c r="M95" s="266" t="s">
        <v>222</v>
      </c>
      <c r="N95" s="267"/>
      <c r="O95" s="268"/>
      <c r="P95" s="269" t="s">
        <v>322</v>
      </c>
      <c r="Q95" s="270" t="s">
        <v>324</v>
      </c>
      <c r="R95" s="271" t="s">
        <v>364</v>
      </c>
      <c r="S95" s="272">
        <v>79.166666666666671</v>
      </c>
      <c r="T95" s="273">
        <v>95</v>
      </c>
      <c r="U95" s="274" t="s">
        <v>367</v>
      </c>
      <c r="V95" s="274" t="s">
        <v>367</v>
      </c>
      <c r="W95" s="275"/>
      <c r="X95" s="276"/>
      <c r="Y95" s="277"/>
      <c r="Z95" s="63"/>
      <c r="AA95" s="84"/>
      <c r="AB95" s="85"/>
      <c r="AC95" s="86"/>
      <c r="AD95" s="87"/>
    </row>
    <row r="96" spans="1:30" ht="15.75" customHeight="1" x14ac:dyDescent="0.2">
      <c r="A96" s="258" t="s">
        <v>117</v>
      </c>
      <c r="B96" s="259" t="s">
        <v>118</v>
      </c>
      <c r="C96" s="260" t="s">
        <v>119</v>
      </c>
      <c r="D96" s="258" t="s">
        <v>120</v>
      </c>
      <c r="E96" s="259" t="s">
        <v>70</v>
      </c>
      <c r="F96" s="260" t="s">
        <v>125</v>
      </c>
      <c r="G96" s="261" t="s">
        <v>170</v>
      </c>
      <c r="H96" s="262" t="s">
        <v>171</v>
      </c>
      <c r="I96" s="259" t="s">
        <v>124</v>
      </c>
      <c r="J96" s="263">
        <v>2006</v>
      </c>
      <c r="K96" s="264">
        <v>0.75</v>
      </c>
      <c r="L96" s="265">
        <v>0</v>
      </c>
      <c r="M96" s="266" t="s">
        <v>222</v>
      </c>
      <c r="N96" s="267"/>
      <c r="O96" s="268"/>
      <c r="P96" s="269" t="s">
        <v>322</v>
      </c>
      <c r="Q96" s="270" t="s">
        <v>325</v>
      </c>
      <c r="R96" s="271" t="s">
        <v>364</v>
      </c>
      <c r="S96" s="272">
        <v>50</v>
      </c>
      <c r="T96" s="273">
        <v>60</v>
      </c>
      <c r="U96" s="274" t="s">
        <v>367</v>
      </c>
      <c r="V96" s="274" t="s">
        <v>367</v>
      </c>
      <c r="W96" s="275"/>
      <c r="X96" s="276"/>
      <c r="Y96" s="277"/>
      <c r="Z96" s="63"/>
      <c r="AA96" s="84"/>
      <c r="AB96" s="85"/>
      <c r="AC96" s="86"/>
      <c r="AD96" s="87"/>
    </row>
    <row r="97" spans="1:30" ht="15.75" customHeight="1" x14ac:dyDescent="0.2">
      <c r="A97" s="258" t="s">
        <v>117</v>
      </c>
      <c r="B97" s="259" t="s">
        <v>118</v>
      </c>
      <c r="C97" s="260" t="s">
        <v>119</v>
      </c>
      <c r="D97" s="258" t="s">
        <v>120</v>
      </c>
      <c r="E97" s="259" t="s">
        <v>70</v>
      </c>
      <c r="F97" s="260" t="s">
        <v>125</v>
      </c>
      <c r="G97" s="261" t="s">
        <v>170</v>
      </c>
      <c r="H97" s="262" t="s">
        <v>171</v>
      </c>
      <c r="I97" s="259" t="s">
        <v>124</v>
      </c>
      <c r="J97" s="263">
        <v>2007</v>
      </c>
      <c r="K97" s="264">
        <v>0.75</v>
      </c>
      <c r="L97" s="265">
        <v>0</v>
      </c>
      <c r="M97" s="266" t="s">
        <v>222</v>
      </c>
      <c r="N97" s="267"/>
      <c r="O97" s="268" t="s">
        <v>229</v>
      </c>
      <c r="P97" s="269" t="s">
        <v>317</v>
      </c>
      <c r="Q97" s="270" t="s">
        <v>318</v>
      </c>
      <c r="R97" s="271" t="s">
        <v>364</v>
      </c>
      <c r="S97" s="272">
        <v>45.833333333333336</v>
      </c>
      <c r="T97" s="273">
        <v>55</v>
      </c>
      <c r="U97" s="274" t="s">
        <v>367</v>
      </c>
      <c r="V97" s="274" t="s">
        <v>367</v>
      </c>
      <c r="W97" s="275"/>
      <c r="X97" s="276"/>
      <c r="Y97" s="277"/>
      <c r="Z97" s="63"/>
      <c r="AA97" s="84"/>
      <c r="AB97" s="85"/>
      <c r="AC97" s="86"/>
      <c r="AD97" s="87"/>
    </row>
    <row r="98" spans="1:30" ht="15.75" customHeight="1" x14ac:dyDescent="0.2">
      <c r="A98" s="258" t="s">
        <v>117</v>
      </c>
      <c r="B98" s="259" t="s">
        <v>118</v>
      </c>
      <c r="C98" s="260" t="s">
        <v>119</v>
      </c>
      <c r="D98" s="258" t="s">
        <v>120</v>
      </c>
      <c r="E98" s="259" t="s">
        <v>70</v>
      </c>
      <c r="F98" s="260" t="s">
        <v>125</v>
      </c>
      <c r="G98" s="261" t="s">
        <v>170</v>
      </c>
      <c r="H98" s="262" t="s">
        <v>172</v>
      </c>
      <c r="I98" s="259" t="s">
        <v>124</v>
      </c>
      <c r="J98" s="263">
        <v>2008</v>
      </c>
      <c r="K98" s="264">
        <v>0.75</v>
      </c>
      <c r="L98" s="265">
        <v>0</v>
      </c>
      <c r="M98" s="266" t="s">
        <v>222</v>
      </c>
      <c r="N98" s="267"/>
      <c r="O98" s="268"/>
      <c r="P98" s="269" t="s">
        <v>317</v>
      </c>
      <c r="Q98" s="270" t="s">
        <v>319</v>
      </c>
      <c r="R98" s="271" t="s">
        <v>364</v>
      </c>
      <c r="S98" s="272">
        <v>54.166666666666671</v>
      </c>
      <c r="T98" s="273">
        <v>65</v>
      </c>
      <c r="U98" s="274" t="s">
        <v>367</v>
      </c>
      <c r="V98" s="274" t="s">
        <v>367</v>
      </c>
      <c r="W98" s="275"/>
      <c r="X98" s="276"/>
      <c r="Y98" s="277"/>
      <c r="Z98" s="63"/>
      <c r="AA98" s="84"/>
      <c r="AB98" s="85"/>
      <c r="AC98" s="86"/>
      <c r="AD98" s="87"/>
    </row>
    <row r="99" spans="1:30" ht="15.75" customHeight="1" x14ac:dyDescent="0.2">
      <c r="A99" s="68" t="s">
        <v>117</v>
      </c>
      <c r="B99" s="69" t="s">
        <v>118</v>
      </c>
      <c r="C99" s="70" t="s">
        <v>119</v>
      </c>
      <c r="D99" s="71" t="s">
        <v>120</v>
      </c>
      <c r="E99" s="72" t="s">
        <v>70</v>
      </c>
      <c r="F99" s="73" t="s">
        <v>125</v>
      </c>
      <c r="G99" s="74" t="s">
        <v>170</v>
      </c>
      <c r="H99" s="75" t="s">
        <v>171</v>
      </c>
      <c r="I99" s="72" t="s">
        <v>124</v>
      </c>
      <c r="J99" s="76">
        <v>2009</v>
      </c>
      <c r="K99" s="77">
        <v>0.75</v>
      </c>
      <c r="L99" s="165">
        <v>1</v>
      </c>
      <c r="M99" s="166" t="s">
        <v>222</v>
      </c>
      <c r="N99" s="167"/>
      <c r="O99" s="168"/>
      <c r="P99" s="171" t="s">
        <v>322</v>
      </c>
      <c r="Q99" s="172" t="s">
        <v>326</v>
      </c>
      <c r="R99" s="78" t="s">
        <v>364</v>
      </c>
      <c r="S99" s="79">
        <v>79.166666666666671</v>
      </c>
      <c r="T99" s="80">
        <v>95</v>
      </c>
      <c r="U99" s="181" t="s">
        <v>367</v>
      </c>
      <c r="V99" s="181" t="s">
        <v>367</v>
      </c>
      <c r="W99" s="81"/>
      <c r="X99" s="82">
        <f>W99*S99</f>
        <v>0</v>
      </c>
      <c r="Y99" s="83">
        <f>W99*T99</f>
        <v>0</v>
      </c>
      <c r="Z99" s="63"/>
      <c r="AA99" s="84"/>
      <c r="AB99" s="85"/>
      <c r="AC99" s="86"/>
      <c r="AD99" s="87"/>
    </row>
    <row r="100" spans="1:30" ht="15.75" customHeight="1" x14ac:dyDescent="0.2">
      <c r="A100" s="68" t="s">
        <v>117</v>
      </c>
      <c r="B100" s="69" t="s">
        <v>118</v>
      </c>
      <c r="C100" s="70" t="s">
        <v>119</v>
      </c>
      <c r="D100" s="71" t="s">
        <v>120</v>
      </c>
      <c r="E100" s="72" t="s">
        <v>70</v>
      </c>
      <c r="F100" s="73" t="s">
        <v>125</v>
      </c>
      <c r="G100" s="74" t="s">
        <v>162</v>
      </c>
      <c r="H100" s="75" t="s">
        <v>163</v>
      </c>
      <c r="I100" s="72" t="s">
        <v>124</v>
      </c>
      <c r="J100" s="76">
        <v>2004</v>
      </c>
      <c r="K100" s="77">
        <v>0.75</v>
      </c>
      <c r="L100" s="165">
        <v>2</v>
      </c>
      <c r="M100" s="166" t="s">
        <v>222</v>
      </c>
      <c r="N100" s="167"/>
      <c r="O100" s="168"/>
      <c r="P100" s="171" t="s">
        <v>293</v>
      </c>
      <c r="Q100" s="172" t="s">
        <v>294</v>
      </c>
      <c r="R100" s="78" t="s">
        <v>364</v>
      </c>
      <c r="S100" s="79">
        <v>350</v>
      </c>
      <c r="T100" s="80">
        <v>420</v>
      </c>
      <c r="U100" s="187" t="s">
        <v>56</v>
      </c>
      <c r="V100" s="187" t="s">
        <v>56</v>
      </c>
      <c r="W100" s="81"/>
      <c r="X100" s="82">
        <f>W100*S100</f>
        <v>0</v>
      </c>
      <c r="Y100" s="83">
        <f>W100*T100</f>
        <v>0</v>
      </c>
      <c r="Z100" s="63"/>
      <c r="AA100" s="84"/>
      <c r="AB100" s="85"/>
      <c r="AC100" s="86"/>
      <c r="AD100" s="87"/>
    </row>
    <row r="101" spans="1:30" ht="15.75" customHeight="1" x14ac:dyDescent="0.2">
      <c r="A101" s="258" t="s">
        <v>117</v>
      </c>
      <c r="B101" s="259" t="s">
        <v>118</v>
      </c>
      <c r="C101" s="260" t="s">
        <v>119</v>
      </c>
      <c r="D101" s="258" t="s">
        <v>120</v>
      </c>
      <c r="E101" s="259" t="s">
        <v>70</v>
      </c>
      <c r="F101" s="260" t="s">
        <v>125</v>
      </c>
      <c r="G101" s="261" t="s">
        <v>214</v>
      </c>
      <c r="H101" s="262" t="s">
        <v>215</v>
      </c>
      <c r="I101" s="259" t="s">
        <v>124</v>
      </c>
      <c r="J101" s="263">
        <v>2000</v>
      </c>
      <c r="K101" s="264">
        <v>0.75</v>
      </c>
      <c r="L101" s="265">
        <v>0</v>
      </c>
      <c r="M101" s="266" t="s">
        <v>222</v>
      </c>
      <c r="N101" s="267"/>
      <c r="O101" s="268"/>
      <c r="P101" s="269" t="s">
        <v>359</v>
      </c>
      <c r="Q101" s="270" t="s">
        <v>361</v>
      </c>
      <c r="R101" s="271" t="s">
        <v>364</v>
      </c>
      <c r="S101" s="272">
        <v>79.166666666666671</v>
      </c>
      <c r="T101" s="273">
        <v>95</v>
      </c>
      <c r="U101" s="274" t="s">
        <v>367</v>
      </c>
      <c r="V101" s="274" t="s">
        <v>367</v>
      </c>
      <c r="W101" s="275"/>
      <c r="X101" s="276"/>
      <c r="Y101" s="277"/>
      <c r="Z101" s="63"/>
      <c r="AA101" s="84"/>
      <c r="AB101" s="85"/>
      <c r="AC101" s="86"/>
      <c r="AD101" s="87"/>
    </row>
    <row r="102" spans="1:30" ht="15.75" customHeight="1" x14ac:dyDescent="0.2">
      <c r="A102" s="258" t="s">
        <v>117</v>
      </c>
      <c r="B102" s="259" t="s">
        <v>118</v>
      </c>
      <c r="C102" s="260" t="s">
        <v>119</v>
      </c>
      <c r="D102" s="258" t="s">
        <v>120</v>
      </c>
      <c r="E102" s="259" t="s">
        <v>70</v>
      </c>
      <c r="F102" s="260" t="s">
        <v>125</v>
      </c>
      <c r="G102" s="261" t="s">
        <v>177</v>
      </c>
      <c r="H102" s="262" t="s">
        <v>178</v>
      </c>
      <c r="I102" s="259" t="s">
        <v>124</v>
      </c>
      <c r="J102" s="263">
        <v>2000</v>
      </c>
      <c r="K102" s="264">
        <v>0.75</v>
      </c>
      <c r="L102" s="265">
        <v>0</v>
      </c>
      <c r="M102" s="266" t="s">
        <v>222</v>
      </c>
      <c r="N102" s="267"/>
      <c r="O102" s="268"/>
      <c r="P102" s="269" t="s">
        <v>328</v>
      </c>
      <c r="Q102" s="270" t="s">
        <v>330</v>
      </c>
      <c r="R102" s="271" t="s">
        <v>364</v>
      </c>
      <c r="S102" s="272">
        <v>25</v>
      </c>
      <c r="T102" s="273">
        <v>30</v>
      </c>
      <c r="U102" s="274" t="s">
        <v>367</v>
      </c>
      <c r="V102" s="274" t="s">
        <v>367</v>
      </c>
      <c r="W102" s="275"/>
      <c r="X102" s="276"/>
      <c r="Y102" s="277"/>
      <c r="Z102" s="63"/>
      <c r="AA102" s="84"/>
      <c r="AB102" s="85"/>
      <c r="AC102" s="86"/>
      <c r="AD102" s="87"/>
    </row>
    <row r="103" spans="1:30" ht="15.75" customHeight="1" x14ac:dyDescent="0.2">
      <c r="A103" s="258" t="s">
        <v>117</v>
      </c>
      <c r="B103" s="259" t="s">
        <v>118</v>
      </c>
      <c r="C103" s="260" t="s">
        <v>119</v>
      </c>
      <c r="D103" s="258" t="s">
        <v>120</v>
      </c>
      <c r="E103" s="259" t="s">
        <v>70</v>
      </c>
      <c r="F103" s="260" t="s">
        <v>125</v>
      </c>
      <c r="G103" s="261" t="s">
        <v>177</v>
      </c>
      <c r="H103" s="262" t="s">
        <v>178</v>
      </c>
      <c r="I103" s="259" t="s">
        <v>124</v>
      </c>
      <c r="J103" s="263">
        <v>2006</v>
      </c>
      <c r="K103" s="264">
        <v>0.75</v>
      </c>
      <c r="L103" s="265">
        <v>0</v>
      </c>
      <c r="M103" s="266" t="s">
        <v>222</v>
      </c>
      <c r="N103" s="267"/>
      <c r="O103" s="268"/>
      <c r="P103" s="269" t="s">
        <v>328</v>
      </c>
      <c r="Q103" s="270" t="s">
        <v>331</v>
      </c>
      <c r="R103" s="271" t="s">
        <v>364</v>
      </c>
      <c r="S103" s="272">
        <v>29.166666666666668</v>
      </c>
      <c r="T103" s="273">
        <v>35</v>
      </c>
      <c r="U103" s="274" t="s">
        <v>367</v>
      </c>
      <c r="V103" s="274" t="s">
        <v>367</v>
      </c>
      <c r="W103" s="275"/>
      <c r="X103" s="276"/>
      <c r="Y103" s="277"/>
      <c r="Z103" s="63"/>
      <c r="AA103" s="84"/>
      <c r="AB103" s="85"/>
      <c r="AC103" s="86"/>
      <c r="AD103" s="87"/>
    </row>
    <row r="104" spans="1:30" ht="15.75" customHeight="1" x14ac:dyDescent="0.2">
      <c r="A104" s="258" t="s">
        <v>117</v>
      </c>
      <c r="B104" s="259" t="s">
        <v>118</v>
      </c>
      <c r="C104" s="260" t="s">
        <v>119</v>
      </c>
      <c r="D104" s="258" t="s">
        <v>120</v>
      </c>
      <c r="E104" s="259" t="s">
        <v>70</v>
      </c>
      <c r="F104" s="260" t="s">
        <v>125</v>
      </c>
      <c r="G104" s="261" t="s">
        <v>177</v>
      </c>
      <c r="H104" s="262" t="s">
        <v>178</v>
      </c>
      <c r="I104" s="259" t="s">
        <v>124</v>
      </c>
      <c r="J104" s="263">
        <v>2009</v>
      </c>
      <c r="K104" s="264">
        <v>0.75</v>
      </c>
      <c r="L104" s="265">
        <v>0</v>
      </c>
      <c r="M104" s="266" t="s">
        <v>222</v>
      </c>
      <c r="N104" s="267"/>
      <c r="O104" s="268"/>
      <c r="P104" s="269" t="s">
        <v>332</v>
      </c>
      <c r="Q104" s="270" t="s">
        <v>335</v>
      </c>
      <c r="R104" s="271" t="s">
        <v>364</v>
      </c>
      <c r="S104" s="272">
        <v>29.166666666666668</v>
      </c>
      <c r="T104" s="273">
        <v>35</v>
      </c>
      <c r="U104" s="274" t="s">
        <v>367</v>
      </c>
      <c r="V104" s="274" t="s">
        <v>367</v>
      </c>
      <c r="W104" s="275"/>
      <c r="X104" s="276"/>
      <c r="Y104" s="277"/>
      <c r="Z104" s="63"/>
      <c r="AA104" s="84"/>
      <c r="AB104" s="85"/>
      <c r="AC104" s="86"/>
      <c r="AD104" s="87"/>
    </row>
    <row r="105" spans="1:30" ht="15.75" customHeight="1" x14ac:dyDescent="0.2">
      <c r="A105" s="258" t="s">
        <v>117</v>
      </c>
      <c r="B105" s="259" t="s">
        <v>118</v>
      </c>
      <c r="C105" s="260" t="s">
        <v>119</v>
      </c>
      <c r="D105" s="258" t="s">
        <v>120</v>
      </c>
      <c r="E105" s="259" t="s">
        <v>70</v>
      </c>
      <c r="F105" s="260" t="s">
        <v>125</v>
      </c>
      <c r="G105" s="261" t="s">
        <v>184</v>
      </c>
      <c r="H105" s="262" t="s">
        <v>185</v>
      </c>
      <c r="I105" s="259" t="s">
        <v>124</v>
      </c>
      <c r="J105" s="263">
        <v>2003</v>
      </c>
      <c r="K105" s="264">
        <v>0.75</v>
      </c>
      <c r="L105" s="265">
        <v>0</v>
      </c>
      <c r="M105" s="266" t="s">
        <v>222</v>
      </c>
      <c r="N105" s="267"/>
      <c r="O105" s="268"/>
      <c r="P105" s="269" t="s">
        <v>336</v>
      </c>
      <c r="Q105" s="270" t="s">
        <v>338</v>
      </c>
      <c r="R105" s="271" t="s">
        <v>364</v>
      </c>
      <c r="S105" s="272">
        <v>25</v>
      </c>
      <c r="T105" s="273">
        <v>30</v>
      </c>
      <c r="U105" s="274" t="s">
        <v>367</v>
      </c>
      <c r="V105" s="274" t="s">
        <v>367</v>
      </c>
      <c r="W105" s="275"/>
      <c r="X105" s="276"/>
      <c r="Y105" s="277"/>
      <c r="Z105" s="63"/>
      <c r="AA105" s="84"/>
      <c r="AB105" s="85"/>
      <c r="AC105" s="86"/>
      <c r="AD105" s="87"/>
    </row>
    <row r="106" spans="1:30" ht="15.75" customHeight="1" x14ac:dyDescent="0.2">
      <c r="A106" s="68" t="s">
        <v>117</v>
      </c>
      <c r="B106" s="69" t="s">
        <v>118</v>
      </c>
      <c r="C106" s="70" t="s">
        <v>119</v>
      </c>
      <c r="D106" s="71" t="s">
        <v>120</v>
      </c>
      <c r="E106" s="72" t="s">
        <v>70</v>
      </c>
      <c r="F106" s="73" t="s">
        <v>125</v>
      </c>
      <c r="G106" s="74" t="s">
        <v>126</v>
      </c>
      <c r="H106" s="75" t="s">
        <v>127</v>
      </c>
      <c r="I106" s="72" t="s">
        <v>124</v>
      </c>
      <c r="J106" s="76">
        <v>1996</v>
      </c>
      <c r="K106" s="77">
        <v>0.75</v>
      </c>
      <c r="L106" s="165">
        <v>9</v>
      </c>
      <c r="M106" s="166" t="s">
        <v>220</v>
      </c>
      <c r="N106" s="167"/>
      <c r="O106" s="168"/>
      <c r="P106" s="171" t="s">
        <v>232</v>
      </c>
      <c r="Q106" s="172" t="s">
        <v>234</v>
      </c>
      <c r="R106" s="78" t="s">
        <v>364</v>
      </c>
      <c r="S106" s="79">
        <v>166.66666666666669</v>
      </c>
      <c r="T106" s="80">
        <v>200</v>
      </c>
      <c r="U106" s="187" t="s">
        <v>56</v>
      </c>
      <c r="V106" s="187" t="s">
        <v>56</v>
      </c>
      <c r="W106" s="81"/>
      <c r="X106" s="82">
        <f>W106*S106</f>
        <v>0</v>
      </c>
      <c r="Y106" s="83">
        <f>W106*T106</f>
        <v>0</v>
      </c>
      <c r="Z106" s="63"/>
      <c r="AA106" s="84"/>
      <c r="AB106" s="85"/>
      <c r="AC106" s="86"/>
      <c r="AD106" s="87"/>
    </row>
    <row r="107" spans="1:30" ht="15.75" customHeight="1" x14ac:dyDescent="0.2">
      <c r="A107" s="68" t="s">
        <v>117</v>
      </c>
      <c r="B107" s="69" t="s">
        <v>118</v>
      </c>
      <c r="C107" s="70" t="s">
        <v>119</v>
      </c>
      <c r="D107" s="71" t="s">
        <v>120</v>
      </c>
      <c r="E107" s="72" t="s">
        <v>70</v>
      </c>
      <c r="F107" s="73" t="s">
        <v>140</v>
      </c>
      <c r="G107" s="74" t="s">
        <v>141</v>
      </c>
      <c r="H107" s="75" t="s">
        <v>142</v>
      </c>
      <c r="I107" s="72" t="s">
        <v>124</v>
      </c>
      <c r="J107" s="76">
        <v>1998</v>
      </c>
      <c r="K107" s="77">
        <v>1.5</v>
      </c>
      <c r="L107" s="165">
        <v>1</v>
      </c>
      <c r="M107" s="166" t="s">
        <v>222</v>
      </c>
      <c r="N107" s="167"/>
      <c r="O107" s="168"/>
      <c r="P107" s="173" t="s">
        <v>253</v>
      </c>
      <c r="Q107" s="172" t="s">
        <v>255</v>
      </c>
      <c r="R107" s="78" t="s">
        <v>364</v>
      </c>
      <c r="S107" s="79">
        <v>216.66666666666669</v>
      </c>
      <c r="T107" s="80">
        <v>260</v>
      </c>
      <c r="U107" s="187" t="s">
        <v>56</v>
      </c>
      <c r="V107" s="187" t="s">
        <v>56</v>
      </c>
      <c r="W107" s="81"/>
      <c r="X107" s="82">
        <f>W107*S107</f>
        <v>0</v>
      </c>
      <c r="Y107" s="83">
        <f>W107*T107</f>
        <v>0</v>
      </c>
      <c r="Z107" s="63"/>
      <c r="AA107" s="84"/>
      <c r="AB107" s="85"/>
      <c r="AC107" s="86"/>
      <c r="AD107" s="87"/>
    </row>
    <row r="108" spans="1:30" ht="15.75" customHeight="1" x14ac:dyDescent="0.2">
      <c r="A108" s="68" t="s">
        <v>117</v>
      </c>
      <c r="B108" s="69" t="s">
        <v>118</v>
      </c>
      <c r="C108" s="70" t="s">
        <v>119</v>
      </c>
      <c r="D108" s="71" t="s">
        <v>120</v>
      </c>
      <c r="E108" s="72" t="s">
        <v>70</v>
      </c>
      <c r="F108" s="73" t="s">
        <v>140</v>
      </c>
      <c r="G108" s="74" t="s">
        <v>141</v>
      </c>
      <c r="H108" s="75" t="s">
        <v>165</v>
      </c>
      <c r="I108" s="72" t="s">
        <v>124</v>
      </c>
      <c r="J108" s="76">
        <v>2004</v>
      </c>
      <c r="K108" s="77">
        <v>0.75</v>
      </c>
      <c r="L108" s="165">
        <v>1</v>
      </c>
      <c r="M108" s="166" t="s">
        <v>222</v>
      </c>
      <c r="N108" s="167"/>
      <c r="O108" s="168"/>
      <c r="P108" s="171" t="s">
        <v>310</v>
      </c>
      <c r="Q108" s="172" t="s">
        <v>313</v>
      </c>
      <c r="R108" s="78" t="s">
        <v>364</v>
      </c>
      <c r="S108" s="79">
        <v>100</v>
      </c>
      <c r="T108" s="80">
        <v>120</v>
      </c>
      <c r="U108" s="181" t="s">
        <v>367</v>
      </c>
      <c r="V108" s="181" t="s">
        <v>367</v>
      </c>
      <c r="W108" s="81"/>
      <c r="X108" s="82">
        <f>W108*S108</f>
        <v>0</v>
      </c>
      <c r="Y108" s="83">
        <f>W108*T108</f>
        <v>0</v>
      </c>
      <c r="Z108" s="63"/>
      <c r="AA108" s="84"/>
      <c r="AB108" s="85"/>
      <c r="AC108" s="86"/>
      <c r="AD108" s="87"/>
    </row>
    <row r="109" spans="1:30" ht="15.75" customHeight="1" x14ac:dyDescent="0.2">
      <c r="A109" s="68" t="s">
        <v>117</v>
      </c>
      <c r="B109" s="69" t="s">
        <v>118</v>
      </c>
      <c r="C109" s="70" t="s">
        <v>119</v>
      </c>
      <c r="D109" s="71" t="s">
        <v>120</v>
      </c>
      <c r="E109" s="72" t="s">
        <v>70</v>
      </c>
      <c r="F109" s="73" t="s">
        <v>140</v>
      </c>
      <c r="G109" s="74" t="s">
        <v>141</v>
      </c>
      <c r="H109" s="75" t="s">
        <v>179</v>
      </c>
      <c r="I109" s="72" t="s">
        <v>124</v>
      </c>
      <c r="J109" s="76">
        <v>2009</v>
      </c>
      <c r="K109" s="77">
        <v>0.75</v>
      </c>
      <c r="L109" s="165">
        <v>2</v>
      </c>
      <c r="M109" s="166" t="s">
        <v>222</v>
      </c>
      <c r="N109" s="167"/>
      <c r="O109" s="168"/>
      <c r="P109" s="171" t="s">
        <v>332</v>
      </c>
      <c r="Q109" s="172" t="s">
        <v>333</v>
      </c>
      <c r="R109" s="78" t="s">
        <v>364</v>
      </c>
      <c r="S109" s="79">
        <v>54.166666666666671</v>
      </c>
      <c r="T109" s="80">
        <v>65</v>
      </c>
      <c r="U109" s="181" t="s">
        <v>367</v>
      </c>
      <c r="V109" s="181" t="s">
        <v>367</v>
      </c>
      <c r="W109" s="81"/>
      <c r="X109" s="82">
        <f>W109*S109</f>
        <v>0</v>
      </c>
      <c r="Y109" s="83">
        <f>W109*T109</f>
        <v>0</v>
      </c>
      <c r="Z109" s="63"/>
      <c r="AA109" s="84"/>
      <c r="AB109" s="85"/>
      <c r="AC109" s="86"/>
      <c r="AD109" s="87"/>
    </row>
    <row r="110" spans="1:30" ht="15.75" customHeight="1" x14ac:dyDescent="0.2">
      <c r="A110" s="68" t="s">
        <v>117</v>
      </c>
      <c r="B110" s="69" t="s">
        <v>118</v>
      </c>
      <c r="C110" s="70" t="s">
        <v>119</v>
      </c>
      <c r="D110" s="71" t="s">
        <v>120</v>
      </c>
      <c r="E110" s="72" t="s">
        <v>70</v>
      </c>
      <c r="F110" s="73" t="s">
        <v>128</v>
      </c>
      <c r="G110" s="74" t="s">
        <v>166</v>
      </c>
      <c r="H110" s="75" t="s">
        <v>167</v>
      </c>
      <c r="I110" s="72" t="s">
        <v>124</v>
      </c>
      <c r="J110" s="76">
        <v>2003</v>
      </c>
      <c r="K110" s="77">
        <v>0.75</v>
      </c>
      <c r="L110" s="165">
        <v>1</v>
      </c>
      <c r="M110" s="166" t="s">
        <v>222</v>
      </c>
      <c r="N110" s="167"/>
      <c r="O110" s="168"/>
      <c r="P110" s="171" t="s">
        <v>310</v>
      </c>
      <c r="Q110" s="172" t="s">
        <v>314</v>
      </c>
      <c r="R110" s="78" t="s">
        <v>364</v>
      </c>
      <c r="S110" s="79">
        <v>91.666666666666671</v>
      </c>
      <c r="T110" s="80">
        <v>110</v>
      </c>
      <c r="U110" s="181" t="s">
        <v>367</v>
      </c>
      <c r="V110" s="181" t="s">
        <v>367</v>
      </c>
      <c r="W110" s="81"/>
      <c r="X110" s="82">
        <f>W110*S110</f>
        <v>0</v>
      </c>
      <c r="Y110" s="83">
        <f>W110*T110</f>
        <v>0</v>
      </c>
      <c r="Z110" s="63"/>
      <c r="AA110" s="84"/>
      <c r="AB110" s="85"/>
      <c r="AC110" s="86"/>
      <c r="AD110" s="87"/>
    </row>
    <row r="111" spans="1:30" ht="15.75" customHeight="1" x14ac:dyDescent="0.2">
      <c r="A111" s="68" t="s">
        <v>117</v>
      </c>
      <c r="B111" s="69" t="s">
        <v>118</v>
      </c>
      <c r="C111" s="70" t="s">
        <v>119</v>
      </c>
      <c r="D111" s="71" t="s">
        <v>120</v>
      </c>
      <c r="E111" s="72" t="s">
        <v>70</v>
      </c>
      <c r="F111" s="73" t="s">
        <v>128</v>
      </c>
      <c r="G111" s="74" t="s">
        <v>166</v>
      </c>
      <c r="H111" s="75" t="s">
        <v>167</v>
      </c>
      <c r="I111" s="72" t="s">
        <v>124</v>
      </c>
      <c r="J111" s="76">
        <v>2003</v>
      </c>
      <c r="K111" s="77">
        <v>0.75</v>
      </c>
      <c r="L111" s="165">
        <v>1</v>
      </c>
      <c r="M111" s="166" t="s">
        <v>222</v>
      </c>
      <c r="N111" s="167"/>
      <c r="O111" s="168" t="s">
        <v>221</v>
      </c>
      <c r="P111" s="171" t="s">
        <v>317</v>
      </c>
      <c r="Q111" s="172" t="s">
        <v>320</v>
      </c>
      <c r="R111" s="78" t="s">
        <v>364</v>
      </c>
      <c r="S111" s="79">
        <v>91.666666666666671</v>
      </c>
      <c r="T111" s="80">
        <v>110</v>
      </c>
      <c r="U111" s="181" t="s">
        <v>367</v>
      </c>
      <c r="V111" s="181" t="s">
        <v>367</v>
      </c>
      <c r="W111" s="81"/>
      <c r="X111" s="82">
        <f>W111*S111</f>
        <v>0</v>
      </c>
      <c r="Y111" s="83">
        <f>W111*T111</f>
        <v>0</v>
      </c>
      <c r="Z111" s="63"/>
      <c r="AA111" s="84"/>
      <c r="AB111" s="85"/>
      <c r="AC111" s="86"/>
      <c r="AD111" s="87"/>
    </row>
    <row r="112" spans="1:30" ht="15.75" customHeight="1" x14ac:dyDescent="0.2">
      <c r="A112" s="258" t="s">
        <v>117</v>
      </c>
      <c r="B112" s="259" t="s">
        <v>118</v>
      </c>
      <c r="C112" s="260" t="s">
        <v>119</v>
      </c>
      <c r="D112" s="258" t="s">
        <v>120</v>
      </c>
      <c r="E112" s="259" t="s">
        <v>70</v>
      </c>
      <c r="F112" s="260" t="s">
        <v>128</v>
      </c>
      <c r="G112" s="261" t="s">
        <v>166</v>
      </c>
      <c r="H112" s="262" t="s">
        <v>167</v>
      </c>
      <c r="I112" s="259" t="s">
        <v>124</v>
      </c>
      <c r="J112" s="263">
        <v>2008</v>
      </c>
      <c r="K112" s="264">
        <v>0.75</v>
      </c>
      <c r="L112" s="265">
        <v>0</v>
      </c>
      <c r="M112" s="266" t="s">
        <v>222</v>
      </c>
      <c r="N112" s="267"/>
      <c r="O112" s="268"/>
      <c r="P112" s="269" t="s">
        <v>317</v>
      </c>
      <c r="Q112" s="270" t="s">
        <v>321</v>
      </c>
      <c r="R112" s="271" t="s">
        <v>364</v>
      </c>
      <c r="S112" s="272">
        <v>70.833333333333343</v>
      </c>
      <c r="T112" s="273">
        <v>85</v>
      </c>
      <c r="U112" s="274" t="s">
        <v>367</v>
      </c>
      <c r="V112" s="274" t="s">
        <v>367</v>
      </c>
      <c r="W112" s="275"/>
      <c r="X112" s="276"/>
      <c r="Y112" s="277"/>
      <c r="Z112" s="63"/>
      <c r="AA112" s="84"/>
      <c r="AB112" s="85"/>
      <c r="AC112" s="86"/>
      <c r="AD112" s="87"/>
    </row>
    <row r="113" spans="1:30" ht="15.75" customHeight="1" x14ac:dyDescent="0.2">
      <c r="A113" s="68" t="s">
        <v>117</v>
      </c>
      <c r="B113" s="69" t="s">
        <v>118</v>
      </c>
      <c r="C113" s="70" t="s">
        <v>119</v>
      </c>
      <c r="D113" s="71" t="s">
        <v>120</v>
      </c>
      <c r="E113" s="72" t="s">
        <v>70</v>
      </c>
      <c r="F113" s="73" t="s">
        <v>128</v>
      </c>
      <c r="G113" s="74" t="s">
        <v>166</v>
      </c>
      <c r="H113" s="75" t="s">
        <v>167</v>
      </c>
      <c r="I113" s="72" t="s">
        <v>124</v>
      </c>
      <c r="J113" s="76">
        <v>2009</v>
      </c>
      <c r="K113" s="77">
        <v>0.75</v>
      </c>
      <c r="L113" s="165">
        <v>4</v>
      </c>
      <c r="M113" s="166" t="s">
        <v>222</v>
      </c>
      <c r="N113" s="167"/>
      <c r="O113" s="168"/>
      <c r="P113" s="171" t="s">
        <v>310</v>
      </c>
      <c r="Q113" s="172" t="s">
        <v>315</v>
      </c>
      <c r="R113" s="78" t="s">
        <v>364</v>
      </c>
      <c r="S113" s="79">
        <v>91.666666666666671</v>
      </c>
      <c r="T113" s="80">
        <v>110</v>
      </c>
      <c r="U113" s="181" t="s">
        <v>367</v>
      </c>
      <c r="V113" s="181" t="s">
        <v>367</v>
      </c>
      <c r="W113" s="81"/>
      <c r="X113" s="82">
        <f>W113*S113</f>
        <v>0</v>
      </c>
      <c r="Y113" s="83">
        <f>W113*T113</f>
        <v>0</v>
      </c>
      <c r="Z113" s="63"/>
      <c r="AA113" s="84"/>
      <c r="AB113" s="85"/>
      <c r="AC113" s="86"/>
      <c r="AD113" s="87"/>
    </row>
    <row r="114" spans="1:30" ht="15.75" customHeight="1" x14ac:dyDescent="0.2">
      <c r="A114" s="258" t="s">
        <v>117</v>
      </c>
      <c r="B114" s="259" t="s">
        <v>118</v>
      </c>
      <c r="C114" s="260" t="s">
        <v>119</v>
      </c>
      <c r="D114" s="258" t="s">
        <v>120</v>
      </c>
      <c r="E114" s="259" t="s">
        <v>70</v>
      </c>
      <c r="F114" s="260" t="s">
        <v>128</v>
      </c>
      <c r="G114" s="261" t="s">
        <v>175</v>
      </c>
      <c r="H114" s="262" t="s">
        <v>176</v>
      </c>
      <c r="I114" s="259" t="s">
        <v>124</v>
      </c>
      <c r="J114" s="263">
        <v>2006</v>
      </c>
      <c r="K114" s="264">
        <v>0.75</v>
      </c>
      <c r="L114" s="265">
        <v>0</v>
      </c>
      <c r="M114" s="266" t="s">
        <v>222</v>
      </c>
      <c r="N114" s="267"/>
      <c r="O114" s="268"/>
      <c r="P114" s="269" t="s">
        <v>328</v>
      </c>
      <c r="Q114" s="270" t="s">
        <v>329</v>
      </c>
      <c r="R114" s="271" t="s">
        <v>364</v>
      </c>
      <c r="S114" s="272">
        <v>33.333333333333336</v>
      </c>
      <c r="T114" s="273">
        <v>40</v>
      </c>
      <c r="U114" s="274" t="s">
        <v>367</v>
      </c>
      <c r="V114" s="274" t="s">
        <v>367</v>
      </c>
      <c r="W114" s="275"/>
      <c r="X114" s="276"/>
      <c r="Y114" s="277"/>
      <c r="Z114" s="63"/>
      <c r="AA114" s="84"/>
      <c r="AB114" s="85"/>
      <c r="AC114" s="86"/>
      <c r="AD114" s="87"/>
    </row>
    <row r="115" spans="1:30" ht="15.75" customHeight="1" x14ac:dyDescent="0.2">
      <c r="A115" s="258" t="s">
        <v>117</v>
      </c>
      <c r="B115" s="259" t="s">
        <v>118</v>
      </c>
      <c r="C115" s="260" t="s">
        <v>119</v>
      </c>
      <c r="D115" s="258" t="s">
        <v>120</v>
      </c>
      <c r="E115" s="259" t="s">
        <v>70</v>
      </c>
      <c r="F115" s="260" t="s">
        <v>128</v>
      </c>
      <c r="G115" s="261" t="s">
        <v>175</v>
      </c>
      <c r="H115" s="262" t="s">
        <v>176</v>
      </c>
      <c r="I115" s="259" t="s">
        <v>124</v>
      </c>
      <c r="J115" s="263">
        <v>2009</v>
      </c>
      <c r="K115" s="264">
        <v>0.75</v>
      </c>
      <c r="L115" s="265">
        <v>0</v>
      </c>
      <c r="M115" s="266" t="s">
        <v>222</v>
      </c>
      <c r="N115" s="267"/>
      <c r="O115" s="268"/>
      <c r="P115" s="269" t="s">
        <v>322</v>
      </c>
      <c r="Q115" s="270" t="s">
        <v>327</v>
      </c>
      <c r="R115" s="271" t="s">
        <v>364</v>
      </c>
      <c r="S115" s="272">
        <v>37.5</v>
      </c>
      <c r="T115" s="273">
        <v>45</v>
      </c>
      <c r="U115" s="274" t="s">
        <v>367</v>
      </c>
      <c r="V115" s="274" t="s">
        <v>367</v>
      </c>
      <c r="W115" s="275"/>
      <c r="X115" s="276"/>
      <c r="Y115" s="277"/>
      <c r="Z115" s="63"/>
      <c r="AA115" s="84"/>
      <c r="AB115" s="85"/>
      <c r="AC115" s="86"/>
      <c r="AD115" s="87"/>
    </row>
    <row r="116" spans="1:30" ht="15.75" customHeight="1" x14ac:dyDescent="0.2">
      <c r="A116" s="258" t="s">
        <v>117</v>
      </c>
      <c r="B116" s="259" t="s">
        <v>118</v>
      </c>
      <c r="C116" s="260" t="s">
        <v>119</v>
      </c>
      <c r="D116" s="258" t="s">
        <v>120</v>
      </c>
      <c r="E116" s="259" t="s">
        <v>70</v>
      </c>
      <c r="F116" s="260" t="s">
        <v>128</v>
      </c>
      <c r="G116" s="261" t="s">
        <v>200</v>
      </c>
      <c r="H116" s="262" t="s">
        <v>201</v>
      </c>
      <c r="I116" s="259" t="s">
        <v>124</v>
      </c>
      <c r="J116" s="263">
        <v>2005</v>
      </c>
      <c r="K116" s="264">
        <v>0.75</v>
      </c>
      <c r="L116" s="265">
        <v>0</v>
      </c>
      <c r="M116" s="266" t="s">
        <v>222</v>
      </c>
      <c r="N116" s="267"/>
      <c r="O116" s="268"/>
      <c r="P116" s="269" t="s">
        <v>345</v>
      </c>
      <c r="Q116" s="270" t="s">
        <v>349</v>
      </c>
      <c r="R116" s="271" t="s">
        <v>364</v>
      </c>
      <c r="S116" s="272">
        <v>58.333333333333336</v>
      </c>
      <c r="T116" s="273">
        <v>70</v>
      </c>
      <c r="U116" s="274" t="s">
        <v>367</v>
      </c>
      <c r="V116" s="274" t="s">
        <v>367</v>
      </c>
      <c r="W116" s="275"/>
      <c r="X116" s="276"/>
      <c r="Y116" s="277"/>
      <c r="Z116" s="63"/>
      <c r="AA116" s="84"/>
      <c r="AB116" s="85"/>
      <c r="AC116" s="86"/>
      <c r="AD116" s="87"/>
    </row>
    <row r="117" spans="1:30" ht="15.75" customHeight="1" x14ac:dyDescent="0.2">
      <c r="A117" s="68" t="s">
        <v>117</v>
      </c>
      <c r="B117" s="69" t="s">
        <v>118</v>
      </c>
      <c r="C117" s="70" t="s">
        <v>119</v>
      </c>
      <c r="D117" s="71" t="s">
        <v>120</v>
      </c>
      <c r="E117" s="72" t="s">
        <v>70</v>
      </c>
      <c r="F117" s="73" t="s">
        <v>128</v>
      </c>
      <c r="G117" s="74" t="s">
        <v>160</v>
      </c>
      <c r="H117" s="75" t="s">
        <v>161</v>
      </c>
      <c r="I117" s="72" t="s">
        <v>124</v>
      </c>
      <c r="J117" s="76">
        <v>2003</v>
      </c>
      <c r="K117" s="77">
        <v>0.75</v>
      </c>
      <c r="L117" s="165">
        <v>3</v>
      </c>
      <c r="M117" s="166" t="s">
        <v>222</v>
      </c>
      <c r="N117" s="167"/>
      <c r="O117" s="168"/>
      <c r="P117" s="171" t="s">
        <v>274</v>
      </c>
      <c r="Q117" s="172" t="s">
        <v>281</v>
      </c>
      <c r="R117" s="78" t="s">
        <v>364</v>
      </c>
      <c r="S117" s="79">
        <v>166.66666666666669</v>
      </c>
      <c r="T117" s="80">
        <v>200</v>
      </c>
      <c r="U117" s="187" t="s">
        <v>56</v>
      </c>
      <c r="V117" s="187" t="s">
        <v>56</v>
      </c>
      <c r="W117" s="81"/>
      <c r="X117" s="82">
        <f>W117*S117</f>
        <v>0</v>
      </c>
      <c r="Y117" s="83">
        <f>W117*T117</f>
        <v>0</v>
      </c>
      <c r="Z117" s="63"/>
      <c r="AA117" s="84"/>
      <c r="AB117" s="85"/>
      <c r="AC117" s="86"/>
      <c r="AD117" s="87"/>
    </row>
    <row r="118" spans="1:30" ht="15.75" customHeight="1" x14ac:dyDescent="0.2">
      <c r="A118" s="68" t="s">
        <v>117</v>
      </c>
      <c r="B118" s="69" t="s">
        <v>118</v>
      </c>
      <c r="C118" s="70" t="s">
        <v>119</v>
      </c>
      <c r="D118" s="71" t="s">
        <v>120</v>
      </c>
      <c r="E118" s="72" t="s">
        <v>70</v>
      </c>
      <c r="F118" s="73" t="s">
        <v>128</v>
      </c>
      <c r="G118" s="74" t="s">
        <v>129</v>
      </c>
      <c r="H118" s="75" t="s">
        <v>130</v>
      </c>
      <c r="I118" s="72" t="s">
        <v>124</v>
      </c>
      <c r="J118" s="76">
        <v>2001</v>
      </c>
      <c r="K118" s="77">
        <v>0.75</v>
      </c>
      <c r="L118" s="165">
        <v>12</v>
      </c>
      <c r="M118" s="166" t="s">
        <v>220</v>
      </c>
      <c r="N118" s="167"/>
      <c r="O118" s="168"/>
      <c r="P118" s="171" t="s">
        <v>233</v>
      </c>
      <c r="Q118" s="172" t="s">
        <v>235</v>
      </c>
      <c r="R118" s="78" t="s">
        <v>364</v>
      </c>
      <c r="S118" s="79">
        <v>83.333333333333343</v>
      </c>
      <c r="T118" s="80">
        <v>100</v>
      </c>
      <c r="U118" s="187" t="s">
        <v>56</v>
      </c>
      <c r="V118" s="187" t="s">
        <v>56</v>
      </c>
      <c r="W118" s="81"/>
      <c r="X118" s="82">
        <f>W118*S118</f>
        <v>0</v>
      </c>
      <c r="Y118" s="83">
        <f>W118*T118</f>
        <v>0</v>
      </c>
      <c r="Z118" s="63"/>
      <c r="AA118" s="84"/>
      <c r="AB118" s="85"/>
      <c r="AC118" s="86"/>
      <c r="AD118" s="87"/>
    </row>
    <row r="119" spans="1:30" ht="15.75" customHeight="1" thickBot="1" x14ac:dyDescent="0.25">
      <c r="A119" s="88" t="s">
        <v>117</v>
      </c>
      <c r="B119" s="89" t="s">
        <v>118</v>
      </c>
      <c r="C119" s="90" t="s">
        <v>119</v>
      </c>
      <c r="D119" s="91" t="s">
        <v>120</v>
      </c>
      <c r="E119" s="92" t="s">
        <v>70</v>
      </c>
      <c r="F119" s="93" t="s">
        <v>128</v>
      </c>
      <c r="G119" s="94" t="s">
        <v>129</v>
      </c>
      <c r="H119" s="95" t="s">
        <v>130</v>
      </c>
      <c r="I119" s="92" t="s">
        <v>124</v>
      </c>
      <c r="J119" s="96">
        <v>2002</v>
      </c>
      <c r="K119" s="97">
        <v>0.75</v>
      </c>
      <c r="L119" s="175">
        <v>4</v>
      </c>
      <c r="M119" s="176" t="s">
        <v>222</v>
      </c>
      <c r="N119" s="177"/>
      <c r="O119" s="178"/>
      <c r="P119" s="179" t="s">
        <v>350</v>
      </c>
      <c r="Q119" s="180" t="s">
        <v>354</v>
      </c>
      <c r="R119" s="98" t="s">
        <v>364</v>
      </c>
      <c r="S119" s="99">
        <v>58.333333333333336</v>
      </c>
      <c r="T119" s="100">
        <v>70</v>
      </c>
      <c r="U119" s="181" t="s">
        <v>367</v>
      </c>
      <c r="V119" s="181" t="s">
        <v>367</v>
      </c>
      <c r="W119" s="101"/>
      <c r="X119" s="102">
        <f>W119*S119</f>
        <v>0</v>
      </c>
      <c r="Y119" s="103">
        <f>W119*T119</f>
        <v>0</v>
      </c>
      <c r="Z119" s="63"/>
      <c r="AA119" s="84"/>
      <c r="AB119" s="85"/>
      <c r="AC119" s="86"/>
      <c r="AD119" s="87"/>
    </row>
    <row r="120" spans="1:30" ht="15.75" customHeight="1" x14ac:dyDescent="0.2">
      <c r="D120" s="63"/>
      <c r="E120" s="63"/>
      <c r="F120" s="63"/>
      <c r="G120" s="104"/>
      <c r="H120" s="104"/>
      <c r="I120" s="63"/>
      <c r="K120" s="105"/>
      <c r="M120" s="106"/>
      <c r="N120" s="106"/>
      <c r="O120" s="106"/>
      <c r="P120" s="106"/>
      <c r="Q120" s="107"/>
      <c r="R120" s="107"/>
      <c r="S120" s="108"/>
      <c r="T120" s="109"/>
      <c r="U120" s="186"/>
      <c r="V120" s="186"/>
      <c r="W120" s="3"/>
      <c r="X120" s="3"/>
      <c r="Y120" s="3"/>
      <c r="Z120" s="63"/>
      <c r="AA120" s="105"/>
      <c r="AB120" s="105"/>
      <c r="AC120" s="105"/>
      <c r="AD120" s="63"/>
    </row>
    <row r="121" spans="1:30" ht="15.75" customHeight="1" x14ac:dyDescent="0.2">
      <c r="D121" s="63"/>
      <c r="E121" s="63"/>
      <c r="F121" s="63"/>
      <c r="G121" s="104"/>
      <c r="H121" s="104"/>
      <c r="I121" s="63"/>
      <c r="K121" s="105"/>
      <c r="M121" s="106"/>
      <c r="N121" s="106"/>
      <c r="O121" s="106"/>
      <c r="P121" s="106"/>
      <c r="Q121" s="107"/>
      <c r="R121" s="107"/>
      <c r="S121" s="108"/>
      <c r="T121" s="109"/>
      <c r="U121" s="186"/>
      <c r="V121" s="186"/>
      <c r="W121" s="3"/>
      <c r="X121" s="3"/>
      <c r="Y121" s="3"/>
      <c r="Z121" s="63"/>
      <c r="AA121" s="105"/>
      <c r="AB121" s="105"/>
      <c r="AC121" s="105"/>
      <c r="AD121" s="63"/>
    </row>
    <row r="122" spans="1:30" ht="15.75" customHeight="1" x14ac:dyDescent="0.2">
      <c r="D122" s="63"/>
      <c r="E122" s="63"/>
      <c r="F122" s="63"/>
      <c r="G122" s="104"/>
      <c r="H122" s="104"/>
      <c r="I122" s="63"/>
      <c r="K122" s="105"/>
      <c r="M122" s="106"/>
      <c r="N122" s="106"/>
      <c r="O122" s="106"/>
      <c r="P122" s="106"/>
      <c r="Q122" s="107"/>
      <c r="R122" s="107"/>
      <c r="S122" s="108"/>
      <c r="T122" s="109"/>
      <c r="U122" s="186"/>
      <c r="V122" s="186"/>
      <c r="W122" s="3"/>
      <c r="X122" s="3"/>
      <c r="Y122" s="3"/>
      <c r="Z122" s="63"/>
      <c r="AA122" s="105"/>
      <c r="AB122" s="105"/>
      <c r="AC122" s="105"/>
      <c r="AD122" s="63"/>
    </row>
    <row r="123" spans="1:30" ht="15.75" customHeight="1" x14ac:dyDescent="0.2">
      <c r="D123" s="63"/>
      <c r="E123" s="63"/>
      <c r="F123" s="63"/>
      <c r="G123" s="104"/>
      <c r="H123" s="104"/>
      <c r="I123" s="63"/>
      <c r="K123" s="105"/>
      <c r="M123" s="106"/>
      <c r="N123" s="106"/>
      <c r="O123" s="106"/>
      <c r="P123" s="106"/>
      <c r="Q123" s="107"/>
      <c r="R123" s="107"/>
      <c r="S123" s="108"/>
      <c r="T123" s="109"/>
      <c r="U123" s="186"/>
      <c r="V123" s="186"/>
      <c r="W123" s="3"/>
      <c r="X123" s="3"/>
      <c r="Y123" s="3"/>
      <c r="Z123" s="63"/>
      <c r="AA123" s="105"/>
      <c r="AB123" s="105"/>
      <c r="AC123" s="105"/>
      <c r="AD123" s="63"/>
    </row>
    <row r="124" spans="1:30" ht="15.75" customHeight="1" x14ac:dyDescent="0.2">
      <c r="D124" s="63"/>
      <c r="E124" s="63"/>
      <c r="F124" s="63"/>
      <c r="G124" s="104"/>
      <c r="H124" s="104"/>
      <c r="I124" s="63"/>
      <c r="K124" s="105"/>
      <c r="M124" s="106"/>
      <c r="N124" s="106"/>
      <c r="O124" s="106"/>
      <c r="P124" s="106"/>
      <c r="Q124" s="107"/>
      <c r="R124" s="107"/>
      <c r="S124" s="108"/>
      <c r="T124" s="109"/>
      <c r="U124" s="186"/>
      <c r="V124" s="186"/>
      <c r="W124" s="3"/>
      <c r="X124" s="3"/>
      <c r="Y124" s="3"/>
      <c r="Z124" s="63"/>
      <c r="AA124" s="105"/>
      <c r="AB124" s="105"/>
      <c r="AC124" s="105"/>
      <c r="AD124" s="63"/>
    </row>
    <row r="125" spans="1:30" ht="15.75" customHeight="1" x14ac:dyDescent="0.2">
      <c r="D125" s="63"/>
      <c r="E125" s="63"/>
      <c r="F125" s="63"/>
      <c r="G125" s="104"/>
      <c r="H125" s="104"/>
      <c r="I125" s="63"/>
      <c r="K125" s="105"/>
      <c r="M125" s="106"/>
      <c r="N125" s="106"/>
      <c r="O125" s="106"/>
      <c r="P125" s="106"/>
      <c r="Q125" s="107"/>
      <c r="R125" s="107"/>
      <c r="S125" s="108"/>
      <c r="T125" s="109"/>
      <c r="U125" s="186"/>
      <c r="V125" s="186"/>
      <c r="W125" s="3"/>
      <c r="X125" s="3"/>
      <c r="Y125" s="3"/>
      <c r="Z125" s="63"/>
      <c r="AA125" s="105"/>
      <c r="AB125" s="105"/>
      <c r="AC125" s="105"/>
      <c r="AD125" s="63"/>
    </row>
    <row r="126" spans="1:30" ht="15.75" customHeight="1" x14ac:dyDescent="0.2">
      <c r="D126" s="63"/>
      <c r="E126" s="63"/>
      <c r="F126" s="63"/>
      <c r="G126" s="104"/>
      <c r="H126" s="104"/>
      <c r="I126" s="63"/>
      <c r="K126" s="105"/>
      <c r="M126" s="106"/>
      <c r="N126" s="106"/>
      <c r="O126" s="106"/>
      <c r="P126" s="106"/>
      <c r="Q126" s="107"/>
      <c r="R126" s="107"/>
      <c r="S126" s="108"/>
      <c r="T126" s="109"/>
      <c r="U126" s="186"/>
      <c r="V126" s="186"/>
      <c r="W126" s="3"/>
      <c r="X126" s="3"/>
      <c r="Y126" s="3"/>
      <c r="Z126" s="63"/>
      <c r="AA126" s="105"/>
      <c r="AB126" s="105"/>
      <c r="AC126" s="105"/>
      <c r="AD126" s="63"/>
    </row>
    <row r="127" spans="1:30" ht="15.75" customHeight="1" x14ac:dyDescent="0.2">
      <c r="D127" s="63"/>
      <c r="E127" s="63"/>
      <c r="F127" s="63"/>
      <c r="G127" s="104"/>
      <c r="H127" s="104"/>
      <c r="I127" s="63"/>
      <c r="K127" s="105"/>
      <c r="M127" s="106"/>
      <c r="N127" s="106"/>
      <c r="O127" s="106"/>
      <c r="P127" s="106"/>
      <c r="Q127" s="107"/>
      <c r="R127" s="107"/>
      <c r="S127" s="108"/>
      <c r="T127" s="109"/>
      <c r="U127" s="186"/>
      <c r="V127" s="186"/>
      <c r="W127" s="3"/>
      <c r="X127" s="3"/>
      <c r="Y127" s="3"/>
      <c r="Z127" s="63"/>
      <c r="AA127" s="105"/>
      <c r="AB127" s="105"/>
      <c r="AC127" s="105"/>
      <c r="AD127" s="63"/>
    </row>
    <row r="128" spans="1:30" ht="15.75" customHeight="1" x14ac:dyDescent="0.2">
      <c r="D128" s="63"/>
      <c r="E128" s="63"/>
      <c r="F128" s="63"/>
      <c r="G128" s="104"/>
      <c r="H128" s="104"/>
      <c r="I128" s="63"/>
      <c r="K128" s="105"/>
      <c r="M128" s="106"/>
      <c r="N128" s="106"/>
      <c r="O128" s="106"/>
      <c r="P128" s="106"/>
      <c r="Q128" s="107"/>
      <c r="R128" s="107"/>
      <c r="S128" s="108"/>
      <c r="T128" s="109"/>
      <c r="U128" s="186"/>
      <c r="V128" s="186"/>
      <c r="W128" s="3"/>
      <c r="X128" s="3"/>
      <c r="Y128" s="3"/>
      <c r="Z128" s="63"/>
      <c r="AA128" s="105"/>
      <c r="AB128" s="105"/>
      <c r="AC128" s="105"/>
      <c r="AD128" s="63"/>
    </row>
    <row r="129" spans="4:30" ht="15.75" customHeight="1" x14ac:dyDescent="0.2">
      <c r="D129" s="63"/>
      <c r="E129" s="63"/>
      <c r="F129" s="63"/>
      <c r="G129" s="104"/>
      <c r="H129" s="104"/>
      <c r="I129" s="63"/>
      <c r="K129" s="105"/>
      <c r="M129" s="106"/>
      <c r="N129" s="106"/>
      <c r="O129" s="106"/>
      <c r="P129" s="106"/>
      <c r="Q129" s="107"/>
      <c r="R129" s="107"/>
      <c r="S129" s="108"/>
      <c r="T129" s="109"/>
      <c r="U129" s="186"/>
      <c r="V129" s="186"/>
      <c r="W129" s="3"/>
      <c r="X129" s="3"/>
      <c r="Y129" s="3"/>
      <c r="Z129" s="63"/>
      <c r="AA129" s="105"/>
      <c r="AB129" s="105"/>
      <c r="AC129" s="105"/>
      <c r="AD129" s="63"/>
    </row>
    <row r="130" spans="4:30" ht="15.75" customHeight="1" x14ac:dyDescent="0.2">
      <c r="D130" s="63"/>
      <c r="E130" s="63"/>
      <c r="F130" s="63"/>
      <c r="G130" s="104"/>
      <c r="H130" s="104"/>
      <c r="I130" s="63"/>
      <c r="K130" s="105"/>
      <c r="M130" s="106"/>
      <c r="N130" s="106"/>
      <c r="O130" s="106"/>
      <c r="P130" s="106"/>
      <c r="Q130" s="107"/>
      <c r="R130" s="107"/>
      <c r="S130" s="108"/>
      <c r="T130" s="109"/>
      <c r="U130" s="186"/>
      <c r="V130" s="186"/>
      <c r="W130" s="3"/>
      <c r="X130" s="3"/>
      <c r="Y130" s="3"/>
      <c r="Z130" s="63"/>
      <c r="AA130" s="105"/>
      <c r="AB130" s="105"/>
      <c r="AC130" s="105"/>
      <c r="AD130" s="63"/>
    </row>
    <row r="131" spans="4:30" ht="15.75" customHeight="1" x14ac:dyDescent="0.2">
      <c r="D131" s="63"/>
      <c r="E131" s="63"/>
      <c r="F131" s="63"/>
      <c r="G131" s="104"/>
      <c r="H131" s="104"/>
      <c r="I131" s="63"/>
      <c r="K131" s="105"/>
      <c r="M131" s="106"/>
      <c r="N131" s="106"/>
      <c r="O131" s="106"/>
      <c r="P131" s="106"/>
      <c r="Q131" s="107"/>
      <c r="R131" s="107"/>
      <c r="S131" s="108"/>
      <c r="T131" s="109"/>
      <c r="U131" s="186"/>
      <c r="V131" s="186"/>
      <c r="W131" s="3"/>
      <c r="X131" s="3"/>
      <c r="Y131" s="3"/>
      <c r="Z131" s="63"/>
      <c r="AA131" s="105"/>
      <c r="AB131" s="105"/>
      <c r="AC131" s="105"/>
      <c r="AD131" s="63"/>
    </row>
    <row r="132" spans="4:30" ht="15.75" customHeight="1" x14ac:dyDescent="0.2">
      <c r="D132" s="63"/>
      <c r="E132" s="63"/>
      <c r="F132" s="63"/>
      <c r="G132" s="104"/>
      <c r="H132" s="104"/>
      <c r="I132" s="63"/>
      <c r="K132" s="105"/>
      <c r="M132" s="106"/>
      <c r="N132" s="106"/>
      <c r="O132" s="106"/>
      <c r="P132" s="106"/>
      <c r="Q132" s="107"/>
      <c r="R132" s="107"/>
      <c r="S132" s="108"/>
      <c r="T132" s="109"/>
      <c r="U132" s="186"/>
      <c r="V132" s="186"/>
      <c r="W132" s="3"/>
      <c r="X132" s="3"/>
      <c r="Y132" s="3"/>
      <c r="Z132" s="63"/>
      <c r="AA132" s="105"/>
      <c r="AB132" s="105"/>
      <c r="AC132" s="105"/>
      <c r="AD132" s="63"/>
    </row>
    <row r="133" spans="4:30" ht="15.75" customHeight="1" x14ac:dyDescent="0.2">
      <c r="D133" s="63"/>
      <c r="E133" s="63"/>
      <c r="F133" s="63"/>
      <c r="G133" s="104"/>
      <c r="H133" s="104"/>
      <c r="I133" s="63"/>
      <c r="K133" s="105"/>
      <c r="M133" s="106"/>
      <c r="N133" s="106"/>
      <c r="O133" s="106"/>
      <c r="P133" s="106"/>
      <c r="Q133" s="107"/>
      <c r="R133" s="107"/>
      <c r="S133" s="108"/>
      <c r="T133" s="109"/>
      <c r="U133" s="186"/>
      <c r="V133" s="186"/>
      <c r="W133" s="3"/>
      <c r="X133" s="3"/>
      <c r="Y133" s="3"/>
      <c r="Z133" s="63"/>
      <c r="AA133" s="105"/>
      <c r="AB133" s="105"/>
      <c r="AC133" s="105"/>
      <c r="AD133" s="63"/>
    </row>
    <row r="134" spans="4:30" ht="15.75" customHeight="1" x14ac:dyDescent="0.2">
      <c r="D134" s="63"/>
      <c r="E134" s="63"/>
      <c r="F134" s="63"/>
      <c r="G134" s="104"/>
      <c r="H134" s="104"/>
      <c r="I134" s="63"/>
      <c r="K134" s="105"/>
      <c r="M134" s="106"/>
      <c r="N134" s="106"/>
      <c r="O134" s="106"/>
      <c r="P134" s="106"/>
      <c r="Q134" s="107"/>
      <c r="R134" s="107"/>
      <c r="S134" s="108"/>
      <c r="T134" s="109"/>
      <c r="U134" s="186"/>
      <c r="V134" s="186"/>
      <c r="W134" s="3"/>
      <c r="X134" s="3"/>
      <c r="Y134" s="3"/>
      <c r="Z134" s="63"/>
      <c r="AA134" s="105"/>
      <c r="AB134" s="105"/>
      <c r="AC134" s="105"/>
      <c r="AD134" s="63"/>
    </row>
    <row r="135" spans="4:30" ht="15.75" customHeight="1" x14ac:dyDescent="0.2">
      <c r="D135" s="63"/>
      <c r="E135" s="63"/>
      <c r="F135" s="63"/>
      <c r="G135" s="104"/>
      <c r="H135" s="104"/>
      <c r="I135" s="63"/>
      <c r="K135" s="105"/>
      <c r="M135" s="106"/>
      <c r="N135" s="106"/>
      <c r="O135" s="106"/>
      <c r="P135" s="106"/>
      <c r="Q135" s="107"/>
      <c r="R135" s="107"/>
      <c r="S135" s="108"/>
      <c r="T135" s="109"/>
      <c r="U135" s="186"/>
      <c r="V135" s="186"/>
      <c r="W135" s="3"/>
      <c r="X135" s="3"/>
      <c r="Y135" s="3"/>
      <c r="Z135" s="63"/>
      <c r="AA135" s="105"/>
      <c r="AB135" s="105"/>
      <c r="AC135" s="105"/>
      <c r="AD135" s="63"/>
    </row>
    <row r="136" spans="4:30" ht="15.75" customHeight="1" x14ac:dyDescent="0.2">
      <c r="D136" s="63"/>
      <c r="E136" s="63"/>
      <c r="F136" s="63"/>
      <c r="G136" s="104"/>
      <c r="H136" s="104"/>
      <c r="I136" s="63"/>
      <c r="K136" s="105"/>
      <c r="M136" s="106"/>
      <c r="N136" s="106"/>
      <c r="O136" s="106"/>
      <c r="P136" s="106"/>
      <c r="Q136" s="107"/>
      <c r="R136" s="107"/>
      <c r="S136" s="108"/>
      <c r="T136" s="109"/>
      <c r="U136" s="186"/>
      <c r="V136" s="186"/>
      <c r="W136" s="3"/>
      <c r="X136" s="3"/>
      <c r="Y136" s="3"/>
      <c r="Z136" s="63"/>
      <c r="AA136" s="105"/>
      <c r="AB136" s="105"/>
      <c r="AC136" s="105"/>
      <c r="AD136" s="63"/>
    </row>
    <row r="137" spans="4:30" ht="15.75" customHeight="1" x14ac:dyDescent="0.2">
      <c r="D137" s="63"/>
      <c r="E137" s="63"/>
      <c r="F137" s="63"/>
      <c r="G137" s="104"/>
      <c r="H137" s="104"/>
      <c r="I137" s="63"/>
      <c r="K137" s="105"/>
      <c r="M137" s="106"/>
      <c r="N137" s="106"/>
      <c r="O137" s="106"/>
      <c r="P137" s="106"/>
      <c r="Q137" s="107"/>
      <c r="R137" s="107"/>
      <c r="S137" s="108"/>
      <c r="T137" s="109"/>
      <c r="U137" s="186"/>
      <c r="V137" s="186"/>
      <c r="W137" s="3"/>
      <c r="X137" s="3"/>
      <c r="Y137" s="3"/>
      <c r="Z137" s="63"/>
      <c r="AA137" s="105"/>
      <c r="AB137" s="105"/>
      <c r="AC137" s="105"/>
      <c r="AD137" s="63"/>
    </row>
  </sheetData>
  <autoFilter ref="A13:AMK119" xr:uid="{00000000-0001-0000-0000-000000000000}">
    <sortState xmlns:xlrd2="http://schemas.microsoft.com/office/spreadsheetml/2017/richdata2" ref="A14:AMK119">
      <sortCondition ref="F13:F119"/>
    </sortState>
  </autoFilter>
  <mergeCells count="33">
    <mergeCell ref="W12:Y12"/>
    <mergeCell ref="A12:C12"/>
    <mergeCell ref="D12:F12"/>
    <mergeCell ref="G12:L12"/>
    <mergeCell ref="M12:O12"/>
    <mergeCell ref="P12:T12"/>
    <mergeCell ref="J9:K9"/>
    <mergeCell ref="L9:M9"/>
    <mergeCell ref="N9:O9"/>
    <mergeCell ref="W9:X9"/>
    <mergeCell ref="J10:K10"/>
    <mergeCell ref="L10:M10"/>
    <mergeCell ref="N10:O10"/>
    <mergeCell ref="W10:X10"/>
    <mergeCell ref="J7:K7"/>
    <mergeCell ref="L7:M7"/>
    <mergeCell ref="N7:O7"/>
    <mergeCell ref="W7:X7"/>
    <mergeCell ref="J8:K8"/>
    <mergeCell ref="L8:M8"/>
    <mergeCell ref="N8:O8"/>
    <mergeCell ref="W8:X8"/>
    <mergeCell ref="G2:G5"/>
    <mergeCell ref="J2:O2"/>
    <mergeCell ref="W2:Y2"/>
    <mergeCell ref="J3:O3"/>
    <mergeCell ref="D4:F4"/>
    <mergeCell ref="J4:O4"/>
    <mergeCell ref="W4:W5"/>
    <mergeCell ref="X4:X5"/>
    <mergeCell ref="Y4:Y5"/>
    <mergeCell ref="D5:F5"/>
    <mergeCell ref="J5:O5"/>
  </mergeCells>
  <conditionalFormatting sqref="Q27">
    <cfRule type="duplicateValues" dxfId="1" priority="1"/>
  </conditionalFormatting>
  <conditionalFormatting sqref="Q14:Q26 Q28:Q118">
    <cfRule type="duplicateValues" dxfId="0" priority="4"/>
  </conditionalFormatting>
  <dataValidations count="6">
    <dataValidation type="whole" allowBlank="1" showInputMessage="1" showErrorMessage="1" sqref="AA1:AB11 AA14:AB137" xr:uid="{00000000-0002-0000-0000-000000000000}">
      <formula1>-500</formula1>
      <formula2>500</formula2>
    </dataValidation>
    <dataValidation type="list" allowBlank="1" showInputMessage="1" showErrorMessage="1" sqref="AC1:AC11 AC14:AC137" xr:uid="{00000000-0002-0000-0000-000001000000}">
      <formula1>"VERKAUFT,ALTE PREISLISTE,FEHLBESTAND,ZUSTAND,BRUCH"</formula1>
      <formula2>0</formula2>
    </dataValidation>
    <dataValidation type="whole" allowBlank="1" showInputMessage="1" showErrorMessage="1" sqref="L106:L113 L14:L69" xr:uid="{00000000-0002-0000-0000-000002000000}">
      <formula1>0</formula1>
      <formula2>1000</formula2>
    </dataValidation>
    <dataValidation type="list" allowBlank="1" showInputMessage="1" showErrorMessage="1" sqref="A14:A119" xr:uid="{00000000-0002-0000-0000-000003000000}">
      <formula1>"Wein,Schaumwein,Fortfied,Spirituose"</formula1>
      <formula2>0</formula2>
    </dataValidation>
    <dataValidation type="list" allowBlank="1" showInputMessage="1" showErrorMessage="1" sqref="B14:B119" xr:uid="{00000000-0002-0000-0000-000004000000}">
      <formula1>"weiß,rot,rosé,n.a."</formula1>
      <formula2>0</formula2>
    </dataValidation>
    <dataValidation type="list" allowBlank="1" showInputMessage="1" showErrorMessage="1" sqref="C14:C119" xr:uid="{00000000-0002-0000-0000-000005000000}">
      <formula1>"trocken,süß,halbtrocken,n.a."</formula1>
      <formula2>0</formula2>
    </dataValidation>
  </dataValidations>
  <hyperlinks>
    <hyperlink ref="U66" r:id="rId1" xr:uid="{CB745AA0-719F-2B4D-97D6-75D26426F4E9}"/>
    <hyperlink ref="V66" r:id="rId2" xr:uid="{34FA5F3A-29FF-E645-83A9-7B58C13EC651}"/>
    <hyperlink ref="U69" r:id="rId3" xr:uid="{C56A392E-C190-7047-BADE-8FB627F55EF5}"/>
    <hyperlink ref="V69" r:id="rId4" xr:uid="{1711878D-2B61-2849-8458-E8F438C039F2}"/>
    <hyperlink ref="U70" r:id="rId5" xr:uid="{D96C61FD-1CDA-8E41-92E4-4C7FBFF28422}"/>
    <hyperlink ref="V70" r:id="rId6" xr:uid="{2E073F3A-0668-3F4E-A75E-EE8C8FAF5D66}"/>
    <hyperlink ref="U71" r:id="rId7" xr:uid="{FD4FE709-8B76-804D-BADC-51E015CE1D7D}"/>
    <hyperlink ref="V71" r:id="rId8" xr:uid="{8C2E6BA0-9ACC-6744-981C-2AEBF5E1834E}"/>
    <hyperlink ref="U72" r:id="rId9" xr:uid="{139D8093-48B0-BF4F-AA33-F664976A589A}"/>
    <hyperlink ref="V72" r:id="rId10" xr:uid="{AAFA76C3-3153-1341-BB69-25F737BDDE59}"/>
    <hyperlink ref="U73" r:id="rId11" xr:uid="{528FD097-ED15-8546-85F0-9872FCB7A19E}"/>
    <hyperlink ref="V73" r:id="rId12" xr:uid="{6CF6724F-F518-C641-B878-CB6C208EE365}"/>
    <hyperlink ref="U74" r:id="rId13" xr:uid="{9BC05D04-9269-6042-8A62-DD8D4BCCFC77}"/>
    <hyperlink ref="V74" r:id="rId14" xr:uid="{A2EF5D87-3450-4049-BAB1-C3B764F35ED0}"/>
    <hyperlink ref="U75" r:id="rId15" xr:uid="{2236D8A7-A37E-794B-9779-09AD2902EE65}"/>
    <hyperlink ref="V75" r:id="rId16" xr:uid="{11062A3F-23B0-D745-8335-490A02B1A20E}"/>
    <hyperlink ref="U76" r:id="rId17" xr:uid="{759F364D-43CB-3247-AE08-8D352923DC05}"/>
    <hyperlink ref="V76" r:id="rId18" xr:uid="{A4DE3869-181C-A14A-ACF2-5520965E387A}"/>
    <hyperlink ref="U77" r:id="rId19" xr:uid="{C364B2CD-00B4-2440-B822-F26B379C4BC7}"/>
    <hyperlink ref="V77" r:id="rId20" xr:uid="{82DE93D5-CCD4-4F45-96D8-1E0E7B822D1B}"/>
    <hyperlink ref="U78" r:id="rId21" xr:uid="{E5D7E1FC-C08C-EF43-A893-E54525A62897}"/>
    <hyperlink ref="V78" r:id="rId22" xr:uid="{D826C45A-D845-A543-BB02-344D30C6FF41}"/>
    <hyperlink ref="U80" r:id="rId23" xr:uid="{1D6111AC-250D-334D-900D-0DC4369CCA9F}"/>
    <hyperlink ref="V80" r:id="rId24" xr:uid="{AA9516D3-7999-7A44-B853-14EBAA554469}"/>
    <hyperlink ref="U79" r:id="rId25" xr:uid="{733A65BD-2499-D843-9378-513315FAB8BE}"/>
    <hyperlink ref="V79" r:id="rId26" xr:uid="{F7555BAD-EC8D-8B46-9FD5-F01A82EB424D}"/>
    <hyperlink ref="U43" r:id="rId27" xr:uid="{C71C715D-ACB3-4442-A1C8-F6F03E519C6C}"/>
    <hyperlink ref="U44" r:id="rId28" xr:uid="{8C5E71B7-2165-8547-A6B8-7DA1E48E6BE8}"/>
    <hyperlink ref="V43" r:id="rId29" xr:uid="{4B37C4FB-2112-0F4C-9173-BDAEE92BC4BA}"/>
    <hyperlink ref="V44" r:id="rId30" xr:uid="{81108FF0-1AF1-C84E-951F-370FB53AC063}"/>
    <hyperlink ref="U46" r:id="rId31" xr:uid="{F98D813A-D83B-BE44-B63F-B081C3F6EB7D}"/>
    <hyperlink ref="U49" r:id="rId32" xr:uid="{332C621F-F2EE-244D-A1C3-9DF0B4DD5207}"/>
    <hyperlink ref="U48" r:id="rId33" xr:uid="{4F212C69-FA28-8843-A355-78E770B6A240}"/>
    <hyperlink ref="U47" r:id="rId34" xr:uid="{58068138-7FA2-2542-90C1-530937B990BD}"/>
    <hyperlink ref="U50" r:id="rId35" xr:uid="{1190A275-7BBF-6747-B2D3-4BA77566A592}"/>
    <hyperlink ref="U51" r:id="rId36" xr:uid="{740E7B52-A7C7-AD4C-87A9-4DC489504C14}"/>
    <hyperlink ref="U52" r:id="rId37" xr:uid="{77971F65-A796-5A49-B175-21EA6FAE360B}"/>
    <hyperlink ref="U53" r:id="rId38" xr:uid="{AD9D6367-CD27-EA42-A360-F700CCD1E902}"/>
    <hyperlink ref="U54" r:id="rId39" xr:uid="{D093B55E-4004-6F48-B2A6-A8BE75739A12}"/>
    <hyperlink ref="U55" r:id="rId40" xr:uid="{35BA0112-ABBA-3C49-BC9D-3BAC9897A653}"/>
    <hyperlink ref="U56" r:id="rId41" xr:uid="{A6C31A49-46A1-F445-96BA-F41DACD2870B}"/>
    <hyperlink ref="V56" r:id="rId42" xr:uid="{D55263E8-DDD6-E240-8A0C-806FC3655127}"/>
    <hyperlink ref="V55" r:id="rId43" xr:uid="{D50CB214-ED06-E04E-8249-3CBBFDC8724B}"/>
    <hyperlink ref="V54" r:id="rId44" xr:uid="{DE9BE1A9-F273-E840-9010-41FCE4516DC2}"/>
    <hyperlink ref="V53" r:id="rId45" xr:uid="{C70410E4-140F-9648-9F00-CAACCFE49857}"/>
    <hyperlink ref="V52" r:id="rId46" xr:uid="{45900F21-C5CD-3A4A-BCC5-EBF4FCB6DC65}"/>
    <hyperlink ref="V51" r:id="rId47" xr:uid="{0BB15B29-F9EC-324C-A45B-5381E509284E}"/>
    <hyperlink ref="V50" r:id="rId48" xr:uid="{E9B1175D-3DF0-BC4C-AC26-739AE191519D}"/>
    <hyperlink ref="V47" r:id="rId49" xr:uid="{DA9E8358-B2EE-4148-AF07-FE1D8C96BB1A}"/>
    <hyperlink ref="V48" r:id="rId50" xr:uid="{A4DD4030-8273-F54C-8DA0-61653F346663}"/>
    <hyperlink ref="V49" r:id="rId51" xr:uid="{D3C6B0FB-1A09-C749-815F-425D7CBC1091}"/>
    <hyperlink ref="V46" r:id="rId52" xr:uid="{0985A7AB-0339-B24F-B43C-6AE6673FC520}"/>
    <hyperlink ref="U16" r:id="rId53" xr:uid="{9CDB0FF3-F023-E041-81A1-6F4194333451}"/>
    <hyperlink ref="U100" r:id="rId54" xr:uid="{71620F18-2D48-004D-87B9-B4F0DA609CB8}"/>
    <hyperlink ref="U94" r:id="rId55" xr:uid="{AD397E2A-1BDE-3146-85FA-62270FC63DC9}"/>
    <hyperlink ref="U107" r:id="rId56" xr:uid="{30BE777D-B555-2342-8932-60632DC370E2}"/>
    <hyperlink ref="V94" r:id="rId57" xr:uid="{CFA898B6-D54E-6B4D-A78B-28BC266E5576}"/>
    <hyperlink ref="U91" r:id="rId58" xr:uid="{63C91E11-3A4A-B448-BFDB-E7C6A4B3AC63}"/>
    <hyperlink ref="V91" r:id="rId59" xr:uid="{6F93224C-A5C3-5A4F-A4E9-3A08BD2B1376}"/>
    <hyperlink ref="U45" r:id="rId60" xr:uid="{94BE6578-B63D-314D-AD36-EF6D0D12483C}"/>
    <hyperlink ref="V45" r:id="rId61" xr:uid="{5D54CC57-233A-494D-AAA6-6560CB575DA8}"/>
    <hyperlink ref="U57" r:id="rId62" xr:uid="{8C39AAAB-EA63-3340-9DC8-59F0426AA136}"/>
    <hyperlink ref="U59" r:id="rId63" xr:uid="{384409A6-E1A7-3244-8AD7-1C7A71AA5D14}"/>
    <hyperlink ref="U58" r:id="rId64" xr:uid="{4E4D6C14-F1AC-324F-85CF-41E4C27E5F3C}"/>
    <hyperlink ref="V58" r:id="rId65" xr:uid="{8F62A162-933A-BB4E-9024-CD84C14EE109}"/>
    <hyperlink ref="V59" r:id="rId66" xr:uid="{05DAB41F-8830-824B-ACC7-E8A3BD4ADA60}"/>
    <hyperlink ref="V57" r:id="rId67" xr:uid="{D7A7DA3C-0279-644E-A305-E9B825FDBDA2}"/>
    <hyperlink ref="U85" r:id="rId68" xr:uid="{08DA9E7A-6905-614F-ACD7-7ABC66E303B8}"/>
    <hyperlink ref="U23" r:id="rId69" xr:uid="{43E483BD-1F62-2C45-B705-4B0BFADB1246}"/>
    <hyperlink ref="U24" r:id="rId70" xr:uid="{4B27BCBA-A6C6-B84D-957A-01B916CCB17E}"/>
    <hyperlink ref="U22" r:id="rId71" xr:uid="{2686B4C3-6BA1-3846-860B-BE2E95343868}"/>
    <hyperlink ref="U17" r:id="rId72" xr:uid="{8B3DE312-1441-D340-BF47-820A67D57F93}"/>
    <hyperlink ref="U18" r:id="rId73" xr:uid="{0C2474B5-4CC2-DA4C-8AE0-170075921BC1}"/>
    <hyperlink ref="U21" r:id="rId74" xr:uid="{83F0FD82-D14D-ED48-8A67-5650A2D97933}"/>
    <hyperlink ref="U20" r:id="rId75" xr:uid="{6E4B8EF0-D173-4A4A-85B7-7976C47CC2F9}"/>
    <hyperlink ref="U19" r:id="rId76" xr:uid="{C76DAA3F-13BC-1349-8A8C-8966B05179F9}"/>
    <hyperlink ref="U84" r:id="rId77" xr:uid="{FD7D4BF8-627A-6549-BD7E-B3FA14801DF7}"/>
    <hyperlink ref="U83" r:id="rId78" xr:uid="{2FE8C564-EA00-7740-B093-201D4F61BD05}"/>
    <hyperlink ref="U118" r:id="rId79" xr:uid="{CF570F6C-E9E4-784D-BAD0-64512B03F8B5}"/>
    <hyperlink ref="V118" r:id="rId80" xr:uid="{3C777342-FFC2-7B42-A6E0-A384A1DF2CC7}"/>
    <hyperlink ref="U106" r:id="rId81" xr:uid="{1DD7133E-E741-9441-B644-8F2473CACAD2}"/>
    <hyperlink ref="V106" r:id="rId82" xr:uid="{F67C7953-2796-1D4A-A26E-A07594DC102E}"/>
    <hyperlink ref="U26" r:id="rId83" xr:uid="{F173D051-D79E-2D4D-B27C-A3C95E6AED6F}"/>
    <hyperlink ref="U87" r:id="rId84" xr:uid="{CAFE7CAF-CD11-9B48-9389-DC8A5C0F1114}"/>
    <hyperlink ref="U86" r:id="rId85" xr:uid="{078B7017-60A5-EC46-B9E5-826424ED9AEC}"/>
    <hyperlink ref="U61" r:id="rId86" xr:uid="{86D14275-9229-9047-BF28-94F88772D19E}"/>
    <hyperlink ref="V61" r:id="rId87" xr:uid="{FBE3BCF0-BE82-3541-A4D8-92F4C2C976CC}"/>
    <hyperlink ref="U60" r:id="rId88" xr:uid="{C85205C1-388A-AD40-A78C-338463363F36}"/>
    <hyperlink ref="V60" r:id="rId89" xr:uid="{26C6B1BE-D371-0D47-B4E2-848271F8BFD5}"/>
    <hyperlink ref="U117" r:id="rId90" xr:uid="{92291DF5-E44D-4642-BC44-CD193AAFD2F0}"/>
    <hyperlink ref="V117" r:id="rId91" xr:uid="{B8323C14-8EF3-7349-9DBF-5C1681F1899F}"/>
    <hyperlink ref="V16" r:id="rId92" xr:uid="{7D79C7D7-E22B-9043-941F-71670A9BEA6C}"/>
    <hyperlink ref="V21" r:id="rId93" xr:uid="{128B1871-5D93-8F4F-8771-BF4365D92106}"/>
    <hyperlink ref="V20" r:id="rId94" xr:uid="{3B396F07-5758-7249-9A0A-CA1438D2AFAD}"/>
    <hyperlink ref="V22" r:id="rId95" xr:uid="{FB4870AA-3C6E-5C42-A98C-5C2C1F0BA0F2}"/>
    <hyperlink ref="V24" r:id="rId96" xr:uid="{3263B7A8-91A7-0448-B9AF-67912BFFFF5D}"/>
    <hyperlink ref="V100" r:id="rId97" xr:uid="{C48FCB15-87F7-9742-9C73-50D2CCDA5461}"/>
    <hyperlink ref="V84" r:id="rId98" xr:uid="{929C62E7-AB38-374E-908E-7DA733FEC66F}"/>
    <hyperlink ref="V23" r:id="rId99" xr:uid="{FDC9CF63-87A9-6F4A-A2A1-964F23428B05}"/>
    <hyperlink ref="V18" r:id="rId100" xr:uid="{A568D1B5-3076-A642-B59B-4FD2F7D6C586}"/>
    <hyperlink ref="V19" r:id="rId101" xr:uid="{0C2E3A91-7C36-3F4C-BEA2-25EEAE25226B}"/>
    <hyperlink ref="V17" r:id="rId102" xr:uid="{BC9154B8-D99A-9E47-9AE8-544D519644C2}"/>
    <hyperlink ref="V85" r:id="rId103" xr:uid="{5875FBFF-D108-6F44-925E-F64E5D7DF257}"/>
    <hyperlink ref="V83" r:id="rId104" xr:uid="{473BCF8D-6DC5-DE49-BF43-173A73764C0F}"/>
    <hyperlink ref="V107" r:id="rId105" xr:uid="{2B9542DC-A8B4-A345-88E9-CA7DA7B5178B}"/>
    <hyperlink ref="V26" r:id="rId106" xr:uid="{BAD1AC98-C3F3-C842-94EB-D98E7861284D}"/>
    <hyperlink ref="V87" r:id="rId107" xr:uid="{EA4957E1-F5B2-9E46-851B-5F9837EE94D2}"/>
    <hyperlink ref="V86" r:id="rId108" xr:uid="{68B29FAA-58B6-EE4C-9BB5-23EEEAD823C7}"/>
    <hyperlink ref="U67" r:id="rId109" xr:uid="{F5BFEBA2-74CC-D343-B0DA-7A39770B547D}"/>
    <hyperlink ref="V67" r:id="rId110" xr:uid="{D3A504EF-E328-9748-A9E7-15DAC9955770}"/>
    <hyperlink ref="U68" r:id="rId111" xr:uid="{E47192E4-3CA1-044E-AA8A-AAAC3645CE85}"/>
    <hyperlink ref="V68" r:id="rId112" xr:uid="{3D4561B2-E16D-C748-9CCF-890B796F1134}"/>
  </hyperlinks>
  <pageMargins left="0.25" right="0.25" top="0.75" bottom="0.75" header="0.3" footer="0.3"/>
  <pageSetup paperSize="9" scale="71" firstPageNumber="0" fitToHeight="0" orientation="landscape" horizontalDpi="300" verticalDpi="300"/>
  <drawing r:id="rId11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77ED9D-9A33-42C2-A291-D3ABBC553DD1}">
  <dimension ref="A1:O20"/>
  <sheetViews>
    <sheetView workbookViewId="0">
      <selection activeCell="H6" sqref="H6"/>
    </sheetView>
  </sheetViews>
  <sheetFormatPr baseColWidth="10" defaultColWidth="11" defaultRowHeight="16" x14ac:dyDescent="0.2"/>
  <cols>
    <col min="1" max="1" width="13.83203125" customWidth="1"/>
    <col min="2" max="2" width="19.33203125" customWidth="1"/>
    <col min="3" max="3" width="12.83203125" bestFit="1" customWidth="1"/>
    <col min="4" max="4" width="11.5" customWidth="1"/>
    <col min="5" max="5" width="23.5" customWidth="1"/>
    <col min="6" max="6" width="31.6640625" bestFit="1" customWidth="1"/>
    <col min="7" max="9" width="10.83203125"/>
    <col min="10" max="10" width="17.1640625" customWidth="1"/>
    <col min="11" max="11" width="8" customWidth="1"/>
    <col min="12" max="12" width="8.1640625" customWidth="1"/>
    <col min="13" max="13" width="7.83203125" customWidth="1"/>
    <col min="14" max="15" width="10.83203125" customWidth="1"/>
    <col min="16" max="16384" width="11" style="156"/>
  </cols>
  <sheetData>
    <row r="1" spans="1:15" ht="17" thickBot="1" x14ac:dyDescent="0.25">
      <c r="A1" s="156"/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</row>
    <row r="2" spans="1:15" s="157" customFormat="1" ht="34.5" customHeight="1" x14ac:dyDescent="0.2">
      <c r="D2" s="231" t="s">
        <v>46</v>
      </c>
      <c r="E2" s="232"/>
      <c r="F2" s="110" t="s">
        <v>1</v>
      </c>
      <c r="G2" s="233"/>
      <c r="H2" s="234"/>
      <c r="I2" s="235"/>
      <c r="J2" s="159"/>
      <c r="K2" s="214" t="s">
        <v>2</v>
      </c>
      <c r="L2" s="215"/>
      <c r="M2" s="215"/>
      <c r="N2" s="215"/>
      <c r="O2" s="216"/>
    </row>
    <row r="3" spans="1:15" s="157" customFormat="1" ht="28.5" customHeight="1" thickBot="1" x14ac:dyDescent="0.25">
      <c r="D3" s="217" t="s">
        <v>47</v>
      </c>
      <c r="E3" s="218"/>
      <c r="F3" s="111" t="s">
        <v>3</v>
      </c>
      <c r="G3" s="219"/>
      <c r="H3" s="220"/>
      <c r="I3" s="221"/>
      <c r="J3" s="159"/>
      <c r="K3" s="112" t="s">
        <v>48</v>
      </c>
      <c r="L3" s="113" t="s">
        <v>49</v>
      </c>
      <c r="M3" s="114" t="s">
        <v>50</v>
      </c>
      <c r="N3" s="115" t="s">
        <v>5</v>
      </c>
      <c r="O3" s="116" t="s">
        <v>6</v>
      </c>
    </row>
    <row r="4" spans="1:15" s="157" customFormat="1" ht="32.25" customHeight="1" x14ac:dyDescent="0.2">
      <c r="A4" s="241" t="s">
        <v>51</v>
      </c>
      <c r="B4" s="241"/>
      <c r="C4" s="241"/>
      <c r="D4" s="242" t="s">
        <v>52</v>
      </c>
      <c r="E4" s="218"/>
      <c r="F4" s="117" t="s">
        <v>7</v>
      </c>
      <c r="G4" s="219"/>
      <c r="H4" s="220"/>
      <c r="I4" s="221"/>
      <c r="J4" s="159"/>
      <c r="K4" s="254">
        <f>SUM(K9:K3494)</f>
        <v>0</v>
      </c>
      <c r="L4" s="256">
        <f>SUM(L9:L3494)</f>
        <v>0</v>
      </c>
      <c r="M4" s="248">
        <f>SUM(M9:M3494)</f>
        <v>0</v>
      </c>
      <c r="N4" s="250">
        <f>SUM(N9:N3494)</f>
        <v>0</v>
      </c>
      <c r="O4" s="252">
        <f>SUM(O9:O3494)</f>
        <v>0</v>
      </c>
    </row>
    <row r="5" spans="1:15" s="157" customFormat="1" ht="16.5" customHeight="1" thickBot="1" x14ac:dyDescent="0.25">
      <c r="A5" s="236" t="s">
        <v>53</v>
      </c>
      <c r="B5" s="237"/>
      <c r="D5" s="217" t="s">
        <v>54</v>
      </c>
      <c r="E5" s="218"/>
      <c r="F5" s="118" t="s">
        <v>8</v>
      </c>
      <c r="G5" s="238"/>
      <c r="H5" s="239"/>
      <c r="I5" s="240"/>
      <c r="J5" s="159"/>
      <c r="K5" s="255"/>
      <c r="L5" s="257"/>
      <c r="M5" s="249"/>
      <c r="N5" s="251"/>
      <c r="O5" s="253"/>
    </row>
    <row r="6" spans="1:15" s="157" customFormat="1" ht="50" thickBot="1" x14ac:dyDescent="0.25">
      <c r="D6" s="158"/>
      <c r="E6" s="158"/>
      <c r="F6" s="160"/>
      <c r="G6" s="161"/>
      <c r="H6" s="162"/>
      <c r="I6" s="162"/>
      <c r="J6" s="159"/>
      <c r="K6" s="163"/>
      <c r="L6" s="163"/>
      <c r="M6" s="163"/>
      <c r="N6" s="163"/>
      <c r="O6" s="163"/>
    </row>
    <row r="7" spans="1:15" s="164" customFormat="1" ht="21" x14ac:dyDescent="0.2">
      <c r="A7" s="222" t="s">
        <v>55</v>
      </c>
      <c r="B7" s="223"/>
      <c r="C7" s="223"/>
      <c r="D7" s="224"/>
      <c r="E7" s="225" t="s">
        <v>56</v>
      </c>
      <c r="F7" s="227" t="s">
        <v>57</v>
      </c>
      <c r="G7" s="227" t="s">
        <v>58</v>
      </c>
      <c r="H7" s="229"/>
      <c r="I7" s="230"/>
      <c r="J7" s="243" t="s">
        <v>19</v>
      </c>
      <c r="K7" s="245" t="s">
        <v>25</v>
      </c>
      <c r="L7" s="246"/>
      <c r="M7" s="246"/>
      <c r="N7" s="246"/>
      <c r="O7" s="247"/>
    </row>
    <row r="8" spans="1:15" s="157" customFormat="1" ht="31" thickBot="1" x14ac:dyDescent="0.25">
      <c r="A8" s="119" t="s">
        <v>28</v>
      </c>
      <c r="B8" s="120" t="s">
        <v>59</v>
      </c>
      <c r="C8" s="121" t="s">
        <v>60</v>
      </c>
      <c r="D8" s="122" t="s">
        <v>61</v>
      </c>
      <c r="E8" s="226"/>
      <c r="F8" s="228"/>
      <c r="G8" s="123" t="s">
        <v>48</v>
      </c>
      <c r="H8" s="124" t="s">
        <v>49</v>
      </c>
      <c r="I8" s="125" t="s">
        <v>50</v>
      </c>
      <c r="J8" s="244"/>
      <c r="K8" s="126" t="s">
        <v>62</v>
      </c>
      <c r="L8" s="127" t="s">
        <v>63</v>
      </c>
      <c r="M8" s="127" t="s">
        <v>64</v>
      </c>
      <c r="N8" s="128" t="s">
        <v>5</v>
      </c>
      <c r="O8" s="129" t="s">
        <v>6</v>
      </c>
    </row>
    <row r="9" spans="1:15" s="157" customFormat="1" ht="171" customHeight="1" x14ac:dyDescent="0.2">
      <c r="A9" s="130" t="s">
        <v>65</v>
      </c>
      <c r="B9" s="131" t="s">
        <v>66</v>
      </c>
      <c r="C9" s="132" t="s">
        <v>67</v>
      </c>
      <c r="D9" s="133" t="s">
        <v>68</v>
      </c>
      <c r="E9" s="134"/>
      <c r="F9" s="135" t="s">
        <v>69</v>
      </c>
      <c r="G9" s="136">
        <v>37.9</v>
      </c>
      <c r="H9" s="137">
        <v>74.8</v>
      </c>
      <c r="I9" s="138">
        <f>36.9*6</f>
        <v>221.39999999999998</v>
      </c>
      <c r="J9" s="139"/>
      <c r="K9" s="140"/>
      <c r="L9" s="141"/>
      <c r="M9" s="141"/>
      <c r="N9" s="142">
        <f t="shared" ref="N9:N20" si="0">O9/1.2</f>
        <v>0</v>
      </c>
      <c r="O9" s="143">
        <f t="shared" ref="O9:O12" si="1">K9*G9+L9*H9+M9*I9</f>
        <v>0</v>
      </c>
    </row>
    <row r="10" spans="1:15" s="157" customFormat="1" ht="174.75" customHeight="1" x14ac:dyDescent="0.2">
      <c r="A10" s="130" t="s">
        <v>65</v>
      </c>
      <c r="B10" s="131" t="s">
        <v>70</v>
      </c>
      <c r="C10" s="132" t="s">
        <v>71</v>
      </c>
      <c r="D10" s="133" t="s">
        <v>72</v>
      </c>
      <c r="E10" s="134"/>
      <c r="F10" s="135" t="s">
        <v>73</v>
      </c>
      <c r="G10" s="136">
        <v>36.9</v>
      </c>
      <c r="H10" s="137">
        <v>72.8</v>
      </c>
      <c r="I10" s="138">
        <f>35.9*6</f>
        <v>215.39999999999998</v>
      </c>
      <c r="J10" s="139"/>
      <c r="K10" s="140"/>
      <c r="L10" s="141"/>
      <c r="M10" s="141"/>
      <c r="N10" s="142">
        <f t="shared" si="0"/>
        <v>0</v>
      </c>
      <c r="O10" s="143">
        <f t="shared" si="1"/>
        <v>0</v>
      </c>
    </row>
    <row r="11" spans="1:15" s="157" customFormat="1" ht="180" customHeight="1" x14ac:dyDescent="0.2">
      <c r="A11" s="130" t="s">
        <v>65</v>
      </c>
      <c r="B11" s="131" t="s">
        <v>74</v>
      </c>
      <c r="C11" s="132" t="s">
        <v>75</v>
      </c>
      <c r="D11" s="133" t="s">
        <v>76</v>
      </c>
      <c r="E11" s="134"/>
      <c r="F11" s="135" t="s">
        <v>77</v>
      </c>
      <c r="G11" s="136">
        <v>35.9</v>
      </c>
      <c r="H11" s="137">
        <v>70.8</v>
      </c>
      <c r="I11" s="138">
        <f>34.9*6</f>
        <v>209.39999999999998</v>
      </c>
      <c r="J11" s="139"/>
      <c r="K11" s="140"/>
      <c r="L11" s="141"/>
      <c r="M11" s="141"/>
      <c r="N11" s="142">
        <f t="shared" si="0"/>
        <v>0</v>
      </c>
      <c r="O11" s="143">
        <f t="shared" si="1"/>
        <v>0</v>
      </c>
    </row>
    <row r="12" spans="1:15" s="157" customFormat="1" ht="187.5" customHeight="1" x14ac:dyDescent="0.2">
      <c r="A12" s="130" t="s">
        <v>65</v>
      </c>
      <c r="B12" s="131" t="s">
        <v>78</v>
      </c>
      <c r="C12" s="132" t="s">
        <v>67</v>
      </c>
      <c r="D12" s="133" t="s">
        <v>79</v>
      </c>
      <c r="E12" s="134"/>
      <c r="F12" s="135" t="s">
        <v>80</v>
      </c>
      <c r="G12" s="136">
        <v>34.9</v>
      </c>
      <c r="H12" s="137">
        <v>68.8</v>
      </c>
      <c r="I12" s="138">
        <f>33.9*6</f>
        <v>203.39999999999998</v>
      </c>
      <c r="J12" s="139"/>
      <c r="K12" s="140"/>
      <c r="L12" s="141"/>
      <c r="M12" s="141"/>
      <c r="N12" s="142">
        <f t="shared" si="0"/>
        <v>0</v>
      </c>
      <c r="O12" s="143">
        <f t="shared" si="1"/>
        <v>0</v>
      </c>
    </row>
    <row r="13" spans="1:15" s="157" customFormat="1" ht="173.25" customHeight="1" x14ac:dyDescent="0.2">
      <c r="A13" s="130" t="s">
        <v>81</v>
      </c>
      <c r="B13" s="131" t="s">
        <v>82</v>
      </c>
      <c r="C13" s="132" t="s">
        <v>83</v>
      </c>
      <c r="D13" s="133" t="s">
        <v>84</v>
      </c>
      <c r="E13" s="134"/>
      <c r="F13" s="135" t="s">
        <v>85</v>
      </c>
      <c r="G13" s="136">
        <v>23.9</v>
      </c>
      <c r="H13" s="137" t="s">
        <v>86</v>
      </c>
      <c r="I13" s="138">
        <f>6*22.9</f>
        <v>137.39999999999998</v>
      </c>
      <c r="J13" s="139"/>
      <c r="K13" s="140"/>
      <c r="L13" s="141" t="s">
        <v>86</v>
      </c>
      <c r="M13" s="141"/>
      <c r="N13" s="142">
        <f t="shared" si="0"/>
        <v>0</v>
      </c>
      <c r="O13" s="143">
        <f>K13*G13+M13*I13</f>
        <v>0</v>
      </c>
    </row>
    <row r="14" spans="1:15" s="157" customFormat="1" ht="174" customHeight="1" x14ac:dyDescent="0.2">
      <c r="A14" s="130" t="s">
        <v>87</v>
      </c>
      <c r="B14" s="131" t="s">
        <v>88</v>
      </c>
      <c r="C14" s="132" t="s">
        <v>89</v>
      </c>
      <c r="D14" s="133" t="s">
        <v>90</v>
      </c>
      <c r="E14" s="134"/>
      <c r="F14" s="135" t="s">
        <v>91</v>
      </c>
      <c r="G14" s="136">
        <v>74.900000000000006</v>
      </c>
      <c r="H14" s="137" t="s">
        <v>86</v>
      </c>
      <c r="I14" s="138" t="s">
        <v>86</v>
      </c>
      <c r="J14" s="139"/>
      <c r="K14" s="140"/>
      <c r="L14" s="141" t="s">
        <v>86</v>
      </c>
      <c r="M14" s="141" t="s">
        <v>86</v>
      </c>
      <c r="N14" s="142">
        <f t="shared" si="0"/>
        <v>0</v>
      </c>
      <c r="O14" s="143">
        <f t="shared" ref="O14:O20" si="2">K14*G14</f>
        <v>0</v>
      </c>
    </row>
    <row r="15" spans="1:15" s="157" customFormat="1" ht="176.25" customHeight="1" x14ac:dyDescent="0.2">
      <c r="A15" s="130" t="s">
        <v>87</v>
      </c>
      <c r="B15" s="131" t="s">
        <v>92</v>
      </c>
      <c r="C15" s="132" t="s">
        <v>93</v>
      </c>
      <c r="D15" s="133" t="s">
        <v>94</v>
      </c>
      <c r="E15" s="134"/>
      <c r="F15" s="135" t="s">
        <v>95</v>
      </c>
      <c r="G15" s="136">
        <v>86.9</v>
      </c>
      <c r="H15" s="137" t="s">
        <v>86</v>
      </c>
      <c r="I15" s="138" t="s">
        <v>86</v>
      </c>
      <c r="J15" s="139"/>
      <c r="K15" s="140"/>
      <c r="L15" s="141" t="s">
        <v>86</v>
      </c>
      <c r="M15" s="141" t="s">
        <v>86</v>
      </c>
      <c r="N15" s="142">
        <f t="shared" si="0"/>
        <v>0</v>
      </c>
      <c r="O15" s="143">
        <f t="shared" si="2"/>
        <v>0</v>
      </c>
    </row>
    <row r="16" spans="1:15" s="157" customFormat="1" ht="170.25" customHeight="1" x14ac:dyDescent="0.2">
      <c r="A16" s="130" t="s">
        <v>87</v>
      </c>
      <c r="B16" s="131" t="s">
        <v>96</v>
      </c>
      <c r="C16" s="132" t="s">
        <v>97</v>
      </c>
      <c r="D16" s="133" t="s">
        <v>98</v>
      </c>
      <c r="E16" s="134"/>
      <c r="F16" s="135" t="s">
        <v>99</v>
      </c>
      <c r="G16" s="136">
        <v>34.9</v>
      </c>
      <c r="H16" s="137" t="s">
        <v>86</v>
      </c>
      <c r="I16" s="138" t="s">
        <v>86</v>
      </c>
      <c r="J16" s="139"/>
      <c r="K16" s="140"/>
      <c r="L16" s="141" t="s">
        <v>86</v>
      </c>
      <c r="M16" s="141" t="s">
        <v>86</v>
      </c>
      <c r="N16" s="142">
        <f t="shared" si="0"/>
        <v>0</v>
      </c>
      <c r="O16" s="143">
        <f t="shared" si="2"/>
        <v>0</v>
      </c>
    </row>
    <row r="17" spans="1:15" s="157" customFormat="1" ht="174" customHeight="1" x14ac:dyDescent="0.2">
      <c r="A17" s="130" t="s">
        <v>87</v>
      </c>
      <c r="B17" s="131" t="s">
        <v>100</v>
      </c>
      <c r="C17" s="132" t="s">
        <v>101</v>
      </c>
      <c r="D17" s="133" t="s">
        <v>102</v>
      </c>
      <c r="E17" s="134"/>
      <c r="F17" s="135" t="s">
        <v>103</v>
      </c>
      <c r="G17" s="136">
        <v>48.9</v>
      </c>
      <c r="H17" s="137" t="s">
        <v>86</v>
      </c>
      <c r="I17" s="138" t="s">
        <v>86</v>
      </c>
      <c r="J17" s="139"/>
      <c r="K17" s="140"/>
      <c r="L17" s="141" t="s">
        <v>86</v>
      </c>
      <c r="M17" s="141" t="s">
        <v>86</v>
      </c>
      <c r="N17" s="142">
        <f t="shared" si="0"/>
        <v>0</v>
      </c>
      <c r="O17" s="143">
        <f t="shared" si="2"/>
        <v>0</v>
      </c>
    </row>
    <row r="18" spans="1:15" s="157" customFormat="1" ht="192.75" customHeight="1" x14ac:dyDescent="0.2">
      <c r="A18" s="130" t="s">
        <v>87</v>
      </c>
      <c r="B18" s="131" t="s">
        <v>104</v>
      </c>
      <c r="C18" s="132" t="s">
        <v>105</v>
      </c>
      <c r="D18" s="133" t="s">
        <v>106</v>
      </c>
      <c r="E18" s="134"/>
      <c r="F18" s="135" t="s">
        <v>107</v>
      </c>
      <c r="G18" s="136">
        <v>60.9</v>
      </c>
      <c r="H18" s="137" t="s">
        <v>86</v>
      </c>
      <c r="I18" s="138" t="s">
        <v>86</v>
      </c>
      <c r="J18" s="139"/>
      <c r="K18" s="140"/>
      <c r="L18" s="141" t="s">
        <v>86</v>
      </c>
      <c r="M18" s="141" t="s">
        <v>86</v>
      </c>
      <c r="N18" s="142">
        <f t="shared" si="0"/>
        <v>0</v>
      </c>
      <c r="O18" s="143">
        <f t="shared" si="2"/>
        <v>0</v>
      </c>
    </row>
    <row r="19" spans="1:15" s="157" customFormat="1" ht="171" customHeight="1" thickBot="1" x14ac:dyDescent="0.25">
      <c r="A19" s="130" t="s">
        <v>87</v>
      </c>
      <c r="B19" s="131" t="s">
        <v>108</v>
      </c>
      <c r="C19" s="132" t="s">
        <v>109</v>
      </c>
      <c r="D19" s="133" t="s">
        <v>110</v>
      </c>
      <c r="E19" s="134"/>
      <c r="F19" s="144" t="s">
        <v>111</v>
      </c>
      <c r="G19" s="136">
        <v>37.9</v>
      </c>
      <c r="H19" s="137" t="s">
        <v>86</v>
      </c>
      <c r="I19" s="138" t="s">
        <v>86</v>
      </c>
      <c r="J19" s="139"/>
      <c r="K19" s="140"/>
      <c r="L19" s="141" t="s">
        <v>86</v>
      </c>
      <c r="M19" s="141" t="s">
        <v>86</v>
      </c>
      <c r="N19" s="142">
        <f t="shared" si="0"/>
        <v>0</v>
      </c>
      <c r="O19" s="143">
        <f t="shared" si="2"/>
        <v>0</v>
      </c>
    </row>
    <row r="20" spans="1:15" s="157" customFormat="1" ht="174.75" customHeight="1" thickBot="1" x14ac:dyDescent="0.25">
      <c r="A20" s="145" t="s">
        <v>87</v>
      </c>
      <c r="B20" s="146" t="s">
        <v>112</v>
      </c>
      <c r="C20" s="147" t="s">
        <v>113</v>
      </c>
      <c r="D20" s="148" t="s">
        <v>114</v>
      </c>
      <c r="E20" s="149"/>
      <c r="F20" s="144" t="s">
        <v>115</v>
      </c>
      <c r="G20" s="150">
        <v>61.9</v>
      </c>
      <c r="H20" s="137" t="s">
        <v>86</v>
      </c>
      <c r="I20" s="138" t="s">
        <v>86</v>
      </c>
      <c r="J20" s="151"/>
      <c r="K20" s="152"/>
      <c r="L20" s="153" t="s">
        <v>86</v>
      </c>
      <c r="M20" s="153" t="s">
        <v>86</v>
      </c>
      <c r="N20" s="154">
        <f t="shared" si="0"/>
        <v>0</v>
      </c>
      <c r="O20" s="155">
        <f t="shared" si="2"/>
        <v>0</v>
      </c>
    </row>
  </sheetData>
  <mergeCells count="22">
    <mergeCell ref="K7:O7"/>
    <mergeCell ref="M4:M5"/>
    <mergeCell ref="N4:N5"/>
    <mergeCell ref="O4:O5"/>
    <mergeCell ref="K4:K5"/>
    <mergeCell ref="L4:L5"/>
    <mergeCell ref="K2:O2"/>
    <mergeCell ref="D3:E3"/>
    <mergeCell ref="G3:I3"/>
    <mergeCell ref="A7:D7"/>
    <mergeCell ref="E7:E8"/>
    <mergeCell ref="F7:F8"/>
    <mergeCell ref="G7:I7"/>
    <mergeCell ref="D2:E2"/>
    <mergeCell ref="G2:I2"/>
    <mergeCell ref="A5:B5"/>
    <mergeCell ref="D5:E5"/>
    <mergeCell ref="G5:I5"/>
    <mergeCell ref="A4:C4"/>
    <mergeCell ref="D4:E4"/>
    <mergeCell ref="G4:I4"/>
    <mergeCell ref="J7:J8"/>
  </mergeCells>
  <hyperlinks>
    <hyperlink ref="D4" r:id="rId1" xr:uid="{F88661D5-C3D9-4F5C-9F3B-7583C012A88D}"/>
  </hyperlinks>
  <pageMargins left="0.7" right="0.7" top="0.78740157499999996" bottom="0.78740157499999996" header="0.3" footer="0.3"/>
  <pageSetup paperSize="9" orientation="portrait" horizontalDpi="1200" verticalDpi="120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Gesamtliste</vt:lpstr>
      <vt:lpstr>Zalto Denk'Art</vt:lpstr>
      <vt:lpstr>Gesamtliste!Druckbereich</vt:lpstr>
    </vt:vector>
  </TitlesOfParts>
  <Company>beBrand B.V.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Clemens Riedl</dc:creator>
  <dc:description/>
  <cp:lastModifiedBy>Markus Inzinger</cp:lastModifiedBy>
  <cp:revision>3</cp:revision>
  <cp:lastPrinted>2021-02-23T10:06:30Z</cp:lastPrinted>
  <dcterms:created xsi:type="dcterms:W3CDTF">2014-09-02T10:40:28Z</dcterms:created>
  <dcterms:modified xsi:type="dcterms:W3CDTF">2021-09-30T16:30:49Z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beBrand B.V.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