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Trinkreif Dropbox/Team-Ordner „Trinkreif“/lagerverwaltung/neuzugänge/"/>
    </mc:Choice>
  </mc:AlternateContent>
  <xr:revisionPtr revIDLastSave="0" documentId="13_ncr:1_{02A633F0-EA29-5945-8C23-19C7D6035E93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4" r:id="rId2"/>
  </sheets>
  <definedNames>
    <definedName name="_xlnm._FilterDatabase" localSheetId="0" hidden="1">Gesamtliste!$A$14:$X$246</definedName>
    <definedName name="_xlnm.Print_Area" localSheetId="0">Gesamtliste!$A$1:$X$246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4" i="1"/>
  <c r="S133" i="1"/>
  <c r="S136" i="1"/>
  <c r="S135" i="1"/>
  <c r="S137" i="1"/>
  <c r="S139" i="1"/>
  <c r="S138" i="1"/>
  <c r="S141" i="1"/>
  <c r="S140" i="1"/>
  <c r="S142" i="1"/>
  <c r="S144" i="1"/>
  <c r="S143" i="1"/>
  <c r="S146" i="1"/>
  <c r="S145" i="1"/>
  <c r="S147" i="1"/>
  <c r="S149" i="1"/>
  <c r="S148" i="1"/>
  <c r="S151" i="1"/>
  <c r="S150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8" i="1"/>
  <c r="S169" i="1"/>
  <c r="S170" i="1"/>
  <c r="S167" i="1"/>
  <c r="S171" i="1"/>
  <c r="S173" i="1"/>
  <c r="S172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O19" i="4"/>
  <c r="N19" i="4" s="1"/>
  <c r="O18" i="4"/>
  <c r="N18" i="4" s="1"/>
  <c r="O17" i="4"/>
  <c r="N17" i="4" s="1"/>
  <c r="O16" i="4"/>
  <c r="N16" i="4"/>
  <c r="O15" i="4"/>
  <c r="N15" i="4"/>
  <c r="O14" i="4"/>
  <c r="N14" i="4"/>
  <c r="O13" i="4"/>
  <c r="N13" i="4" s="1"/>
  <c r="O12" i="4"/>
  <c r="N12" i="4"/>
  <c r="O11" i="4"/>
  <c r="N11" i="4"/>
  <c r="O10" i="4"/>
  <c r="N10" i="4"/>
  <c r="O9" i="4"/>
  <c r="N9" i="4" s="1"/>
  <c r="M4" i="4"/>
  <c r="L4" i="4"/>
  <c r="K4" i="4"/>
  <c r="N4" i="4" l="1"/>
  <c r="O4" i="4"/>
  <c r="V5" i="1" l="1"/>
  <c r="V4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2" i="1"/>
  <c r="X173" i="1"/>
  <c r="X171" i="1"/>
  <c r="X167" i="1"/>
  <c r="X170" i="1"/>
  <c r="X169" i="1"/>
  <c r="X168" i="1"/>
  <c r="X166" i="1"/>
  <c r="X165" i="1"/>
  <c r="X164" i="1"/>
  <c r="X163" i="1"/>
  <c r="X162" i="1"/>
  <c r="X161" i="1"/>
  <c r="X160" i="1"/>
  <c r="X159" i="1"/>
  <c r="X158" i="1"/>
  <c r="X156" i="1"/>
  <c r="X155" i="1"/>
  <c r="X154" i="1"/>
  <c r="X153" i="1"/>
  <c r="X152" i="1"/>
  <c r="X150" i="1"/>
  <c r="X151" i="1"/>
  <c r="X148" i="1"/>
  <c r="X149" i="1"/>
  <c r="X147" i="1"/>
  <c r="X145" i="1"/>
  <c r="X146" i="1"/>
  <c r="X143" i="1"/>
  <c r="X144" i="1"/>
  <c r="X142" i="1"/>
  <c r="X140" i="1"/>
  <c r="X141" i="1"/>
  <c r="X138" i="1"/>
  <c r="X139" i="1"/>
  <c r="X137" i="1"/>
  <c r="X135" i="1"/>
  <c r="X136" i="1"/>
  <c r="X133" i="1"/>
  <c r="X134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2" i="1"/>
  <c r="X80" i="1"/>
  <c r="X78" i="1"/>
  <c r="X77" i="1"/>
  <c r="X76" i="1"/>
  <c r="X75" i="1"/>
  <c r="X74" i="1"/>
  <c r="X72" i="1"/>
  <c r="X71" i="1"/>
  <c r="X70" i="1"/>
  <c r="X69" i="1"/>
  <c r="X67" i="1"/>
  <c r="X66" i="1"/>
  <c r="X65" i="1"/>
  <c r="X64" i="1"/>
  <c r="X62" i="1"/>
  <c r="X61" i="1"/>
  <c r="X60" i="1"/>
  <c r="X59" i="1"/>
  <c r="X58" i="1"/>
  <c r="X57" i="1"/>
  <c r="X55" i="1"/>
  <c r="X53" i="1"/>
  <c r="X51" i="1"/>
  <c r="X50" i="1"/>
  <c r="X49" i="1"/>
  <c r="X48" i="1"/>
  <c r="X47" i="1"/>
  <c r="X46" i="1"/>
  <c r="X45" i="1"/>
  <c r="X44" i="1"/>
  <c r="X5" i="1" s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4" i="1" l="1"/>
  <c r="W16" i="1"/>
  <c r="W15" i="1"/>
  <c r="W17" i="1"/>
  <c r="W18" i="1"/>
  <c r="W19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3" i="1"/>
  <c r="W55" i="1"/>
  <c r="W57" i="1"/>
  <c r="W58" i="1"/>
  <c r="W59" i="1"/>
  <c r="W60" i="1"/>
  <c r="W61" i="1"/>
  <c r="W62" i="1"/>
  <c r="W64" i="1"/>
  <c r="W65" i="1"/>
  <c r="W66" i="1"/>
  <c r="W67" i="1"/>
  <c r="W69" i="1"/>
  <c r="W70" i="1"/>
  <c r="W71" i="1"/>
  <c r="W72" i="1"/>
  <c r="W74" i="1"/>
  <c r="W75" i="1"/>
  <c r="W76" i="1"/>
  <c r="W77" i="1"/>
  <c r="W78" i="1"/>
  <c r="W80" i="1"/>
  <c r="W82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4" i="1"/>
  <c r="W133" i="1"/>
  <c r="W136" i="1"/>
  <c r="W135" i="1"/>
  <c r="W137" i="1"/>
  <c r="W139" i="1"/>
  <c r="W138" i="1"/>
  <c r="W141" i="1"/>
  <c r="W140" i="1"/>
  <c r="W142" i="1"/>
  <c r="W144" i="1"/>
  <c r="W143" i="1"/>
  <c r="W146" i="1"/>
  <c r="W145" i="1"/>
  <c r="W147" i="1"/>
  <c r="W149" i="1"/>
  <c r="W148" i="1"/>
  <c r="W151" i="1"/>
  <c r="W150" i="1"/>
  <c r="W152" i="1"/>
  <c r="W153" i="1"/>
  <c r="W154" i="1"/>
  <c r="W155" i="1"/>
  <c r="W156" i="1"/>
  <c r="W158" i="1"/>
  <c r="W159" i="1"/>
  <c r="W160" i="1"/>
  <c r="W161" i="1"/>
  <c r="W162" i="1"/>
  <c r="W163" i="1"/>
  <c r="W164" i="1"/>
  <c r="W165" i="1"/>
  <c r="W166" i="1"/>
  <c r="W168" i="1"/>
  <c r="W169" i="1"/>
  <c r="W170" i="1"/>
  <c r="W167" i="1"/>
  <c r="W171" i="1"/>
  <c r="W173" i="1"/>
  <c r="W172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<sst xmlns="http://schemas.openxmlformats.org/spreadsheetml/2006/main" count="2989" uniqueCount="739">
  <si>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</si>
  <si>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</si>
  <si>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</si>
  <si>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</si>
  <si>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</si>
  <si>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</si>
  <si>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</si>
  <si>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</si>
  <si>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</si>
  <si>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</si>
  <si>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</si>
  <si>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</si>
  <si>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</si>
  <si>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</si>
  <si>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</si>
  <si>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</si>
  <si>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</si>
  <si>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</si>
  <si>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</si>
  <si>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</si>
  <si>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</si>
  <si>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</si>
  <si>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</si>
  <si>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</si>
  <si>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</si>
  <si>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</si>
  <si>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</si>
  <si>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</si>
  <si>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</si>
  <si>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</si>
  <si>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</si>
  <si>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</si>
  <si>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</si>
  <si>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</si>
  <si>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</si>
  <si>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</si>
  <si>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</si>
  <si>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</si>
  <si>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</si>
  <si>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</si>
  <si>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</si>
  <si>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</si>
  <si>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</si>
  <si>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</si>
  <si>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</si>
  <si>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</si>
  <si>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</si>
  <si>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</si>
  <si>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</si>
  <si>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</si>
  <si>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</si>
  <si>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</si>
  <si>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</si>
  <si>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</si>
  <si>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</si>
  <si>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</si>
  <si>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</si>
  <si>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</si>
  <si>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</si>
  <si>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</si>
  <si>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</si>
  <si>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</si>
  <si>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</si>
  <si>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</si>
  <si>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</si>
  <si>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</si>
  <si>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</si>
  <si>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</si>
  <si>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</si>
  <si>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</si>
  <si>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</si>
  <si>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</si>
  <si>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</si>
  <si>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</si>
  <si>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</si>
  <si>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</si>
  <si>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</si>
  <si>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</si>
  <si>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</si>
  <si>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</si>
  <si>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</si>
  <si>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</si>
  <si>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</si>
  <si>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</si>
  <si>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</si>
  <si>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</si>
  <si>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</si>
  <si>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</si>
  <si>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</si>
  <si>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</si>
  <si>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</si>
  <si>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</si>
  <si>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</si>
  <si>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</si>
  <si>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</si>
  <si>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</si>
  <si>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</si>
  <si>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</si>
  <si>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</si>
  <si>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</si>
  <si>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</si>
  <si>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</si>
  <si>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STAND 06-02-2022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</si>
  <si>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</si>
  <si>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</si>
  <si>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</si>
  <si>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</si>
  <si>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</si>
  <si>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</si>
  <si>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</si>
  <si>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</si>
  <si>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</si>
  <si>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</si>
  <si>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</si>
  <si>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</si>
  <si>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</si>
  <si>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</si>
  <si>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</si>
  <si>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Wein</t>
  </si>
  <si>
    <t>rot</t>
  </si>
  <si>
    <t>trocken</t>
  </si>
  <si>
    <t>Australien</t>
  </si>
  <si>
    <t>Burge Famiiy</t>
  </si>
  <si>
    <t>Draycott Shiraz</t>
  </si>
  <si>
    <t>Syrah</t>
  </si>
  <si>
    <t>G3 - G/S/M</t>
  </si>
  <si>
    <t>Cuvee</t>
  </si>
  <si>
    <t>D'Arenberg</t>
  </si>
  <si>
    <t>The Dead Arm Shiraz</t>
  </si>
  <si>
    <t>Fox Creek</t>
  </si>
  <si>
    <t xml:space="preserve">Shiraz Reserve </t>
  </si>
  <si>
    <t>Greenock Creek</t>
  </si>
  <si>
    <t>Cabernet Sauvignon</t>
  </si>
  <si>
    <t xml:space="preserve">Shiraz Block </t>
  </si>
  <si>
    <t>Henschke</t>
  </si>
  <si>
    <t>Cyril Cabernet Sauvignon</t>
  </si>
  <si>
    <t>Hill of Grace</t>
  </si>
  <si>
    <t>Keyneton Estate</t>
  </si>
  <si>
    <t>Mount Edelstone</t>
  </si>
  <si>
    <t>Jim Barry</t>
  </si>
  <si>
    <t>The Armagh Shiraz</t>
  </si>
  <si>
    <t>Schaumwein</t>
  </si>
  <si>
    <t>weiß</t>
  </si>
  <si>
    <t>Peter Lehmann</t>
  </si>
  <si>
    <t xml:space="preserve">Shiraz Stonewell </t>
  </si>
  <si>
    <t>Torbreck</t>
  </si>
  <si>
    <t>Run Rig</t>
  </si>
  <si>
    <t>Veritas Winery - Rolf Binder</t>
  </si>
  <si>
    <t xml:space="preserve">Cabernet Sauvignon John Riddoch </t>
  </si>
  <si>
    <t>Deutschland</t>
  </si>
  <si>
    <t>Baden</t>
  </si>
  <si>
    <t>Bernhard Huber</t>
  </si>
  <si>
    <t xml:space="preserve">Spätburgunder Alte Reben </t>
  </si>
  <si>
    <t>Pinot Noir</t>
  </si>
  <si>
    <t>süß</t>
  </si>
  <si>
    <t>Mosel</t>
  </si>
  <si>
    <t>JJ Prüm</t>
  </si>
  <si>
    <t>Riesling Wehlener Sonnenuhr Eiswein</t>
  </si>
  <si>
    <t>Riesling</t>
  </si>
  <si>
    <t>Nahe</t>
  </si>
  <si>
    <t>Dönnhoff</t>
  </si>
  <si>
    <t>Riesling Dellchen GG</t>
  </si>
  <si>
    <t>Pfalz</t>
  </si>
  <si>
    <t>Becker</t>
  </si>
  <si>
    <t>Spätburgunder Herrenwingert</t>
  </si>
  <si>
    <t>Rheingau</t>
  </si>
  <si>
    <t>Breuer</t>
  </si>
  <si>
    <t>Riesling Schlossberg</t>
  </si>
  <si>
    <t>Robert Weil</t>
  </si>
  <si>
    <t>Riesling Monte Vacano</t>
  </si>
  <si>
    <t>Rheinhessen</t>
  </si>
  <si>
    <t>Wittmann</t>
  </si>
  <si>
    <t>Riesling La Borne Alte Reben Versteigerung</t>
  </si>
  <si>
    <t xml:space="preserve">Riesling </t>
  </si>
  <si>
    <t>Frankreich</t>
  </si>
  <si>
    <t>Pauillac</t>
  </si>
  <si>
    <t>Chateau Lynch Bages</t>
  </si>
  <si>
    <t>Lynch Bages</t>
  </si>
  <si>
    <t>Chateau Mouton Rothschild</t>
  </si>
  <si>
    <t>Mouton</t>
  </si>
  <si>
    <t>Chateau Pontet Canet</t>
  </si>
  <si>
    <t>Pontet Canet</t>
  </si>
  <si>
    <t>Paulliac</t>
  </si>
  <si>
    <t xml:space="preserve">Chateau Lynch Bages </t>
  </si>
  <si>
    <t xml:space="preserve">Lynch Bages </t>
  </si>
  <si>
    <t>Pessac Leognan</t>
  </si>
  <si>
    <t>Chateau Haut Brion</t>
  </si>
  <si>
    <t>Haut Brion</t>
  </si>
  <si>
    <t>Pomerol</t>
  </si>
  <si>
    <t>Chateau Gazin</t>
  </si>
  <si>
    <t>Gazin</t>
  </si>
  <si>
    <t>Saint Emilion</t>
  </si>
  <si>
    <t>Chateau Angelus</t>
  </si>
  <si>
    <t>Angelus</t>
  </si>
  <si>
    <t xml:space="preserve">Chateau Canon </t>
  </si>
  <si>
    <t>Canon</t>
  </si>
  <si>
    <t>Chateau Figeac</t>
  </si>
  <si>
    <t>Figeac</t>
  </si>
  <si>
    <t>Saint Espehe</t>
  </si>
  <si>
    <t xml:space="preserve">Chateau Montrose </t>
  </si>
  <si>
    <t>Montrose</t>
  </si>
  <si>
    <t>Saint Estephe</t>
  </si>
  <si>
    <t>Chateau Calon Segur</t>
  </si>
  <si>
    <t>Calon Segur</t>
  </si>
  <si>
    <t>Chateau Cos d'Estournel</t>
  </si>
  <si>
    <t>Cos d'Estournel</t>
  </si>
  <si>
    <t>Saint Julien</t>
  </si>
  <si>
    <t>Chateau Leoville Las Cases</t>
  </si>
  <si>
    <t>Leoville Las Cases</t>
  </si>
  <si>
    <t>Burgund</t>
  </si>
  <si>
    <t>Denis Mortet</t>
  </si>
  <si>
    <t>Gevrey Chambertin Mes 5 Terroirs</t>
  </si>
  <si>
    <t>Domaine Leflaive</t>
  </si>
  <si>
    <t>Puligny-Montrachet AC</t>
  </si>
  <si>
    <t>Chardonnay</t>
  </si>
  <si>
    <t>Drouhin</t>
  </si>
  <si>
    <t>Corton Charlemagne GC</t>
  </si>
  <si>
    <t>Henri Boillot</t>
  </si>
  <si>
    <t>Batard-Montrachet GC</t>
  </si>
  <si>
    <t>Philippe Pacalet</t>
  </si>
  <si>
    <t>Meursault 1er Cru Charmes</t>
  </si>
  <si>
    <t>Champagne</t>
  </si>
  <si>
    <t xml:space="preserve">Bollinger </t>
  </si>
  <si>
    <t>Grande Annee</t>
  </si>
  <si>
    <t xml:space="preserve">La Grande Annee </t>
  </si>
  <si>
    <t>Bruno Paillard</t>
  </si>
  <si>
    <t>N.P.U Nec Plus Ultra</t>
  </si>
  <si>
    <t>Dom Perignon</t>
  </si>
  <si>
    <t>Dom Perignon Legacy Edition</t>
  </si>
  <si>
    <t xml:space="preserve">Dom Perignon </t>
  </si>
  <si>
    <t>rosé</t>
  </si>
  <si>
    <t>Dom Perignon Rose</t>
  </si>
  <si>
    <t xml:space="preserve">Jacques Lassaigne </t>
  </si>
  <si>
    <t>La Colline Inspirée</t>
  </si>
  <si>
    <t>deg. 08.2021</t>
  </si>
  <si>
    <t>nV</t>
  </si>
  <si>
    <t>Krug</t>
  </si>
  <si>
    <t>Clos du Mesnil</t>
  </si>
  <si>
    <t>Laurent Perrier</t>
  </si>
  <si>
    <t>Grande Siecle</t>
  </si>
  <si>
    <t xml:space="preserve">Perrier Jouet </t>
  </si>
  <si>
    <t xml:space="preserve">Belle Epoque Louminus </t>
  </si>
  <si>
    <t>Pol Roger</t>
  </si>
  <si>
    <t xml:space="preserve">Winston Churchill </t>
  </si>
  <si>
    <t>Roederer</t>
  </si>
  <si>
    <t>Cristal</t>
  </si>
  <si>
    <t>Taittinger</t>
  </si>
  <si>
    <t>Comtes de Champagne Rose</t>
  </si>
  <si>
    <t xml:space="preserve">Taittinger </t>
  </si>
  <si>
    <t xml:space="preserve">Comtes de Champagne </t>
  </si>
  <si>
    <t>Loire</t>
  </si>
  <si>
    <t>Didier Dagueneau</t>
  </si>
  <si>
    <t>Pouilly-Fume Buisson Renard</t>
  </si>
  <si>
    <t>Sauvignon Blanc</t>
  </si>
  <si>
    <t>Rhone</t>
  </si>
  <si>
    <t>Chateauneuf du Pape</t>
  </si>
  <si>
    <t>Clos des Papes</t>
  </si>
  <si>
    <t>Chateauneuf du Pape  </t>
  </si>
  <si>
    <t>Clos Mont Olivet</t>
  </si>
  <si>
    <t>Chateauneuf du Pape La Cuvee du Papet</t>
  </si>
  <si>
    <t>Domaine de Ferrand</t>
  </si>
  <si>
    <t>Domaine de Marcoux</t>
  </si>
  <si>
    <t>Chateauneuf du Pape Blanc</t>
  </si>
  <si>
    <t>La Ferme du Mont</t>
  </si>
  <si>
    <t>Chateauneuf du Pape Cotes Capelan</t>
  </si>
  <si>
    <t>Paul Autard</t>
  </si>
  <si>
    <t>Chateauneuf du Pape Cuvee Juline  </t>
  </si>
  <si>
    <t>Pierre Usseglio</t>
  </si>
  <si>
    <t>Chateauneuf du Pape Cuvee Not For You</t>
  </si>
  <si>
    <t>Condrieu</t>
  </si>
  <si>
    <t>Georges Vernay</t>
  </si>
  <si>
    <t>Condrieu Coteau de Vernon</t>
  </si>
  <si>
    <t>Viognier</t>
  </si>
  <si>
    <t>Cote Rotie</t>
  </si>
  <si>
    <t>Ogier</t>
  </si>
  <si>
    <t>Cote Rotie Lancement </t>
  </si>
  <si>
    <t>Hermitage</t>
  </si>
  <si>
    <t>Bernard Grippat</t>
  </si>
  <si>
    <t>Hermitage Rouge</t>
  </si>
  <si>
    <t>Italien</t>
  </si>
  <si>
    <t>Abruzzen</t>
  </si>
  <si>
    <t>Emidio Pepe</t>
  </si>
  <si>
    <t>Montepulciano d'Abruzzo VV</t>
  </si>
  <si>
    <t>Montepulciano</t>
  </si>
  <si>
    <t>Piemont</t>
  </si>
  <si>
    <t>Reva</t>
  </si>
  <si>
    <t>Barbera d'Alba</t>
  </si>
  <si>
    <t>Barbera</t>
  </si>
  <si>
    <t>Barolo</t>
  </si>
  <si>
    <t>Nebbiolo</t>
  </si>
  <si>
    <t>Langhe Bianco</t>
  </si>
  <si>
    <t>Toskana</t>
  </si>
  <si>
    <t>Fontodi</t>
  </si>
  <si>
    <t>Flaccianello</t>
  </si>
  <si>
    <t>Sangiovese</t>
  </si>
  <si>
    <t xml:space="preserve">Tenuta dell ́Ornellaia </t>
  </si>
  <si>
    <t xml:space="preserve">Le Serre Nuove </t>
  </si>
  <si>
    <t>Tenuta di Biserno</t>
  </si>
  <si>
    <t>Lodovico</t>
  </si>
  <si>
    <t xml:space="preserve">Tenuta San Guido </t>
  </si>
  <si>
    <t xml:space="preserve">Guidalberto </t>
  </si>
  <si>
    <t>Tenuta Tignanello</t>
  </si>
  <si>
    <t>Tignanello</t>
  </si>
  <si>
    <t>Österreich</t>
  </si>
  <si>
    <t>Carnuntum</t>
  </si>
  <si>
    <t xml:space="preserve">Markowitsch </t>
  </si>
  <si>
    <t xml:space="preserve">M1 </t>
  </si>
  <si>
    <t>Leithaberg</t>
  </si>
  <si>
    <t>Ernst Triebaumer</t>
  </si>
  <si>
    <t>Blaufränkisch Mariental</t>
  </si>
  <si>
    <t>Blaufränkisch</t>
  </si>
  <si>
    <t xml:space="preserve">Kollwentz </t>
  </si>
  <si>
    <t xml:space="preserve">Blaufränkisch Point </t>
  </si>
  <si>
    <t xml:space="preserve">Cabernet Sauvignon </t>
  </si>
  <si>
    <t xml:space="preserve">Chardonnay Gloria </t>
  </si>
  <si>
    <t xml:space="preserve">Chardonnay Katterstein </t>
  </si>
  <si>
    <t xml:space="preserve">Chardonnay Tatschler </t>
  </si>
  <si>
    <t xml:space="preserve">Sauvignon Blanc Steinmühle </t>
  </si>
  <si>
    <t xml:space="preserve">Sauvignon Blanc Steinmühle Methusalemreben </t>
  </si>
  <si>
    <t xml:space="preserve">Steinzeiler </t>
  </si>
  <si>
    <t>Mittelburgenland</t>
  </si>
  <si>
    <t>Moric</t>
  </si>
  <si>
    <t>Blaufränkisch Neckenmarkt AR</t>
  </si>
  <si>
    <t>Neusiedlersee</t>
  </si>
  <si>
    <t xml:space="preserve">Schloss Halbturn </t>
  </si>
  <si>
    <t>Imperial Rot</t>
  </si>
  <si>
    <t>Südoststeiermark</t>
  </si>
  <si>
    <t>Krutzler</t>
  </si>
  <si>
    <t>Perwolff</t>
  </si>
  <si>
    <t>Wachau</t>
  </si>
  <si>
    <t/>
  </si>
  <si>
    <t>Knoll</t>
  </si>
  <si>
    <t>Grüner Veltliner Loibenberg Smaragd</t>
  </si>
  <si>
    <t>Grüner Veltliner</t>
  </si>
  <si>
    <t>Riesling Kellerberg Smaragd</t>
  </si>
  <si>
    <t>Riesling Loibenberg Smaragd</t>
  </si>
  <si>
    <t>Riesling Schütt Smaragd</t>
  </si>
  <si>
    <t>F.X. Pichler</t>
  </si>
  <si>
    <t>Grüner Veltliner Unendlich Smaragd</t>
  </si>
  <si>
    <t xml:space="preserve">F.X. Pichler </t>
  </si>
  <si>
    <t>Grüner Veltliner Kellerberg Smaragd</t>
  </si>
  <si>
    <t xml:space="preserve">Riesling Kellerberg Smaragd </t>
  </si>
  <si>
    <t xml:space="preserve">Sauvignon Blanc Große Reserve </t>
  </si>
  <si>
    <t>Hirtzberger</t>
  </si>
  <si>
    <t>Chardonnay Smaragd</t>
  </si>
  <si>
    <t>Grüner Veltliner Honivogl Smaragd</t>
  </si>
  <si>
    <t>Grüner Veltliner Kirchweg Smaragd</t>
  </si>
  <si>
    <t>Grüner Veltliner Rotes Tor Federspiel</t>
  </si>
  <si>
    <t>Grüner Veltliner Rotes Tor Smaragd</t>
  </si>
  <si>
    <t>Riesling Hochrain Smaragd</t>
  </si>
  <si>
    <t>Riesling Singerriedel Smaragd</t>
  </si>
  <si>
    <t>Riesling Steinterrassen Smaragd</t>
  </si>
  <si>
    <t>Weissburgunder Smaragd</t>
  </si>
  <si>
    <t>Weissburgunder</t>
  </si>
  <si>
    <t xml:space="preserve">Hirtzberger </t>
  </si>
  <si>
    <t>Riesling Steinporz  Smaragd</t>
  </si>
  <si>
    <t xml:space="preserve">Jamek </t>
  </si>
  <si>
    <t xml:space="preserve">Riesling Klaus Smaragd </t>
  </si>
  <si>
    <t>Grüner Veltliner Kreutles Smaragd</t>
  </si>
  <si>
    <t>Grüner Veltliner Schütt Smaragd</t>
  </si>
  <si>
    <t>Grüner Veltliner Vinothek Smaragd</t>
  </si>
  <si>
    <t xml:space="preserve">Riesling Schütt Smaragd </t>
  </si>
  <si>
    <t>Riesling Vinothek Smaragd</t>
  </si>
  <si>
    <t xml:space="preserve">Nikolaihof </t>
  </si>
  <si>
    <t xml:space="preserve">Grüner Veltliner Baumpresse im Weingebirge </t>
  </si>
  <si>
    <t>Riesling Vinothek</t>
  </si>
  <si>
    <t xml:space="preserve">Prager </t>
  </si>
  <si>
    <t>Grüner Veltliner Achleiten Stockkultur Smaragd</t>
  </si>
  <si>
    <t>Grüner Veltliner Wachstum Bodenstein Smaragd</t>
  </si>
  <si>
    <t>Grüner Veltliner Zwerithaler Kammergut Smaragd</t>
  </si>
  <si>
    <t>Riesling Achleiten Smaragd</t>
  </si>
  <si>
    <t>Riesling Wachstum Bodenstein Smaragd</t>
  </si>
  <si>
    <t>Schweiz</t>
  </si>
  <si>
    <t>Graubünden</t>
  </si>
  <si>
    <t xml:space="preserve">Gantenbein </t>
  </si>
  <si>
    <t xml:space="preserve">Pinot Noir </t>
  </si>
  <si>
    <t>USA</t>
  </si>
  <si>
    <t>Kalifornien</t>
  </si>
  <si>
    <t>Arista</t>
  </si>
  <si>
    <t>Chardonnay Ritchie Vineyard</t>
  </si>
  <si>
    <t>Chardonnay Russian River Valley</t>
  </si>
  <si>
    <t>Pinot Noir Ferrington Vineyard</t>
  </si>
  <si>
    <t>Pinot Noir Russian River Valley</t>
  </si>
  <si>
    <t>Pinot Noir UV Lucky Well Vineyard</t>
  </si>
  <si>
    <t>Fingers Crossed - Nikolas Krankl</t>
  </si>
  <si>
    <t>Collectors Case - 2* Syrah, 2* Grenache, 2* White Blend - OHK6</t>
  </si>
  <si>
    <t>div.</t>
  </si>
  <si>
    <t>Grenache `Til Death Do Us Part</t>
  </si>
  <si>
    <t>Grenache</t>
  </si>
  <si>
    <t>Grenache Head Held High</t>
  </si>
  <si>
    <t>Syrah Head Held High</t>
  </si>
  <si>
    <t>White Head Held High</t>
  </si>
  <si>
    <t>Sine Qua Non</t>
  </si>
  <si>
    <t>Distenta II White</t>
  </si>
  <si>
    <t>Eleven Confessions Assortment (3 Syrah &amp; 3 Grenache)</t>
  </si>
  <si>
    <t>Eleven Confessions MAG Assortment (1 Syrah &amp; 1 Grenache) - OHK2</t>
  </si>
  <si>
    <t>Grenache Incognito</t>
  </si>
  <si>
    <t>Grenache Stockholm Syndrome</t>
  </si>
  <si>
    <t>Magnum-Set Syrah The Thrill of Stamp Collecting &amp; Grenache Turn the whole thing upside down</t>
  </si>
  <si>
    <t>No.6 Pinot Noir</t>
  </si>
  <si>
    <t>Poker Face Syrah</t>
  </si>
  <si>
    <t>Rätsel Syrah</t>
  </si>
  <si>
    <t>Stock Syrah</t>
  </si>
  <si>
    <t>Syrah Stockholm Syndrome</t>
  </si>
  <si>
    <t>Ziehharmonika Syrah</t>
  </si>
  <si>
    <t>hf</t>
  </si>
  <si>
    <t>ev</t>
  </si>
  <si>
    <t>in</t>
  </si>
  <si>
    <t>elv</t>
  </si>
  <si>
    <t>1*eb</t>
  </si>
  <si>
    <t>esb, esv, schwer lesbar</t>
  </si>
  <si>
    <t>elb,elv</t>
  </si>
  <si>
    <t>P-BOX-E/07</t>
  </si>
  <si>
    <t>P-BOX-E/06</t>
  </si>
  <si>
    <t>tr-16-31402</t>
  </si>
  <si>
    <t>tr-16-31403</t>
  </si>
  <si>
    <t>tr-16-31405</t>
  </si>
  <si>
    <t>tr-16-31406</t>
  </si>
  <si>
    <t>R-BOX-I/07</t>
  </si>
  <si>
    <t>tr-16-31408</t>
  </si>
  <si>
    <t>tr-16-31409</t>
  </si>
  <si>
    <t>tr-16-31411</t>
  </si>
  <si>
    <t>tr-16-31410</t>
  </si>
  <si>
    <t>tr-16-31414</t>
  </si>
  <si>
    <t>GFR-B/02</t>
  </si>
  <si>
    <t>tr-16-31416</t>
  </si>
  <si>
    <t>RW-A/03</t>
  </si>
  <si>
    <t>tr-16-31417</t>
  </si>
  <si>
    <t>tr-16-31418</t>
  </si>
  <si>
    <t>tr-16-31419</t>
  </si>
  <si>
    <t>tr-16-31420</t>
  </si>
  <si>
    <t>W-BOX-L/08</t>
  </si>
  <si>
    <t>tr-16-27923</t>
  </si>
  <si>
    <t>tr-16-31503</t>
  </si>
  <si>
    <t>tr-16-31440</t>
  </si>
  <si>
    <t>tr-16-31444</t>
  </si>
  <si>
    <t>tr-16-31446</t>
  </si>
  <si>
    <t>P-BOX-L/08</t>
  </si>
  <si>
    <t>tr-16-31490</t>
  </si>
  <si>
    <t>R-BOX-M/06</t>
  </si>
  <si>
    <t>tr-16-22133</t>
  </si>
  <si>
    <t>R-BOX-E/06</t>
  </si>
  <si>
    <t>tr-16-31389</t>
  </si>
  <si>
    <t>W-BOX-Q/07</t>
  </si>
  <si>
    <t>tr-16-29356</t>
  </si>
  <si>
    <t>tr-16-31376</t>
  </si>
  <si>
    <t>tr-16-31395</t>
  </si>
  <si>
    <t>P-BOX-H/07</t>
  </si>
  <si>
    <t>tr-16-27409</t>
  </si>
  <si>
    <t>R-BOX-E/05</t>
  </si>
  <si>
    <t>tr-16-18735</t>
  </si>
  <si>
    <t>tr-16-18736</t>
  </si>
  <si>
    <t>R-BOX-E/02</t>
  </si>
  <si>
    <t>tr-16-14448</t>
  </si>
  <si>
    <t>W-BOX-B/06</t>
  </si>
  <si>
    <t>tr-16-14351</t>
  </si>
  <si>
    <t>RM-F/00</t>
  </si>
  <si>
    <t>RM-C/02</t>
  </si>
  <si>
    <t>tr-16-25392</t>
  </si>
  <si>
    <t>tr-16-29054</t>
  </si>
  <si>
    <t>#STG</t>
  </si>
  <si>
    <t>tr-16-31698</t>
  </si>
  <si>
    <t>tr-16-31699</t>
  </si>
  <si>
    <t>R-BOX-D/06</t>
  </si>
  <si>
    <t>tr-16-31385</t>
  </si>
  <si>
    <t>tr-16-31386</t>
  </si>
  <si>
    <t>tr-16-31701</t>
  </si>
  <si>
    <t>tr-16-31387</t>
  </si>
  <si>
    <t>P-BOX-M/07</t>
  </si>
  <si>
    <t>tr-16-31491</t>
  </si>
  <si>
    <t>VR-BOX-L/07</t>
  </si>
  <si>
    <t>tr-16-31381</t>
  </si>
  <si>
    <t>tr-16-31380</t>
  </si>
  <si>
    <t>tr-16-31377</t>
  </si>
  <si>
    <t>P-BOX-J/06</t>
  </si>
  <si>
    <t>tr-16-31492</t>
  </si>
  <si>
    <t>tr-16-31378</t>
  </si>
  <si>
    <t>P-BOX-M/08</t>
  </si>
  <si>
    <t>tr-16-31379</t>
  </si>
  <si>
    <t>O-BOX-N/06</t>
  </si>
  <si>
    <t>tr-16-31493</t>
  </si>
  <si>
    <t>tr-16-31700</t>
  </si>
  <si>
    <t>tr-16-31702</t>
  </si>
  <si>
    <t>R-BOX-J/06</t>
  </si>
  <si>
    <t>tr-16-31382</t>
  </si>
  <si>
    <t>W-BOX-O/07</t>
  </si>
  <si>
    <t>W-BOX-O/06</t>
  </si>
  <si>
    <t>tr-16-31668</t>
  </si>
  <si>
    <t>tr-16-30518</t>
  </si>
  <si>
    <t>tr-16-31390</t>
  </si>
  <si>
    <t>tr-16-31660</t>
  </si>
  <si>
    <t>W-BOX-Q/04</t>
  </si>
  <si>
    <t>O-BOX-N/07</t>
  </si>
  <si>
    <t>ORANGE-B/02-D</t>
  </si>
  <si>
    <t>tr-16-30571</t>
  </si>
  <si>
    <t>tr-16-29852</t>
  </si>
  <si>
    <t>tr-16-31494</t>
  </si>
  <si>
    <t>tr-16-31495</t>
  </si>
  <si>
    <t>ORANGE-C/01-C</t>
  </si>
  <si>
    <t>tr-16-31388</t>
  </si>
  <si>
    <t>ORANGE-B/01-D</t>
  </si>
  <si>
    <t>tr-16-31496</t>
  </si>
  <si>
    <t>RW-B/03</t>
  </si>
  <si>
    <t>tr-16-31497</t>
  </si>
  <si>
    <t>tr-16-31498</t>
  </si>
  <si>
    <t>tr-16-31499</t>
  </si>
  <si>
    <t>W-BOX-P/07</t>
  </si>
  <si>
    <t>tr-16-30414</t>
  </si>
  <si>
    <t>GFR-A/01</t>
  </si>
  <si>
    <t>tr-16-31640</t>
  </si>
  <si>
    <t>P-BOX-N/09</t>
  </si>
  <si>
    <t>tr-16-31394</t>
  </si>
  <si>
    <t>P-BOX-N/07</t>
  </si>
  <si>
    <t>tr-16-31500</t>
  </si>
  <si>
    <t>tr-16-31501</t>
  </si>
  <si>
    <t>noch nicht geliefert</t>
  </si>
  <si>
    <t>tr-16-31050</t>
  </si>
  <si>
    <t>P-BOX-F/07</t>
  </si>
  <si>
    <t>tr-16-31396</t>
  </si>
  <si>
    <t>O-BOX-O/06</t>
  </si>
  <si>
    <t>tr-16-31502</t>
  </si>
  <si>
    <t>P-BOX-K/07</t>
  </si>
  <si>
    <t>tr-16-31504</t>
  </si>
  <si>
    <t>ORANGE-A/01-C</t>
  </si>
  <si>
    <t>tr-16-31624</t>
  </si>
  <si>
    <t>W-BOX-N/04</t>
  </si>
  <si>
    <t>tr-16-31626</t>
  </si>
  <si>
    <t>W-BOX-P/03</t>
  </si>
  <si>
    <t>tr-16-31627</t>
  </si>
  <si>
    <t>tr-16-31641</t>
  </si>
  <si>
    <t>W-BOX-O/03</t>
  </si>
  <si>
    <t>tr-16-31631</t>
  </si>
  <si>
    <t>tr-16-31633</t>
  </si>
  <si>
    <t>tr-16-31634</t>
  </si>
  <si>
    <t>tr-16-31639</t>
  </si>
  <si>
    <t>tr-16-31632</t>
  </si>
  <si>
    <t>ORANGE-B/01-B</t>
  </si>
  <si>
    <t>tr-16-27423</t>
  </si>
  <si>
    <t>RM-A/03</t>
  </si>
  <si>
    <t>tr-16-23870</t>
  </si>
  <si>
    <t>RW-A/00</t>
  </si>
  <si>
    <t>RW-C/02</t>
  </si>
  <si>
    <t>tr-16-31643</t>
  </si>
  <si>
    <t>tr-16-31644</t>
  </si>
  <si>
    <t>RW-A/01</t>
  </si>
  <si>
    <t>tr-16-31642</t>
  </si>
  <si>
    <t>RM-A/01</t>
  </si>
  <si>
    <t>P-BOX-J/05</t>
  </si>
  <si>
    <t>tr-16-25004</t>
  </si>
  <si>
    <t>tr-16-31510</t>
  </si>
  <si>
    <t>R-BOX-L/07</t>
  </si>
  <si>
    <t>tr-16-25537</t>
  </si>
  <si>
    <t>RH-B/01</t>
  </si>
  <si>
    <t>tr-16-27803</t>
  </si>
  <si>
    <t>R-BOX-J/07</t>
  </si>
  <si>
    <t>tr-16-31512</t>
  </si>
  <si>
    <t>tr-16-31400</t>
  </si>
  <si>
    <t>tr-16-31401</t>
  </si>
  <si>
    <t>W-BOX-P/04</t>
  </si>
  <si>
    <t>O-BOX-D/06</t>
  </si>
  <si>
    <t>R-BOX-K/07</t>
  </si>
  <si>
    <t>R-BOX-H/07</t>
  </si>
  <si>
    <t>R-BOX-L/05</t>
  </si>
  <si>
    <t>P-BOX-H/06</t>
  </si>
  <si>
    <t>tr-16-31515</t>
  </si>
  <si>
    <t>tr-16-26408</t>
  </si>
  <si>
    <t>tr-16-31532</t>
  </si>
  <si>
    <t>tr-16-31533</t>
  </si>
  <si>
    <t>tr-16-31534</t>
  </si>
  <si>
    <t>tr-16-31516</t>
  </si>
  <si>
    <t>tr-16-31517</t>
  </si>
  <si>
    <t>tr-16-31518</t>
  </si>
  <si>
    <t>tr-16-31519</t>
  </si>
  <si>
    <t>P-BOX-J/07</t>
  </si>
  <si>
    <t>R-BOX-M/07</t>
  </si>
  <si>
    <t>tr-16-31520</t>
  </si>
  <si>
    <t>tr-16-31521</t>
  </si>
  <si>
    <t>tr-16-31522</t>
  </si>
  <si>
    <t>tr-16-31523</t>
  </si>
  <si>
    <t>tr-16-31524</t>
  </si>
  <si>
    <t>tr-16-31525</t>
  </si>
  <si>
    <t>tr-16-31526</t>
  </si>
  <si>
    <t>tr-16-31527</t>
  </si>
  <si>
    <t>tr-16-31528</t>
  </si>
  <si>
    <t>tr-16-31529</t>
  </si>
  <si>
    <t>tr-16-31530</t>
  </si>
  <si>
    <t>tr-16-31531</t>
  </si>
  <si>
    <t>P-BOX-H/05</t>
  </si>
  <si>
    <t>tr-16-28674</t>
  </si>
  <si>
    <t>tr-16-31536</t>
  </si>
  <si>
    <t>tr-16-31537</t>
  </si>
  <si>
    <t>tr-16-31538</t>
  </si>
  <si>
    <t>O-BOX-O/03</t>
  </si>
  <si>
    <t>RM-F/01</t>
  </si>
  <si>
    <t>O-BOX-F/06</t>
  </si>
  <si>
    <t>O-BOX-G/06</t>
  </si>
  <si>
    <t>VR-H/06</t>
  </si>
  <si>
    <t>tr-16-30132</t>
  </si>
  <si>
    <t>tr-16-31465</t>
  </si>
  <si>
    <t>tr-16-31464</t>
  </si>
  <si>
    <t>tr-16-31467</t>
  </si>
  <si>
    <t>tr-16-31466</t>
  </si>
  <si>
    <t>tr-16-31468</t>
  </si>
  <si>
    <t>tr-16-31473</t>
  </si>
  <si>
    <t>tr-16-31472</t>
  </si>
  <si>
    <t>tr-16-31475</t>
  </si>
  <si>
    <t>tr-16-31474</t>
  </si>
  <si>
    <t>tr-16-31476</t>
  </si>
  <si>
    <t>tr-16-31480</t>
  </si>
  <si>
    <t>tr-16-31479</t>
  </si>
  <si>
    <t>tr-16-31482</t>
  </si>
  <si>
    <t>tr-16-31481</t>
  </si>
  <si>
    <t>tr-16-31483</t>
  </si>
  <si>
    <t>tr-16-31486</t>
  </si>
  <si>
    <t>tr-16-31485</t>
  </si>
  <si>
    <t>tr-16-31488</t>
  </si>
  <si>
    <t>tr-16-31487</t>
  </si>
  <si>
    <t>tr-16-31489</t>
  </si>
  <si>
    <t>P-BOX-M/06</t>
  </si>
  <si>
    <t>P-BOX-I/06</t>
  </si>
  <si>
    <t>R-BOX-L/08</t>
  </si>
  <si>
    <t>P-BOX-N/05</t>
  </si>
  <si>
    <t>tr-16-31391</t>
  </si>
  <si>
    <t>tr-16-31541</t>
  </si>
  <si>
    <t>tr-16-31542</t>
  </si>
  <si>
    <t>tr-16-31543</t>
  </si>
  <si>
    <t>tr-16-31544</t>
  </si>
  <si>
    <t>tr-16-31546</t>
  </si>
  <si>
    <t>P-BOX-K/06</t>
  </si>
  <si>
    <t>tr-16-31547</t>
  </si>
  <si>
    <t>tr-16-31548</t>
  </si>
  <si>
    <t>tr-16-31549</t>
  </si>
  <si>
    <t>W-BOX-B/04</t>
  </si>
  <si>
    <t>tr-16-31550</t>
  </si>
  <si>
    <t>tr-16-31551</t>
  </si>
  <si>
    <t>tr-16-31448</t>
  </si>
  <si>
    <t>tr-16-31449</t>
  </si>
  <si>
    <t>tr-16-31450</t>
  </si>
  <si>
    <t>R-BOX-A/04</t>
  </si>
  <si>
    <t>R-BOX-A/03</t>
  </si>
  <si>
    <t>tr-16-31452</t>
  </si>
  <si>
    <t>tr-16-31453</t>
  </si>
  <si>
    <t>R-BOX-A/02</t>
  </si>
  <si>
    <t>R-BOX-A/05</t>
  </si>
  <si>
    <t>tr-16-31454</t>
  </si>
  <si>
    <t>tr-16-31451</t>
  </si>
  <si>
    <t>tr-16-31455</t>
  </si>
  <si>
    <t>tr-16-31457</t>
  </si>
  <si>
    <t>GFR-A/02</t>
  </si>
  <si>
    <t>tr-16-31456</t>
  </si>
  <si>
    <t>tr-16-31458</t>
  </si>
  <si>
    <t>tr-16-31459</t>
  </si>
  <si>
    <t>tr-16-31460</t>
  </si>
  <si>
    <t>tr-16-31461</t>
  </si>
  <si>
    <t>tr-16-31462</t>
  </si>
  <si>
    <t>tr-16-31463</t>
  </si>
  <si>
    <t>VR-BOX-K/07</t>
  </si>
  <si>
    <t>tr-16-31552</t>
  </si>
  <si>
    <t>P-BOX-I/04</t>
  </si>
  <si>
    <t>tr-16-31555</t>
  </si>
  <si>
    <t>tr-16-31557</t>
  </si>
  <si>
    <t>tr-16-31558</t>
  </si>
  <si>
    <t>tr-16-31559</t>
  </si>
  <si>
    <t>tr-16-31470</t>
  </si>
  <si>
    <t>tr-16-31560</t>
  </si>
  <si>
    <t>tr-16-31561</t>
  </si>
  <si>
    <t>P-BOX-L/06</t>
  </si>
  <si>
    <t>tr-16-31562</t>
  </si>
  <si>
    <t>O-BOX-N/04</t>
  </si>
  <si>
    <t>tr-16-31563</t>
  </si>
  <si>
    <t>tr-16-31471</t>
  </si>
  <si>
    <t>tr-16-31564</t>
  </si>
  <si>
    <t>R-BOX-K/05</t>
  </si>
  <si>
    <t>tr-16-31565</t>
  </si>
  <si>
    <t>tr-16-31566</t>
  </si>
  <si>
    <t>P-BOX-M/04</t>
  </si>
  <si>
    <t>tr-16-31567</t>
  </si>
  <si>
    <t>O-BOX-E/06</t>
  </si>
  <si>
    <t>tr-16-31568</t>
  </si>
  <si>
    <t>tr-16-31569</t>
  </si>
  <si>
    <t>tr-16-31477</t>
  </si>
  <si>
    <t>tr-16-31478</t>
  </si>
  <si>
    <t>tr-16-31484</t>
  </si>
  <si>
    <t>tr-16-31570</t>
  </si>
  <si>
    <t>tr-16-31571</t>
  </si>
  <si>
    <t>tr-16-31572</t>
  </si>
  <si>
    <t>tr-16-31573</t>
  </si>
  <si>
    <t>tr-16-31574</t>
  </si>
  <si>
    <t>tr-16-31575</t>
  </si>
  <si>
    <t>tr-16-31576</t>
  </si>
  <si>
    <t>tr-16-31577</t>
  </si>
  <si>
    <t>R-BOX-M/05</t>
  </si>
  <si>
    <t>P-BOX-K/04</t>
  </si>
  <si>
    <t>tr-16-31579</t>
  </si>
  <si>
    <t>tr-16-31581</t>
  </si>
  <si>
    <t>tr-16-31582</t>
  </si>
  <si>
    <t>tr-16-31583</t>
  </si>
  <si>
    <t>tr-16-31584</t>
  </si>
  <si>
    <t>tr-16-31585</t>
  </si>
  <si>
    <t>tr-16-31586</t>
  </si>
  <si>
    <t>tr-16-31587</t>
  </si>
  <si>
    <t>P-BOX-L/07</t>
  </si>
  <si>
    <t>RH-F/02</t>
  </si>
  <si>
    <t>tr-16-31588</t>
  </si>
  <si>
    <t>tr-16-31589</t>
  </si>
  <si>
    <t>tr-16-31590</t>
  </si>
  <si>
    <t>tr-16-31591</t>
  </si>
  <si>
    <t>tr-16-31592</t>
  </si>
  <si>
    <t>tr-16-31594</t>
  </si>
  <si>
    <t>tr-16-31595</t>
  </si>
  <si>
    <t>tr-16-31596</t>
  </si>
  <si>
    <t>tr-16-31597</t>
  </si>
  <si>
    <t>RH-G/02</t>
  </si>
  <si>
    <t>tr-16-31598</t>
  </si>
  <si>
    <t>RH-F/00</t>
  </si>
  <si>
    <t>tr-16-31599</t>
  </si>
  <si>
    <t>tr-16-31600</t>
  </si>
  <si>
    <t>tr-16-31601</t>
  </si>
  <si>
    <t>tr-16-31706</t>
  </si>
  <si>
    <t>tr-16-31687</t>
  </si>
  <si>
    <t>tr-16-31704</t>
  </si>
  <si>
    <t>tr-16-31708</t>
  </si>
  <si>
    <t>tr-16-31709</t>
  </si>
  <si>
    <t>tr-16-31729</t>
  </si>
  <si>
    <t>tr-16-31728</t>
  </si>
  <si>
    <t>tr-16-31725</t>
  </si>
  <si>
    <t>tr-16-31727</t>
  </si>
  <si>
    <t>tr-16-31715</t>
  </si>
  <si>
    <t>tr-16-31720</t>
  </si>
  <si>
    <t>tr-16-31719</t>
  </si>
  <si>
    <t>tr-16-28782</t>
  </si>
  <si>
    <t>tr-16-31717</t>
  </si>
  <si>
    <t>tr-16-31724</t>
  </si>
  <si>
    <t>tr-16-31723</t>
  </si>
  <si>
    <t>tr-16-31721</t>
  </si>
  <si>
    <t>tr-16-31726</t>
  </si>
  <si>
    <t>D</t>
  </si>
  <si>
    <t>U</t>
  </si>
  <si>
    <t>STAND: 05.06.2023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</si>
</sst>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3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2"/>
      <color rgb="FF0000FF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b/>
      <sz val="11"/>
      <color theme="0" tint="-0.499984740745262"/>
      <name val="Calibri"/>
      <family val="2"/>
      <charset val="1"/>
    </font>
    <font>
      <sz val="10"/>
      <color theme="0" tint="-0.499984740745262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FFFF00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0" fillId="0" borderId="0" applyBorder="0" applyProtection="0"/>
    <xf numFmtId="0" fontId="7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vertical="center"/>
    </xf>
    <xf numFmtId="0" fontId="21" fillId="0" borderId="2" xfId="0" applyFont="1" applyBorder="1" applyAlignment="1">
      <alignment horizontal="right" vertical="center"/>
    </xf>
    <xf numFmtId="0" fontId="23" fillId="14" borderId="0" xfId="0" applyFont="1" applyFill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55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7" fillId="14" borderId="0" xfId="0" applyFont="1" applyFill="1" applyAlignment="1">
      <alignment horizontal="left" vertical="center"/>
    </xf>
    <xf numFmtId="0" fontId="28" fillId="14" borderId="0" xfId="0" applyFont="1" applyFill="1" applyAlignment="1">
      <alignment horizontal="right" vertical="center"/>
    </xf>
    <xf numFmtId="2" fontId="29" fillId="14" borderId="0" xfId="0" applyNumberFormat="1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1" fillId="14" borderId="0" xfId="0" applyFont="1" applyFill="1" applyAlignment="1">
      <alignment horizontal="center" vertical="center"/>
    </xf>
    <xf numFmtId="0" fontId="31" fillId="14" borderId="0" xfId="0" applyFont="1" applyFill="1" applyAlignment="1">
      <alignment vertical="center"/>
    </xf>
    <xf numFmtId="0" fontId="0" fillId="13" borderId="20" xfId="0" applyFill="1" applyBorder="1" applyAlignment="1">
      <alignment vertical="center"/>
    </xf>
    <xf numFmtId="0" fontId="21" fillId="13" borderId="22" xfId="0" applyFont="1" applyFill="1" applyBorder="1" applyAlignment="1">
      <alignment vertical="center"/>
    </xf>
    <xf numFmtId="0" fontId="0" fillId="13" borderId="22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166" fontId="21" fillId="13" borderId="20" xfId="1" applyNumberFormat="1" applyFont="1" applyFill="1" applyBorder="1" applyAlignment="1">
      <alignment horizontal="center" vertical="center"/>
    </xf>
    <xf numFmtId="166" fontId="21" fillId="13" borderId="22" xfId="1" applyNumberFormat="1" applyFont="1" applyFill="1" applyBorder="1" applyAlignment="1">
      <alignment horizontal="center" vertical="center"/>
    </xf>
    <xf numFmtId="166" fontId="21" fillId="13" borderId="23" xfId="1" applyNumberFormat="1" applyFont="1" applyFill="1" applyBorder="1" applyAlignment="1">
      <alignment horizontal="center" vertical="center"/>
    </xf>
    <xf numFmtId="0" fontId="21" fillId="10" borderId="71" xfId="0" applyFont="1" applyFill="1" applyBorder="1" applyAlignment="1">
      <alignment horizontal="center" vertical="center"/>
    </xf>
    <xf numFmtId="0" fontId="21" fillId="10" borderId="22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 wrapText="1"/>
    </xf>
    <xf numFmtId="0" fontId="24" fillId="10" borderId="72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32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166" fontId="21" fillId="9" borderId="17" xfId="0" applyNumberFormat="1" applyFont="1" applyFill="1" applyBorder="1" applyAlignment="1">
      <alignment horizontal="center" vertical="center"/>
    </xf>
    <xf numFmtId="166" fontId="21" fillId="9" borderId="18" xfId="0" applyNumberFormat="1" applyFont="1" applyFill="1" applyBorder="1" applyAlignment="1">
      <alignment horizontal="center" vertical="center"/>
    </xf>
    <xf numFmtId="166" fontId="21" fillId="9" borderId="19" xfId="0" applyNumberFormat="1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33" fillId="11" borderId="7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43" fontId="34" fillId="12" borderId="74" xfId="0" applyNumberFormat="1" applyFont="1" applyFill="1" applyBorder="1" applyAlignment="1">
      <alignment horizontal="center" vertical="center"/>
    </xf>
    <xf numFmtId="43" fontId="33" fillId="9" borderId="7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32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0" borderId="76" xfId="0" applyFont="1" applyBorder="1" applyAlignment="1">
      <alignment vertical="center"/>
    </xf>
    <xf numFmtId="166" fontId="21" fillId="9" borderId="20" xfId="0" applyNumberFormat="1" applyFont="1" applyFill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33" fillId="11" borderId="77" xfId="0" applyFont="1" applyFill="1" applyBorder="1" applyAlignment="1">
      <alignment horizontal="center" vertical="center"/>
    </xf>
    <xf numFmtId="0" fontId="33" fillId="11" borderId="78" xfId="0" applyFont="1" applyFill="1" applyBorder="1" applyAlignment="1">
      <alignment horizontal="center" vertical="center"/>
    </xf>
    <xf numFmtId="43" fontId="34" fillId="12" borderId="79" xfId="0" applyNumberFormat="1" applyFont="1" applyFill="1" applyBorder="1" applyAlignment="1">
      <alignment horizontal="center" vertical="center"/>
    </xf>
    <xf numFmtId="43" fontId="33" fillId="9" borderId="80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0" fontId="18" fillId="0" borderId="39" xfId="0" applyFont="1" applyBorder="1" applyAlignment="1">
      <alignment horizontal="center" vertical="center"/>
    </xf>
    <xf numFmtId="0" fontId="19" fillId="0" borderId="37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21" fillId="10" borderId="50" xfId="0" applyFont="1" applyFill="1" applyBorder="1" applyAlignment="1">
      <alignment horizontal="center" vertical="center"/>
    </xf>
    <xf numFmtId="0" fontId="21" fillId="10" borderId="51" xfId="0" applyFont="1" applyFill="1" applyBorder="1" applyAlignment="1">
      <alignment horizontal="center" vertical="center"/>
    </xf>
    <xf numFmtId="0" fontId="21" fillId="10" borderId="52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22" fillId="9" borderId="39" xfId="0" applyFont="1" applyFill="1" applyBorder="1" applyAlignment="1">
      <alignment horizontal="center" vertical="center"/>
    </xf>
    <xf numFmtId="0" fontId="22" fillId="9" borderId="53" xfId="0" applyFont="1" applyFill="1" applyBorder="1" applyAlignment="1">
      <alignment horizontal="center" vertical="center"/>
    </xf>
    <xf numFmtId="0" fontId="22" fillId="9" borderId="54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30" fillId="13" borderId="66" xfId="0" applyFont="1" applyFill="1" applyBorder="1" applyAlignment="1">
      <alignment horizontal="center" vertical="center"/>
    </xf>
    <xf numFmtId="0" fontId="21" fillId="13" borderId="67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/>
    </xf>
    <xf numFmtId="0" fontId="21" fillId="13" borderId="66" xfId="0" applyFont="1" applyFill="1" applyBorder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/>
    </xf>
    <xf numFmtId="0" fontId="22" fillId="9" borderId="49" xfId="0" applyFont="1" applyFill="1" applyBorder="1" applyAlignment="1">
      <alignment horizontal="center" vertical="center"/>
    </xf>
    <xf numFmtId="0" fontId="0" fillId="14" borderId="0" xfId="0" applyFill="1" applyAlignment="1">
      <alignment horizontal="right" vertical="center"/>
    </xf>
    <xf numFmtId="0" fontId="1" fillId="14" borderId="0" xfId="0" applyFont="1" applyFill="1" applyAlignment="1">
      <alignment horizontal="right" vertical="center"/>
    </xf>
    <xf numFmtId="0" fontId="22" fillId="9" borderId="60" xfId="0" applyFont="1" applyFill="1" applyBorder="1" applyAlignment="1">
      <alignment horizontal="center" vertical="center"/>
    </xf>
    <xf numFmtId="0" fontId="22" fillId="9" borderId="61" xfId="0" applyFont="1" applyFill="1" applyBorder="1" applyAlignment="1">
      <alignment horizontal="center" vertical="center"/>
    </xf>
    <xf numFmtId="0" fontId="22" fillId="9" borderId="62" xfId="0" applyFont="1" applyFill="1" applyBorder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7" fillId="14" borderId="0" xfId="2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4" fillId="13" borderId="21" xfId="0" applyFont="1" applyFill="1" applyBorder="1" applyAlignment="1">
      <alignment horizontal="center" vertical="center" wrapText="1"/>
    </xf>
    <xf numFmtId="0" fontId="21" fillId="10" borderId="68" xfId="0" applyFont="1" applyFill="1" applyBorder="1" applyAlignment="1">
      <alignment horizontal="center" vertical="center"/>
    </xf>
    <xf numFmtId="0" fontId="21" fillId="10" borderId="69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/>
    </xf>
    <xf numFmtId="0" fontId="21" fillId="11" borderId="58" xfId="0" applyFont="1" applyFill="1" applyBorder="1" applyAlignment="1">
      <alignment horizontal="center" vertical="center"/>
    </xf>
    <xf numFmtId="0" fontId="21" fillId="11" borderId="64" xfId="0" applyFont="1" applyFill="1" applyBorder="1" applyAlignment="1">
      <alignment horizontal="center" vertical="center"/>
    </xf>
    <xf numFmtId="43" fontId="0" fillId="12" borderId="57" xfId="0" applyNumberFormat="1" applyFill="1" applyBorder="1" applyAlignment="1">
      <alignment horizontal="center" vertical="center"/>
    </xf>
    <xf numFmtId="43" fontId="0" fillId="12" borderId="63" xfId="0" applyNumberFormat="1" applyFill="1" applyBorder="1" applyAlignment="1">
      <alignment horizontal="center" vertical="center"/>
    </xf>
    <xf numFmtId="43" fontId="21" fillId="9" borderId="59" xfId="0" applyNumberFormat="1" applyFont="1" applyFill="1" applyBorder="1" applyAlignment="1">
      <alignment horizontal="center" vertical="center"/>
    </xf>
    <xf numFmtId="43" fontId="21" fillId="9" borderId="65" xfId="0" applyNumberFormat="1" applyFont="1" applyFill="1" applyBorder="1" applyAlignment="1">
      <alignment horizontal="center" vertical="center"/>
    </xf>
    <xf numFmtId="0" fontId="21" fillId="11" borderId="56" xfId="0" applyFont="1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21" fillId="11" borderId="57" xfId="0" applyFont="1" applyFill="1" applyBorder="1" applyAlignment="1">
      <alignment horizontal="center" vertical="center"/>
    </xf>
    <xf numFmtId="0" fontId="21" fillId="11" borderId="63" xfId="0" applyFont="1" applyFill="1" applyBorder="1" applyAlignment="1">
      <alignment horizontal="center" vertical="center"/>
    </xf>
    <xf numFmtId="0" fontId="40" fillId="15" borderId="36" xfId="0" applyFont="1" applyFill="1" applyBorder="1" applyAlignment="1">
      <alignment vertical="center"/>
    </xf>
    <xf numFmtId="0" fontId="40" fillId="15" borderId="37" xfId="0" applyFont="1" applyFill="1" applyBorder="1" applyAlignment="1">
      <alignment vertical="center"/>
    </xf>
    <xf numFmtId="0" fontId="40" fillId="15" borderId="38" xfId="0" applyFont="1" applyFill="1" applyBorder="1" applyAlignment="1">
      <alignment vertical="center"/>
    </xf>
    <xf numFmtId="0" fontId="41" fillId="15" borderId="36" xfId="0" applyFont="1" applyFill="1" applyBorder="1"/>
    <xf numFmtId="0" fontId="41" fillId="15" borderId="37" xfId="0" applyFont="1" applyFill="1" applyBorder="1"/>
    <xf numFmtId="0" fontId="41" fillId="15" borderId="38" xfId="0" applyFont="1" applyFill="1" applyBorder="1" applyAlignment="1">
      <alignment horizontal="center" vertical="center"/>
    </xf>
    <xf numFmtId="0" fontId="40" fillId="15" borderId="39" xfId="0" applyFont="1" applyFill="1" applyBorder="1" applyAlignment="1">
      <alignment horizontal="center"/>
    </xf>
    <xf numFmtId="0" fontId="41" fillId="16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  <xf numFmtId="0" fontId="42" fillId="15" borderId="37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40" xfId="0" applyFont="1" applyFill="1" applyBorder="1" applyAlignment="1">
      <alignment horizontal="center" vertical="center"/>
    </xf>
    <xf numFmtId="49" fontId="42" fillId="15" borderId="37" xfId="1" applyNumberFormat="1" applyFont="1" applyFill="1" applyBorder="1" applyAlignment="1" applyProtection="1">
      <alignment horizontal="center" vertical="center"/>
    </xf>
    <xf numFmtId="49" fontId="42" fillId="15" borderId="41" xfId="1" applyNumberFormat="1" applyFont="1" applyFill="1" applyBorder="1" applyAlignment="1" applyProtection="1">
      <alignment horizontal="center" vertical="center"/>
    </xf>
    <xf numFmtId="164" fontId="40" fillId="17" borderId="41" xfId="1" applyFont="1" applyFill="1" applyBorder="1" applyAlignment="1" applyProtection="1">
      <alignment horizontal="right" vertical="center"/>
    </xf>
    <xf numFmtId="164" fontId="41" fillId="16" borderId="40" xfId="1" applyFont="1" applyFill="1" applyBorder="1" applyAlignment="1" applyProtection="1">
      <alignment horizontal="right" vertical="center"/>
    </xf>
    <xf numFmtId="49" fontId="41" fillId="16" borderId="42" xfId="1" applyNumberFormat="1" applyFont="1" applyFill="1" applyBorder="1" applyAlignment="1" applyProtection="1">
      <alignment horizontal="center" vertical="center"/>
    </xf>
    <xf numFmtId="0" fontId="41" fillId="18" borderId="43" xfId="0" applyFont="1" applyFill="1" applyBorder="1" applyAlignment="1">
      <alignment horizontal="center" vertical="center"/>
    </xf>
    <xf numFmtId="164" fontId="40" fillId="17" borderId="40" xfId="0" applyNumberFormat="1" applyFont="1" applyFill="1" applyBorder="1" applyAlignment="1">
      <alignment horizontal="center" vertical="center"/>
    </xf>
    <xf numFmtId="164" fontId="41" fillId="16" borderId="44" xfId="0" applyNumberFormat="1" applyFont="1" applyFill="1" applyBorder="1" applyAlignment="1">
      <alignment horizontal="center" vertical="center"/>
    </xf>
  </cellXfs>
  <cellStyles count="6">
    <cellStyle name="Komma" xfId="1" builtinId="3"/>
    <cellStyle name="Komma 2" xfId="5" xr:uid="{7DE93B80-0975-9844-A7D0-7F965CFF4371}"/>
    <cellStyle name="Link" xfId="2" builtinId="8"/>
    <cellStyle name="Link 2" xfId="4" xr:uid="{85C30055-323A-8F43-A3F3-71BD555D54A4}"/>
    <cellStyle name="Standard" xfId="0" builtinId="0"/>
    <cellStyle name="Standard 2" xfId="3" xr:uid="{A5D32787-5335-9C4D-9DED-7F716C088E36}"/>
  </cellStyles>
  <dxfs count="4">
    <dxf>
      <font>
        <b/>
        <i/>
      </font>
    </dxf>
    <dxf>
      <font>
        <b val="0"/>
        <i val="0"/>
      </font>
    </dxf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247</xdr:row>
      <xdr:rowOff>43052</xdr:rowOff>
    </xdr:from>
    <xdr:to>
      <xdr:col>24</xdr:col>
      <xdr:colOff>47714</xdr:colOff>
      <xdr:row>272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47946832"/>
          <a:ext cx="18818934" cy="5070746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123579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8A47C92E-D326-5F4C-9782-13022E3B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064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3D9138D-155E-FB40-871C-517416D8A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30237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2D425A6-6D17-9C43-AEB9-62D0703C6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1459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7FEC20E-3E05-C94C-AA09-922200B4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3467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320C49CE-4769-9742-8FC4-4BFAFC80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7077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883D9D8B-E361-0D4C-8F95-8A11FEFF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9833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561E7755-A190-134E-B223-038D84AA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2429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5C4F7AA3-D39C-F54C-8E44-27F5B7ABF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4451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981C8699-81AB-FD4F-B789-BE74656B8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6398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D892A348-C934-674F-98D0-FB55E1E4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9165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3EE88408-76CC-8C46-8CB5-1A8F6C19F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4570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9302A676-64FF-964D-821E-83E2BDADC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3854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46"/>
  <sheetViews>
    <sheetView showGridLines="0" tabSelected="1" topLeftCell="D1" zoomScale="82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67"/>
      <c r="H2" s="10" t="s">
        <v>1</v>
      </c>
      <c r="I2" s="11"/>
      <c r="J2" s="178"/>
      <c r="K2" s="179"/>
      <c r="L2" s="179"/>
      <c r="M2" s="179"/>
      <c r="N2" s="179"/>
      <c r="O2" s="179"/>
      <c r="V2" s="183" t="s">
        <v>2</v>
      </c>
      <c r="W2" s="184"/>
      <c r="X2" s="184"/>
    </row>
    <row r="3" spans="1:1024" ht="37" customHeight="1" thickBot="1" x14ac:dyDescent="0.25">
      <c r="G3" s="167"/>
      <c r="H3" s="12" t="s">
        <v>3</v>
      </c>
      <c r="I3" s="13"/>
      <c r="J3" s="185"/>
      <c r="K3" s="185"/>
      <c r="L3" s="185"/>
      <c r="M3" s="185"/>
      <c r="N3" s="185"/>
      <c r="O3" s="185"/>
      <c r="V3" s="91" t="s">
        <v>4</v>
      </c>
      <c r="W3" s="98" t="s">
        <v>99</v>
      </c>
      <c r="X3" s="99" t="s">
        <v>100</v>
      </c>
    </row>
    <row r="4" spans="1:1024" ht="28" customHeight="1" x14ac:dyDescent="0.2">
      <c r="D4" s="175">
        <v>45078</v>
      </c>
      <c r="E4" s="176"/>
      <c r="F4" s="176"/>
      <c r="G4" s="177"/>
      <c r="H4" s="14" t="s">
        <v>7</v>
      </c>
      <c r="I4" s="13"/>
      <c r="J4" s="185"/>
      <c r="K4" s="185"/>
      <c r="L4" s="185"/>
      <c r="M4" s="185"/>
      <c r="N4" s="185"/>
      <c r="O4" s="185"/>
      <c r="T4" s="92" t="s">
        <v>48</v>
      </c>
      <c r="U4" s="93"/>
      <c r="V4" s="100">
        <f>SUMIF(R15:R711,"D",V15:V711)</f>
        <v>0</v>
      </c>
      <c r="W4" s="101">
        <f>SUMIF(R15:R711,"D",W15:W711)</f>
        <v>0</v>
      </c>
      <c r="X4" s="102">
        <f>SUMIF(R15:R711,"D",X15:X711)</f>
        <v>0</v>
      </c>
    </row>
    <row r="5" spans="1:1024" ht="32" customHeight="1" thickBot="1" x14ac:dyDescent="0.25">
      <c r="D5" s="173" t="s">
        <v>738</v>
      </c>
      <c r="E5" s="173"/>
      <c r="F5" s="173"/>
      <c r="G5" s="174"/>
      <c r="H5" s="15" t="s">
        <v>8</v>
      </c>
      <c r="I5" s="16"/>
      <c r="J5" s="186"/>
      <c r="K5" s="186"/>
      <c r="L5" s="186"/>
      <c r="M5" s="186"/>
      <c r="N5" s="186"/>
      <c r="O5" s="186"/>
      <c r="T5" s="94" t="s">
        <v>46</v>
      </c>
      <c r="U5" s="95"/>
      <c r="V5" s="103">
        <f>SUMIF(R15:R711,"U",V15:V711)</f>
        <v>0</v>
      </c>
      <c r="W5" s="104">
        <f>SUMIF(R15:R711,"U",W15:W711)</f>
        <v>0</v>
      </c>
      <c r="X5" s="105">
        <f>SUMIF(R15:R711,"U",X15:X711)</f>
        <v>0</v>
      </c>
    </row>
    <row r="6" spans="1:1024" ht="32" customHeight="1" thickBot="1" x14ac:dyDescent="0.25">
      <c r="D6" s="172" t="s">
        <v>0</v>
      </c>
      <c r="E6" s="172"/>
      <c r="F6" s="172"/>
      <c r="G6" s="172"/>
      <c r="H6" s="191"/>
      <c r="I6" s="191"/>
      <c r="J6" s="191"/>
      <c r="K6" s="191"/>
      <c r="L6" s="191"/>
      <c r="M6" s="191"/>
      <c r="N6" s="191"/>
      <c r="O6" s="191"/>
      <c r="T6" s="96" t="s">
        <v>47</v>
      </c>
      <c r="U6" s="97"/>
      <c r="V6" s="106">
        <f>V4+V5</f>
        <v>0</v>
      </c>
      <c r="W6" s="107">
        <f>W4+W5</f>
        <v>0</v>
      </c>
      <c r="X6" s="108">
        <f>X4+X5</f>
        <v>0</v>
      </c>
    </row>
    <row r="7" spans="1:1024" ht="14" customHeight="1" x14ac:dyDescent="0.2">
      <c r="D7" s="172"/>
      <c r="E7" s="172"/>
      <c r="F7" s="172"/>
      <c r="G7" s="172"/>
      <c r="H7" s="18"/>
      <c r="J7" s="19"/>
      <c r="U7" s="20"/>
    </row>
    <row r="8" spans="1:1024" ht="20" hidden="1" customHeight="1" outlineLevel="1" x14ac:dyDescent="0.2">
      <c r="D8" s="172"/>
      <c r="E8" s="172"/>
      <c r="F8" s="172"/>
      <c r="G8" s="172"/>
      <c r="H8" s="21" t="s">
        <v>9</v>
      </c>
      <c r="I8" s="22"/>
      <c r="J8" s="187"/>
      <c r="K8" s="187"/>
      <c r="L8" s="188"/>
      <c r="M8" s="188"/>
      <c r="N8" s="189"/>
      <c r="O8" s="189"/>
      <c r="U8" s="20"/>
      <c r="V8" s="190" t="s">
        <v>10</v>
      </c>
      <c r="W8" s="190"/>
      <c r="X8" s="23"/>
    </row>
    <row r="9" spans="1:1024" ht="20" hidden="1" customHeight="1" outlineLevel="1" x14ac:dyDescent="0.2">
      <c r="D9" s="172"/>
      <c r="E9" s="172"/>
      <c r="F9" s="172"/>
      <c r="G9" s="172"/>
      <c r="H9" s="24" t="s">
        <v>11</v>
      </c>
      <c r="I9" s="25"/>
      <c r="J9" s="180"/>
      <c r="K9" s="180"/>
      <c r="L9" s="181"/>
      <c r="M9" s="181"/>
      <c r="N9" s="182"/>
      <c r="O9" s="182"/>
      <c r="U9" s="20"/>
      <c r="V9" s="192" t="s">
        <v>12</v>
      </c>
      <c r="W9" s="192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0"/>
      <c r="K10" s="180"/>
      <c r="L10" s="181"/>
      <c r="M10" s="181"/>
      <c r="N10" s="182"/>
      <c r="O10" s="182"/>
      <c r="U10" s="20"/>
      <c r="V10" s="192" t="s">
        <v>14</v>
      </c>
      <c r="W10" s="192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3"/>
      <c r="K11" s="193"/>
      <c r="L11" s="194"/>
      <c r="M11" s="194"/>
      <c r="N11" s="195"/>
      <c r="O11" s="195"/>
      <c r="U11" s="20"/>
      <c r="V11" s="196" t="s">
        <v>16</v>
      </c>
      <c r="W11" s="196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8" t="s">
        <v>20</v>
      </c>
      <c r="B13" s="198"/>
      <c r="C13" s="198"/>
      <c r="D13" s="198" t="s">
        <v>21</v>
      </c>
      <c r="E13" s="198"/>
      <c r="F13" s="198"/>
      <c r="G13" s="199" t="s">
        <v>22</v>
      </c>
      <c r="H13" s="199"/>
      <c r="I13" s="199"/>
      <c r="J13" s="199"/>
      <c r="K13" s="199"/>
      <c r="L13" s="199"/>
      <c r="M13" s="200" t="s">
        <v>117</v>
      </c>
      <c r="N13" s="200"/>
      <c r="O13" s="201"/>
      <c r="P13" s="202" t="s">
        <v>23</v>
      </c>
      <c r="Q13" s="202"/>
      <c r="R13" s="202"/>
      <c r="S13" s="202"/>
      <c r="T13" s="203"/>
      <c r="U13" s="168" t="s">
        <v>24</v>
      </c>
      <c r="V13" s="197" t="s">
        <v>25</v>
      </c>
      <c r="W13" s="197"/>
      <c r="X13" s="197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64" t="s">
        <v>114</v>
      </c>
      <c r="N14" s="165" t="s">
        <v>115</v>
      </c>
      <c r="O14" s="166" t="s">
        <v>116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118</v>
      </c>
      <c r="B15" s="65" t="s">
        <v>119</v>
      </c>
      <c r="C15" s="66" t="s">
        <v>120</v>
      </c>
      <c r="D15" s="67" t="s">
        <v>121</v>
      </c>
      <c r="E15" s="68"/>
      <c r="F15" s="69"/>
      <c r="G15" s="70" t="s">
        <v>122</v>
      </c>
      <c r="H15" s="71" t="s">
        <v>123</v>
      </c>
      <c r="I15" s="68" t="s">
        <v>124</v>
      </c>
      <c r="J15" s="72">
        <v>2001</v>
      </c>
      <c r="K15" s="73">
        <v>0.75</v>
      </c>
      <c r="L15" s="74">
        <v>1</v>
      </c>
      <c r="M15" s="75" t="s">
        <v>405</v>
      </c>
      <c r="N15" s="76"/>
      <c r="O15" s="77"/>
      <c r="P15" s="78" t="s">
        <v>412</v>
      </c>
      <c r="Q15" s="79" t="s">
        <v>414</v>
      </c>
      <c r="R15" s="80" t="s">
        <v>736</v>
      </c>
      <c r="S15" s="81">
        <f>IF(R15="U",T15/1.2,T15)</f>
        <v>60</v>
      </c>
      <c r="T15" s="82">
        <v>60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 x14ac:dyDescent="0.2">
      <c r="A16" s="64" t="s">
        <v>118</v>
      </c>
      <c r="B16" s="65" t="s">
        <v>119</v>
      </c>
      <c r="C16" s="66" t="s">
        <v>120</v>
      </c>
      <c r="D16" s="67" t="s">
        <v>121</v>
      </c>
      <c r="E16" s="68"/>
      <c r="F16" s="69"/>
      <c r="G16" s="70" t="s">
        <v>122</v>
      </c>
      <c r="H16" s="71" t="s">
        <v>125</v>
      </c>
      <c r="I16" s="68" t="s">
        <v>126</v>
      </c>
      <c r="J16" s="72">
        <v>2002</v>
      </c>
      <c r="K16" s="73">
        <v>0.75</v>
      </c>
      <c r="L16" s="74">
        <v>1</v>
      </c>
      <c r="M16" s="75" t="s">
        <v>405</v>
      </c>
      <c r="N16" s="76"/>
      <c r="O16" s="77"/>
      <c r="P16" s="78" t="s">
        <v>413</v>
      </c>
      <c r="Q16" s="79" t="s">
        <v>415</v>
      </c>
      <c r="R16" s="80" t="s">
        <v>736</v>
      </c>
      <c r="S16" s="81">
        <f>IF(R16="U",T16/1.2,T16)</f>
        <v>70</v>
      </c>
      <c r="T16" s="82">
        <v>70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 x14ac:dyDescent="0.2">
      <c r="A17" s="64" t="s">
        <v>118</v>
      </c>
      <c r="B17" s="65" t="s">
        <v>119</v>
      </c>
      <c r="C17" s="66" t="s">
        <v>120</v>
      </c>
      <c r="D17" s="67" t="s">
        <v>121</v>
      </c>
      <c r="E17" s="68"/>
      <c r="F17" s="69"/>
      <c r="G17" s="70" t="s">
        <v>127</v>
      </c>
      <c r="H17" s="71" t="s">
        <v>128</v>
      </c>
      <c r="I17" s="68" t="s">
        <v>124</v>
      </c>
      <c r="J17" s="72">
        <v>1996</v>
      </c>
      <c r="K17" s="73">
        <v>0.75</v>
      </c>
      <c r="L17" s="74">
        <v>1</v>
      </c>
      <c r="M17" s="75" t="s">
        <v>405</v>
      </c>
      <c r="N17" s="76"/>
      <c r="O17" s="77"/>
      <c r="P17" s="78" t="s">
        <v>412</v>
      </c>
      <c r="Q17" s="79" t="s">
        <v>416</v>
      </c>
      <c r="R17" s="80" t="s">
        <v>736</v>
      </c>
      <c r="S17" s="81">
        <f>IF(R17="U",T17/1.2,T17)</f>
        <v>65</v>
      </c>
      <c r="T17" s="82">
        <v>65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 x14ac:dyDescent="0.2">
      <c r="A18" s="64" t="s">
        <v>118</v>
      </c>
      <c r="B18" s="65" t="s">
        <v>119</v>
      </c>
      <c r="C18" s="66" t="s">
        <v>120</v>
      </c>
      <c r="D18" s="67" t="s">
        <v>121</v>
      </c>
      <c r="E18" s="68"/>
      <c r="F18" s="69"/>
      <c r="G18" s="70" t="s">
        <v>127</v>
      </c>
      <c r="H18" s="71" t="s">
        <v>128</v>
      </c>
      <c r="I18" s="68" t="s">
        <v>124</v>
      </c>
      <c r="J18" s="72">
        <v>1997</v>
      </c>
      <c r="K18" s="73">
        <v>0.75</v>
      </c>
      <c r="L18" s="74">
        <v>1</v>
      </c>
      <c r="M18" s="75" t="s">
        <v>405</v>
      </c>
      <c r="N18" s="76"/>
      <c r="O18" s="77"/>
      <c r="P18" s="78" t="s">
        <v>412</v>
      </c>
      <c r="Q18" s="79" t="s">
        <v>417</v>
      </c>
      <c r="R18" s="80" t="s">
        <v>736</v>
      </c>
      <c r="S18" s="81">
        <f>IF(R18="U",T18/1.2,T18)</f>
        <v>60</v>
      </c>
      <c r="T18" s="82">
        <v>60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 x14ac:dyDescent="0.2">
      <c r="A19" s="64" t="s">
        <v>118</v>
      </c>
      <c r="B19" s="65" t="s">
        <v>119</v>
      </c>
      <c r="C19" s="66" t="s">
        <v>120</v>
      </c>
      <c r="D19" s="67" t="s">
        <v>121</v>
      </c>
      <c r="E19" s="68"/>
      <c r="F19" s="69"/>
      <c r="G19" s="70" t="s">
        <v>127</v>
      </c>
      <c r="H19" s="71" t="s">
        <v>128</v>
      </c>
      <c r="I19" s="68" t="s">
        <v>124</v>
      </c>
      <c r="J19" s="72">
        <v>2002</v>
      </c>
      <c r="K19" s="73">
        <v>0.75</v>
      </c>
      <c r="L19" s="74">
        <v>1</v>
      </c>
      <c r="M19" s="75" t="s">
        <v>405</v>
      </c>
      <c r="N19" s="76"/>
      <c r="O19" s="77"/>
      <c r="P19" s="78" t="s">
        <v>412</v>
      </c>
      <c r="Q19" s="79" t="s">
        <v>419</v>
      </c>
      <c r="R19" s="80" t="s">
        <v>736</v>
      </c>
      <c r="S19" s="81">
        <f>IF(R19="U",T19/1.2,T19)</f>
        <v>50</v>
      </c>
      <c r="T19" s="82">
        <v>50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 x14ac:dyDescent="0.2">
      <c r="A20" s="248" t="s">
        <v>118</v>
      </c>
      <c r="B20" s="249" t="s">
        <v>119</v>
      </c>
      <c r="C20" s="250" t="s">
        <v>120</v>
      </c>
      <c r="D20" s="248" t="s">
        <v>121</v>
      </c>
      <c r="E20" s="249"/>
      <c r="F20" s="250"/>
      <c r="G20" s="251" t="s">
        <v>129</v>
      </c>
      <c r="H20" s="252" t="s">
        <v>130</v>
      </c>
      <c r="I20" s="249" t="s">
        <v>124</v>
      </c>
      <c r="J20" s="253">
        <v>1998</v>
      </c>
      <c r="K20" s="254">
        <v>0.75</v>
      </c>
      <c r="L20" s="255">
        <v>0</v>
      </c>
      <c r="M20" s="256" t="s">
        <v>405</v>
      </c>
      <c r="N20" s="257"/>
      <c r="O20" s="258"/>
      <c r="P20" s="259" t="s">
        <v>412</v>
      </c>
      <c r="Q20" s="260" t="s">
        <v>420</v>
      </c>
      <c r="R20" s="261" t="s">
        <v>736</v>
      </c>
      <c r="S20" s="262">
        <f>IF(R20="U",T20/1.2,T20)</f>
        <v>65</v>
      </c>
      <c r="T20" s="263">
        <v>65</v>
      </c>
      <c r="U20" s="264"/>
      <c r="V20" s="265"/>
      <c r="W20" s="266"/>
      <c r="X20" s="267"/>
      <c r="Y20" s="59"/>
      <c r="Z20" s="87"/>
      <c r="AA20" s="88"/>
      <c r="AB20" s="89"/>
      <c r="AC20" s="90"/>
    </row>
    <row r="21" spans="1:29" ht="15.75" customHeight="1" x14ac:dyDescent="0.2">
      <c r="A21" s="64" t="s">
        <v>118</v>
      </c>
      <c r="B21" s="65" t="s">
        <v>119</v>
      </c>
      <c r="C21" s="66" t="s">
        <v>120</v>
      </c>
      <c r="D21" s="67" t="s">
        <v>121</v>
      </c>
      <c r="E21" s="68"/>
      <c r="F21" s="69"/>
      <c r="G21" s="70" t="s">
        <v>131</v>
      </c>
      <c r="H21" s="71" t="s">
        <v>132</v>
      </c>
      <c r="I21" s="68" t="s">
        <v>124</v>
      </c>
      <c r="J21" s="72">
        <v>2002</v>
      </c>
      <c r="K21" s="73">
        <v>0.75</v>
      </c>
      <c r="L21" s="74">
        <v>1</v>
      </c>
      <c r="M21" s="75" t="s">
        <v>405</v>
      </c>
      <c r="N21" s="76"/>
      <c r="O21" s="77"/>
      <c r="P21" s="78" t="s">
        <v>418</v>
      </c>
      <c r="Q21" s="79" t="s">
        <v>421</v>
      </c>
      <c r="R21" s="80" t="s">
        <v>736</v>
      </c>
      <c r="S21" s="81">
        <f>IF(R21="U",T21/1.2,T21)</f>
        <v>65</v>
      </c>
      <c r="T21" s="82">
        <v>65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 x14ac:dyDescent="0.2">
      <c r="A22" s="64" t="s">
        <v>118</v>
      </c>
      <c r="B22" s="65" t="s">
        <v>119</v>
      </c>
      <c r="C22" s="66" t="s">
        <v>120</v>
      </c>
      <c r="D22" s="67" t="s">
        <v>121</v>
      </c>
      <c r="E22" s="68"/>
      <c r="F22" s="69"/>
      <c r="G22" s="70" t="s">
        <v>131</v>
      </c>
      <c r="H22" s="71" t="s">
        <v>133</v>
      </c>
      <c r="I22" s="68" t="s">
        <v>124</v>
      </c>
      <c r="J22" s="72">
        <v>2002</v>
      </c>
      <c r="K22" s="73">
        <v>0.75</v>
      </c>
      <c r="L22" s="74">
        <v>1</v>
      </c>
      <c r="M22" s="75" t="s">
        <v>405</v>
      </c>
      <c r="N22" s="76"/>
      <c r="O22" s="77"/>
      <c r="P22" s="78" t="s">
        <v>418</v>
      </c>
      <c r="Q22" s="79" t="s">
        <v>422</v>
      </c>
      <c r="R22" s="80" t="s">
        <v>736</v>
      </c>
      <c r="S22" s="81">
        <f>IF(R22="U",T22/1.2,T22)</f>
        <v>90</v>
      </c>
      <c r="T22" s="82">
        <v>90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 x14ac:dyDescent="0.2">
      <c r="A23" s="64" t="s">
        <v>118</v>
      </c>
      <c r="B23" s="65" t="s">
        <v>119</v>
      </c>
      <c r="C23" s="66" t="s">
        <v>120</v>
      </c>
      <c r="D23" s="67" t="s">
        <v>121</v>
      </c>
      <c r="E23" s="68"/>
      <c r="F23" s="69"/>
      <c r="G23" s="70" t="s">
        <v>134</v>
      </c>
      <c r="H23" s="71" t="s">
        <v>135</v>
      </c>
      <c r="I23" s="68" t="s">
        <v>132</v>
      </c>
      <c r="J23" s="72">
        <v>1996</v>
      </c>
      <c r="K23" s="73">
        <v>0.75</v>
      </c>
      <c r="L23" s="74">
        <v>2</v>
      </c>
      <c r="M23" s="75" t="s">
        <v>405</v>
      </c>
      <c r="N23" s="76"/>
      <c r="O23" s="77"/>
      <c r="P23" s="78" t="s">
        <v>413</v>
      </c>
      <c r="Q23" s="79" t="s">
        <v>423</v>
      </c>
      <c r="R23" s="80" t="s">
        <v>736</v>
      </c>
      <c r="S23" s="81">
        <f>IF(R23="U",T23/1.2,T23)</f>
        <v>140</v>
      </c>
      <c r="T23" s="82">
        <v>140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 x14ac:dyDescent="0.2">
      <c r="A24" s="64" t="s">
        <v>118</v>
      </c>
      <c r="B24" s="65" t="s">
        <v>119</v>
      </c>
      <c r="C24" s="66" t="s">
        <v>120</v>
      </c>
      <c r="D24" s="67" t="s">
        <v>121</v>
      </c>
      <c r="E24" s="68"/>
      <c r="F24" s="69"/>
      <c r="G24" s="70" t="s">
        <v>134</v>
      </c>
      <c r="H24" s="71" t="s">
        <v>136</v>
      </c>
      <c r="I24" s="68" t="s">
        <v>124</v>
      </c>
      <c r="J24" s="72">
        <v>1992</v>
      </c>
      <c r="K24" s="73">
        <v>1.5</v>
      </c>
      <c r="L24" s="74">
        <v>1</v>
      </c>
      <c r="M24" s="75" t="s">
        <v>405</v>
      </c>
      <c r="N24" s="76"/>
      <c r="O24" s="77"/>
      <c r="P24" s="78" t="s">
        <v>424</v>
      </c>
      <c r="Q24" s="79" t="s">
        <v>425</v>
      </c>
      <c r="R24" s="80" t="s">
        <v>736</v>
      </c>
      <c r="S24" s="81">
        <f>IF(R24="U",T24/1.2,T24)</f>
        <v>1100</v>
      </c>
      <c r="T24" s="82">
        <v>1100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 x14ac:dyDescent="0.2">
      <c r="A25" s="64" t="s">
        <v>118</v>
      </c>
      <c r="B25" s="65" t="s">
        <v>119</v>
      </c>
      <c r="C25" s="66" t="s">
        <v>120</v>
      </c>
      <c r="D25" s="67" t="s">
        <v>121</v>
      </c>
      <c r="E25" s="68"/>
      <c r="F25" s="69"/>
      <c r="G25" s="70" t="s">
        <v>134</v>
      </c>
      <c r="H25" s="71" t="s">
        <v>136</v>
      </c>
      <c r="I25" s="68" t="s">
        <v>124</v>
      </c>
      <c r="J25" s="72">
        <v>1998</v>
      </c>
      <c r="K25" s="73">
        <v>0.75</v>
      </c>
      <c r="L25" s="74">
        <v>1</v>
      </c>
      <c r="M25" s="75" t="s">
        <v>405</v>
      </c>
      <c r="N25" s="76"/>
      <c r="O25" s="77"/>
      <c r="P25" s="78" t="s">
        <v>426</v>
      </c>
      <c r="Q25" s="79" t="s">
        <v>427</v>
      </c>
      <c r="R25" s="80" t="s">
        <v>736</v>
      </c>
      <c r="S25" s="81">
        <f>IF(R25="U",T25/1.2,T25)</f>
        <v>720</v>
      </c>
      <c r="T25" s="82">
        <v>720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 x14ac:dyDescent="0.2">
      <c r="A26" s="64" t="s">
        <v>118</v>
      </c>
      <c r="B26" s="65" t="s">
        <v>119</v>
      </c>
      <c r="C26" s="66" t="s">
        <v>120</v>
      </c>
      <c r="D26" s="67" t="s">
        <v>121</v>
      </c>
      <c r="E26" s="68"/>
      <c r="F26" s="69"/>
      <c r="G26" s="70" t="s">
        <v>134</v>
      </c>
      <c r="H26" s="71" t="s">
        <v>137</v>
      </c>
      <c r="I26" s="68" t="s">
        <v>126</v>
      </c>
      <c r="J26" s="72">
        <v>1996</v>
      </c>
      <c r="K26" s="73">
        <v>0.75</v>
      </c>
      <c r="L26" s="74">
        <v>1</v>
      </c>
      <c r="M26" s="75" t="s">
        <v>405</v>
      </c>
      <c r="N26" s="76"/>
      <c r="O26" s="77"/>
      <c r="P26" s="78" t="s">
        <v>413</v>
      </c>
      <c r="Q26" s="79" t="s">
        <v>428</v>
      </c>
      <c r="R26" s="80" t="s">
        <v>736</v>
      </c>
      <c r="S26" s="81">
        <f>IF(R26="U",T26/1.2,T26)</f>
        <v>70</v>
      </c>
      <c r="T26" s="82">
        <v>70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 x14ac:dyDescent="0.2">
      <c r="A27" s="64" t="s">
        <v>118</v>
      </c>
      <c r="B27" s="65" t="s">
        <v>119</v>
      </c>
      <c r="C27" s="66" t="s">
        <v>120</v>
      </c>
      <c r="D27" s="67" t="s">
        <v>121</v>
      </c>
      <c r="E27" s="68"/>
      <c r="F27" s="69"/>
      <c r="G27" s="70" t="s">
        <v>134</v>
      </c>
      <c r="H27" s="71" t="s">
        <v>138</v>
      </c>
      <c r="I27" s="68" t="s">
        <v>124</v>
      </c>
      <c r="J27" s="72">
        <v>1996</v>
      </c>
      <c r="K27" s="73">
        <v>0.75</v>
      </c>
      <c r="L27" s="74">
        <v>1</v>
      </c>
      <c r="M27" s="75" t="s">
        <v>405</v>
      </c>
      <c r="N27" s="76"/>
      <c r="O27" s="77"/>
      <c r="P27" s="78" t="s">
        <v>413</v>
      </c>
      <c r="Q27" s="79" t="s">
        <v>429</v>
      </c>
      <c r="R27" s="80" t="s">
        <v>736</v>
      </c>
      <c r="S27" s="81">
        <f>IF(R27="U",T27/1.2,T27)</f>
        <v>190</v>
      </c>
      <c r="T27" s="82">
        <v>190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 x14ac:dyDescent="0.2">
      <c r="A28" s="64" t="s">
        <v>118</v>
      </c>
      <c r="B28" s="65" t="s">
        <v>119</v>
      </c>
      <c r="C28" s="66" t="s">
        <v>120</v>
      </c>
      <c r="D28" s="67" t="s">
        <v>121</v>
      </c>
      <c r="E28" s="68"/>
      <c r="F28" s="69"/>
      <c r="G28" s="70" t="s">
        <v>134</v>
      </c>
      <c r="H28" s="71" t="s">
        <v>138</v>
      </c>
      <c r="I28" s="68" t="s">
        <v>124</v>
      </c>
      <c r="J28" s="72">
        <v>1998</v>
      </c>
      <c r="K28" s="73">
        <v>0.75</v>
      </c>
      <c r="L28" s="74">
        <v>1</v>
      </c>
      <c r="M28" s="75" t="s">
        <v>405</v>
      </c>
      <c r="N28" s="76"/>
      <c r="O28" s="77"/>
      <c r="P28" s="78" t="s">
        <v>413</v>
      </c>
      <c r="Q28" s="79" t="s">
        <v>430</v>
      </c>
      <c r="R28" s="80" t="s">
        <v>736</v>
      </c>
      <c r="S28" s="81">
        <f>IF(R28="U",T28/1.2,T28)</f>
        <v>220</v>
      </c>
      <c r="T28" s="82">
        <v>220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 x14ac:dyDescent="0.2">
      <c r="A29" s="64" t="s">
        <v>118</v>
      </c>
      <c r="B29" s="65" t="s">
        <v>119</v>
      </c>
      <c r="C29" s="66" t="s">
        <v>120</v>
      </c>
      <c r="D29" s="67" t="s">
        <v>121</v>
      </c>
      <c r="E29" s="68"/>
      <c r="F29" s="69"/>
      <c r="G29" s="70" t="s">
        <v>139</v>
      </c>
      <c r="H29" s="71" t="s">
        <v>140</v>
      </c>
      <c r="I29" s="68" t="s">
        <v>124</v>
      </c>
      <c r="J29" s="72">
        <v>1998</v>
      </c>
      <c r="K29" s="73">
        <v>0.75</v>
      </c>
      <c r="L29" s="74">
        <v>1</v>
      </c>
      <c r="M29" s="75" t="s">
        <v>405</v>
      </c>
      <c r="N29" s="76"/>
      <c r="O29" s="77"/>
      <c r="P29" s="78" t="s">
        <v>431</v>
      </c>
      <c r="Q29" s="79" t="s">
        <v>432</v>
      </c>
      <c r="R29" s="80" t="s">
        <v>737</v>
      </c>
      <c r="S29" s="81">
        <f>IF(R29="U",T29/1.2,T29)</f>
        <v>225</v>
      </c>
      <c r="T29" s="82">
        <v>270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 x14ac:dyDescent="0.2">
      <c r="A30" s="64" t="s">
        <v>141</v>
      </c>
      <c r="B30" s="65" t="s">
        <v>142</v>
      </c>
      <c r="C30" s="66" t="s">
        <v>120</v>
      </c>
      <c r="D30" s="67" t="s">
        <v>121</v>
      </c>
      <c r="E30" s="68"/>
      <c r="F30" s="69"/>
      <c r="G30" s="70" t="s">
        <v>139</v>
      </c>
      <c r="H30" s="71" t="s">
        <v>140</v>
      </c>
      <c r="I30" s="68" t="s">
        <v>124</v>
      </c>
      <c r="J30" s="72">
        <v>1998</v>
      </c>
      <c r="K30" s="73">
        <v>0.75</v>
      </c>
      <c r="L30" s="74">
        <v>1</v>
      </c>
      <c r="M30" s="75" t="s">
        <v>405</v>
      </c>
      <c r="N30" s="76"/>
      <c r="O30" s="77"/>
      <c r="P30" s="78" t="s">
        <v>431</v>
      </c>
      <c r="Q30" s="79" t="s">
        <v>433</v>
      </c>
      <c r="R30" s="80" t="s">
        <v>736</v>
      </c>
      <c r="S30" s="81">
        <f>IF(R30="U",T30/1.2,T30)</f>
        <v>270</v>
      </c>
      <c r="T30" s="82">
        <v>270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 x14ac:dyDescent="0.2">
      <c r="A31" s="64" t="s">
        <v>118</v>
      </c>
      <c r="B31" s="65" t="s">
        <v>119</v>
      </c>
      <c r="C31" s="66" t="s">
        <v>120</v>
      </c>
      <c r="D31" s="67" t="s">
        <v>121</v>
      </c>
      <c r="E31" s="68"/>
      <c r="F31" s="69"/>
      <c r="G31" s="70" t="s">
        <v>143</v>
      </c>
      <c r="H31" s="71" t="s">
        <v>144</v>
      </c>
      <c r="I31" s="68" t="s">
        <v>124</v>
      </c>
      <c r="J31" s="72">
        <v>1994</v>
      </c>
      <c r="K31" s="73">
        <v>0.75</v>
      </c>
      <c r="L31" s="74">
        <v>1</v>
      </c>
      <c r="M31" s="75" t="s">
        <v>405</v>
      </c>
      <c r="N31" s="76"/>
      <c r="O31" s="77"/>
      <c r="P31" s="78" t="s">
        <v>412</v>
      </c>
      <c r="Q31" s="79" t="s">
        <v>434</v>
      </c>
      <c r="R31" s="80" t="s">
        <v>736</v>
      </c>
      <c r="S31" s="81">
        <f>IF(R31="U",T31/1.2,T31)</f>
        <v>50</v>
      </c>
      <c r="T31" s="82">
        <v>50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 x14ac:dyDescent="0.2">
      <c r="A32" s="64" t="s">
        <v>118</v>
      </c>
      <c r="B32" s="65" t="s">
        <v>119</v>
      </c>
      <c r="C32" s="66" t="s">
        <v>120</v>
      </c>
      <c r="D32" s="67" t="s">
        <v>121</v>
      </c>
      <c r="E32" s="68"/>
      <c r="F32" s="69"/>
      <c r="G32" s="70" t="s">
        <v>145</v>
      </c>
      <c r="H32" s="71" t="s">
        <v>146</v>
      </c>
      <c r="I32" s="68" t="s">
        <v>124</v>
      </c>
      <c r="J32" s="72">
        <v>2001</v>
      </c>
      <c r="K32" s="73">
        <v>0.75</v>
      </c>
      <c r="L32" s="74">
        <v>2</v>
      </c>
      <c r="M32" s="75">
        <v>-1</v>
      </c>
      <c r="N32" s="76"/>
      <c r="O32" s="77"/>
      <c r="P32" s="78" t="s">
        <v>413</v>
      </c>
      <c r="Q32" s="79" t="s">
        <v>435</v>
      </c>
      <c r="R32" s="80" t="s">
        <v>736</v>
      </c>
      <c r="S32" s="81">
        <f>IF(R32="U",T32/1.2,T32)</f>
        <v>260</v>
      </c>
      <c r="T32" s="82">
        <v>260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 x14ac:dyDescent="0.2">
      <c r="A33" s="64" t="s">
        <v>118</v>
      </c>
      <c r="B33" s="65" t="s">
        <v>119</v>
      </c>
      <c r="C33" s="66" t="s">
        <v>120</v>
      </c>
      <c r="D33" s="67" t="s">
        <v>121</v>
      </c>
      <c r="E33" s="68"/>
      <c r="F33" s="69"/>
      <c r="G33" s="70" t="s">
        <v>147</v>
      </c>
      <c r="H33" s="71" t="s">
        <v>148</v>
      </c>
      <c r="I33" s="68" t="s">
        <v>132</v>
      </c>
      <c r="J33" s="72">
        <v>1996</v>
      </c>
      <c r="K33" s="73">
        <v>0.75</v>
      </c>
      <c r="L33" s="74">
        <v>1</v>
      </c>
      <c r="M33" s="75" t="s">
        <v>405</v>
      </c>
      <c r="N33" s="76"/>
      <c r="O33" s="77"/>
      <c r="P33" s="78" t="s">
        <v>413</v>
      </c>
      <c r="Q33" s="79" t="s">
        <v>436</v>
      </c>
      <c r="R33" s="80" t="s">
        <v>736</v>
      </c>
      <c r="S33" s="81">
        <f>IF(R33="U",T33/1.2,T33)</f>
        <v>140</v>
      </c>
      <c r="T33" s="82">
        <v>140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 x14ac:dyDescent="0.2">
      <c r="A34" s="64" t="s">
        <v>118</v>
      </c>
      <c r="B34" s="65" t="s">
        <v>119</v>
      </c>
      <c r="C34" s="66" t="s">
        <v>120</v>
      </c>
      <c r="D34" s="67" t="s">
        <v>149</v>
      </c>
      <c r="E34" s="68" t="s">
        <v>150</v>
      </c>
      <c r="F34" s="69"/>
      <c r="G34" s="70" t="s">
        <v>151</v>
      </c>
      <c r="H34" s="71" t="s">
        <v>152</v>
      </c>
      <c r="I34" s="68" t="s">
        <v>153</v>
      </c>
      <c r="J34" s="72">
        <v>2015</v>
      </c>
      <c r="K34" s="73">
        <v>0.75</v>
      </c>
      <c r="L34" s="74">
        <v>3</v>
      </c>
      <c r="M34" s="75" t="s">
        <v>405</v>
      </c>
      <c r="N34" s="76"/>
      <c r="O34" s="77"/>
      <c r="P34" s="78" t="s">
        <v>437</v>
      </c>
      <c r="Q34" s="79" t="s">
        <v>438</v>
      </c>
      <c r="R34" s="80" t="s">
        <v>736</v>
      </c>
      <c r="S34" s="81">
        <f>IF(R34="U",T34/1.2,T34)</f>
        <v>40</v>
      </c>
      <c r="T34" s="82">
        <v>40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 x14ac:dyDescent="0.2">
      <c r="A35" s="64" t="s">
        <v>118</v>
      </c>
      <c r="B35" s="65" t="s">
        <v>142</v>
      </c>
      <c r="C35" s="66" t="s">
        <v>154</v>
      </c>
      <c r="D35" s="67" t="s">
        <v>149</v>
      </c>
      <c r="E35" s="68" t="s">
        <v>155</v>
      </c>
      <c r="F35" s="69"/>
      <c r="G35" s="70" t="s">
        <v>156</v>
      </c>
      <c r="H35" s="71" t="s">
        <v>157</v>
      </c>
      <c r="I35" s="68" t="s">
        <v>158</v>
      </c>
      <c r="J35" s="72">
        <v>1998</v>
      </c>
      <c r="K35" s="73">
        <v>0.375</v>
      </c>
      <c r="L35" s="74">
        <v>6</v>
      </c>
      <c r="M35" s="75" t="s">
        <v>405</v>
      </c>
      <c r="N35" s="76"/>
      <c r="O35" s="77"/>
      <c r="P35" s="78" t="s">
        <v>439</v>
      </c>
      <c r="Q35" s="79" t="s">
        <v>440</v>
      </c>
      <c r="R35" s="80" t="s">
        <v>737</v>
      </c>
      <c r="S35" s="81">
        <f>IF(R35="U",T35/1.2,T35)</f>
        <v>216.66666666666669</v>
      </c>
      <c r="T35" s="82">
        <v>260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 x14ac:dyDescent="0.2">
      <c r="A36" s="64" t="s">
        <v>118</v>
      </c>
      <c r="B36" s="65" t="s">
        <v>142</v>
      </c>
      <c r="C36" s="66" t="s">
        <v>120</v>
      </c>
      <c r="D36" s="67" t="s">
        <v>149</v>
      </c>
      <c r="E36" s="68" t="s">
        <v>159</v>
      </c>
      <c r="F36" s="69"/>
      <c r="G36" s="70" t="s">
        <v>160</v>
      </c>
      <c r="H36" s="71" t="s">
        <v>161</v>
      </c>
      <c r="I36" s="68" t="s">
        <v>158</v>
      </c>
      <c r="J36" s="72">
        <v>2021</v>
      </c>
      <c r="K36" s="73">
        <v>0.75</v>
      </c>
      <c r="L36" s="74">
        <v>4</v>
      </c>
      <c r="M36" s="75" t="s">
        <v>405</v>
      </c>
      <c r="N36" s="76"/>
      <c r="O36" s="77"/>
      <c r="P36" s="78" t="s">
        <v>441</v>
      </c>
      <c r="Q36" s="79" t="s">
        <v>442</v>
      </c>
      <c r="R36" s="80" t="s">
        <v>736</v>
      </c>
      <c r="S36" s="81">
        <f>IF(R36="U",T36/1.2,T36)</f>
        <v>145</v>
      </c>
      <c r="T36" s="82">
        <v>145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 x14ac:dyDescent="0.2">
      <c r="A37" s="64" t="s">
        <v>118</v>
      </c>
      <c r="B37" s="65" t="s">
        <v>119</v>
      </c>
      <c r="C37" s="66" t="s">
        <v>120</v>
      </c>
      <c r="D37" s="67" t="s">
        <v>149</v>
      </c>
      <c r="E37" s="68" t="s">
        <v>162</v>
      </c>
      <c r="F37" s="69"/>
      <c r="G37" s="70" t="s">
        <v>163</v>
      </c>
      <c r="H37" s="71" t="s">
        <v>164</v>
      </c>
      <c r="I37" s="68" t="s">
        <v>153</v>
      </c>
      <c r="J37" s="72">
        <v>2012</v>
      </c>
      <c r="K37" s="73">
        <v>0.75</v>
      </c>
      <c r="L37" s="74">
        <v>1</v>
      </c>
      <c r="M37" s="75" t="s">
        <v>405</v>
      </c>
      <c r="N37" s="76"/>
      <c r="O37" s="77"/>
      <c r="P37" s="78" t="s">
        <v>443</v>
      </c>
      <c r="Q37" s="79" t="s">
        <v>444</v>
      </c>
      <c r="R37" s="80" t="s">
        <v>736</v>
      </c>
      <c r="S37" s="81">
        <f>IF(R37="U",T37/1.2,T37)</f>
        <v>50</v>
      </c>
      <c r="T37" s="82">
        <v>50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 x14ac:dyDescent="0.2">
      <c r="A38" s="64" t="s">
        <v>118</v>
      </c>
      <c r="B38" s="65" t="s">
        <v>142</v>
      </c>
      <c r="C38" s="66" t="s">
        <v>120</v>
      </c>
      <c r="D38" s="67" t="s">
        <v>149</v>
      </c>
      <c r="E38" s="68" t="s">
        <v>165</v>
      </c>
      <c r="F38" s="69"/>
      <c r="G38" s="70" t="s">
        <v>166</v>
      </c>
      <c r="H38" s="71" t="s">
        <v>167</v>
      </c>
      <c r="I38" s="68" t="s">
        <v>158</v>
      </c>
      <c r="J38" s="72">
        <v>2020</v>
      </c>
      <c r="K38" s="73">
        <v>0.75</v>
      </c>
      <c r="L38" s="74">
        <v>1</v>
      </c>
      <c r="M38" s="75" t="s">
        <v>405</v>
      </c>
      <c r="N38" s="76"/>
      <c r="O38" s="77"/>
      <c r="P38" s="78" t="s">
        <v>441</v>
      </c>
      <c r="Q38" s="79" t="s">
        <v>445</v>
      </c>
      <c r="R38" s="80" t="s">
        <v>736</v>
      </c>
      <c r="S38" s="81">
        <f>IF(R38="U",T38/1.2,T38)</f>
        <v>180</v>
      </c>
      <c r="T38" s="82">
        <v>180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 x14ac:dyDescent="0.2">
      <c r="A39" s="64" t="s">
        <v>118</v>
      </c>
      <c r="B39" s="65" t="s">
        <v>142</v>
      </c>
      <c r="C39" s="66" t="s">
        <v>120</v>
      </c>
      <c r="D39" s="67" t="s">
        <v>149</v>
      </c>
      <c r="E39" s="68" t="s">
        <v>165</v>
      </c>
      <c r="F39" s="69"/>
      <c r="G39" s="70" t="s">
        <v>168</v>
      </c>
      <c r="H39" s="71" t="s">
        <v>169</v>
      </c>
      <c r="I39" s="68" t="s">
        <v>158</v>
      </c>
      <c r="J39" s="72">
        <v>2020</v>
      </c>
      <c r="K39" s="73">
        <v>0.75</v>
      </c>
      <c r="L39" s="74">
        <v>1</v>
      </c>
      <c r="M39" s="75" t="s">
        <v>405</v>
      </c>
      <c r="N39" s="76"/>
      <c r="O39" s="77"/>
      <c r="P39" s="78" t="s">
        <v>426</v>
      </c>
      <c r="Q39" s="79" t="s">
        <v>446</v>
      </c>
      <c r="R39" s="80" t="s">
        <v>736</v>
      </c>
      <c r="S39" s="81">
        <f>IF(R39="U",T39/1.2,T39)</f>
        <v>290</v>
      </c>
      <c r="T39" s="82">
        <v>290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 x14ac:dyDescent="0.2">
      <c r="A40" s="64" t="s">
        <v>118</v>
      </c>
      <c r="B40" s="65" t="s">
        <v>142</v>
      </c>
      <c r="C40" s="66" t="s">
        <v>120</v>
      </c>
      <c r="D40" s="67" t="s">
        <v>149</v>
      </c>
      <c r="E40" s="68" t="s">
        <v>170</v>
      </c>
      <c r="F40" s="69"/>
      <c r="G40" s="70" t="s">
        <v>171</v>
      </c>
      <c r="H40" s="71" t="s">
        <v>172</v>
      </c>
      <c r="I40" s="68" t="s">
        <v>158</v>
      </c>
      <c r="J40" s="72">
        <v>2014</v>
      </c>
      <c r="K40" s="73">
        <v>0.75</v>
      </c>
      <c r="L40" s="74">
        <v>1</v>
      </c>
      <c r="M40" s="75" t="s">
        <v>405</v>
      </c>
      <c r="N40" s="76"/>
      <c r="O40" s="77" t="s">
        <v>406</v>
      </c>
      <c r="P40" s="78" t="s">
        <v>447</v>
      </c>
      <c r="Q40" s="79" t="s">
        <v>448</v>
      </c>
      <c r="R40" s="80" t="s">
        <v>736</v>
      </c>
      <c r="S40" s="81">
        <f>IF(R40="U",T40/1.2,T40)</f>
        <v>370</v>
      </c>
      <c r="T40" s="82">
        <v>370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 x14ac:dyDescent="0.2">
      <c r="A41" s="64" t="s">
        <v>118</v>
      </c>
      <c r="B41" s="65" t="s">
        <v>142</v>
      </c>
      <c r="C41" s="66" t="s">
        <v>120</v>
      </c>
      <c r="D41" s="67" t="s">
        <v>149</v>
      </c>
      <c r="E41" s="68" t="s">
        <v>170</v>
      </c>
      <c r="F41" s="69"/>
      <c r="G41" s="70" t="s">
        <v>171</v>
      </c>
      <c r="H41" s="71" t="s">
        <v>172</v>
      </c>
      <c r="I41" s="68" t="s">
        <v>158</v>
      </c>
      <c r="J41" s="72">
        <v>2015</v>
      </c>
      <c r="K41" s="73">
        <v>0.75</v>
      </c>
      <c r="L41" s="74">
        <v>3</v>
      </c>
      <c r="M41" s="75" t="s">
        <v>405</v>
      </c>
      <c r="N41" s="76"/>
      <c r="O41" s="77"/>
      <c r="P41" s="78" t="s">
        <v>449</v>
      </c>
      <c r="Q41" s="79" t="s">
        <v>450</v>
      </c>
      <c r="R41" s="80" t="s">
        <v>736</v>
      </c>
      <c r="S41" s="81">
        <f>IF(R41="U",T41/1.2,T41)</f>
        <v>390</v>
      </c>
      <c r="T41" s="82">
        <v>390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 x14ac:dyDescent="0.2">
      <c r="A42" s="64" t="s">
        <v>118</v>
      </c>
      <c r="B42" s="65" t="s">
        <v>142</v>
      </c>
      <c r="C42" s="66" t="s">
        <v>120</v>
      </c>
      <c r="D42" s="67" t="s">
        <v>149</v>
      </c>
      <c r="E42" s="68" t="s">
        <v>170</v>
      </c>
      <c r="F42" s="69"/>
      <c r="G42" s="70" t="s">
        <v>171</v>
      </c>
      <c r="H42" s="71" t="s">
        <v>172</v>
      </c>
      <c r="I42" s="68" t="s">
        <v>158</v>
      </c>
      <c r="J42" s="72">
        <v>2016</v>
      </c>
      <c r="K42" s="73">
        <v>0.75</v>
      </c>
      <c r="L42" s="74">
        <v>6</v>
      </c>
      <c r="M42" s="75" t="s">
        <v>405</v>
      </c>
      <c r="N42" s="76"/>
      <c r="O42" s="77"/>
      <c r="P42" s="78" t="s">
        <v>449</v>
      </c>
      <c r="Q42" s="79" t="s">
        <v>451</v>
      </c>
      <c r="R42" s="80" t="s">
        <v>736</v>
      </c>
      <c r="S42" s="81">
        <f>IF(R42="U",T42/1.2,T42)</f>
        <v>390</v>
      </c>
      <c r="T42" s="82">
        <v>390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 x14ac:dyDescent="0.2">
      <c r="A43" s="64" t="s">
        <v>118</v>
      </c>
      <c r="B43" s="65" t="s">
        <v>142</v>
      </c>
      <c r="C43" s="66" t="s">
        <v>120</v>
      </c>
      <c r="D43" s="67" t="s">
        <v>149</v>
      </c>
      <c r="E43" s="68" t="s">
        <v>170</v>
      </c>
      <c r="F43" s="69"/>
      <c r="G43" s="70" t="s">
        <v>171</v>
      </c>
      <c r="H43" s="71" t="s">
        <v>172</v>
      </c>
      <c r="I43" s="68" t="s">
        <v>158</v>
      </c>
      <c r="J43" s="72">
        <v>2017</v>
      </c>
      <c r="K43" s="73">
        <v>0.75</v>
      </c>
      <c r="L43" s="74">
        <v>5</v>
      </c>
      <c r="M43" s="75" t="s">
        <v>405</v>
      </c>
      <c r="N43" s="76"/>
      <c r="O43" s="77"/>
      <c r="P43" s="78" t="s">
        <v>452</v>
      </c>
      <c r="Q43" s="79" t="s">
        <v>453</v>
      </c>
      <c r="R43" s="80" t="s">
        <v>737</v>
      </c>
      <c r="S43" s="81">
        <f>IF(R43="U",T43/1.2,T43)</f>
        <v>333.33333333333337</v>
      </c>
      <c r="T43" s="82">
        <v>400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 x14ac:dyDescent="0.2">
      <c r="A44" s="64" t="s">
        <v>118</v>
      </c>
      <c r="B44" s="65" t="s">
        <v>142</v>
      </c>
      <c r="C44" s="66" t="s">
        <v>120</v>
      </c>
      <c r="D44" s="67" t="s">
        <v>149</v>
      </c>
      <c r="E44" s="68" t="s">
        <v>170</v>
      </c>
      <c r="F44" s="69"/>
      <c r="G44" s="70" t="s">
        <v>171</v>
      </c>
      <c r="H44" s="71" t="s">
        <v>172</v>
      </c>
      <c r="I44" s="68" t="s">
        <v>158</v>
      </c>
      <c r="J44" s="72">
        <v>2018</v>
      </c>
      <c r="K44" s="73">
        <v>0.75</v>
      </c>
      <c r="L44" s="74">
        <v>5</v>
      </c>
      <c r="M44" s="75" t="s">
        <v>405</v>
      </c>
      <c r="N44" s="76"/>
      <c r="O44" s="77"/>
      <c r="P44" s="78" t="s">
        <v>454</v>
      </c>
      <c r="Q44" s="79" t="s">
        <v>455</v>
      </c>
      <c r="R44" s="80" t="s">
        <v>737</v>
      </c>
      <c r="S44" s="81">
        <f>IF(R44="U",T44/1.2,T44)</f>
        <v>333.33333333333337</v>
      </c>
      <c r="T44" s="82">
        <v>400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 x14ac:dyDescent="0.2">
      <c r="A45" s="64" t="s">
        <v>118</v>
      </c>
      <c r="B45" s="65" t="s">
        <v>142</v>
      </c>
      <c r="C45" s="66" t="s">
        <v>120</v>
      </c>
      <c r="D45" s="67" t="s">
        <v>149</v>
      </c>
      <c r="E45" s="68" t="s">
        <v>170</v>
      </c>
      <c r="F45" s="69"/>
      <c r="G45" s="70" t="s">
        <v>171</v>
      </c>
      <c r="H45" s="71" t="s">
        <v>172</v>
      </c>
      <c r="I45" s="68" t="s">
        <v>173</v>
      </c>
      <c r="J45" s="72">
        <v>2020</v>
      </c>
      <c r="K45" s="73">
        <v>0.75</v>
      </c>
      <c r="L45" s="74">
        <v>6</v>
      </c>
      <c r="M45" s="75" t="s">
        <v>405</v>
      </c>
      <c r="N45" s="76"/>
      <c r="O45" s="77"/>
      <c r="P45" s="78" t="s">
        <v>456</v>
      </c>
      <c r="Q45" s="79" t="s">
        <v>458</v>
      </c>
      <c r="R45" s="80" t="s">
        <v>737</v>
      </c>
      <c r="S45" s="81">
        <f>IF(R45="U",T45/1.2,T45)</f>
        <v>375</v>
      </c>
      <c r="T45" s="82">
        <v>450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 x14ac:dyDescent="0.2">
      <c r="A46" s="64" t="s">
        <v>118</v>
      </c>
      <c r="B46" s="65" t="s">
        <v>142</v>
      </c>
      <c r="C46" s="66" t="s">
        <v>120</v>
      </c>
      <c r="D46" s="67" t="s">
        <v>149</v>
      </c>
      <c r="E46" s="68" t="s">
        <v>170</v>
      </c>
      <c r="F46" s="69"/>
      <c r="G46" s="70" t="s">
        <v>171</v>
      </c>
      <c r="H46" s="71" t="s">
        <v>172</v>
      </c>
      <c r="I46" s="68" t="s">
        <v>158</v>
      </c>
      <c r="J46" s="72">
        <v>2021</v>
      </c>
      <c r="K46" s="73">
        <v>0.75</v>
      </c>
      <c r="L46" s="74">
        <v>6</v>
      </c>
      <c r="M46" s="75" t="s">
        <v>405</v>
      </c>
      <c r="N46" s="76"/>
      <c r="O46" s="77"/>
      <c r="P46" s="78" t="s">
        <v>457</v>
      </c>
      <c r="Q46" s="79" t="s">
        <v>459</v>
      </c>
      <c r="R46" s="80" t="s">
        <v>737</v>
      </c>
      <c r="S46" s="81">
        <f>IF(R46="U",T46/1.2,T46)</f>
        <v>400</v>
      </c>
      <c r="T46" s="82">
        <v>480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 x14ac:dyDescent="0.2">
      <c r="A47" s="64" t="s">
        <v>118</v>
      </c>
      <c r="B47" s="65" t="s">
        <v>119</v>
      </c>
      <c r="C47" s="66" t="s">
        <v>120</v>
      </c>
      <c r="D47" s="67" t="s">
        <v>174</v>
      </c>
      <c r="E47" s="68" t="s">
        <v>43</v>
      </c>
      <c r="F47" s="69" t="s">
        <v>175</v>
      </c>
      <c r="G47" s="70" t="s">
        <v>176</v>
      </c>
      <c r="H47" s="71" t="s">
        <v>177</v>
      </c>
      <c r="I47" s="68" t="s">
        <v>126</v>
      </c>
      <c r="J47" s="72">
        <v>2005</v>
      </c>
      <c r="K47" s="73">
        <v>1.5</v>
      </c>
      <c r="L47" s="74">
        <v>1</v>
      </c>
      <c r="M47" s="75" t="s">
        <v>405</v>
      </c>
      <c r="N47" s="76"/>
      <c r="O47" s="77"/>
      <c r="P47" s="78" t="s">
        <v>460</v>
      </c>
      <c r="Q47" s="79" t="s">
        <v>461</v>
      </c>
      <c r="R47" s="80" t="s">
        <v>736</v>
      </c>
      <c r="S47" s="81">
        <f>IF(R47="U",T47/1.2,T47)</f>
        <v>420</v>
      </c>
      <c r="T47" s="82">
        <v>420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 x14ac:dyDescent="0.2">
      <c r="A48" s="64" t="s">
        <v>118</v>
      </c>
      <c r="B48" s="65" t="s">
        <v>119</v>
      </c>
      <c r="C48" s="66" t="s">
        <v>120</v>
      </c>
      <c r="D48" s="67" t="s">
        <v>174</v>
      </c>
      <c r="E48" s="68" t="s">
        <v>43</v>
      </c>
      <c r="F48" s="69" t="s">
        <v>175</v>
      </c>
      <c r="G48" s="70" t="s">
        <v>176</v>
      </c>
      <c r="H48" s="71" t="s">
        <v>177</v>
      </c>
      <c r="I48" s="68" t="s">
        <v>126</v>
      </c>
      <c r="J48" s="72">
        <v>2006</v>
      </c>
      <c r="K48" s="73">
        <v>1.5</v>
      </c>
      <c r="L48" s="74">
        <v>2</v>
      </c>
      <c r="M48" s="75" t="s">
        <v>405</v>
      </c>
      <c r="N48" s="76"/>
      <c r="O48" s="77"/>
      <c r="P48" s="78" t="s">
        <v>460</v>
      </c>
      <c r="Q48" s="79" t="s">
        <v>462</v>
      </c>
      <c r="R48" s="80" t="s">
        <v>736</v>
      </c>
      <c r="S48" s="81">
        <f>IF(R48="U",T48/1.2,T48)</f>
        <v>330</v>
      </c>
      <c r="T48" s="82">
        <v>330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 x14ac:dyDescent="0.2">
      <c r="A49" s="64" t="s">
        <v>118</v>
      </c>
      <c r="B49" s="65" t="s">
        <v>119</v>
      </c>
      <c r="C49" s="66" t="s">
        <v>120</v>
      </c>
      <c r="D49" s="67" t="s">
        <v>174</v>
      </c>
      <c r="E49" s="68" t="s">
        <v>43</v>
      </c>
      <c r="F49" s="69" t="s">
        <v>175</v>
      </c>
      <c r="G49" s="70" t="s">
        <v>178</v>
      </c>
      <c r="H49" s="71" t="s">
        <v>179</v>
      </c>
      <c r="I49" s="68" t="s">
        <v>126</v>
      </c>
      <c r="J49" s="72">
        <v>2016</v>
      </c>
      <c r="K49" s="73">
        <v>0.75</v>
      </c>
      <c r="L49" s="74">
        <v>1</v>
      </c>
      <c r="M49" s="75" t="s">
        <v>405</v>
      </c>
      <c r="N49" s="76"/>
      <c r="O49" s="77"/>
      <c r="P49" s="78" t="s">
        <v>463</v>
      </c>
      <c r="Q49" s="79" t="s">
        <v>464</v>
      </c>
      <c r="R49" s="80" t="s">
        <v>736</v>
      </c>
      <c r="S49" s="81">
        <f>IF(R49="U",T49/1.2,T49)</f>
        <v>850</v>
      </c>
      <c r="T49" s="82">
        <v>850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 x14ac:dyDescent="0.2">
      <c r="A50" s="64" t="s">
        <v>118</v>
      </c>
      <c r="B50" s="65" t="s">
        <v>119</v>
      </c>
      <c r="C50" s="66" t="s">
        <v>120</v>
      </c>
      <c r="D50" s="67" t="s">
        <v>174</v>
      </c>
      <c r="E50" s="68" t="s">
        <v>43</v>
      </c>
      <c r="F50" s="69" t="s">
        <v>175</v>
      </c>
      <c r="G50" s="70" t="s">
        <v>178</v>
      </c>
      <c r="H50" s="71" t="s">
        <v>179</v>
      </c>
      <c r="I50" s="68" t="s">
        <v>126</v>
      </c>
      <c r="J50" s="72">
        <v>2018</v>
      </c>
      <c r="K50" s="73">
        <v>0.75</v>
      </c>
      <c r="L50" s="74">
        <v>1</v>
      </c>
      <c r="M50" s="75" t="s">
        <v>405</v>
      </c>
      <c r="N50" s="76"/>
      <c r="O50" s="77"/>
      <c r="P50" s="78" t="s">
        <v>463</v>
      </c>
      <c r="Q50" s="79" t="s">
        <v>465</v>
      </c>
      <c r="R50" s="80" t="s">
        <v>736</v>
      </c>
      <c r="S50" s="81">
        <f>IF(R50="U",T50/1.2,T50)</f>
        <v>660</v>
      </c>
      <c r="T50" s="82">
        <v>660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 x14ac:dyDescent="0.2">
      <c r="A51" s="64" t="s">
        <v>118</v>
      </c>
      <c r="B51" s="65" t="s">
        <v>119</v>
      </c>
      <c r="C51" s="66" t="s">
        <v>120</v>
      </c>
      <c r="D51" s="67" t="s">
        <v>174</v>
      </c>
      <c r="E51" s="68" t="s">
        <v>43</v>
      </c>
      <c r="F51" s="69" t="s">
        <v>175</v>
      </c>
      <c r="G51" s="70" t="s">
        <v>180</v>
      </c>
      <c r="H51" s="71" t="s">
        <v>181</v>
      </c>
      <c r="I51" s="68" t="s">
        <v>126</v>
      </c>
      <c r="J51" s="72">
        <v>2006</v>
      </c>
      <c r="K51" s="73">
        <v>1.5</v>
      </c>
      <c r="L51" s="74">
        <v>2</v>
      </c>
      <c r="M51" s="75" t="s">
        <v>405</v>
      </c>
      <c r="N51" s="76"/>
      <c r="O51" s="77"/>
      <c r="P51" s="78" t="s">
        <v>460</v>
      </c>
      <c r="Q51" s="79" t="s">
        <v>466</v>
      </c>
      <c r="R51" s="80" t="s">
        <v>736</v>
      </c>
      <c r="S51" s="81">
        <f>IF(R51="U",T51/1.2,T51)</f>
        <v>280</v>
      </c>
      <c r="T51" s="82">
        <v>280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 x14ac:dyDescent="0.2">
      <c r="A52" s="248" t="s">
        <v>118</v>
      </c>
      <c r="B52" s="249" t="s">
        <v>119</v>
      </c>
      <c r="C52" s="250" t="s">
        <v>120</v>
      </c>
      <c r="D52" s="248" t="s">
        <v>174</v>
      </c>
      <c r="E52" s="249" t="s">
        <v>43</v>
      </c>
      <c r="F52" s="250" t="s">
        <v>175</v>
      </c>
      <c r="G52" s="251" t="s">
        <v>180</v>
      </c>
      <c r="H52" s="252" t="s">
        <v>181</v>
      </c>
      <c r="I52" s="249" t="s">
        <v>126</v>
      </c>
      <c r="J52" s="253">
        <v>2010</v>
      </c>
      <c r="K52" s="254">
        <v>0.75</v>
      </c>
      <c r="L52" s="255">
        <v>0</v>
      </c>
      <c r="M52" s="256" t="s">
        <v>405</v>
      </c>
      <c r="N52" s="257"/>
      <c r="O52" s="258"/>
      <c r="P52" s="259" t="s">
        <v>463</v>
      </c>
      <c r="Q52" s="260" t="s">
        <v>467</v>
      </c>
      <c r="R52" s="261" t="s">
        <v>736</v>
      </c>
      <c r="S52" s="262">
        <f>IF(R52="U",T52/1.2,T52)</f>
        <v>250</v>
      </c>
      <c r="T52" s="263">
        <v>250</v>
      </c>
      <c r="U52" s="264"/>
      <c r="V52" s="265"/>
      <c r="W52" s="266"/>
      <c r="X52" s="267"/>
      <c r="Y52" s="59"/>
      <c r="Z52" s="87"/>
      <c r="AA52" s="88"/>
      <c r="AB52" s="89"/>
      <c r="AC52" s="90"/>
    </row>
    <row r="53" spans="1:29" ht="15.75" customHeight="1" x14ac:dyDescent="0.2">
      <c r="A53" s="64" t="s">
        <v>118</v>
      </c>
      <c r="B53" s="65" t="s">
        <v>119</v>
      </c>
      <c r="C53" s="66" t="s">
        <v>120</v>
      </c>
      <c r="D53" s="67" t="s">
        <v>174</v>
      </c>
      <c r="E53" s="68" t="s">
        <v>43</v>
      </c>
      <c r="F53" s="69" t="s">
        <v>182</v>
      </c>
      <c r="G53" s="70" t="s">
        <v>183</v>
      </c>
      <c r="H53" s="71" t="s">
        <v>184</v>
      </c>
      <c r="I53" s="68" t="s">
        <v>126</v>
      </c>
      <c r="J53" s="72">
        <v>1995</v>
      </c>
      <c r="K53" s="73">
        <v>0.75</v>
      </c>
      <c r="L53" s="74">
        <v>1</v>
      </c>
      <c r="M53" s="75" t="s">
        <v>407</v>
      </c>
      <c r="N53" s="76"/>
      <c r="O53" s="77"/>
      <c r="P53" s="78" t="s">
        <v>468</v>
      </c>
      <c r="Q53" s="79" t="s">
        <v>469</v>
      </c>
      <c r="R53" s="80" t="s">
        <v>736</v>
      </c>
      <c r="S53" s="81">
        <f>IF(R53="U",T53/1.2,T53)</f>
        <v>150</v>
      </c>
      <c r="T53" s="82">
        <v>150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 x14ac:dyDescent="0.2">
      <c r="A54" s="248" t="s">
        <v>118</v>
      </c>
      <c r="B54" s="249" t="s">
        <v>119</v>
      </c>
      <c r="C54" s="250" t="s">
        <v>120</v>
      </c>
      <c r="D54" s="248" t="s">
        <v>174</v>
      </c>
      <c r="E54" s="249" t="s">
        <v>43</v>
      </c>
      <c r="F54" s="250" t="s">
        <v>185</v>
      </c>
      <c r="G54" s="251" t="s">
        <v>186</v>
      </c>
      <c r="H54" s="252" t="s">
        <v>187</v>
      </c>
      <c r="I54" s="249" t="s">
        <v>126</v>
      </c>
      <c r="J54" s="253">
        <v>2006</v>
      </c>
      <c r="K54" s="254">
        <v>0.75</v>
      </c>
      <c r="L54" s="255">
        <v>0</v>
      </c>
      <c r="M54" s="256">
        <v>-0.5</v>
      </c>
      <c r="N54" s="257"/>
      <c r="O54" s="258"/>
      <c r="P54" s="259" t="s">
        <v>470</v>
      </c>
      <c r="Q54" s="260" t="s">
        <v>471</v>
      </c>
      <c r="R54" s="261" t="s">
        <v>736</v>
      </c>
      <c r="S54" s="262">
        <f>IF(R54="U",T54/1.2,T54)</f>
        <v>490</v>
      </c>
      <c r="T54" s="263">
        <v>490</v>
      </c>
      <c r="U54" s="264"/>
      <c r="V54" s="265"/>
      <c r="W54" s="266"/>
      <c r="X54" s="267"/>
      <c r="Y54" s="59"/>
      <c r="Z54" s="87"/>
      <c r="AA54" s="88"/>
      <c r="AB54" s="89"/>
      <c r="AC54" s="90"/>
    </row>
    <row r="55" spans="1:29" ht="15.75" customHeight="1" x14ac:dyDescent="0.2">
      <c r="A55" s="64" t="s">
        <v>118</v>
      </c>
      <c r="B55" s="65" t="s">
        <v>119</v>
      </c>
      <c r="C55" s="66" t="s">
        <v>120</v>
      </c>
      <c r="D55" s="67" t="s">
        <v>174</v>
      </c>
      <c r="E55" s="68" t="s">
        <v>43</v>
      </c>
      <c r="F55" s="69" t="s">
        <v>188</v>
      </c>
      <c r="G55" s="70" t="s">
        <v>189</v>
      </c>
      <c r="H55" s="71" t="s">
        <v>190</v>
      </c>
      <c r="I55" s="68" t="s">
        <v>126</v>
      </c>
      <c r="J55" s="72">
        <v>1989</v>
      </c>
      <c r="K55" s="73">
        <v>0.75</v>
      </c>
      <c r="L55" s="74">
        <v>2</v>
      </c>
      <c r="M55" s="75" t="s">
        <v>407</v>
      </c>
      <c r="N55" s="76"/>
      <c r="O55" s="77"/>
      <c r="P55" s="78" t="s">
        <v>463</v>
      </c>
      <c r="Q55" s="79" t="s">
        <v>472</v>
      </c>
      <c r="R55" s="80" t="s">
        <v>736</v>
      </c>
      <c r="S55" s="81">
        <f>IF(R55="U",T55/1.2,T55)</f>
        <v>140</v>
      </c>
      <c r="T55" s="82">
        <v>140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 x14ac:dyDescent="0.2">
      <c r="A56" s="248" t="s">
        <v>118</v>
      </c>
      <c r="B56" s="249" t="s">
        <v>119</v>
      </c>
      <c r="C56" s="250" t="s">
        <v>120</v>
      </c>
      <c r="D56" s="248" t="s">
        <v>174</v>
      </c>
      <c r="E56" s="249" t="s">
        <v>43</v>
      </c>
      <c r="F56" s="250" t="s">
        <v>191</v>
      </c>
      <c r="G56" s="251" t="s">
        <v>192</v>
      </c>
      <c r="H56" s="252" t="s">
        <v>193</v>
      </c>
      <c r="I56" s="249" t="s">
        <v>126</v>
      </c>
      <c r="J56" s="253">
        <v>1995</v>
      </c>
      <c r="K56" s="254">
        <v>0.75</v>
      </c>
      <c r="L56" s="255">
        <v>0</v>
      </c>
      <c r="M56" s="256" t="s">
        <v>407</v>
      </c>
      <c r="N56" s="257"/>
      <c r="O56" s="258"/>
      <c r="P56" s="259" t="s">
        <v>463</v>
      </c>
      <c r="Q56" s="260" t="s">
        <v>473</v>
      </c>
      <c r="R56" s="261" t="s">
        <v>736</v>
      </c>
      <c r="S56" s="262">
        <f>IF(R56="U",T56/1.2,T56)</f>
        <v>390</v>
      </c>
      <c r="T56" s="263">
        <v>390</v>
      </c>
      <c r="U56" s="264"/>
      <c r="V56" s="265"/>
      <c r="W56" s="266"/>
      <c r="X56" s="267"/>
      <c r="Y56" s="59"/>
      <c r="Z56" s="87"/>
      <c r="AA56" s="88"/>
      <c r="AB56" s="89"/>
      <c r="AC56" s="90"/>
    </row>
    <row r="57" spans="1:29" ht="15.75" customHeight="1" x14ac:dyDescent="0.2">
      <c r="A57" s="64" t="s">
        <v>118</v>
      </c>
      <c r="B57" s="65" t="s">
        <v>119</v>
      </c>
      <c r="C57" s="66" t="s">
        <v>120</v>
      </c>
      <c r="D57" s="67" t="s">
        <v>174</v>
      </c>
      <c r="E57" s="68" t="s">
        <v>43</v>
      </c>
      <c r="F57" s="69" t="s">
        <v>191</v>
      </c>
      <c r="G57" s="70" t="s">
        <v>194</v>
      </c>
      <c r="H57" s="71" t="s">
        <v>195</v>
      </c>
      <c r="I57" s="68" t="s">
        <v>126</v>
      </c>
      <c r="J57" s="72">
        <v>1995</v>
      </c>
      <c r="K57" s="73">
        <v>0.75</v>
      </c>
      <c r="L57" s="74">
        <v>1</v>
      </c>
      <c r="M57" s="75" t="s">
        <v>407</v>
      </c>
      <c r="N57" s="76"/>
      <c r="O57" s="77"/>
      <c r="P57" s="78" t="s">
        <v>474</v>
      </c>
      <c r="Q57" s="79" t="s">
        <v>475</v>
      </c>
      <c r="R57" s="80" t="s">
        <v>736</v>
      </c>
      <c r="S57" s="81">
        <f>IF(R57="U",T57/1.2,T57)</f>
        <v>30</v>
      </c>
      <c r="T57" s="82">
        <v>30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 x14ac:dyDescent="0.2">
      <c r="A58" s="64" t="s">
        <v>118</v>
      </c>
      <c r="B58" s="65" t="s">
        <v>119</v>
      </c>
      <c r="C58" s="66" t="s">
        <v>120</v>
      </c>
      <c r="D58" s="67" t="s">
        <v>174</v>
      </c>
      <c r="E58" s="68" t="s">
        <v>43</v>
      </c>
      <c r="F58" s="69" t="s">
        <v>191</v>
      </c>
      <c r="G58" s="70" t="s">
        <v>196</v>
      </c>
      <c r="H58" s="71" t="s">
        <v>197</v>
      </c>
      <c r="I58" s="68" t="s">
        <v>126</v>
      </c>
      <c r="J58" s="72">
        <v>2001</v>
      </c>
      <c r="K58" s="73">
        <v>0.75</v>
      </c>
      <c r="L58" s="74">
        <v>3</v>
      </c>
      <c r="M58" s="75" t="s">
        <v>407</v>
      </c>
      <c r="N58" s="76"/>
      <c r="O58" s="77"/>
      <c r="P58" s="78" t="s">
        <v>463</v>
      </c>
      <c r="Q58" s="79" t="s">
        <v>476</v>
      </c>
      <c r="R58" s="80" t="s">
        <v>736</v>
      </c>
      <c r="S58" s="81">
        <f>IF(R58="U",T58/1.2,T58)</f>
        <v>320</v>
      </c>
      <c r="T58" s="82">
        <v>320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118</v>
      </c>
      <c r="B59" s="65" t="s">
        <v>119</v>
      </c>
      <c r="C59" s="66" t="s">
        <v>120</v>
      </c>
      <c r="D59" s="67" t="s">
        <v>174</v>
      </c>
      <c r="E59" s="68" t="s">
        <v>43</v>
      </c>
      <c r="F59" s="69" t="s">
        <v>191</v>
      </c>
      <c r="G59" s="70" t="s">
        <v>196</v>
      </c>
      <c r="H59" s="71" t="s">
        <v>197</v>
      </c>
      <c r="I59" s="68" t="s">
        <v>126</v>
      </c>
      <c r="J59" s="72">
        <v>2015</v>
      </c>
      <c r="K59" s="73">
        <v>1.5</v>
      </c>
      <c r="L59" s="74">
        <v>1</v>
      </c>
      <c r="M59" s="75" t="s">
        <v>405</v>
      </c>
      <c r="N59" s="76"/>
      <c r="O59" s="77"/>
      <c r="P59" s="78" t="s">
        <v>477</v>
      </c>
      <c r="Q59" s="79" t="s">
        <v>478</v>
      </c>
      <c r="R59" s="80" t="s">
        <v>736</v>
      </c>
      <c r="S59" s="81">
        <f>IF(R59="U",T59/1.2,T59)</f>
        <v>620</v>
      </c>
      <c r="T59" s="82">
        <v>620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118</v>
      </c>
      <c r="B60" s="65" t="s">
        <v>119</v>
      </c>
      <c r="C60" s="66" t="s">
        <v>120</v>
      </c>
      <c r="D60" s="67" t="s">
        <v>174</v>
      </c>
      <c r="E60" s="68" t="s">
        <v>43</v>
      </c>
      <c r="F60" s="69" t="s">
        <v>198</v>
      </c>
      <c r="G60" s="70" t="s">
        <v>199</v>
      </c>
      <c r="H60" s="71" t="s">
        <v>200</v>
      </c>
      <c r="I60" s="68" t="s">
        <v>126</v>
      </c>
      <c r="J60" s="72">
        <v>2010</v>
      </c>
      <c r="K60" s="73">
        <v>0.75</v>
      </c>
      <c r="L60" s="74">
        <v>2</v>
      </c>
      <c r="M60" s="75" t="s">
        <v>405</v>
      </c>
      <c r="N60" s="76"/>
      <c r="O60" s="77"/>
      <c r="P60" s="78" t="s">
        <v>479</v>
      </c>
      <c r="Q60" s="79" t="s">
        <v>480</v>
      </c>
      <c r="R60" s="80" t="s">
        <v>736</v>
      </c>
      <c r="S60" s="81">
        <f>IF(R60="U",T60/1.2,T60)</f>
        <v>230</v>
      </c>
      <c r="T60" s="82">
        <v>230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118</v>
      </c>
      <c r="B61" s="65" t="s">
        <v>119</v>
      </c>
      <c r="C61" s="66" t="s">
        <v>120</v>
      </c>
      <c r="D61" s="67" t="s">
        <v>174</v>
      </c>
      <c r="E61" s="68" t="s">
        <v>43</v>
      </c>
      <c r="F61" s="69" t="s">
        <v>201</v>
      </c>
      <c r="G61" s="70" t="s">
        <v>202</v>
      </c>
      <c r="H61" s="71" t="s">
        <v>203</v>
      </c>
      <c r="I61" s="68" t="s">
        <v>126</v>
      </c>
      <c r="J61" s="72">
        <v>2006</v>
      </c>
      <c r="K61" s="73">
        <v>1.5</v>
      </c>
      <c r="L61" s="74">
        <v>1</v>
      </c>
      <c r="M61" s="75" t="s">
        <v>405</v>
      </c>
      <c r="N61" s="76"/>
      <c r="O61" s="77"/>
      <c r="P61" s="78" t="s">
        <v>460</v>
      </c>
      <c r="Q61" s="79" t="s">
        <v>481</v>
      </c>
      <c r="R61" s="80" t="s">
        <v>736</v>
      </c>
      <c r="S61" s="81">
        <f>IF(R61="U",T61/1.2,T61)</f>
        <v>260</v>
      </c>
      <c r="T61" s="82">
        <v>260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118</v>
      </c>
      <c r="B62" s="65" t="s">
        <v>119</v>
      </c>
      <c r="C62" s="66" t="s">
        <v>120</v>
      </c>
      <c r="D62" s="67" t="s">
        <v>174</v>
      </c>
      <c r="E62" s="68" t="s">
        <v>43</v>
      </c>
      <c r="F62" s="69" t="s">
        <v>201</v>
      </c>
      <c r="G62" s="70" t="s">
        <v>204</v>
      </c>
      <c r="H62" s="71" t="s">
        <v>205</v>
      </c>
      <c r="I62" s="68" t="s">
        <v>126</v>
      </c>
      <c r="J62" s="72">
        <v>2006</v>
      </c>
      <c r="K62" s="73">
        <v>1.5</v>
      </c>
      <c r="L62" s="74">
        <v>2</v>
      </c>
      <c r="M62" s="75" t="s">
        <v>405</v>
      </c>
      <c r="N62" s="76"/>
      <c r="O62" s="77"/>
      <c r="P62" s="78" t="s">
        <v>460</v>
      </c>
      <c r="Q62" s="79" t="s">
        <v>482</v>
      </c>
      <c r="R62" s="80" t="s">
        <v>736</v>
      </c>
      <c r="S62" s="81">
        <f>IF(R62="U",T62/1.2,T62)</f>
        <v>310</v>
      </c>
      <c r="T62" s="82">
        <v>310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 x14ac:dyDescent="0.2">
      <c r="A63" s="248" t="s">
        <v>118</v>
      </c>
      <c r="B63" s="249" t="s">
        <v>119</v>
      </c>
      <c r="C63" s="250" t="s">
        <v>120</v>
      </c>
      <c r="D63" s="248" t="s">
        <v>174</v>
      </c>
      <c r="E63" s="249" t="s">
        <v>43</v>
      </c>
      <c r="F63" s="250" t="s">
        <v>206</v>
      </c>
      <c r="G63" s="251" t="s">
        <v>207</v>
      </c>
      <c r="H63" s="252" t="s">
        <v>208</v>
      </c>
      <c r="I63" s="249" t="s">
        <v>126</v>
      </c>
      <c r="J63" s="253">
        <v>1995</v>
      </c>
      <c r="K63" s="254">
        <v>0.75</v>
      </c>
      <c r="L63" s="255">
        <v>0</v>
      </c>
      <c r="M63" s="256" t="s">
        <v>407</v>
      </c>
      <c r="N63" s="257"/>
      <c r="O63" s="258"/>
      <c r="P63" s="259" t="s">
        <v>483</v>
      </c>
      <c r="Q63" s="260" t="s">
        <v>484</v>
      </c>
      <c r="R63" s="261" t="s">
        <v>736</v>
      </c>
      <c r="S63" s="262">
        <f>IF(R63="U",T63/1.2,T63)</f>
        <v>250</v>
      </c>
      <c r="T63" s="263">
        <v>250</v>
      </c>
      <c r="U63" s="264"/>
      <c r="V63" s="265"/>
      <c r="W63" s="266"/>
      <c r="X63" s="267"/>
      <c r="Y63" s="59"/>
      <c r="Z63" s="87"/>
      <c r="AA63" s="88"/>
      <c r="AB63" s="89"/>
      <c r="AC63" s="90"/>
    </row>
    <row r="64" spans="1:29" ht="15.75" customHeight="1" x14ac:dyDescent="0.2">
      <c r="A64" s="64" t="s">
        <v>118</v>
      </c>
      <c r="B64" s="65" t="s">
        <v>119</v>
      </c>
      <c r="C64" s="66" t="s">
        <v>120</v>
      </c>
      <c r="D64" s="67" t="s">
        <v>174</v>
      </c>
      <c r="E64" s="68" t="s">
        <v>209</v>
      </c>
      <c r="F64" s="69"/>
      <c r="G64" s="70" t="s">
        <v>210</v>
      </c>
      <c r="H64" s="71" t="s">
        <v>211</v>
      </c>
      <c r="I64" s="68" t="s">
        <v>153</v>
      </c>
      <c r="J64" s="72">
        <v>2017</v>
      </c>
      <c r="K64" s="73">
        <v>0.75</v>
      </c>
      <c r="L64" s="74">
        <v>2</v>
      </c>
      <c r="M64" s="75" t="s">
        <v>405</v>
      </c>
      <c r="N64" s="76"/>
      <c r="O64" s="77"/>
      <c r="P64" s="78" t="s">
        <v>485</v>
      </c>
      <c r="Q64" s="79" t="s">
        <v>487</v>
      </c>
      <c r="R64" s="80" t="s">
        <v>737</v>
      </c>
      <c r="S64" s="81">
        <f>IF(R64="U",T64/1.2,T64)</f>
        <v>85</v>
      </c>
      <c r="T64" s="82">
        <v>102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 x14ac:dyDescent="0.2">
      <c r="A65" s="64" t="s">
        <v>118</v>
      </c>
      <c r="B65" s="65" t="s">
        <v>142</v>
      </c>
      <c r="C65" s="66" t="s">
        <v>120</v>
      </c>
      <c r="D65" s="67" t="s">
        <v>174</v>
      </c>
      <c r="E65" s="68" t="s">
        <v>209</v>
      </c>
      <c r="F65" s="69"/>
      <c r="G65" s="70" t="s">
        <v>212</v>
      </c>
      <c r="H65" s="71" t="s">
        <v>213</v>
      </c>
      <c r="I65" s="68" t="s">
        <v>214</v>
      </c>
      <c r="J65" s="72">
        <v>2018</v>
      </c>
      <c r="K65" s="73">
        <v>0.75</v>
      </c>
      <c r="L65" s="74">
        <v>1</v>
      </c>
      <c r="M65" s="75" t="s">
        <v>405</v>
      </c>
      <c r="N65" s="76"/>
      <c r="O65" s="77"/>
      <c r="P65" s="78" t="s">
        <v>486</v>
      </c>
      <c r="Q65" s="79" t="s">
        <v>488</v>
      </c>
      <c r="R65" s="80" t="s">
        <v>736</v>
      </c>
      <c r="S65" s="81">
        <f>IF(R65="U",T65/1.2,T65)</f>
        <v>240</v>
      </c>
      <c r="T65" s="82">
        <v>240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 x14ac:dyDescent="0.2">
      <c r="A66" s="64" t="s">
        <v>118</v>
      </c>
      <c r="B66" s="65" t="s">
        <v>142</v>
      </c>
      <c r="C66" s="66" t="s">
        <v>120</v>
      </c>
      <c r="D66" s="67" t="s">
        <v>174</v>
      </c>
      <c r="E66" s="68" t="s">
        <v>209</v>
      </c>
      <c r="F66" s="69"/>
      <c r="G66" s="70" t="s">
        <v>215</v>
      </c>
      <c r="H66" s="71" t="s">
        <v>216</v>
      </c>
      <c r="I66" s="68" t="s">
        <v>214</v>
      </c>
      <c r="J66" s="72">
        <v>1994</v>
      </c>
      <c r="K66" s="73">
        <v>0.75</v>
      </c>
      <c r="L66" s="74">
        <v>2</v>
      </c>
      <c r="M66" s="75">
        <v>-0.5</v>
      </c>
      <c r="N66" s="76"/>
      <c r="O66" s="77"/>
      <c r="P66" s="78" t="s">
        <v>441</v>
      </c>
      <c r="Q66" s="79" t="s">
        <v>489</v>
      </c>
      <c r="R66" s="80" t="s">
        <v>736</v>
      </c>
      <c r="S66" s="81">
        <f>IF(R66="U",T66/1.2,T66)</f>
        <v>90</v>
      </c>
      <c r="T66" s="82">
        <v>90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 x14ac:dyDescent="0.2">
      <c r="A67" s="64" t="s">
        <v>118</v>
      </c>
      <c r="B67" s="65" t="s">
        <v>142</v>
      </c>
      <c r="C67" s="66" t="s">
        <v>120</v>
      </c>
      <c r="D67" s="67" t="s">
        <v>174</v>
      </c>
      <c r="E67" s="68" t="s">
        <v>209</v>
      </c>
      <c r="F67" s="69"/>
      <c r="G67" s="70" t="s">
        <v>217</v>
      </c>
      <c r="H67" s="71" t="s">
        <v>218</v>
      </c>
      <c r="I67" s="68" t="s">
        <v>214</v>
      </c>
      <c r="J67" s="72">
        <v>2021</v>
      </c>
      <c r="K67" s="73">
        <v>0.75</v>
      </c>
      <c r="L67" s="74">
        <v>6</v>
      </c>
      <c r="M67" s="75" t="s">
        <v>405</v>
      </c>
      <c r="N67" s="76"/>
      <c r="O67" s="77"/>
      <c r="P67" s="78" t="s">
        <v>457</v>
      </c>
      <c r="Q67" s="79" t="s">
        <v>490</v>
      </c>
      <c r="R67" s="80" t="s">
        <v>737</v>
      </c>
      <c r="S67" s="81">
        <f>IF(R67="U",T67/1.2,T67)</f>
        <v>700</v>
      </c>
      <c r="T67" s="82">
        <v>840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 x14ac:dyDescent="0.2">
      <c r="A68" s="248" t="s">
        <v>118</v>
      </c>
      <c r="B68" s="249" t="s">
        <v>142</v>
      </c>
      <c r="C68" s="250" t="s">
        <v>120</v>
      </c>
      <c r="D68" s="248" t="s">
        <v>174</v>
      </c>
      <c r="E68" s="249" t="s">
        <v>209</v>
      </c>
      <c r="F68" s="250"/>
      <c r="G68" s="251" t="s">
        <v>219</v>
      </c>
      <c r="H68" s="252" t="s">
        <v>220</v>
      </c>
      <c r="I68" s="249" t="s">
        <v>214</v>
      </c>
      <c r="J68" s="253">
        <v>2018</v>
      </c>
      <c r="K68" s="254">
        <v>0.75</v>
      </c>
      <c r="L68" s="255">
        <v>0</v>
      </c>
      <c r="M68" s="256" t="s">
        <v>405</v>
      </c>
      <c r="N68" s="257"/>
      <c r="O68" s="258"/>
      <c r="P68" s="259" t="s">
        <v>485</v>
      </c>
      <c r="Q68" s="260" t="s">
        <v>494</v>
      </c>
      <c r="R68" s="261" t="s">
        <v>736</v>
      </c>
      <c r="S68" s="262">
        <f>IF(R68="U",T68/1.2,T68)</f>
        <v>180</v>
      </c>
      <c r="T68" s="263">
        <v>180</v>
      </c>
      <c r="U68" s="264"/>
      <c r="V68" s="265"/>
      <c r="W68" s="266"/>
      <c r="X68" s="267"/>
      <c r="Y68" s="59"/>
      <c r="Z68" s="87"/>
      <c r="AA68" s="88"/>
      <c r="AB68" s="89"/>
      <c r="AC68" s="90"/>
    </row>
    <row r="69" spans="1:29" ht="15.75" customHeight="1" x14ac:dyDescent="0.2">
      <c r="A69" s="64" t="s">
        <v>141</v>
      </c>
      <c r="B69" s="65" t="s">
        <v>142</v>
      </c>
      <c r="C69" s="66" t="s">
        <v>120</v>
      </c>
      <c r="D69" s="67" t="s">
        <v>174</v>
      </c>
      <c r="E69" s="68" t="s">
        <v>221</v>
      </c>
      <c r="F69" s="69"/>
      <c r="G69" s="70" t="s">
        <v>222</v>
      </c>
      <c r="H69" s="71" t="s">
        <v>223</v>
      </c>
      <c r="I69" s="68" t="s">
        <v>126</v>
      </c>
      <c r="J69" s="72">
        <v>2008</v>
      </c>
      <c r="K69" s="73">
        <v>0.75</v>
      </c>
      <c r="L69" s="74">
        <v>1</v>
      </c>
      <c r="M69" s="75" t="s">
        <v>405</v>
      </c>
      <c r="N69" s="76"/>
      <c r="O69" s="77" t="s">
        <v>408</v>
      </c>
      <c r="P69" s="78" t="s">
        <v>491</v>
      </c>
      <c r="Q69" s="79" t="s">
        <v>495</v>
      </c>
      <c r="R69" s="80" t="s">
        <v>736</v>
      </c>
      <c r="S69" s="81">
        <f>IF(R69="U",T69/1.2,T69)</f>
        <v>180</v>
      </c>
      <c r="T69" s="82">
        <v>180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 x14ac:dyDescent="0.2">
      <c r="A70" s="64" t="s">
        <v>141</v>
      </c>
      <c r="B70" s="65" t="s">
        <v>142</v>
      </c>
      <c r="C70" s="66" t="s">
        <v>120</v>
      </c>
      <c r="D70" s="67" t="s">
        <v>174</v>
      </c>
      <c r="E70" s="68" t="s">
        <v>221</v>
      </c>
      <c r="F70" s="69"/>
      <c r="G70" s="70" t="s">
        <v>222</v>
      </c>
      <c r="H70" s="71" t="s">
        <v>224</v>
      </c>
      <c r="I70" s="68" t="s">
        <v>126</v>
      </c>
      <c r="J70" s="72">
        <v>2012</v>
      </c>
      <c r="K70" s="73">
        <v>0.75</v>
      </c>
      <c r="L70" s="74">
        <v>1</v>
      </c>
      <c r="M70" s="75" t="s">
        <v>405</v>
      </c>
      <c r="N70" s="76"/>
      <c r="O70" s="77"/>
      <c r="P70" s="78" t="s">
        <v>492</v>
      </c>
      <c r="Q70" s="79" t="s">
        <v>496</v>
      </c>
      <c r="R70" s="80" t="s">
        <v>736</v>
      </c>
      <c r="S70" s="81">
        <f>IF(R70="U",T70/1.2,T70)</f>
        <v>140</v>
      </c>
      <c r="T70" s="82">
        <v>140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 x14ac:dyDescent="0.2">
      <c r="A71" s="64" t="s">
        <v>141</v>
      </c>
      <c r="B71" s="65" t="s">
        <v>142</v>
      </c>
      <c r="C71" s="66" t="s">
        <v>120</v>
      </c>
      <c r="D71" s="67" t="s">
        <v>174</v>
      </c>
      <c r="E71" s="68" t="s">
        <v>221</v>
      </c>
      <c r="F71" s="69"/>
      <c r="G71" s="70" t="s">
        <v>225</v>
      </c>
      <c r="H71" s="71" t="s">
        <v>226</v>
      </c>
      <c r="I71" s="68" t="s">
        <v>126</v>
      </c>
      <c r="J71" s="72">
        <v>2008</v>
      </c>
      <c r="K71" s="73">
        <v>0.75</v>
      </c>
      <c r="L71" s="74">
        <v>1</v>
      </c>
      <c r="M71" s="75" t="s">
        <v>405</v>
      </c>
      <c r="N71" s="76"/>
      <c r="O71" s="77"/>
      <c r="P71" s="78" t="s">
        <v>493</v>
      </c>
      <c r="Q71" s="79" t="s">
        <v>497</v>
      </c>
      <c r="R71" s="80" t="s">
        <v>736</v>
      </c>
      <c r="S71" s="81">
        <f>IF(R71="U",T71/1.2,T71)</f>
        <v>200</v>
      </c>
      <c r="T71" s="82">
        <v>200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 x14ac:dyDescent="0.2">
      <c r="A72" s="64" t="s">
        <v>141</v>
      </c>
      <c r="B72" s="65" t="s">
        <v>142</v>
      </c>
      <c r="C72" s="66" t="s">
        <v>120</v>
      </c>
      <c r="D72" s="67" t="s">
        <v>174</v>
      </c>
      <c r="E72" s="68" t="s">
        <v>221</v>
      </c>
      <c r="F72" s="69"/>
      <c r="G72" s="70" t="s">
        <v>227</v>
      </c>
      <c r="H72" s="71" t="s">
        <v>228</v>
      </c>
      <c r="I72" s="68" t="s">
        <v>126</v>
      </c>
      <c r="J72" s="72">
        <v>2008</v>
      </c>
      <c r="K72" s="73">
        <v>0.75</v>
      </c>
      <c r="L72" s="74">
        <v>3</v>
      </c>
      <c r="M72" s="75" t="s">
        <v>405</v>
      </c>
      <c r="N72" s="76"/>
      <c r="O72" s="77"/>
      <c r="P72" s="78" t="s">
        <v>498</v>
      </c>
      <c r="Q72" s="79" t="s">
        <v>499</v>
      </c>
      <c r="R72" s="80" t="s">
        <v>736</v>
      </c>
      <c r="S72" s="81">
        <f>IF(R72="U",T72/1.2,T72)</f>
        <v>340</v>
      </c>
      <c r="T72" s="82">
        <v>340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 x14ac:dyDescent="0.2">
      <c r="A73" s="248" t="s">
        <v>141</v>
      </c>
      <c r="B73" s="249" t="s">
        <v>142</v>
      </c>
      <c r="C73" s="250" t="s">
        <v>120</v>
      </c>
      <c r="D73" s="248" t="s">
        <v>174</v>
      </c>
      <c r="E73" s="249" t="s">
        <v>221</v>
      </c>
      <c r="F73" s="250"/>
      <c r="G73" s="251" t="s">
        <v>229</v>
      </c>
      <c r="H73" s="252" t="s">
        <v>229</v>
      </c>
      <c r="I73" s="249" t="s">
        <v>126</v>
      </c>
      <c r="J73" s="253">
        <v>2008</v>
      </c>
      <c r="K73" s="254">
        <v>0.75</v>
      </c>
      <c r="L73" s="255">
        <v>0</v>
      </c>
      <c r="M73" s="256" t="s">
        <v>405</v>
      </c>
      <c r="N73" s="257"/>
      <c r="O73" s="258"/>
      <c r="P73" s="259" t="s">
        <v>500</v>
      </c>
      <c r="Q73" s="260" t="s">
        <v>501</v>
      </c>
      <c r="R73" s="261" t="s">
        <v>736</v>
      </c>
      <c r="S73" s="262">
        <f>IF(R73="U",T73/1.2,T73)</f>
        <v>280</v>
      </c>
      <c r="T73" s="263">
        <v>280</v>
      </c>
      <c r="U73" s="264"/>
      <c r="V73" s="265"/>
      <c r="W73" s="266"/>
      <c r="X73" s="267"/>
      <c r="Y73" s="59"/>
      <c r="Z73" s="87"/>
      <c r="AA73" s="88"/>
      <c r="AB73" s="89"/>
      <c r="AC73" s="90"/>
    </row>
    <row r="74" spans="1:29" ht="15.75" customHeight="1" x14ac:dyDescent="0.2">
      <c r="A74" s="64" t="s">
        <v>141</v>
      </c>
      <c r="B74" s="65" t="s">
        <v>142</v>
      </c>
      <c r="C74" s="66" t="s">
        <v>120</v>
      </c>
      <c r="D74" s="67" t="s">
        <v>174</v>
      </c>
      <c r="E74" s="68" t="s">
        <v>221</v>
      </c>
      <c r="F74" s="69"/>
      <c r="G74" s="70" t="s">
        <v>229</v>
      </c>
      <c r="H74" s="71" t="s">
        <v>229</v>
      </c>
      <c r="I74" s="68" t="s">
        <v>126</v>
      </c>
      <c r="J74" s="72">
        <v>2010</v>
      </c>
      <c r="K74" s="73">
        <v>0.75</v>
      </c>
      <c r="L74" s="74">
        <v>1</v>
      </c>
      <c r="M74" s="75" t="s">
        <v>405</v>
      </c>
      <c r="N74" s="76"/>
      <c r="O74" s="77"/>
      <c r="P74" s="78" t="s">
        <v>502</v>
      </c>
      <c r="Q74" s="79" t="s">
        <v>503</v>
      </c>
      <c r="R74" s="80" t="s">
        <v>736</v>
      </c>
      <c r="S74" s="81">
        <f>IF(R74="U",T74/1.2,T74)</f>
        <v>250</v>
      </c>
      <c r="T74" s="82">
        <v>250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 x14ac:dyDescent="0.2">
      <c r="A75" s="64" t="s">
        <v>141</v>
      </c>
      <c r="B75" s="65" t="s">
        <v>230</v>
      </c>
      <c r="C75" s="66" t="s">
        <v>120</v>
      </c>
      <c r="D75" s="67" t="s">
        <v>174</v>
      </c>
      <c r="E75" s="68" t="s">
        <v>221</v>
      </c>
      <c r="F75" s="69"/>
      <c r="G75" s="70" t="s">
        <v>229</v>
      </c>
      <c r="H75" s="71" t="s">
        <v>231</v>
      </c>
      <c r="I75" s="68" t="s">
        <v>126</v>
      </c>
      <c r="J75" s="72">
        <v>2006</v>
      </c>
      <c r="K75" s="73">
        <v>0.75</v>
      </c>
      <c r="L75" s="74">
        <v>1</v>
      </c>
      <c r="M75" s="75" t="s">
        <v>405</v>
      </c>
      <c r="N75" s="76"/>
      <c r="O75" s="77"/>
      <c r="P75" s="78" t="s">
        <v>500</v>
      </c>
      <c r="Q75" s="79" t="s">
        <v>504</v>
      </c>
      <c r="R75" s="80" t="s">
        <v>736</v>
      </c>
      <c r="S75" s="81">
        <f>IF(R75="U",T75/1.2,T75)</f>
        <v>390</v>
      </c>
      <c r="T75" s="82">
        <v>390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 x14ac:dyDescent="0.2">
      <c r="A76" s="64" t="s">
        <v>141</v>
      </c>
      <c r="B76" s="65" t="s">
        <v>230</v>
      </c>
      <c r="C76" s="66" t="s">
        <v>120</v>
      </c>
      <c r="D76" s="67" t="s">
        <v>174</v>
      </c>
      <c r="E76" s="68" t="s">
        <v>221</v>
      </c>
      <c r="F76" s="69"/>
      <c r="G76" s="70" t="s">
        <v>229</v>
      </c>
      <c r="H76" s="71" t="s">
        <v>231</v>
      </c>
      <c r="I76" s="68" t="s">
        <v>126</v>
      </c>
      <c r="J76" s="72">
        <v>2008</v>
      </c>
      <c r="K76" s="73">
        <v>0.75</v>
      </c>
      <c r="L76" s="74">
        <v>1</v>
      </c>
      <c r="M76" s="75" t="s">
        <v>405</v>
      </c>
      <c r="N76" s="76"/>
      <c r="O76" s="77"/>
      <c r="P76" s="78" t="s">
        <v>500</v>
      </c>
      <c r="Q76" s="79" t="s">
        <v>505</v>
      </c>
      <c r="R76" s="80" t="s">
        <v>736</v>
      </c>
      <c r="S76" s="81">
        <f>IF(R76="U",T76/1.2,T76)</f>
        <v>390</v>
      </c>
      <c r="T76" s="82">
        <v>390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 x14ac:dyDescent="0.2">
      <c r="A77" s="64" t="s">
        <v>141</v>
      </c>
      <c r="B77" s="65" t="s">
        <v>142</v>
      </c>
      <c r="C77" s="66" t="s">
        <v>120</v>
      </c>
      <c r="D77" s="67" t="s">
        <v>174</v>
      </c>
      <c r="E77" s="68" t="s">
        <v>221</v>
      </c>
      <c r="F77" s="69"/>
      <c r="G77" s="70" t="s">
        <v>232</v>
      </c>
      <c r="H77" s="71" t="s">
        <v>233</v>
      </c>
      <c r="I77" s="68" t="s">
        <v>234</v>
      </c>
      <c r="J77" s="72" t="s">
        <v>235</v>
      </c>
      <c r="K77" s="73">
        <v>0.75</v>
      </c>
      <c r="L77" s="74">
        <v>1</v>
      </c>
      <c r="M77" s="75" t="s">
        <v>405</v>
      </c>
      <c r="N77" s="76"/>
      <c r="O77" s="77"/>
      <c r="P77" s="78" t="s">
        <v>506</v>
      </c>
      <c r="Q77" s="79" t="s">
        <v>507</v>
      </c>
      <c r="R77" s="80" t="s">
        <v>737</v>
      </c>
      <c r="S77" s="81">
        <f>IF(R77="U",T77/1.2,T77)</f>
        <v>79.166666666666671</v>
      </c>
      <c r="T77" s="82">
        <v>95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 x14ac:dyDescent="0.2">
      <c r="A78" s="64" t="s">
        <v>141</v>
      </c>
      <c r="B78" s="65" t="s">
        <v>142</v>
      </c>
      <c r="C78" s="66" t="s">
        <v>120</v>
      </c>
      <c r="D78" s="67" t="s">
        <v>174</v>
      </c>
      <c r="E78" s="68" t="s">
        <v>221</v>
      </c>
      <c r="F78" s="69"/>
      <c r="G78" s="70" t="s">
        <v>236</v>
      </c>
      <c r="H78" s="71" t="s">
        <v>237</v>
      </c>
      <c r="I78" s="68" t="s">
        <v>214</v>
      </c>
      <c r="J78" s="72">
        <v>2004</v>
      </c>
      <c r="K78" s="73">
        <v>0.75</v>
      </c>
      <c r="L78" s="74">
        <v>1</v>
      </c>
      <c r="M78" s="75" t="s">
        <v>405</v>
      </c>
      <c r="N78" s="76"/>
      <c r="O78" s="77"/>
      <c r="P78" s="78" t="s">
        <v>508</v>
      </c>
      <c r="Q78" s="79" t="s">
        <v>509</v>
      </c>
      <c r="R78" s="80" t="s">
        <v>737</v>
      </c>
      <c r="S78" s="81">
        <f>IF(R78="U",T78/1.2,T78)</f>
        <v>1166.6666666666667</v>
      </c>
      <c r="T78" s="82">
        <v>1400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 x14ac:dyDescent="0.2">
      <c r="A79" s="248" t="s">
        <v>141</v>
      </c>
      <c r="B79" s="249" t="s">
        <v>142</v>
      </c>
      <c r="C79" s="250" t="s">
        <v>120</v>
      </c>
      <c r="D79" s="248" t="s">
        <v>174</v>
      </c>
      <c r="E79" s="249" t="s">
        <v>221</v>
      </c>
      <c r="F79" s="250"/>
      <c r="G79" s="251" t="s">
        <v>238</v>
      </c>
      <c r="H79" s="252" t="s">
        <v>239</v>
      </c>
      <c r="I79" s="249" t="s">
        <v>126</v>
      </c>
      <c r="J79" s="253" t="s">
        <v>235</v>
      </c>
      <c r="K79" s="254">
        <v>0.75</v>
      </c>
      <c r="L79" s="255">
        <v>0</v>
      </c>
      <c r="M79" s="256" t="s">
        <v>405</v>
      </c>
      <c r="N79" s="257"/>
      <c r="O79" s="258"/>
      <c r="P79" s="259" t="s">
        <v>510</v>
      </c>
      <c r="Q79" s="260" t="s">
        <v>511</v>
      </c>
      <c r="R79" s="261" t="s">
        <v>736</v>
      </c>
      <c r="S79" s="262">
        <f>IF(R79="U",T79/1.2,T79)</f>
        <v>160</v>
      </c>
      <c r="T79" s="263">
        <v>160</v>
      </c>
      <c r="U79" s="264"/>
      <c r="V79" s="265"/>
      <c r="W79" s="266"/>
      <c r="X79" s="267"/>
      <c r="Y79" s="59"/>
      <c r="Z79" s="87"/>
      <c r="AA79" s="88"/>
      <c r="AB79" s="89"/>
      <c r="AC79" s="90"/>
    </row>
    <row r="80" spans="1:29" ht="15.75" customHeight="1" x14ac:dyDescent="0.2">
      <c r="A80" s="64" t="s">
        <v>141</v>
      </c>
      <c r="B80" s="65" t="s">
        <v>142</v>
      </c>
      <c r="C80" s="66" t="s">
        <v>120</v>
      </c>
      <c r="D80" s="67" t="s">
        <v>174</v>
      </c>
      <c r="E80" s="68" t="s">
        <v>221</v>
      </c>
      <c r="F80" s="69"/>
      <c r="G80" s="70" t="s">
        <v>240</v>
      </c>
      <c r="H80" s="71" t="s">
        <v>241</v>
      </c>
      <c r="I80" s="68" t="s">
        <v>126</v>
      </c>
      <c r="J80" s="72">
        <v>2011</v>
      </c>
      <c r="K80" s="73">
        <v>0.75</v>
      </c>
      <c r="L80" s="74">
        <v>1</v>
      </c>
      <c r="M80" s="75" t="s">
        <v>405</v>
      </c>
      <c r="N80" s="76"/>
      <c r="O80" s="77"/>
      <c r="P80" s="78" t="s">
        <v>512</v>
      </c>
      <c r="Q80" s="79" t="s">
        <v>513</v>
      </c>
      <c r="R80" s="80" t="s">
        <v>736</v>
      </c>
      <c r="S80" s="81">
        <f>IF(R80="U",T80/1.2,T80)</f>
        <v>160</v>
      </c>
      <c r="T80" s="82">
        <v>160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 x14ac:dyDescent="0.2">
      <c r="A81" s="248" t="s">
        <v>141</v>
      </c>
      <c r="B81" s="249" t="s">
        <v>142</v>
      </c>
      <c r="C81" s="250" t="s">
        <v>120</v>
      </c>
      <c r="D81" s="248" t="s">
        <v>174</v>
      </c>
      <c r="E81" s="249" t="s">
        <v>221</v>
      </c>
      <c r="F81" s="250"/>
      <c r="G81" s="251" t="s">
        <v>242</v>
      </c>
      <c r="H81" s="252" t="s">
        <v>243</v>
      </c>
      <c r="I81" s="249" t="s">
        <v>126</v>
      </c>
      <c r="J81" s="253">
        <v>2008</v>
      </c>
      <c r="K81" s="254">
        <v>0.75</v>
      </c>
      <c r="L81" s="255">
        <v>0</v>
      </c>
      <c r="M81" s="256" t="s">
        <v>405</v>
      </c>
      <c r="N81" s="257"/>
      <c r="O81" s="258"/>
      <c r="P81" s="259" t="s">
        <v>502</v>
      </c>
      <c r="Q81" s="260" t="s">
        <v>514</v>
      </c>
      <c r="R81" s="261" t="s">
        <v>736</v>
      </c>
      <c r="S81" s="262">
        <f>IF(R81="U",T81/1.2,T81)</f>
        <v>240</v>
      </c>
      <c r="T81" s="263">
        <v>240</v>
      </c>
      <c r="U81" s="264"/>
      <c r="V81" s="265"/>
      <c r="W81" s="266"/>
      <c r="X81" s="267"/>
      <c r="Y81" s="59"/>
      <c r="Z81" s="87"/>
      <c r="AA81" s="88"/>
      <c r="AB81" s="89"/>
      <c r="AC81" s="90"/>
    </row>
    <row r="82" spans="1:29" ht="15.75" customHeight="1" x14ac:dyDescent="0.2">
      <c r="A82" s="64" t="s">
        <v>141</v>
      </c>
      <c r="B82" s="65" t="s">
        <v>142</v>
      </c>
      <c r="C82" s="66" t="s">
        <v>120</v>
      </c>
      <c r="D82" s="67" t="s">
        <v>174</v>
      </c>
      <c r="E82" s="68" t="s">
        <v>221</v>
      </c>
      <c r="F82" s="69"/>
      <c r="G82" s="70" t="s">
        <v>244</v>
      </c>
      <c r="H82" s="71" t="s">
        <v>245</v>
      </c>
      <c r="I82" s="68" t="s">
        <v>126</v>
      </c>
      <c r="J82" s="72">
        <v>2014</v>
      </c>
      <c r="K82" s="73">
        <v>0.75</v>
      </c>
      <c r="L82" s="74">
        <v>5</v>
      </c>
      <c r="M82" s="75" t="s">
        <v>405</v>
      </c>
      <c r="N82" s="76"/>
      <c r="O82" s="77"/>
      <c r="P82" s="78" t="s">
        <v>515</v>
      </c>
      <c r="Q82" s="79" t="s">
        <v>516</v>
      </c>
      <c r="R82" s="80" t="s">
        <v>737</v>
      </c>
      <c r="S82" s="81">
        <f>IF(R82="U",T82/1.2,T82)</f>
        <v>216.66666666666669</v>
      </c>
      <c r="T82" s="82">
        <v>260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 x14ac:dyDescent="0.2">
      <c r="A83" s="248" t="s">
        <v>141</v>
      </c>
      <c r="B83" s="249" t="s">
        <v>230</v>
      </c>
      <c r="C83" s="250" t="s">
        <v>120</v>
      </c>
      <c r="D83" s="248" t="s">
        <v>174</v>
      </c>
      <c r="E83" s="249" t="s">
        <v>221</v>
      </c>
      <c r="F83" s="250"/>
      <c r="G83" s="251" t="s">
        <v>246</v>
      </c>
      <c r="H83" s="252" t="s">
        <v>247</v>
      </c>
      <c r="I83" s="249" t="s">
        <v>126</v>
      </c>
      <c r="J83" s="253">
        <v>2008</v>
      </c>
      <c r="K83" s="254">
        <v>0.75</v>
      </c>
      <c r="L83" s="255">
        <v>0</v>
      </c>
      <c r="M83" s="256" t="s">
        <v>405</v>
      </c>
      <c r="N83" s="257"/>
      <c r="O83" s="258"/>
      <c r="P83" s="259" t="s">
        <v>517</v>
      </c>
      <c r="Q83" s="260" t="s">
        <v>518</v>
      </c>
      <c r="R83" s="261" t="s">
        <v>736</v>
      </c>
      <c r="S83" s="262">
        <f>IF(R83="U",T83/1.2,T83)</f>
        <v>290</v>
      </c>
      <c r="T83" s="263">
        <v>290</v>
      </c>
      <c r="U83" s="264"/>
      <c r="V83" s="265"/>
      <c r="W83" s="266"/>
      <c r="X83" s="267"/>
      <c r="Y83" s="59"/>
      <c r="Z83" s="87"/>
      <c r="AA83" s="88"/>
      <c r="AB83" s="89"/>
      <c r="AC83" s="90"/>
    </row>
    <row r="84" spans="1:29" ht="15.75" customHeight="1" x14ac:dyDescent="0.2">
      <c r="A84" s="64" t="s">
        <v>141</v>
      </c>
      <c r="B84" s="65" t="s">
        <v>142</v>
      </c>
      <c r="C84" s="66" t="s">
        <v>120</v>
      </c>
      <c r="D84" s="67" t="s">
        <v>174</v>
      </c>
      <c r="E84" s="68" t="s">
        <v>221</v>
      </c>
      <c r="F84" s="69"/>
      <c r="G84" s="70" t="s">
        <v>248</v>
      </c>
      <c r="H84" s="71" t="s">
        <v>249</v>
      </c>
      <c r="I84" s="68" t="s">
        <v>126</v>
      </c>
      <c r="J84" s="72">
        <v>2008</v>
      </c>
      <c r="K84" s="73">
        <v>0.75</v>
      </c>
      <c r="L84" s="74">
        <v>3</v>
      </c>
      <c r="M84" s="75" t="s">
        <v>405</v>
      </c>
      <c r="N84" s="76"/>
      <c r="O84" s="77"/>
      <c r="P84" s="78" t="s">
        <v>519</v>
      </c>
      <c r="Q84" s="79" t="s">
        <v>520</v>
      </c>
      <c r="R84" s="80" t="s">
        <v>736</v>
      </c>
      <c r="S84" s="81">
        <f>IF(R84="U",T84/1.2,T84)</f>
        <v>240</v>
      </c>
      <c r="T84" s="82">
        <v>240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 x14ac:dyDescent="0.2">
      <c r="A85" s="64" t="s">
        <v>118</v>
      </c>
      <c r="B85" s="65" t="s">
        <v>142</v>
      </c>
      <c r="C85" s="66" t="s">
        <v>120</v>
      </c>
      <c r="D85" s="67" t="s">
        <v>174</v>
      </c>
      <c r="E85" s="68" t="s">
        <v>250</v>
      </c>
      <c r="F85" s="69"/>
      <c r="G85" s="70" t="s">
        <v>251</v>
      </c>
      <c r="H85" s="71" t="s">
        <v>252</v>
      </c>
      <c r="I85" s="68" t="s">
        <v>253</v>
      </c>
      <c r="J85" s="72">
        <v>2016</v>
      </c>
      <c r="K85" s="73">
        <v>0.75</v>
      </c>
      <c r="L85" s="74">
        <v>2</v>
      </c>
      <c r="M85" s="75" t="s">
        <v>405</v>
      </c>
      <c r="N85" s="76"/>
      <c r="O85" s="77"/>
      <c r="P85" s="78" t="s">
        <v>521</v>
      </c>
      <c r="Q85" s="79" t="s">
        <v>522</v>
      </c>
      <c r="R85" s="80" t="s">
        <v>736</v>
      </c>
      <c r="S85" s="81">
        <f>IF(R85="U",T85/1.2,T85)</f>
        <v>110</v>
      </c>
      <c r="T85" s="82">
        <v>110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 x14ac:dyDescent="0.2">
      <c r="A86" s="64" t="s">
        <v>118</v>
      </c>
      <c r="B86" s="65" t="s">
        <v>119</v>
      </c>
      <c r="C86" s="66" t="s">
        <v>120</v>
      </c>
      <c r="D86" s="67" t="s">
        <v>174</v>
      </c>
      <c r="E86" s="68" t="s">
        <v>254</v>
      </c>
      <c r="F86" s="69" t="s">
        <v>255</v>
      </c>
      <c r="G86" s="70" t="s">
        <v>256</v>
      </c>
      <c r="H86" s="71" t="s">
        <v>257</v>
      </c>
      <c r="I86" s="68" t="s">
        <v>126</v>
      </c>
      <c r="J86" s="72">
        <v>2007</v>
      </c>
      <c r="K86" s="73">
        <v>3</v>
      </c>
      <c r="L86" s="74">
        <v>1</v>
      </c>
      <c r="M86" s="75" t="s">
        <v>405</v>
      </c>
      <c r="N86" s="76"/>
      <c r="O86" s="77"/>
      <c r="P86" s="78" t="s">
        <v>523</v>
      </c>
      <c r="Q86" s="79" t="s">
        <v>524</v>
      </c>
      <c r="R86" s="80" t="s">
        <v>737</v>
      </c>
      <c r="S86" s="81">
        <f>IF(R86="U",T86/1.2,T86)</f>
        <v>733.33333333333337</v>
      </c>
      <c r="T86" s="82">
        <v>880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 x14ac:dyDescent="0.2">
      <c r="A87" s="64" t="s">
        <v>118</v>
      </c>
      <c r="B87" s="65" t="s">
        <v>119</v>
      </c>
      <c r="C87" s="66" t="s">
        <v>120</v>
      </c>
      <c r="D87" s="67" t="s">
        <v>174</v>
      </c>
      <c r="E87" s="68" t="s">
        <v>254</v>
      </c>
      <c r="F87" s="69" t="s">
        <v>255</v>
      </c>
      <c r="G87" s="70" t="s">
        <v>258</v>
      </c>
      <c r="H87" s="71" t="s">
        <v>259</v>
      </c>
      <c r="I87" s="68" t="s">
        <v>126</v>
      </c>
      <c r="J87" s="72">
        <v>2010</v>
      </c>
      <c r="K87" s="73">
        <v>1.5</v>
      </c>
      <c r="L87" s="74">
        <v>5</v>
      </c>
      <c r="M87" s="75" t="s">
        <v>405</v>
      </c>
      <c r="N87" s="76"/>
      <c r="O87" s="77"/>
      <c r="P87" s="78" t="s">
        <v>525</v>
      </c>
      <c r="Q87" s="79" t="s">
        <v>526</v>
      </c>
      <c r="R87" s="80" t="s">
        <v>737</v>
      </c>
      <c r="S87" s="81">
        <f>IF(R87="U",T87/1.2,T87)</f>
        <v>225</v>
      </c>
      <c r="T87" s="82">
        <v>270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 x14ac:dyDescent="0.2">
      <c r="A88" s="64" t="s">
        <v>118</v>
      </c>
      <c r="B88" s="65" t="s">
        <v>119</v>
      </c>
      <c r="C88" s="66" t="s">
        <v>120</v>
      </c>
      <c r="D88" s="67" t="s">
        <v>174</v>
      </c>
      <c r="E88" s="68" t="s">
        <v>254</v>
      </c>
      <c r="F88" s="69" t="s">
        <v>255</v>
      </c>
      <c r="G88" s="70" t="s">
        <v>260</v>
      </c>
      <c r="H88" s="71" t="s">
        <v>257</v>
      </c>
      <c r="I88" s="68" t="s">
        <v>126</v>
      </c>
      <c r="J88" s="72">
        <v>2007</v>
      </c>
      <c r="K88" s="73">
        <v>0.75</v>
      </c>
      <c r="L88" s="74">
        <v>6</v>
      </c>
      <c r="M88" s="75" t="s">
        <v>405</v>
      </c>
      <c r="N88" s="76"/>
      <c r="O88" s="77"/>
      <c r="P88" s="78" t="s">
        <v>527</v>
      </c>
      <c r="Q88" s="79" t="s">
        <v>528</v>
      </c>
      <c r="R88" s="80" t="s">
        <v>737</v>
      </c>
      <c r="S88" s="81">
        <f>IF(R88="U",T88/1.2,T88)</f>
        <v>141.66666666666669</v>
      </c>
      <c r="T88" s="82">
        <v>170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 x14ac:dyDescent="0.2">
      <c r="A89" s="64" t="s">
        <v>118</v>
      </c>
      <c r="B89" s="65" t="s">
        <v>142</v>
      </c>
      <c r="C89" s="66" t="s">
        <v>120</v>
      </c>
      <c r="D89" s="67" t="s">
        <v>174</v>
      </c>
      <c r="E89" s="68" t="s">
        <v>254</v>
      </c>
      <c r="F89" s="69" t="s">
        <v>255</v>
      </c>
      <c r="G89" s="70" t="s">
        <v>261</v>
      </c>
      <c r="H89" s="71" t="s">
        <v>262</v>
      </c>
      <c r="I89" s="68" t="s">
        <v>126</v>
      </c>
      <c r="J89" s="72">
        <v>2007</v>
      </c>
      <c r="K89" s="73">
        <v>0.75</v>
      </c>
      <c r="L89" s="74">
        <v>1</v>
      </c>
      <c r="M89" s="75" t="s">
        <v>405</v>
      </c>
      <c r="N89" s="76"/>
      <c r="O89" s="77"/>
      <c r="P89" s="78" t="s">
        <v>491</v>
      </c>
      <c r="Q89" s="79" t="s">
        <v>529</v>
      </c>
      <c r="R89" s="80" t="s">
        <v>737</v>
      </c>
      <c r="S89" s="81">
        <f>IF(R89="U",T89/1.2,T89)</f>
        <v>66.666666666666671</v>
      </c>
      <c r="T89" s="82">
        <v>80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 x14ac:dyDescent="0.2">
      <c r="A90" s="64" t="s">
        <v>118</v>
      </c>
      <c r="B90" s="65" t="s">
        <v>119</v>
      </c>
      <c r="C90" s="66" t="s">
        <v>120</v>
      </c>
      <c r="D90" s="67" t="s">
        <v>174</v>
      </c>
      <c r="E90" s="68" t="s">
        <v>254</v>
      </c>
      <c r="F90" s="69" t="s">
        <v>255</v>
      </c>
      <c r="G90" s="70" t="s">
        <v>263</v>
      </c>
      <c r="H90" s="71" t="s">
        <v>264</v>
      </c>
      <c r="I90" s="68" t="s">
        <v>126</v>
      </c>
      <c r="J90" s="72">
        <v>2015</v>
      </c>
      <c r="K90" s="73">
        <v>0.75</v>
      </c>
      <c r="L90" s="74">
        <v>5</v>
      </c>
      <c r="M90" s="75" t="s">
        <v>405</v>
      </c>
      <c r="N90" s="76"/>
      <c r="O90" s="77" t="s">
        <v>409</v>
      </c>
      <c r="P90" s="78" t="s">
        <v>530</v>
      </c>
      <c r="Q90" s="79" t="s">
        <v>531</v>
      </c>
      <c r="R90" s="80" t="s">
        <v>737</v>
      </c>
      <c r="S90" s="81">
        <f>IF(R90="U",T90/1.2,T90)</f>
        <v>66.666666666666671</v>
      </c>
      <c r="T90" s="82">
        <v>80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 x14ac:dyDescent="0.2">
      <c r="A91" s="64" t="s">
        <v>118</v>
      </c>
      <c r="B91" s="65" t="s">
        <v>119</v>
      </c>
      <c r="C91" s="66" t="s">
        <v>120</v>
      </c>
      <c r="D91" s="67" t="s">
        <v>174</v>
      </c>
      <c r="E91" s="68" t="s">
        <v>254</v>
      </c>
      <c r="F91" s="69" t="s">
        <v>255</v>
      </c>
      <c r="G91" s="70" t="s">
        <v>265</v>
      </c>
      <c r="H91" s="71" t="s">
        <v>266</v>
      </c>
      <c r="I91" s="68" t="s">
        <v>126</v>
      </c>
      <c r="J91" s="72">
        <v>2007</v>
      </c>
      <c r="K91" s="73">
        <v>0.75</v>
      </c>
      <c r="L91" s="74">
        <v>3</v>
      </c>
      <c r="M91" s="75" t="s">
        <v>405</v>
      </c>
      <c r="N91" s="76"/>
      <c r="O91" s="77"/>
      <c r="P91" s="78" t="s">
        <v>491</v>
      </c>
      <c r="Q91" s="79" t="s">
        <v>532</v>
      </c>
      <c r="R91" s="80" t="s">
        <v>737</v>
      </c>
      <c r="S91" s="81">
        <f>IF(R91="U",T91/1.2,T91)</f>
        <v>100</v>
      </c>
      <c r="T91" s="82">
        <v>120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 x14ac:dyDescent="0.2">
      <c r="A92" s="64" t="s">
        <v>118</v>
      </c>
      <c r="B92" s="65" t="s">
        <v>119</v>
      </c>
      <c r="C92" s="66" t="s">
        <v>120</v>
      </c>
      <c r="D92" s="67" t="s">
        <v>174</v>
      </c>
      <c r="E92" s="68" t="s">
        <v>254</v>
      </c>
      <c r="F92" s="69" t="s">
        <v>255</v>
      </c>
      <c r="G92" s="70" t="s">
        <v>267</v>
      </c>
      <c r="H92" s="71" t="s">
        <v>268</v>
      </c>
      <c r="I92" s="68" t="s">
        <v>126</v>
      </c>
      <c r="J92" s="72">
        <v>2007</v>
      </c>
      <c r="K92" s="73">
        <v>0.75</v>
      </c>
      <c r="L92" s="74">
        <v>3</v>
      </c>
      <c r="M92" s="75" t="s">
        <v>405</v>
      </c>
      <c r="N92" s="76"/>
      <c r="O92" s="77"/>
      <c r="P92" s="78" t="s">
        <v>530</v>
      </c>
      <c r="Q92" s="79" t="s">
        <v>533</v>
      </c>
      <c r="R92" s="80" t="s">
        <v>737</v>
      </c>
      <c r="S92" s="81">
        <f>IF(R92="U",T92/1.2,T92)</f>
        <v>291.66666666666669</v>
      </c>
      <c r="T92" s="82">
        <v>350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 x14ac:dyDescent="0.2">
      <c r="A93" s="64" t="s">
        <v>118</v>
      </c>
      <c r="B93" s="65" t="s">
        <v>142</v>
      </c>
      <c r="C93" s="66" t="s">
        <v>120</v>
      </c>
      <c r="D93" s="67" t="s">
        <v>174</v>
      </c>
      <c r="E93" s="68" t="s">
        <v>254</v>
      </c>
      <c r="F93" s="69" t="s">
        <v>269</v>
      </c>
      <c r="G93" s="70" t="s">
        <v>270</v>
      </c>
      <c r="H93" s="71" t="s">
        <v>271</v>
      </c>
      <c r="I93" s="68" t="s">
        <v>272</v>
      </c>
      <c r="J93" s="72">
        <v>2014</v>
      </c>
      <c r="K93" s="73">
        <v>0.75</v>
      </c>
      <c r="L93" s="74">
        <v>3</v>
      </c>
      <c r="M93" s="75" t="s">
        <v>405</v>
      </c>
      <c r="N93" s="76"/>
      <c r="O93" s="77"/>
      <c r="P93" s="78" t="s">
        <v>491</v>
      </c>
      <c r="Q93" s="79" t="s">
        <v>534</v>
      </c>
      <c r="R93" s="80" t="s">
        <v>737</v>
      </c>
      <c r="S93" s="81">
        <f>IF(R93="U",T93/1.2,T93)</f>
        <v>125</v>
      </c>
      <c r="T93" s="82">
        <v>150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 x14ac:dyDescent="0.2">
      <c r="A94" s="64" t="s">
        <v>118</v>
      </c>
      <c r="B94" s="65" t="s">
        <v>119</v>
      </c>
      <c r="C94" s="66" t="s">
        <v>120</v>
      </c>
      <c r="D94" s="67" t="s">
        <v>174</v>
      </c>
      <c r="E94" s="68" t="s">
        <v>254</v>
      </c>
      <c r="F94" s="69" t="s">
        <v>273</v>
      </c>
      <c r="G94" s="70" t="s">
        <v>274</v>
      </c>
      <c r="H94" s="71" t="s">
        <v>275</v>
      </c>
      <c r="I94" s="68" t="s">
        <v>126</v>
      </c>
      <c r="J94" s="72">
        <v>2010</v>
      </c>
      <c r="K94" s="73">
        <v>0.75</v>
      </c>
      <c r="L94" s="74">
        <v>3</v>
      </c>
      <c r="M94" s="75" t="s">
        <v>405</v>
      </c>
      <c r="N94" s="76"/>
      <c r="O94" s="77"/>
      <c r="P94" s="78" t="s">
        <v>527</v>
      </c>
      <c r="Q94" s="79" t="s">
        <v>535</v>
      </c>
      <c r="R94" s="80" t="s">
        <v>737</v>
      </c>
      <c r="S94" s="81">
        <f>IF(R94="U",T94/1.2,T94)</f>
        <v>300</v>
      </c>
      <c r="T94" s="82">
        <v>360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 x14ac:dyDescent="0.2">
      <c r="A95" s="64" t="s">
        <v>118</v>
      </c>
      <c r="B95" s="65" t="s">
        <v>119</v>
      </c>
      <c r="C95" s="66" t="s">
        <v>120</v>
      </c>
      <c r="D95" s="67" t="s">
        <v>174</v>
      </c>
      <c r="E95" s="68" t="s">
        <v>254</v>
      </c>
      <c r="F95" s="69" t="s">
        <v>276</v>
      </c>
      <c r="G95" s="70" t="s">
        <v>277</v>
      </c>
      <c r="H95" s="71" t="s">
        <v>278</v>
      </c>
      <c r="I95" s="68" t="s">
        <v>124</v>
      </c>
      <c r="J95" s="72">
        <v>1995</v>
      </c>
      <c r="K95" s="73">
        <v>0.75</v>
      </c>
      <c r="L95" s="74">
        <v>1</v>
      </c>
      <c r="M95" s="75">
        <v>-1.5</v>
      </c>
      <c r="N95" s="76"/>
      <c r="O95" s="77" t="s">
        <v>410</v>
      </c>
      <c r="P95" s="78" t="s">
        <v>536</v>
      </c>
      <c r="Q95" s="79" t="s">
        <v>537</v>
      </c>
      <c r="R95" s="80" t="s">
        <v>736</v>
      </c>
      <c r="S95" s="81">
        <f>IF(R95="U",T95/1.2,T95)</f>
        <v>400</v>
      </c>
      <c r="T95" s="82">
        <v>400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 x14ac:dyDescent="0.2">
      <c r="A96" s="64" t="s">
        <v>118</v>
      </c>
      <c r="B96" s="65" t="s">
        <v>119</v>
      </c>
      <c r="C96" s="66" t="s">
        <v>120</v>
      </c>
      <c r="D96" s="67" t="s">
        <v>279</v>
      </c>
      <c r="E96" s="68" t="s">
        <v>280</v>
      </c>
      <c r="F96" s="69"/>
      <c r="G96" s="70" t="s">
        <v>281</v>
      </c>
      <c r="H96" s="71" t="s">
        <v>282</v>
      </c>
      <c r="I96" s="68" t="s">
        <v>283</v>
      </c>
      <c r="J96" s="72">
        <v>2017</v>
      </c>
      <c r="K96" s="73">
        <v>0.75</v>
      </c>
      <c r="L96" s="74">
        <v>24</v>
      </c>
      <c r="M96" s="75" t="s">
        <v>405</v>
      </c>
      <c r="N96" s="76"/>
      <c r="O96" s="77"/>
      <c r="P96" s="78" t="s">
        <v>538</v>
      </c>
      <c r="Q96" s="79" t="s">
        <v>539</v>
      </c>
      <c r="R96" s="80" t="s">
        <v>737</v>
      </c>
      <c r="S96" s="81">
        <f>IF(R96="U",T96/1.2,T96)</f>
        <v>50</v>
      </c>
      <c r="T96" s="82">
        <v>60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 x14ac:dyDescent="0.2">
      <c r="A97" s="64" t="s">
        <v>118</v>
      </c>
      <c r="B97" s="65" t="s">
        <v>119</v>
      </c>
      <c r="C97" s="66" t="s">
        <v>120</v>
      </c>
      <c r="D97" s="67" t="s">
        <v>279</v>
      </c>
      <c r="E97" s="68" t="s">
        <v>284</v>
      </c>
      <c r="F97" s="69"/>
      <c r="G97" s="70" t="s">
        <v>285</v>
      </c>
      <c r="H97" s="71" t="s">
        <v>286</v>
      </c>
      <c r="I97" s="68" t="s">
        <v>287</v>
      </c>
      <c r="J97" s="72">
        <v>2020</v>
      </c>
      <c r="K97" s="73">
        <v>0.75</v>
      </c>
      <c r="L97" s="74">
        <v>24</v>
      </c>
      <c r="M97" s="75" t="s">
        <v>405</v>
      </c>
      <c r="N97" s="76"/>
      <c r="O97" s="77"/>
      <c r="P97" s="78" t="s">
        <v>540</v>
      </c>
      <c r="Q97" s="79" t="s">
        <v>542</v>
      </c>
      <c r="R97" s="80" t="s">
        <v>737</v>
      </c>
      <c r="S97" s="81">
        <f>IF(R97="U",T97/1.2,T97)</f>
        <v>19.166666666666668</v>
      </c>
      <c r="T97" s="82">
        <v>23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 x14ac:dyDescent="0.2">
      <c r="A98" s="64" t="s">
        <v>118</v>
      </c>
      <c r="B98" s="65" t="s">
        <v>119</v>
      </c>
      <c r="C98" s="66" t="s">
        <v>120</v>
      </c>
      <c r="D98" s="67" t="s">
        <v>279</v>
      </c>
      <c r="E98" s="68" t="s">
        <v>284</v>
      </c>
      <c r="F98" s="69"/>
      <c r="G98" s="70" t="s">
        <v>285</v>
      </c>
      <c r="H98" s="71" t="s">
        <v>288</v>
      </c>
      <c r="I98" s="68" t="s">
        <v>289</v>
      </c>
      <c r="J98" s="72">
        <v>2019</v>
      </c>
      <c r="K98" s="73">
        <v>0.75</v>
      </c>
      <c r="L98" s="74">
        <v>24</v>
      </c>
      <c r="M98" s="75" t="s">
        <v>405</v>
      </c>
      <c r="N98" s="76"/>
      <c r="O98" s="77"/>
      <c r="P98" s="78" t="s">
        <v>541</v>
      </c>
      <c r="Q98" s="79" t="s">
        <v>543</v>
      </c>
      <c r="R98" s="80" t="s">
        <v>737</v>
      </c>
      <c r="S98" s="81">
        <f>IF(R98="U",T98/1.2,T98)</f>
        <v>41.666666666666671</v>
      </c>
      <c r="T98" s="82">
        <v>50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 x14ac:dyDescent="0.2">
      <c r="A99" s="64" t="s">
        <v>118</v>
      </c>
      <c r="B99" s="65" t="s">
        <v>142</v>
      </c>
      <c r="C99" s="66" t="s">
        <v>120</v>
      </c>
      <c r="D99" s="67" t="s">
        <v>279</v>
      </c>
      <c r="E99" s="68" t="s">
        <v>284</v>
      </c>
      <c r="F99" s="69"/>
      <c r="G99" s="70" t="s">
        <v>285</v>
      </c>
      <c r="H99" s="71" t="s">
        <v>290</v>
      </c>
      <c r="I99" s="68" t="s">
        <v>126</v>
      </c>
      <c r="J99" s="72">
        <v>2021</v>
      </c>
      <c r="K99" s="73">
        <v>0.75</v>
      </c>
      <c r="L99" s="74">
        <v>24</v>
      </c>
      <c r="M99" s="75" t="s">
        <v>405</v>
      </c>
      <c r="N99" s="76"/>
      <c r="O99" s="77"/>
      <c r="P99" s="78" t="s">
        <v>544</v>
      </c>
      <c r="Q99" s="79" t="s">
        <v>545</v>
      </c>
      <c r="R99" s="80" t="s">
        <v>737</v>
      </c>
      <c r="S99" s="81">
        <f>IF(R99="U",T99/1.2,T99)</f>
        <v>20.833333333333336</v>
      </c>
      <c r="T99" s="82">
        <v>25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 x14ac:dyDescent="0.2">
      <c r="A100" s="64" t="s">
        <v>118</v>
      </c>
      <c r="B100" s="65" t="s">
        <v>119</v>
      </c>
      <c r="C100" s="66" t="s">
        <v>120</v>
      </c>
      <c r="D100" s="67" t="s">
        <v>279</v>
      </c>
      <c r="E100" s="68" t="s">
        <v>291</v>
      </c>
      <c r="F100" s="69"/>
      <c r="G100" s="70" t="s">
        <v>292</v>
      </c>
      <c r="H100" s="71" t="s">
        <v>293</v>
      </c>
      <c r="I100" s="68" t="s">
        <v>294</v>
      </c>
      <c r="J100" s="72">
        <v>2016</v>
      </c>
      <c r="K100" s="73">
        <v>0.75</v>
      </c>
      <c r="L100" s="74">
        <v>9</v>
      </c>
      <c r="M100" s="75" t="s">
        <v>405</v>
      </c>
      <c r="N100" s="76"/>
      <c r="O100" s="77"/>
      <c r="P100" s="78" t="s">
        <v>546</v>
      </c>
      <c r="Q100" s="79" t="s">
        <v>548</v>
      </c>
      <c r="R100" s="80" t="s">
        <v>736</v>
      </c>
      <c r="S100" s="81">
        <f>IF(R100="U",T100/1.2,T100)</f>
        <v>220</v>
      </c>
      <c r="T100" s="82">
        <v>220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 x14ac:dyDescent="0.2">
      <c r="A101" s="64" t="s">
        <v>118</v>
      </c>
      <c r="B101" s="65" t="s">
        <v>119</v>
      </c>
      <c r="C101" s="66" t="s">
        <v>120</v>
      </c>
      <c r="D101" s="67" t="s">
        <v>279</v>
      </c>
      <c r="E101" s="68" t="s">
        <v>291</v>
      </c>
      <c r="F101" s="69"/>
      <c r="G101" s="70" t="s">
        <v>295</v>
      </c>
      <c r="H101" s="71" t="s">
        <v>296</v>
      </c>
      <c r="I101" s="68" t="s">
        <v>126</v>
      </c>
      <c r="J101" s="72">
        <v>2016</v>
      </c>
      <c r="K101" s="73">
        <v>0.75</v>
      </c>
      <c r="L101" s="74">
        <v>2</v>
      </c>
      <c r="M101" s="75" t="s">
        <v>405</v>
      </c>
      <c r="N101" s="76"/>
      <c r="O101" s="77"/>
      <c r="P101" s="78" t="s">
        <v>547</v>
      </c>
      <c r="Q101" s="79" t="s">
        <v>549</v>
      </c>
      <c r="R101" s="80" t="s">
        <v>736</v>
      </c>
      <c r="S101" s="81">
        <f>IF(R101="U",T101/1.2,T101)</f>
        <v>55</v>
      </c>
      <c r="T101" s="82">
        <v>55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 x14ac:dyDescent="0.2">
      <c r="A102" s="64" t="s">
        <v>118</v>
      </c>
      <c r="B102" s="65" t="s">
        <v>119</v>
      </c>
      <c r="C102" s="66" t="s">
        <v>120</v>
      </c>
      <c r="D102" s="67" t="s">
        <v>279</v>
      </c>
      <c r="E102" s="68" t="s">
        <v>291</v>
      </c>
      <c r="F102" s="69"/>
      <c r="G102" s="70" t="s">
        <v>297</v>
      </c>
      <c r="H102" s="71" t="s">
        <v>298</v>
      </c>
      <c r="I102" s="68" t="s">
        <v>126</v>
      </c>
      <c r="J102" s="72">
        <v>2015</v>
      </c>
      <c r="K102" s="73">
        <v>0.75</v>
      </c>
      <c r="L102" s="74">
        <v>1</v>
      </c>
      <c r="M102" s="75" t="s">
        <v>405</v>
      </c>
      <c r="N102" s="76"/>
      <c r="O102" s="77"/>
      <c r="P102" s="78" t="s">
        <v>550</v>
      </c>
      <c r="Q102" s="79" t="s">
        <v>551</v>
      </c>
      <c r="R102" s="80" t="s">
        <v>736</v>
      </c>
      <c r="S102" s="81">
        <f>IF(R102="U",T102/1.2,T102)</f>
        <v>460</v>
      </c>
      <c r="T102" s="82">
        <v>460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 x14ac:dyDescent="0.2">
      <c r="A103" s="64" t="s">
        <v>118</v>
      </c>
      <c r="B103" s="65" t="s">
        <v>119</v>
      </c>
      <c r="C103" s="66" t="s">
        <v>120</v>
      </c>
      <c r="D103" s="67" t="s">
        <v>279</v>
      </c>
      <c r="E103" s="68" t="s">
        <v>291</v>
      </c>
      <c r="F103" s="69"/>
      <c r="G103" s="70" t="s">
        <v>297</v>
      </c>
      <c r="H103" s="71" t="s">
        <v>298</v>
      </c>
      <c r="I103" s="68" t="s">
        <v>126</v>
      </c>
      <c r="J103" s="72">
        <v>2018</v>
      </c>
      <c r="K103" s="73">
        <v>0.75</v>
      </c>
      <c r="L103" s="74">
        <v>12</v>
      </c>
      <c r="M103" s="75" t="s">
        <v>405</v>
      </c>
      <c r="N103" s="76"/>
      <c r="O103" s="77"/>
      <c r="P103" s="78" t="s">
        <v>552</v>
      </c>
      <c r="Q103" s="79" t="s">
        <v>553</v>
      </c>
      <c r="R103" s="80" t="s">
        <v>737</v>
      </c>
      <c r="S103" s="81">
        <f>IF(R103="U",T103/1.2,T103)</f>
        <v>358.33333333333337</v>
      </c>
      <c r="T103" s="82">
        <v>430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 x14ac:dyDescent="0.2">
      <c r="A104" s="64" t="s">
        <v>118</v>
      </c>
      <c r="B104" s="65" t="s">
        <v>119</v>
      </c>
      <c r="C104" s="66" t="s">
        <v>120</v>
      </c>
      <c r="D104" s="67" t="s">
        <v>279</v>
      </c>
      <c r="E104" s="68" t="s">
        <v>291</v>
      </c>
      <c r="F104" s="69"/>
      <c r="G104" s="70" t="s">
        <v>299</v>
      </c>
      <c r="H104" s="71" t="s">
        <v>300</v>
      </c>
      <c r="I104" s="68" t="s">
        <v>126</v>
      </c>
      <c r="J104" s="72">
        <v>2015</v>
      </c>
      <c r="K104" s="73">
        <v>0.75</v>
      </c>
      <c r="L104" s="74">
        <v>2</v>
      </c>
      <c r="M104" s="75" t="s">
        <v>405</v>
      </c>
      <c r="N104" s="76"/>
      <c r="O104" s="77"/>
      <c r="P104" s="78" t="s">
        <v>554</v>
      </c>
      <c r="Q104" s="79" t="s">
        <v>555</v>
      </c>
      <c r="R104" s="80" t="s">
        <v>736</v>
      </c>
      <c r="S104" s="81">
        <f>IF(R104="U",T104/1.2,T104)</f>
        <v>45</v>
      </c>
      <c r="T104" s="82">
        <v>45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 x14ac:dyDescent="0.2">
      <c r="A105" s="64" t="s">
        <v>118</v>
      </c>
      <c r="B105" s="65" t="s">
        <v>119</v>
      </c>
      <c r="C105" s="66" t="s">
        <v>120</v>
      </c>
      <c r="D105" s="67" t="s">
        <v>279</v>
      </c>
      <c r="E105" s="68" t="s">
        <v>291</v>
      </c>
      <c r="F105" s="69"/>
      <c r="G105" s="70" t="s">
        <v>301</v>
      </c>
      <c r="H105" s="71" t="s">
        <v>302</v>
      </c>
      <c r="I105" s="68" t="s">
        <v>126</v>
      </c>
      <c r="J105" s="72">
        <v>2012</v>
      </c>
      <c r="K105" s="73">
        <v>1.5</v>
      </c>
      <c r="L105" s="74">
        <v>1</v>
      </c>
      <c r="M105" s="75" t="s">
        <v>405</v>
      </c>
      <c r="N105" s="76"/>
      <c r="O105" s="77"/>
      <c r="P105" s="78" t="s">
        <v>424</v>
      </c>
      <c r="Q105" s="79" t="s">
        <v>556</v>
      </c>
      <c r="R105" s="80" t="s">
        <v>736</v>
      </c>
      <c r="S105" s="81">
        <f>IF(R105="U",T105/1.2,T105)</f>
        <v>330</v>
      </c>
      <c r="T105" s="82">
        <v>330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 x14ac:dyDescent="0.2">
      <c r="A106" s="64" t="s">
        <v>118</v>
      </c>
      <c r="B106" s="65" t="s">
        <v>119</v>
      </c>
      <c r="C106" s="66" t="s">
        <v>120</v>
      </c>
      <c r="D106" s="67" t="s">
        <v>279</v>
      </c>
      <c r="E106" s="68" t="s">
        <v>291</v>
      </c>
      <c r="F106" s="69"/>
      <c r="G106" s="70" t="s">
        <v>301</v>
      </c>
      <c r="H106" s="71" t="s">
        <v>302</v>
      </c>
      <c r="I106" s="68" t="s">
        <v>126</v>
      </c>
      <c r="J106" s="72">
        <v>2018</v>
      </c>
      <c r="K106" s="73">
        <v>0.75</v>
      </c>
      <c r="L106" s="74">
        <v>3</v>
      </c>
      <c r="M106" s="75" t="s">
        <v>405</v>
      </c>
      <c r="N106" s="76"/>
      <c r="O106" s="77"/>
      <c r="P106" s="78" t="s">
        <v>517</v>
      </c>
      <c r="Q106" s="79" t="s">
        <v>557</v>
      </c>
      <c r="R106" s="80" t="s">
        <v>736</v>
      </c>
      <c r="S106" s="81">
        <f>IF(R106="U",T106/1.2,T106)</f>
        <v>140</v>
      </c>
      <c r="T106" s="82">
        <v>140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 x14ac:dyDescent="0.2">
      <c r="A107" s="64" t="s">
        <v>118</v>
      </c>
      <c r="B107" s="65" t="s">
        <v>119</v>
      </c>
      <c r="C107" s="66" t="s">
        <v>120</v>
      </c>
      <c r="D107" s="67" t="s">
        <v>303</v>
      </c>
      <c r="E107" s="68" t="s">
        <v>304</v>
      </c>
      <c r="F107" s="69"/>
      <c r="G107" s="70" t="s">
        <v>305</v>
      </c>
      <c r="H107" s="71" t="s">
        <v>306</v>
      </c>
      <c r="I107" s="68" t="s">
        <v>126</v>
      </c>
      <c r="J107" s="72">
        <v>2006</v>
      </c>
      <c r="K107" s="73">
        <v>0.75</v>
      </c>
      <c r="L107" s="74">
        <v>1</v>
      </c>
      <c r="M107" s="75" t="s">
        <v>405</v>
      </c>
      <c r="N107" s="76"/>
      <c r="O107" s="77"/>
      <c r="P107" s="78" t="s">
        <v>558</v>
      </c>
      <c r="Q107" s="79" t="s">
        <v>564</v>
      </c>
      <c r="R107" s="80" t="s">
        <v>736</v>
      </c>
      <c r="S107" s="81">
        <f>IF(R107="U",T107/1.2,T107)</f>
        <v>110</v>
      </c>
      <c r="T107" s="82">
        <v>110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 x14ac:dyDescent="0.2">
      <c r="A108" s="64" t="s">
        <v>118</v>
      </c>
      <c r="B108" s="65" t="s">
        <v>119</v>
      </c>
      <c r="C108" s="66" t="s">
        <v>120</v>
      </c>
      <c r="D108" s="67" t="s">
        <v>303</v>
      </c>
      <c r="E108" s="68" t="s">
        <v>307</v>
      </c>
      <c r="F108" s="69"/>
      <c r="G108" s="70" t="s">
        <v>308</v>
      </c>
      <c r="H108" s="71" t="s">
        <v>309</v>
      </c>
      <c r="I108" s="68" t="s">
        <v>310</v>
      </c>
      <c r="J108" s="72">
        <v>2001</v>
      </c>
      <c r="K108" s="73">
        <v>1.5</v>
      </c>
      <c r="L108" s="74">
        <v>1</v>
      </c>
      <c r="M108" s="75" t="s">
        <v>407</v>
      </c>
      <c r="N108" s="76"/>
      <c r="O108" s="77"/>
      <c r="P108" s="78" t="s">
        <v>559</v>
      </c>
      <c r="Q108" s="79" t="s">
        <v>565</v>
      </c>
      <c r="R108" s="80" t="s">
        <v>736</v>
      </c>
      <c r="S108" s="81">
        <f>IF(R108="U",T108/1.2,T108)</f>
        <v>230</v>
      </c>
      <c r="T108" s="82">
        <v>230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 x14ac:dyDescent="0.2">
      <c r="A109" s="64" t="s">
        <v>118</v>
      </c>
      <c r="B109" s="65" t="s">
        <v>119</v>
      </c>
      <c r="C109" s="66" t="s">
        <v>120</v>
      </c>
      <c r="D109" s="67" t="s">
        <v>303</v>
      </c>
      <c r="E109" s="68" t="s">
        <v>307</v>
      </c>
      <c r="F109" s="69"/>
      <c r="G109" s="70" t="s">
        <v>308</v>
      </c>
      <c r="H109" s="71" t="s">
        <v>309</v>
      </c>
      <c r="I109" s="68" t="s">
        <v>310</v>
      </c>
      <c r="J109" s="72">
        <v>2006</v>
      </c>
      <c r="K109" s="73">
        <v>0.75</v>
      </c>
      <c r="L109" s="74">
        <v>1</v>
      </c>
      <c r="M109" s="75" t="s">
        <v>405</v>
      </c>
      <c r="N109" s="76"/>
      <c r="O109" s="77"/>
      <c r="P109" s="78" t="s">
        <v>560</v>
      </c>
      <c r="Q109" s="79" t="s">
        <v>566</v>
      </c>
      <c r="R109" s="80" t="s">
        <v>736</v>
      </c>
      <c r="S109" s="81">
        <f>IF(R109="U",T109/1.2,T109)</f>
        <v>85</v>
      </c>
      <c r="T109" s="82">
        <v>85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 x14ac:dyDescent="0.2">
      <c r="A110" s="64" t="s">
        <v>118</v>
      </c>
      <c r="B110" s="65" t="s">
        <v>119</v>
      </c>
      <c r="C110" s="66" t="s">
        <v>120</v>
      </c>
      <c r="D110" s="67" t="s">
        <v>303</v>
      </c>
      <c r="E110" s="68" t="s">
        <v>307</v>
      </c>
      <c r="F110" s="69"/>
      <c r="G110" s="70" t="s">
        <v>308</v>
      </c>
      <c r="H110" s="71" t="s">
        <v>309</v>
      </c>
      <c r="I110" s="68" t="s">
        <v>310</v>
      </c>
      <c r="J110" s="72">
        <v>2007</v>
      </c>
      <c r="K110" s="73">
        <v>0.75</v>
      </c>
      <c r="L110" s="74">
        <v>1</v>
      </c>
      <c r="M110" s="75" t="s">
        <v>405</v>
      </c>
      <c r="N110" s="76"/>
      <c r="O110" s="77"/>
      <c r="P110" s="78" t="s">
        <v>561</v>
      </c>
      <c r="Q110" s="79" t="s">
        <v>567</v>
      </c>
      <c r="R110" s="80" t="s">
        <v>736</v>
      </c>
      <c r="S110" s="81">
        <f>IF(R110="U",T110/1.2,T110)</f>
        <v>90</v>
      </c>
      <c r="T110" s="82">
        <v>90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 x14ac:dyDescent="0.2">
      <c r="A111" s="64" t="s">
        <v>118</v>
      </c>
      <c r="B111" s="65" t="s">
        <v>119</v>
      </c>
      <c r="C111" s="66" t="s">
        <v>120</v>
      </c>
      <c r="D111" s="67" t="s">
        <v>303</v>
      </c>
      <c r="E111" s="68" t="s">
        <v>307</v>
      </c>
      <c r="F111" s="69"/>
      <c r="G111" s="70" t="s">
        <v>308</v>
      </c>
      <c r="H111" s="71" t="s">
        <v>309</v>
      </c>
      <c r="I111" s="68" t="s">
        <v>310</v>
      </c>
      <c r="J111" s="72">
        <v>2009</v>
      </c>
      <c r="K111" s="73">
        <v>0.75</v>
      </c>
      <c r="L111" s="74">
        <v>3</v>
      </c>
      <c r="M111" s="75" t="s">
        <v>405</v>
      </c>
      <c r="N111" s="76"/>
      <c r="O111" s="77"/>
      <c r="P111" s="78" t="s">
        <v>562</v>
      </c>
      <c r="Q111" s="79" t="s">
        <v>568</v>
      </c>
      <c r="R111" s="80" t="s">
        <v>736</v>
      </c>
      <c r="S111" s="81">
        <f>IF(R111="U",T111/1.2,T111)</f>
        <v>75</v>
      </c>
      <c r="T111" s="82">
        <v>75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 x14ac:dyDescent="0.2">
      <c r="A112" s="64" t="s">
        <v>118</v>
      </c>
      <c r="B112" s="65" t="s">
        <v>119</v>
      </c>
      <c r="C112" s="66" t="s">
        <v>120</v>
      </c>
      <c r="D112" s="67" t="s">
        <v>303</v>
      </c>
      <c r="E112" s="68" t="s">
        <v>307</v>
      </c>
      <c r="F112" s="69"/>
      <c r="G112" s="70" t="s">
        <v>311</v>
      </c>
      <c r="H112" s="71" t="s">
        <v>312</v>
      </c>
      <c r="I112" s="68" t="s">
        <v>310</v>
      </c>
      <c r="J112" s="72">
        <v>2011</v>
      </c>
      <c r="K112" s="73">
        <v>0.75</v>
      </c>
      <c r="L112" s="74">
        <v>3</v>
      </c>
      <c r="M112" s="75" t="s">
        <v>405</v>
      </c>
      <c r="N112" s="76"/>
      <c r="O112" s="77"/>
      <c r="P112" s="78" t="s">
        <v>474</v>
      </c>
      <c r="Q112" s="79" t="s">
        <v>569</v>
      </c>
      <c r="R112" s="80" t="s">
        <v>736</v>
      </c>
      <c r="S112" s="81">
        <f>IF(R112="U",T112/1.2,T112)</f>
        <v>60</v>
      </c>
      <c r="T112" s="82">
        <v>60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 x14ac:dyDescent="0.2">
      <c r="A113" s="64" t="s">
        <v>118</v>
      </c>
      <c r="B113" s="65" t="s">
        <v>119</v>
      </c>
      <c r="C113" s="66" t="s">
        <v>120</v>
      </c>
      <c r="D113" s="67" t="s">
        <v>303</v>
      </c>
      <c r="E113" s="68" t="s">
        <v>307</v>
      </c>
      <c r="F113" s="69"/>
      <c r="G113" s="70" t="s">
        <v>311</v>
      </c>
      <c r="H113" s="71" t="s">
        <v>312</v>
      </c>
      <c r="I113" s="68" t="s">
        <v>310</v>
      </c>
      <c r="J113" s="72">
        <v>2017</v>
      </c>
      <c r="K113" s="73">
        <v>0.75</v>
      </c>
      <c r="L113" s="74">
        <v>4</v>
      </c>
      <c r="M113" s="75" t="s">
        <v>405</v>
      </c>
      <c r="N113" s="76"/>
      <c r="O113" s="77"/>
      <c r="P113" s="78" t="s">
        <v>562</v>
      </c>
      <c r="Q113" s="79" t="s">
        <v>570</v>
      </c>
      <c r="R113" s="80" t="s">
        <v>736</v>
      </c>
      <c r="S113" s="81">
        <f>IF(R113="U",T113/1.2,T113)</f>
        <v>55</v>
      </c>
      <c r="T113" s="82">
        <v>55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 x14ac:dyDescent="0.2">
      <c r="A114" s="64" t="s">
        <v>118</v>
      </c>
      <c r="B114" s="65" t="s">
        <v>119</v>
      </c>
      <c r="C114" s="66" t="s">
        <v>120</v>
      </c>
      <c r="D114" s="67" t="s">
        <v>303</v>
      </c>
      <c r="E114" s="68" t="s">
        <v>307</v>
      </c>
      <c r="F114" s="69"/>
      <c r="G114" s="70" t="s">
        <v>311</v>
      </c>
      <c r="H114" s="71" t="s">
        <v>313</v>
      </c>
      <c r="I114" s="68" t="s">
        <v>132</v>
      </c>
      <c r="J114" s="72">
        <v>2005</v>
      </c>
      <c r="K114" s="73">
        <v>0.75</v>
      </c>
      <c r="L114" s="74">
        <v>1</v>
      </c>
      <c r="M114" s="75" t="s">
        <v>405</v>
      </c>
      <c r="N114" s="76"/>
      <c r="O114" s="77"/>
      <c r="P114" s="78" t="s">
        <v>468</v>
      </c>
      <c r="Q114" s="79" t="s">
        <v>571</v>
      </c>
      <c r="R114" s="80" t="s">
        <v>736</v>
      </c>
      <c r="S114" s="81">
        <f>IF(R114="U",T114/1.2,T114)</f>
        <v>60</v>
      </c>
      <c r="T114" s="82">
        <v>60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 x14ac:dyDescent="0.2">
      <c r="A115" s="64" t="s">
        <v>118</v>
      </c>
      <c r="B115" s="65" t="s">
        <v>119</v>
      </c>
      <c r="C115" s="66" t="s">
        <v>120</v>
      </c>
      <c r="D115" s="67" t="s">
        <v>303</v>
      </c>
      <c r="E115" s="68" t="s">
        <v>307</v>
      </c>
      <c r="F115" s="69"/>
      <c r="G115" s="70" t="s">
        <v>311</v>
      </c>
      <c r="H115" s="71" t="s">
        <v>313</v>
      </c>
      <c r="I115" s="68" t="s">
        <v>132</v>
      </c>
      <c r="J115" s="72">
        <v>2012</v>
      </c>
      <c r="K115" s="73">
        <v>0.75</v>
      </c>
      <c r="L115" s="74">
        <v>3</v>
      </c>
      <c r="M115" s="75" t="s">
        <v>405</v>
      </c>
      <c r="N115" s="76"/>
      <c r="O115" s="77"/>
      <c r="P115" s="78" t="s">
        <v>563</v>
      </c>
      <c r="Q115" s="79" t="s">
        <v>572</v>
      </c>
      <c r="R115" s="80" t="s">
        <v>736</v>
      </c>
      <c r="S115" s="81">
        <f>IF(R115="U",T115/1.2,T115)</f>
        <v>55</v>
      </c>
      <c r="T115" s="82">
        <v>55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 x14ac:dyDescent="0.2">
      <c r="A116" s="64" t="s">
        <v>118</v>
      </c>
      <c r="B116" s="65" t="s">
        <v>142</v>
      </c>
      <c r="C116" s="66" t="s">
        <v>120</v>
      </c>
      <c r="D116" s="67" t="s">
        <v>303</v>
      </c>
      <c r="E116" s="68" t="s">
        <v>307</v>
      </c>
      <c r="F116" s="69"/>
      <c r="G116" s="70" t="s">
        <v>311</v>
      </c>
      <c r="H116" s="71" t="s">
        <v>314</v>
      </c>
      <c r="I116" s="68" t="s">
        <v>214</v>
      </c>
      <c r="J116" s="72">
        <v>2014</v>
      </c>
      <c r="K116" s="73">
        <v>0.75</v>
      </c>
      <c r="L116" s="74">
        <v>2</v>
      </c>
      <c r="M116" s="75" t="s">
        <v>405</v>
      </c>
      <c r="N116" s="76"/>
      <c r="O116" s="77"/>
      <c r="P116" s="78" t="s">
        <v>560</v>
      </c>
      <c r="Q116" s="79" t="s">
        <v>575</v>
      </c>
      <c r="R116" s="80" t="s">
        <v>736</v>
      </c>
      <c r="S116" s="81">
        <f>IF(R116="U",T116/1.2,T116)</f>
        <v>65</v>
      </c>
      <c r="T116" s="82">
        <v>65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 x14ac:dyDescent="0.2">
      <c r="A117" s="248" t="s">
        <v>118</v>
      </c>
      <c r="B117" s="249" t="s">
        <v>142</v>
      </c>
      <c r="C117" s="250" t="s">
        <v>120</v>
      </c>
      <c r="D117" s="248" t="s">
        <v>303</v>
      </c>
      <c r="E117" s="249" t="s">
        <v>307</v>
      </c>
      <c r="F117" s="250"/>
      <c r="G117" s="251" t="s">
        <v>311</v>
      </c>
      <c r="H117" s="252" t="s">
        <v>315</v>
      </c>
      <c r="I117" s="249" t="s">
        <v>214</v>
      </c>
      <c r="J117" s="253">
        <v>2018</v>
      </c>
      <c r="K117" s="254">
        <v>0.75</v>
      </c>
      <c r="L117" s="255">
        <v>0</v>
      </c>
      <c r="M117" s="256" t="s">
        <v>405</v>
      </c>
      <c r="N117" s="257"/>
      <c r="O117" s="258"/>
      <c r="P117" s="259" t="s">
        <v>554</v>
      </c>
      <c r="Q117" s="260" t="s">
        <v>576</v>
      </c>
      <c r="R117" s="261" t="s">
        <v>736</v>
      </c>
      <c r="S117" s="262">
        <f>IF(R117="U",T117/1.2,T117)</f>
        <v>55</v>
      </c>
      <c r="T117" s="263">
        <v>55</v>
      </c>
      <c r="U117" s="264"/>
      <c r="V117" s="265"/>
      <c r="W117" s="266"/>
      <c r="X117" s="267"/>
      <c r="Y117" s="59"/>
      <c r="Z117" s="87"/>
      <c r="AA117" s="88"/>
      <c r="AB117" s="89"/>
      <c r="AC117" s="90"/>
    </row>
    <row r="118" spans="1:29" ht="15.75" customHeight="1" x14ac:dyDescent="0.2">
      <c r="A118" s="64" t="s">
        <v>118</v>
      </c>
      <c r="B118" s="65" t="s">
        <v>142</v>
      </c>
      <c r="C118" s="66" t="s">
        <v>120</v>
      </c>
      <c r="D118" s="67" t="s">
        <v>303</v>
      </c>
      <c r="E118" s="68" t="s">
        <v>307</v>
      </c>
      <c r="F118" s="69"/>
      <c r="G118" s="70" t="s">
        <v>311</v>
      </c>
      <c r="H118" s="71" t="s">
        <v>315</v>
      </c>
      <c r="I118" s="68" t="s">
        <v>214</v>
      </c>
      <c r="J118" s="72">
        <v>2019</v>
      </c>
      <c r="K118" s="73">
        <v>0.75</v>
      </c>
      <c r="L118" s="74">
        <v>2</v>
      </c>
      <c r="M118" s="75" t="s">
        <v>405</v>
      </c>
      <c r="N118" s="76"/>
      <c r="O118" s="77"/>
      <c r="P118" s="78" t="s">
        <v>573</v>
      </c>
      <c r="Q118" s="79" t="s">
        <v>577</v>
      </c>
      <c r="R118" s="80" t="s">
        <v>736</v>
      </c>
      <c r="S118" s="81">
        <f>IF(R118="U",T118/1.2,T118)</f>
        <v>55</v>
      </c>
      <c r="T118" s="82">
        <v>55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 x14ac:dyDescent="0.2">
      <c r="A119" s="64" t="s">
        <v>118</v>
      </c>
      <c r="B119" s="65" t="s">
        <v>142</v>
      </c>
      <c r="C119" s="66" t="s">
        <v>120</v>
      </c>
      <c r="D119" s="67" t="s">
        <v>303</v>
      </c>
      <c r="E119" s="68" t="s">
        <v>307</v>
      </c>
      <c r="F119" s="69"/>
      <c r="G119" s="70" t="s">
        <v>311</v>
      </c>
      <c r="H119" s="71" t="s">
        <v>316</v>
      </c>
      <c r="I119" s="68" t="s">
        <v>214</v>
      </c>
      <c r="J119" s="72">
        <v>2017</v>
      </c>
      <c r="K119" s="73">
        <v>0.75</v>
      </c>
      <c r="L119" s="74">
        <v>4</v>
      </c>
      <c r="M119" s="75" t="s">
        <v>405</v>
      </c>
      <c r="N119" s="76"/>
      <c r="O119" s="77"/>
      <c r="P119" s="78" t="s">
        <v>574</v>
      </c>
      <c r="Q119" s="79" t="s">
        <v>578</v>
      </c>
      <c r="R119" s="80" t="s">
        <v>736</v>
      </c>
      <c r="S119" s="81">
        <f>IF(R119="U",T119/1.2,T119)</f>
        <v>55</v>
      </c>
      <c r="T119" s="82">
        <v>55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 x14ac:dyDescent="0.2">
      <c r="A120" s="64" t="s">
        <v>118</v>
      </c>
      <c r="B120" s="65" t="s">
        <v>142</v>
      </c>
      <c r="C120" s="66" t="s">
        <v>120</v>
      </c>
      <c r="D120" s="67" t="s">
        <v>303</v>
      </c>
      <c r="E120" s="68" t="s">
        <v>307</v>
      </c>
      <c r="F120" s="69"/>
      <c r="G120" s="70" t="s">
        <v>311</v>
      </c>
      <c r="H120" s="71" t="s">
        <v>317</v>
      </c>
      <c r="I120" s="68" t="s">
        <v>253</v>
      </c>
      <c r="J120" s="72">
        <v>2017</v>
      </c>
      <c r="K120" s="73">
        <v>0.75</v>
      </c>
      <c r="L120" s="74">
        <v>1</v>
      </c>
      <c r="M120" s="75" t="s">
        <v>405</v>
      </c>
      <c r="N120" s="76"/>
      <c r="O120" s="77"/>
      <c r="P120" s="78" t="s">
        <v>474</v>
      </c>
      <c r="Q120" s="79" t="s">
        <v>579</v>
      </c>
      <c r="R120" s="80" t="s">
        <v>736</v>
      </c>
      <c r="S120" s="81">
        <f>IF(R120="U",T120/1.2,T120)</f>
        <v>25</v>
      </c>
      <c r="T120" s="82">
        <v>25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 x14ac:dyDescent="0.2">
      <c r="A121" s="64" t="s">
        <v>118</v>
      </c>
      <c r="B121" s="65" t="s">
        <v>142</v>
      </c>
      <c r="C121" s="66" t="s">
        <v>120</v>
      </c>
      <c r="D121" s="67" t="s">
        <v>303</v>
      </c>
      <c r="E121" s="68" t="s">
        <v>307</v>
      </c>
      <c r="F121" s="69"/>
      <c r="G121" s="70" t="s">
        <v>311</v>
      </c>
      <c r="H121" s="71" t="s">
        <v>317</v>
      </c>
      <c r="I121" s="68" t="s">
        <v>253</v>
      </c>
      <c r="J121" s="72">
        <v>2018</v>
      </c>
      <c r="K121" s="73">
        <v>0.75</v>
      </c>
      <c r="L121" s="74">
        <v>1</v>
      </c>
      <c r="M121" s="75" t="s">
        <v>405</v>
      </c>
      <c r="N121" s="76"/>
      <c r="O121" s="77"/>
      <c r="P121" s="78" t="s">
        <v>474</v>
      </c>
      <c r="Q121" s="79" t="s">
        <v>580</v>
      </c>
      <c r="R121" s="80" t="s">
        <v>736</v>
      </c>
      <c r="S121" s="81">
        <f>IF(R121="U",T121/1.2,T121)</f>
        <v>25</v>
      </c>
      <c r="T121" s="82">
        <v>25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 x14ac:dyDescent="0.2">
      <c r="A122" s="64" t="s">
        <v>118</v>
      </c>
      <c r="B122" s="65" t="s">
        <v>142</v>
      </c>
      <c r="C122" s="66" t="s">
        <v>120</v>
      </c>
      <c r="D122" s="67" t="s">
        <v>303</v>
      </c>
      <c r="E122" s="68" t="s">
        <v>307</v>
      </c>
      <c r="F122" s="69"/>
      <c r="G122" s="70" t="s">
        <v>311</v>
      </c>
      <c r="H122" s="71" t="s">
        <v>318</v>
      </c>
      <c r="I122" s="68" t="s">
        <v>253</v>
      </c>
      <c r="J122" s="72">
        <v>2012</v>
      </c>
      <c r="K122" s="73">
        <v>0.75</v>
      </c>
      <c r="L122" s="74">
        <v>1</v>
      </c>
      <c r="M122" s="75" t="s">
        <v>405</v>
      </c>
      <c r="N122" s="76"/>
      <c r="O122" s="77"/>
      <c r="P122" s="78" t="s">
        <v>560</v>
      </c>
      <c r="Q122" s="79" t="s">
        <v>581</v>
      </c>
      <c r="R122" s="80" t="s">
        <v>736</v>
      </c>
      <c r="S122" s="81">
        <f>IF(R122="U",T122/1.2,T122)</f>
        <v>40</v>
      </c>
      <c r="T122" s="82">
        <v>40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 x14ac:dyDescent="0.2">
      <c r="A123" s="64" t="s">
        <v>118</v>
      </c>
      <c r="B123" s="65" t="s">
        <v>119</v>
      </c>
      <c r="C123" s="66" t="s">
        <v>120</v>
      </c>
      <c r="D123" s="67" t="s">
        <v>303</v>
      </c>
      <c r="E123" s="68" t="s">
        <v>307</v>
      </c>
      <c r="F123" s="69"/>
      <c r="G123" s="70" t="s">
        <v>311</v>
      </c>
      <c r="H123" s="71" t="s">
        <v>319</v>
      </c>
      <c r="I123" s="68" t="s">
        <v>126</v>
      </c>
      <c r="J123" s="72">
        <v>2006</v>
      </c>
      <c r="K123" s="73">
        <v>0.75</v>
      </c>
      <c r="L123" s="74">
        <v>4</v>
      </c>
      <c r="M123" s="75" t="s">
        <v>405</v>
      </c>
      <c r="N123" s="76"/>
      <c r="O123" s="77"/>
      <c r="P123" s="78" t="s">
        <v>574</v>
      </c>
      <c r="Q123" s="79" t="s">
        <v>582</v>
      </c>
      <c r="R123" s="80" t="s">
        <v>736</v>
      </c>
      <c r="S123" s="81">
        <f>IF(R123="U",T123/1.2,T123)</f>
        <v>80</v>
      </c>
      <c r="T123" s="82">
        <v>80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 x14ac:dyDescent="0.2">
      <c r="A124" s="64" t="s">
        <v>118</v>
      </c>
      <c r="B124" s="65" t="s">
        <v>119</v>
      </c>
      <c r="C124" s="66" t="s">
        <v>120</v>
      </c>
      <c r="D124" s="67" t="s">
        <v>303</v>
      </c>
      <c r="E124" s="68" t="s">
        <v>307</v>
      </c>
      <c r="F124" s="69"/>
      <c r="G124" s="70" t="s">
        <v>311</v>
      </c>
      <c r="H124" s="71" t="s">
        <v>319</v>
      </c>
      <c r="I124" s="68" t="s">
        <v>126</v>
      </c>
      <c r="J124" s="72">
        <v>2011</v>
      </c>
      <c r="K124" s="73">
        <v>0.75</v>
      </c>
      <c r="L124" s="74">
        <v>2</v>
      </c>
      <c r="M124" s="75" t="s">
        <v>405</v>
      </c>
      <c r="N124" s="76"/>
      <c r="O124" s="77"/>
      <c r="P124" s="78" t="s">
        <v>574</v>
      </c>
      <c r="Q124" s="79" t="s">
        <v>583</v>
      </c>
      <c r="R124" s="80" t="s">
        <v>736</v>
      </c>
      <c r="S124" s="81">
        <f>IF(R124="U",T124/1.2,T124)</f>
        <v>80</v>
      </c>
      <c r="T124" s="82">
        <v>80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 x14ac:dyDescent="0.2">
      <c r="A125" s="64" t="s">
        <v>118</v>
      </c>
      <c r="B125" s="65" t="s">
        <v>119</v>
      </c>
      <c r="C125" s="66" t="s">
        <v>120</v>
      </c>
      <c r="D125" s="67" t="s">
        <v>303</v>
      </c>
      <c r="E125" s="68" t="s">
        <v>307</v>
      </c>
      <c r="F125" s="69"/>
      <c r="G125" s="70" t="s">
        <v>311</v>
      </c>
      <c r="H125" s="71" t="s">
        <v>319</v>
      </c>
      <c r="I125" s="68" t="s">
        <v>126</v>
      </c>
      <c r="J125" s="72">
        <v>2012</v>
      </c>
      <c r="K125" s="73">
        <v>0.75</v>
      </c>
      <c r="L125" s="74">
        <v>2</v>
      </c>
      <c r="M125" s="75" t="s">
        <v>405</v>
      </c>
      <c r="N125" s="76"/>
      <c r="O125" s="77"/>
      <c r="P125" s="78" t="s">
        <v>547</v>
      </c>
      <c r="Q125" s="79" t="s">
        <v>584</v>
      </c>
      <c r="R125" s="80" t="s">
        <v>736</v>
      </c>
      <c r="S125" s="81">
        <f>IF(R125="U",T125/1.2,T125)</f>
        <v>75</v>
      </c>
      <c r="T125" s="82">
        <v>75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 x14ac:dyDescent="0.2">
      <c r="A126" s="64" t="s">
        <v>118</v>
      </c>
      <c r="B126" s="65" t="s">
        <v>119</v>
      </c>
      <c r="C126" s="66" t="s">
        <v>120</v>
      </c>
      <c r="D126" s="67" t="s">
        <v>303</v>
      </c>
      <c r="E126" s="68" t="s">
        <v>307</v>
      </c>
      <c r="F126" s="69"/>
      <c r="G126" s="70" t="s">
        <v>311</v>
      </c>
      <c r="H126" s="71" t="s">
        <v>319</v>
      </c>
      <c r="I126" s="68" t="s">
        <v>126</v>
      </c>
      <c r="J126" s="72">
        <v>2013</v>
      </c>
      <c r="K126" s="73">
        <v>0.75</v>
      </c>
      <c r="L126" s="74">
        <v>1</v>
      </c>
      <c r="M126" s="75" t="s">
        <v>405</v>
      </c>
      <c r="N126" s="76"/>
      <c r="O126" s="77"/>
      <c r="P126" s="78" t="s">
        <v>573</v>
      </c>
      <c r="Q126" s="79" t="s">
        <v>585</v>
      </c>
      <c r="R126" s="80" t="s">
        <v>736</v>
      </c>
      <c r="S126" s="81">
        <f>IF(R126="U",T126/1.2,T126)</f>
        <v>65</v>
      </c>
      <c r="T126" s="82">
        <v>65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 x14ac:dyDescent="0.2">
      <c r="A127" s="64" t="s">
        <v>118</v>
      </c>
      <c r="B127" s="65" t="s">
        <v>119</v>
      </c>
      <c r="C127" s="66" t="s">
        <v>120</v>
      </c>
      <c r="D127" s="67" t="s">
        <v>303</v>
      </c>
      <c r="E127" s="68" t="s">
        <v>307</v>
      </c>
      <c r="F127" s="69"/>
      <c r="G127" s="70" t="s">
        <v>311</v>
      </c>
      <c r="H127" s="71" t="s">
        <v>319</v>
      </c>
      <c r="I127" s="68" t="s">
        <v>126</v>
      </c>
      <c r="J127" s="72">
        <v>2018</v>
      </c>
      <c r="K127" s="73">
        <v>0.75</v>
      </c>
      <c r="L127" s="74">
        <v>3</v>
      </c>
      <c r="M127" s="75" t="s">
        <v>405</v>
      </c>
      <c r="N127" s="76"/>
      <c r="O127" s="77"/>
      <c r="P127" s="78" t="s">
        <v>562</v>
      </c>
      <c r="Q127" s="79" t="s">
        <v>586</v>
      </c>
      <c r="R127" s="80" t="s">
        <v>736</v>
      </c>
      <c r="S127" s="81">
        <f>IF(R127="U",T127/1.2,T127)</f>
        <v>60</v>
      </c>
      <c r="T127" s="82">
        <v>60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 x14ac:dyDescent="0.2">
      <c r="A128" s="64" t="s">
        <v>118</v>
      </c>
      <c r="B128" s="65" t="s">
        <v>119</v>
      </c>
      <c r="C128" s="66" t="s">
        <v>120</v>
      </c>
      <c r="D128" s="67" t="s">
        <v>303</v>
      </c>
      <c r="E128" s="68" t="s">
        <v>320</v>
      </c>
      <c r="F128" s="69"/>
      <c r="G128" s="70" t="s">
        <v>321</v>
      </c>
      <c r="H128" s="71" t="s">
        <v>322</v>
      </c>
      <c r="I128" s="68" t="s">
        <v>310</v>
      </c>
      <c r="J128" s="72">
        <v>2011</v>
      </c>
      <c r="K128" s="73">
        <v>0.75</v>
      </c>
      <c r="L128" s="74">
        <v>1</v>
      </c>
      <c r="M128" s="75" t="s">
        <v>405</v>
      </c>
      <c r="N128" s="76"/>
      <c r="O128" s="77"/>
      <c r="P128" s="78" t="s">
        <v>573</v>
      </c>
      <c r="Q128" s="79" t="s">
        <v>588</v>
      </c>
      <c r="R128" s="80" t="s">
        <v>737</v>
      </c>
      <c r="S128" s="81">
        <f>IF(R128="U",T128/1.2,T128)</f>
        <v>79.166666666666671</v>
      </c>
      <c r="T128" s="82">
        <v>95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 x14ac:dyDescent="0.2">
      <c r="A129" s="64" t="s">
        <v>118</v>
      </c>
      <c r="B129" s="65" t="s">
        <v>119</v>
      </c>
      <c r="C129" s="66" t="s">
        <v>120</v>
      </c>
      <c r="D129" s="67" t="s">
        <v>303</v>
      </c>
      <c r="E129" s="68" t="s">
        <v>323</v>
      </c>
      <c r="F129" s="69"/>
      <c r="G129" s="70" t="s">
        <v>324</v>
      </c>
      <c r="H129" s="71" t="s">
        <v>325</v>
      </c>
      <c r="I129" s="68" t="s">
        <v>126</v>
      </c>
      <c r="J129" s="72">
        <v>2009</v>
      </c>
      <c r="K129" s="73">
        <v>0.75</v>
      </c>
      <c r="L129" s="74">
        <v>1</v>
      </c>
      <c r="M129" s="75" t="s">
        <v>405</v>
      </c>
      <c r="N129" s="76"/>
      <c r="O129" s="77"/>
      <c r="P129" s="78" t="s">
        <v>562</v>
      </c>
      <c r="Q129" s="79" t="s">
        <v>589</v>
      </c>
      <c r="R129" s="80" t="s">
        <v>736</v>
      </c>
      <c r="S129" s="81">
        <f>IF(R129="U",T129/1.2,T129)</f>
        <v>60</v>
      </c>
      <c r="T129" s="82">
        <v>60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 x14ac:dyDescent="0.2">
      <c r="A130" s="64" t="s">
        <v>118</v>
      </c>
      <c r="B130" s="65" t="s">
        <v>119</v>
      </c>
      <c r="C130" s="66" t="s">
        <v>120</v>
      </c>
      <c r="D130" s="67" t="s">
        <v>303</v>
      </c>
      <c r="E130" s="68" t="s">
        <v>323</v>
      </c>
      <c r="F130" s="69"/>
      <c r="G130" s="70" t="s">
        <v>324</v>
      </c>
      <c r="H130" s="71" t="s">
        <v>153</v>
      </c>
      <c r="I130" s="68" t="s">
        <v>153</v>
      </c>
      <c r="J130" s="72">
        <v>2008</v>
      </c>
      <c r="K130" s="73">
        <v>0.75</v>
      </c>
      <c r="L130" s="74">
        <v>1</v>
      </c>
      <c r="M130" s="75" t="s">
        <v>405</v>
      </c>
      <c r="N130" s="76"/>
      <c r="O130" s="77"/>
      <c r="P130" s="78" t="s">
        <v>587</v>
      </c>
      <c r="Q130" s="79" t="s">
        <v>590</v>
      </c>
      <c r="R130" s="80" t="s">
        <v>736</v>
      </c>
      <c r="S130" s="81">
        <f>IF(R130="U",T130/1.2,T130)</f>
        <v>60</v>
      </c>
      <c r="T130" s="82">
        <v>60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 x14ac:dyDescent="0.2">
      <c r="A131" s="64" t="s">
        <v>118</v>
      </c>
      <c r="B131" s="65" t="s">
        <v>119</v>
      </c>
      <c r="C131" s="66" t="s">
        <v>120</v>
      </c>
      <c r="D131" s="67" t="s">
        <v>303</v>
      </c>
      <c r="E131" s="68" t="s">
        <v>323</v>
      </c>
      <c r="F131" s="69"/>
      <c r="G131" s="70" t="s">
        <v>324</v>
      </c>
      <c r="H131" s="71" t="s">
        <v>153</v>
      </c>
      <c r="I131" s="68" t="s">
        <v>153</v>
      </c>
      <c r="J131" s="72">
        <v>2010</v>
      </c>
      <c r="K131" s="73">
        <v>0.75</v>
      </c>
      <c r="L131" s="74">
        <v>2</v>
      </c>
      <c r="M131" s="75" t="s">
        <v>405</v>
      </c>
      <c r="N131" s="76"/>
      <c r="O131" s="77"/>
      <c r="P131" s="78" t="s">
        <v>587</v>
      </c>
      <c r="Q131" s="79" t="s">
        <v>591</v>
      </c>
      <c r="R131" s="80" t="s">
        <v>736</v>
      </c>
      <c r="S131" s="81">
        <f>IF(R131="U",T131/1.2,T131)</f>
        <v>60</v>
      </c>
      <c r="T131" s="82">
        <v>60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 x14ac:dyDescent="0.2">
      <c r="A132" s="64" t="s">
        <v>118</v>
      </c>
      <c r="B132" s="65" t="s">
        <v>119</v>
      </c>
      <c r="C132" s="66" t="s">
        <v>120</v>
      </c>
      <c r="D132" s="67" t="s">
        <v>303</v>
      </c>
      <c r="E132" s="68" t="s">
        <v>326</v>
      </c>
      <c r="F132" s="69"/>
      <c r="G132" s="70" t="s">
        <v>327</v>
      </c>
      <c r="H132" s="71" t="s">
        <v>328</v>
      </c>
      <c r="I132" s="68" t="s">
        <v>126</v>
      </c>
      <c r="J132" s="72">
        <v>2009</v>
      </c>
      <c r="K132" s="73">
        <v>1.5</v>
      </c>
      <c r="L132" s="74">
        <v>1</v>
      </c>
      <c r="M132" s="75" t="s">
        <v>405</v>
      </c>
      <c r="N132" s="76"/>
      <c r="O132" s="77"/>
      <c r="P132" s="78" t="s">
        <v>592</v>
      </c>
      <c r="Q132" s="79" t="s">
        <v>597</v>
      </c>
      <c r="R132" s="80" t="s">
        <v>736</v>
      </c>
      <c r="S132" s="81">
        <f>IF(R132="U",T132/1.2,T132)</f>
        <v>130</v>
      </c>
      <c r="T132" s="82">
        <v>130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 x14ac:dyDescent="0.2">
      <c r="A133" s="64" t="s">
        <v>118</v>
      </c>
      <c r="B133" s="65" t="s">
        <v>142</v>
      </c>
      <c r="C133" s="66" t="s">
        <v>120</v>
      </c>
      <c r="D133" s="67" t="s">
        <v>303</v>
      </c>
      <c r="E133" s="68" t="s">
        <v>329</v>
      </c>
      <c r="F133" s="69" t="s">
        <v>330</v>
      </c>
      <c r="G133" s="70" t="s">
        <v>331</v>
      </c>
      <c r="H133" s="71" t="s">
        <v>332</v>
      </c>
      <c r="I133" s="68" t="s">
        <v>333</v>
      </c>
      <c r="J133" s="72">
        <v>2017</v>
      </c>
      <c r="K133" s="73">
        <v>1.5</v>
      </c>
      <c r="L133" s="74">
        <v>1</v>
      </c>
      <c r="M133" s="75" t="s">
        <v>405</v>
      </c>
      <c r="N133" s="76"/>
      <c r="O133" s="77"/>
      <c r="P133" s="78" t="s">
        <v>594</v>
      </c>
      <c r="Q133" s="79" t="s">
        <v>599</v>
      </c>
      <c r="R133" s="80" t="s">
        <v>736</v>
      </c>
      <c r="S133" s="81">
        <f>IF(R133="U",T133/1.2,T133)</f>
        <v>95</v>
      </c>
      <c r="T133" s="82">
        <v>95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 x14ac:dyDescent="0.2">
      <c r="A134" s="64" t="s">
        <v>118</v>
      </c>
      <c r="B134" s="65" t="s">
        <v>142</v>
      </c>
      <c r="C134" s="66" t="s">
        <v>120</v>
      </c>
      <c r="D134" s="67" t="s">
        <v>303</v>
      </c>
      <c r="E134" s="68" t="s">
        <v>329</v>
      </c>
      <c r="F134" s="69" t="s">
        <v>330</v>
      </c>
      <c r="G134" s="70" t="s">
        <v>331</v>
      </c>
      <c r="H134" s="71" t="s">
        <v>332</v>
      </c>
      <c r="I134" s="68" t="s">
        <v>333</v>
      </c>
      <c r="J134" s="72">
        <v>2017</v>
      </c>
      <c r="K134" s="73">
        <v>0.75</v>
      </c>
      <c r="L134" s="74">
        <v>6</v>
      </c>
      <c r="M134" s="75" t="s">
        <v>405</v>
      </c>
      <c r="N134" s="76"/>
      <c r="O134" s="77"/>
      <c r="P134" s="78" t="s">
        <v>593</v>
      </c>
      <c r="Q134" s="79" t="s">
        <v>598</v>
      </c>
      <c r="R134" s="80" t="s">
        <v>736</v>
      </c>
      <c r="S134" s="81">
        <f>IF(R134="U",T134/1.2,T134)</f>
        <v>45</v>
      </c>
      <c r="T134" s="82">
        <v>45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 x14ac:dyDescent="0.2">
      <c r="A135" s="64" t="s">
        <v>118</v>
      </c>
      <c r="B135" s="65" t="s">
        <v>142</v>
      </c>
      <c r="C135" s="66" t="s">
        <v>120</v>
      </c>
      <c r="D135" s="67" t="s">
        <v>303</v>
      </c>
      <c r="E135" s="68" t="s">
        <v>329</v>
      </c>
      <c r="F135" s="69" t="s">
        <v>330</v>
      </c>
      <c r="G135" s="70" t="s">
        <v>331</v>
      </c>
      <c r="H135" s="71" t="s">
        <v>332</v>
      </c>
      <c r="I135" s="68" t="s">
        <v>333</v>
      </c>
      <c r="J135" s="72">
        <v>2018</v>
      </c>
      <c r="K135" s="73">
        <v>1.5</v>
      </c>
      <c r="L135" s="74">
        <v>1</v>
      </c>
      <c r="M135" s="75" t="s">
        <v>405</v>
      </c>
      <c r="N135" s="76"/>
      <c r="O135" s="77"/>
      <c r="P135" s="78" t="s">
        <v>594</v>
      </c>
      <c r="Q135" s="79" t="s">
        <v>601</v>
      </c>
      <c r="R135" s="80" t="s">
        <v>736</v>
      </c>
      <c r="S135" s="81">
        <f>IF(R135="U",T135/1.2,T135)</f>
        <v>85</v>
      </c>
      <c r="T135" s="82">
        <v>85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 x14ac:dyDescent="0.2">
      <c r="A136" s="64" t="s">
        <v>118</v>
      </c>
      <c r="B136" s="65" t="s">
        <v>142</v>
      </c>
      <c r="C136" s="66" t="s">
        <v>120</v>
      </c>
      <c r="D136" s="67" t="s">
        <v>303</v>
      </c>
      <c r="E136" s="68" t="s">
        <v>329</v>
      </c>
      <c r="F136" s="69" t="s">
        <v>330</v>
      </c>
      <c r="G136" s="70" t="s">
        <v>331</v>
      </c>
      <c r="H136" s="71" t="s">
        <v>332</v>
      </c>
      <c r="I136" s="68" t="s">
        <v>333</v>
      </c>
      <c r="J136" s="72">
        <v>2018</v>
      </c>
      <c r="K136" s="73">
        <v>0.75</v>
      </c>
      <c r="L136" s="74">
        <v>6</v>
      </c>
      <c r="M136" s="75" t="s">
        <v>405</v>
      </c>
      <c r="N136" s="76"/>
      <c r="O136" s="77"/>
      <c r="P136" s="78" t="s">
        <v>593</v>
      </c>
      <c r="Q136" s="79" t="s">
        <v>600</v>
      </c>
      <c r="R136" s="80" t="s">
        <v>736</v>
      </c>
      <c r="S136" s="81">
        <f>IF(R136="U",T136/1.2,T136)</f>
        <v>40</v>
      </c>
      <c r="T136" s="82">
        <v>40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 x14ac:dyDescent="0.2">
      <c r="A137" s="64" t="s">
        <v>118</v>
      </c>
      <c r="B137" s="65" t="s">
        <v>142</v>
      </c>
      <c r="C137" s="66" t="s">
        <v>120</v>
      </c>
      <c r="D137" s="67" t="s">
        <v>303</v>
      </c>
      <c r="E137" s="68" t="s">
        <v>329</v>
      </c>
      <c r="F137" s="69" t="s">
        <v>330</v>
      </c>
      <c r="G137" s="70" t="s">
        <v>331</v>
      </c>
      <c r="H137" s="71" t="s">
        <v>332</v>
      </c>
      <c r="I137" s="68" t="s">
        <v>333</v>
      </c>
      <c r="J137" s="72">
        <v>2019</v>
      </c>
      <c r="K137" s="73">
        <v>1.5</v>
      </c>
      <c r="L137" s="74">
        <v>1</v>
      </c>
      <c r="M137" s="75" t="s">
        <v>405</v>
      </c>
      <c r="N137" s="76"/>
      <c r="O137" s="77"/>
      <c r="P137" s="78" t="s">
        <v>594</v>
      </c>
      <c r="Q137" s="79" t="s">
        <v>602</v>
      </c>
      <c r="R137" s="80" t="s">
        <v>736</v>
      </c>
      <c r="S137" s="81">
        <f>IF(R137="U",T137/1.2,T137)</f>
        <v>85</v>
      </c>
      <c r="T137" s="82">
        <v>85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 x14ac:dyDescent="0.2">
      <c r="A138" s="64" t="s">
        <v>118</v>
      </c>
      <c r="B138" s="65" t="s">
        <v>142</v>
      </c>
      <c r="C138" s="66" t="s">
        <v>120</v>
      </c>
      <c r="D138" s="67" t="s">
        <v>303</v>
      </c>
      <c r="E138" s="68" t="s">
        <v>329</v>
      </c>
      <c r="F138" s="69" t="s">
        <v>330</v>
      </c>
      <c r="G138" s="70" t="s">
        <v>331</v>
      </c>
      <c r="H138" s="71" t="s">
        <v>334</v>
      </c>
      <c r="I138" s="68" t="s">
        <v>158</v>
      </c>
      <c r="J138" s="72">
        <v>2017</v>
      </c>
      <c r="K138" s="73">
        <v>1.5</v>
      </c>
      <c r="L138" s="74">
        <v>1</v>
      </c>
      <c r="M138" s="75" t="s">
        <v>405</v>
      </c>
      <c r="N138" s="76"/>
      <c r="O138" s="77"/>
      <c r="P138" s="78" t="s">
        <v>595</v>
      </c>
      <c r="Q138" s="79" t="s">
        <v>604</v>
      </c>
      <c r="R138" s="80" t="s">
        <v>736</v>
      </c>
      <c r="S138" s="81">
        <f>IF(R138="U",T138/1.2,T138)</f>
        <v>95</v>
      </c>
      <c r="T138" s="82">
        <v>95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 x14ac:dyDescent="0.2">
      <c r="A139" s="64" t="s">
        <v>118</v>
      </c>
      <c r="B139" s="65" t="s">
        <v>142</v>
      </c>
      <c r="C139" s="66" t="s">
        <v>120</v>
      </c>
      <c r="D139" s="67" t="s">
        <v>303</v>
      </c>
      <c r="E139" s="68" t="s">
        <v>329</v>
      </c>
      <c r="F139" s="69" t="s">
        <v>330</v>
      </c>
      <c r="G139" s="70" t="s">
        <v>331</v>
      </c>
      <c r="H139" s="71" t="s">
        <v>334</v>
      </c>
      <c r="I139" s="68" t="s">
        <v>158</v>
      </c>
      <c r="J139" s="72">
        <v>2017</v>
      </c>
      <c r="K139" s="73">
        <v>0.75</v>
      </c>
      <c r="L139" s="74">
        <v>6</v>
      </c>
      <c r="M139" s="75" t="s">
        <v>405</v>
      </c>
      <c r="N139" s="76"/>
      <c r="O139" s="77"/>
      <c r="P139" s="78" t="s">
        <v>593</v>
      </c>
      <c r="Q139" s="79" t="s">
        <v>603</v>
      </c>
      <c r="R139" s="80" t="s">
        <v>736</v>
      </c>
      <c r="S139" s="81">
        <f>IF(R139="U",T139/1.2,T139)</f>
        <v>45</v>
      </c>
      <c r="T139" s="82">
        <v>45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 x14ac:dyDescent="0.2">
      <c r="A140" s="64" t="s">
        <v>118</v>
      </c>
      <c r="B140" s="65" t="s">
        <v>142</v>
      </c>
      <c r="C140" s="66" t="s">
        <v>120</v>
      </c>
      <c r="D140" s="67" t="s">
        <v>303</v>
      </c>
      <c r="E140" s="68" t="s">
        <v>329</v>
      </c>
      <c r="F140" s="69" t="s">
        <v>330</v>
      </c>
      <c r="G140" s="70" t="s">
        <v>331</v>
      </c>
      <c r="H140" s="71" t="s">
        <v>334</v>
      </c>
      <c r="I140" s="68" t="s">
        <v>158</v>
      </c>
      <c r="J140" s="72">
        <v>2018</v>
      </c>
      <c r="K140" s="73">
        <v>1.5</v>
      </c>
      <c r="L140" s="74">
        <v>1</v>
      </c>
      <c r="M140" s="75" t="s">
        <v>405</v>
      </c>
      <c r="N140" s="76"/>
      <c r="O140" s="77"/>
      <c r="P140" s="78" t="s">
        <v>595</v>
      </c>
      <c r="Q140" s="79" t="s">
        <v>606</v>
      </c>
      <c r="R140" s="80" t="s">
        <v>736</v>
      </c>
      <c r="S140" s="81">
        <f>IF(R140="U",T140/1.2,T140)</f>
        <v>95</v>
      </c>
      <c r="T140" s="82">
        <v>95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 x14ac:dyDescent="0.2">
      <c r="A141" s="64" t="s">
        <v>118</v>
      </c>
      <c r="B141" s="65" t="s">
        <v>142</v>
      </c>
      <c r="C141" s="66" t="s">
        <v>120</v>
      </c>
      <c r="D141" s="67" t="s">
        <v>303</v>
      </c>
      <c r="E141" s="68" t="s">
        <v>329</v>
      </c>
      <c r="F141" s="69" t="s">
        <v>330</v>
      </c>
      <c r="G141" s="70" t="s">
        <v>331</v>
      </c>
      <c r="H141" s="71" t="s">
        <v>334</v>
      </c>
      <c r="I141" s="68" t="s">
        <v>158</v>
      </c>
      <c r="J141" s="72">
        <v>2018</v>
      </c>
      <c r="K141" s="73">
        <v>0.75</v>
      </c>
      <c r="L141" s="74">
        <v>3</v>
      </c>
      <c r="M141" s="75" t="s">
        <v>405</v>
      </c>
      <c r="N141" s="76"/>
      <c r="O141" s="77"/>
      <c r="P141" s="78" t="s">
        <v>596</v>
      </c>
      <c r="Q141" s="79" t="s">
        <v>605</v>
      </c>
      <c r="R141" s="80" t="s">
        <v>736</v>
      </c>
      <c r="S141" s="81">
        <f>IF(R141="U",T141/1.2,T141)</f>
        <v>45</v>
      </c>
      <c r="T141" s="82">
        <v>45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 x14ac:dyDescent="0.2">
      <c r="A142" s="64" t="s">
        <v>118</v>
      </c>
      <c r="B142" s="65" t="s">
        <v>142</v>
      </c>
      <c r="C142" s="66" t="s">
        <v>120</v>
      </c>
      <c r="D142" s="67" t="s">
        <v>303</v>
      </c>
      <c r="E142" s="68" t="s">
        <v>329</v>
      </c>
      <c r="F142" s="69" t="s">
        <v>330</v>
      </c>
      <c r="G142" s="70" t="s">
        <v>331</v>
      </c>
      <c r="H142" s="71" t="s">
        <v>334</v>
      </c>
      <c r="I142" s="68" t="s">
        <v>158</v>
      </c>
      <c r="J142" s="72">
        <v>2019</v>
      </c>
      <c r="K142" s="73">
        <v>0.75</v>
      </c>
      <c r="L142" s="74">
        <v>6</v>
      </c>
      <c r="M142" s="75" t="s">
        <v>405</v>
      </c>
      <c r="N142" s="76"/>
      <c r="O142" s="77"/>
      <c r="P142" s="78" t="s">
        <v>593</v>
      </c>
      <c r="Q142" s="79" t="s">
        <v>607</v>
      </c>
      <c r="R142" s="80" t="s">
        <v>736</v>
      </c>
      <c r="S142" s="81">
        <f>IF(R142="U",T142/1.2,T142)</f>
        <v>50</v>
      </c>
      <c r="T142" s="82">
        <v>50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 x14ac:dyDescent="0.2">
      <c r="A143" s="64" t="s">
        <v>118</v>
      </c>
      <c r="B143" s="65" t="s">
        <v>142</v>
      </c>
      <c r="C143" s="66" t="s">
        <v>120</v>
      </c>
      <c r="D143" s="67" t="s">
        <v>303</v>
      </c>
      <c r="E143" s="68" t="s">
        <v>329</v>
      </c>
      <c r="F143" s="69" t="s">
        <v>330</v>
      </c>
      <c r="G143" s="70" t="s">
        <v>331</v>
      </c>
      <c r="H143" s="71" t="s">
        <v>335</v>
      </c>
      <c r="I143" s="68" t="s">
        <v>158</v>
      </c>
      <c r="J143" s="72">
        <v>2017</v>
      </c>
      <c r="K143" s="73">
        <v>1.5</v>
      </c>
      <c r="L143" s="74">
        <v>1</v>
      </c>
      <c r="M143" s="75" t="s">
        <v>405</v>
      </c>
      <c r="N143" s="76"/>
      <c r="O143" s="77"/>
      <c r="P143" s="78" t="s">
        <v>595</v>
      </c>
      <c r="Q143" s="79" t="s">
        <v>609</v>
      </c>
      <c r="R143" s="80" t="s">
        <v>736</v>
      </c>
      <c r="S143" s="81">
        <f>IF(R143="U",T143/1.2,T143)</f>
        <v>95</v>
      </c>
      <c r="T143" s="82">
        <v>95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 x14ac:dyDescent="0.2">
      <c r="A144" s="64" t="s">
        <v>118</v>
      </c>
      <c r="B144" s="65" t="s">
        <v>142</v>
      </c>
      <c r="C144" s="66" t="s">
        <v>120</v>
      </c>
      <c r="D144" s="67" t="s">
        <v>303</v>
      </c>
      <c r="E144" s="68" t="s">
        <v>329</v>
      </c>
      <c r="F144" s="69" t="s">
        <v>330</v>
      </c>
      <c r="G144" s="70" t="s">
        <v>331</v>
      </c>
      <c r="H144" s="71" t="s">
        <v>335</v>
      </c>
      <c r="I144" s="68" t="s">
        <v>158</v>
      </c>
      <c r="J144" s="72">
        <v>2017</v>
      </c>
      <c r="K144" s="73">
        <v>0.75</v>
      </c>
      <c r="L144" s="74">
        <v>4</v>
      </c>
      <c r="M144" s="75" t="s">
        <v>405</v>
      </c>
      <c r="N144" s="76"/>
      <c r="O144" s="77"/>
      <c r="P144" s="78" t="s">
        <v>596</v>
      </c>
      <c r="Q144" s="79" t="s">
        <v>608</v>
      </c>
      <c r="R144" s="80" t="s">
        <v>736</v>
      </c>
      <c r="S144" s="81">
        <f>IF(R144="U",T144/1.2,T144)</f>
        <v>45</v>
      </c>
      <c r="T144" s="82">
        <v>45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 x14ac:dyDescent="0.2">
      <c r="A145" s="64" t="s">
        <v>118</v>
      </c>
      <c r="B145" s="65" t="s">
        <v>142</v>
      </c>
      <c r="C145" s="66" t="s">
        <v>120</v>
      </c>
      <c r="D145" s="67" t="s">
        <v>303</v>
      </c>
      <c r="E145" s="68" t="s">
        <v>329</v>
      </c>
      <c r="F145" s="69" t="s">
        <v>330</v>
      </c>
      <c r="G145" s="70" t="s">
        <v>331</v>
      </c>
      <c r="H145" s="71" t="s">
        <v>335</v>
      </c>
      <c r="I145" s="68" t="s">
        <v>158</v>
      </c>
      <c r="J145" s="72">
        <v>2018</v>
      </c>
      <c r="K145" s="73">
        <v>1.5</v>
      </c>
      <c r="L145" s="74">
        <v>1</v>
      </c>
      <c r="M145" s="75" t="s">
        <v>405</v>
      </c>
      <c r="N145" s="76"/>
      <c r="O145" s="77"/>
      <c r="P145" s="78" t="s">
        <v>595</v>
      </c>
      <c r="Q145" s="79" t="s">
        <v>611</v>
      </c>
      <c r="R145" s="80" t="s">
        <v>736</v>
      </c>
      <c r="S145" s="81">
        <f>IF(R145="U",T145/1.2,T145)</f>
        <v>95</v>
      </c>
      <c r="T145" s="82">
        <v>95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 x14ac:dyDescent="0.2">
      <c r="A146" s="64" t="s">
        <v>118</v>
      </c>
      <c r="B146" s="65" t="s">
        <v>142</v>
      </c>
      <c r="C146" s="66" t="s">
        <v>120</v>
      </c>
      <c r="D146" s="67" t="s">
        <v>303</v>
      </c>
      <c r="E146" s="68" t="s">
        <v>329</v>
      </c>
      <c r="F146" s="69" t="s">
        <v>330</v>
      </c>
      <c r="G146" s="70" t="s">
        <v>331</v>
      </c>
      <c r="H146" s="71" t="s">
        <v>335</v>
      </c>
      <c r="I146" s="68" t="s">
        <v>158</v>
      </c>
      <c r="J146" s="72">
        <v>2018</v>
      </c>
      <c r="K146" s="73">
        <v>0.75</v>
      </c>
      <c r="L146" s="74">
        <v>3</v>
      </c>
      <c r="M146" s="75" t="s">
        <v>405</v>
      </c>
      <c r="N146" s="76"/>
      <c r="O146" s="77"/>
      <c r="P146" s="78" t="s">
        <v>596</v>
      </c>
      <c r="Q146" s="79" t="s">
        <v>610</v>
      </c>
      <c r="R146" s="80" t="s">
        <v>736</v>
      </c>
      <c r="S146" s="81">
        <f>IF(R146="U",T146/1.2,T146)</f>
        <v>45</v>
      </c>
      <c r="T146" s="82">
        <v>45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 x14ac:dyDescent="0.2">
      <c r="A147" s="64" t="s">
        <v>118</v>
      </c>
      <c r="B147" s="65" t="s">
        <v>142</v>
      </c>
      <c r="C147" s="66" t="s">
        <v>120</v>
      </c>
      <c r="D147" s="67" t="s">
        <v>303</v>
      </c>
      <c r="E147" s="68" t="s">
        <v>329</v>
      </c>
      <c r="F147" s="69" t="s">
        <v>330</v>
      </c>
      <c r="G147" s="70" t="s">
        <v>331</v>
      </c>
      <c r="H147" s="71" t="s">
        <v>335</v>
      </c>
      <c r="I147" s="68" t="s">
        <v>158</v>
      </c>
      <c r="J147" s="72">
        <v>2019</v>
      </c>
      <c r="K147" s="73">
        <v>0.75</v>
      </c>
      <c r="L147" s="74">
        <v>6</v>
      </c>
      <c r="M147" s="75" t="s">
        <v>405</v>
      </c>
      <c r="N147" s="76"/>
      <c r="O147" s="77"/>
      <c r="P147" s="78" t="s">
        <v>593</v>
      </c>
      <c r="Q147" s="79" t="s">
        <v>612</v>
      </c>
      <c r="R147" s="80" t="s">
        <v>736</v>
      </c>
      <c r="S147" s="81">
        <f>IF(R147="U",T147/1.2,T147)</f>
        <v>40</v>
      </c>
      <c r="T147" s="82">
        <v>40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 x14ac:dyDescent="0.2">
      <c r="A148" s="64" t="s">
        <v>118</v>
      </c>
      <c r="B148" s="65" t="s">
        <v>142</v>
      </c>
      <c r="C148" s="66" t="s">
        <v>120</v>
      </c>
      <c r="D148" s="67" t="s">
        <v>303</v>
      </c>
      <c r="E148" s="68" t="s">
        <v>329</v>
      </c>
      <c r="F148" s="69" t="s">
        <v>330</v>
      </c>
      <c r="G148" s="70" t="s">
        <v>331</v>
      </c>
      <c r="H148" s="71" t="s">
        <v>336</v>
      </c>
      <c r="I148" s="68" t="s">
        <v>158</v>
      </c>
      <c r="J148" s="72">
        <v>2017</v>
      </c>
      <c r="K148" s="73">
        <v>1.5</v>
      </c>
      <c r="L148" s="74">
        <v>1</v>
      </c>
      <c r="M148" s="75" t="s">
        <v>405</v>
      </c>
      <c r="N148" s="76"/>
      <c r="O148" s="77"/>
      <c r="P148" s="78" t="s">
        <v>594</v>
      </c>
      <c r="Q148" s="79" t="s">
        <v>614</v>
      </c>
      <c r="R148" s="80" t="s">
        <v>736</v>
      </c>
      <c r="S148" s="81">
        <f>IF(R148="U",T148/1.2,T148)</f>
        <v>120</v>
      </c>
      <c r="T148" s="82">
        <v>120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 x14ac:dyDescent="0.2">
      <c r="A149" s="64" t="s">
        <v>118</v>
      </c>
      <c r="B149" s="65" t="s">
        <v>142</v>
      </c>
      <c r="C149" s="66" t="s">
        <v>120</v>
      </c>
      <c r="D149" s="67" t="s">
        <v>303</v>
      </c>
      <c r="E149" s="68" t="s">
        <v>329</v>
      </c>
      <c r="F149" s="69" t="s">
        <v>330</v>
      </c>
      <c r="G149" s="70" t="s">
        <v>331</v>
      </c>
      <c r="H149" s="71" t="s">
        <v>336</v>
      </c>
      <c r="I149" s="68" t="s">
        <v>158</v>
      </c>
      <c r="J149" s="72">
        <v>2017</v>
      </c>
      <c r="K149" s="73">
        <v>0.75</v>
      </c>
      <c r="L149" s="74">
        <v>6</v>
      </c>
      <c r="M149" s="75" t="s">
        <v>405</v>
      </c>
      <c r="N149" s="76"/>
      <c r="O149" s="77"/>
      <c r="P149" s="78" t="s">
        <v>593</v>
      </c>
      <c r="Q149" s="79" t="s">
        <v>613</v>
      </c>
      <c r="R149" s="80" t="s">
        <v>736</v>
      </c>
      <c r="S149" s="81">
        <f>IF(R149="U",T149/1.2,T149)</f>
        <v>60</v>
      </c>
      <c r="T149" s="82">
        <v>60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 x14ac:dyDescent="0.2">
      <c r="A150" s="64" t="s">
        <v>118</v>
      </c>
      <c r="B150" s="65" t="s">
        <v>142</v>
      </c>
      <c r="C150" s="66" t="s">
        <v>120</v>
      </c>
      <c r="D150" s="67" t="s">
        <v>303</v>
      </c>
      <c r="E150" s="68" t="s">
        <v>329</v>
      </c>
      <c r="F150" s="69" t="s">
        <v>330</v>
      </c>
      <c r="G150" s="70" t="s">
        <v>331</v>
      </c>
      <c r="H150" s="71" t="s">
        <v>336</v>
      </c>
      <c r="I150" s="68" t="s">
        <v>158</v>
      </c>
      <c r="J150" s="72">
        <v>2018</v>
      </c>
      <c r="K150" s="73">
        <v>1.5</v>
      </c>
      <c r="L150" s="74">
        <v>1</v>
      </c>
      <c r="M150" s="75" t="s">
        <v>405</v>
      </c>
      <c r="N150" s="76"/>
      <c r="O150" s="77"/>
      <c r="P150" s="78" t="s">
        <v>595</v>
      </c>
      <c r="Q150" s="79" t="s">
        <v>616</v>
      </c>
      <c r="R150" s="80" t="s">
        <v>736</v>
      </c>
      <c r="S150" s="81">
        <f>IF(R150="U",T150/1.2,T150)</f>
        <v>120</v>
      </c>
      <c r="T150" s="82">
        <v>120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 x14ac:dyDescent="0.2">
      <c r="A151" s="64" t="s">
        <v>118</v>
      </c>
      <c r="B151" s="65" t="s">
        <v>142</v>
      </c>
      <c r="C151" s="66" t="s">
        <v>120</v>
      </c>
      <c r="D151" s="67" t="s">
        <v>303</v>
      </c>
      <c r="E151" s="68" t="s">
        <v>329</v>
      </c>
      <c r="F151" s="69" t="s">
        <v>330</v>
      </c>
      <c r="G151" s="70" t="s">
        <v>331</v>
      </c>
      <c r="H151" s="71" t="s">
        <v>336</v>
      </c>
      <c r="I151" s="68" t="s">
        <v>158</v>
      </c>
      <c r="J151" s="72">
        <v>2018</v>
      </c>
      <c r="K151" s="73">
        <v>0.75</v>
      </c>
      <c r="L151" s="74">
        <v>6</v>
      </c>
      <c r="M151" s="75" t="s">
        <v>405</v>
      </c>
      <c r="N151" s="76"/>
      <c r="O151" s="77"/>
      <c r="P151" s="78" t="s">
        <v>593</v>
      </c>
      <c r="Q151" s="79" t="s">
        <v>615</v>
      </c>
      <c r="R151" s="80" t="s">
        <v>736</v>
      </c>
      <c r="S151" s="81">
        <f>IF(R151="U",T151/1.2,T151)</f>
        <v>60</v>
      </c>
      <c r="T151" s="82">
        <v>60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 x14ac:dyDescent="0.2">
      <c r="A152" s="64" t="s">
        <v>118</v>
      </c>
      <c r="B152" s="65" t="s">
        <v>142</v>
      </c>
      <c r="C152" s="66" t="s">
        <v>120</v>
      </c>
      <c r="D152" s="67" t="s">
        <v>303</v>
      </c>
      <c r="E152" s="68" t="s">
        <v>329</v>
      </c>
      <c r="F152" s="69" t="s">
        <v>330</v>
      </c>
      <c r="G152" s="70" t="s">
        <v>331</v>
      </c>
      <c r="H152" s="71" t="s">
        <v>336</v>
      </c>
      <c r="I152" s="68" t="s">
        <v>158</v>
      </c>
      <c r="J152" s="72">
        <v>2019</v>
      </c>
      <c r="K152" s="73">
        <v>0.75</v>
      </c>
      <c r="L152" s="74">
        <v>6</v>
      </c>
      <c r="M152" s="75" t="s">
        <v>405</v>
      </c>
      <c r="N152" s="76"/>
      <c r="O152" s="77"/>
      <c r="P152" s="78" t="s">
        <v>593</v>
      </c>
      <c r="Q152" s="79" t="s">
        <v>617</v>
      </c>
      <c r="R152" s="80" t="s">
        <v>736</v>
      </c>
      <c r="S152" s="81">
        <f>IF(R152="U",T152/1.2,T152)</f>
        <v>55</v>
      </c>
      <c r="T152" s="82">
        <v>55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 x14ac:dyDescent="0.2">
      <c r="A153" s="64" t="s">
        <v>118</v>
      </c>
      <c r="B153" s="65" t="s">
        <v>142</v>
      </c>
      <c r="C153" s="66" t="s">
        <v>120</v>
      </c>
      <c r="D153" s="67" t="s">
        <v>303</v>
      </c>
      <c r="E153" s="68" t="s">
        <v>329</v>
      </c>
      <c r="F153" s="69"/>
      <c r="G153" s="70" t="s">
        <v>337</v>
      </c>
      <c r="H153" s="71" t="s">
        <v>338</v>
      </c>
      <c r="I153" s="68" t="s">
        <v>333</v>
      </c>
      <c r="J153" s="72">
        <v>2018</v>
      </c>
      <c r="K153" s="73">
        <v>1.5</v>
      </c>
      <c r="L153" s="74">
        <v>1</v>
      </c>
      <c r="M153" s="75" t="s">
        <v>405</v>
      </c>
      <c r="N153" s="76"/>
      <c r="O153" s="77"/>
      <c r="P153" s="78" t="s">
        <v>618</v>
      </c>
      <c r="Q153" s="79" t="s">
        <v>622</v>
      </c>
      <c r="R153" s="80" t="s">
        <v>736</v>
      </c>
      <c r="S153" s="81">
        <f>IF(R153="U",T153/1.2,T153)</f>
        <v>960</v>
      </c>
      <c r="T153" s="82">
        <v>960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 x14ac:dyDescent="0.2">
      <c r="A154" s="64" t="s">
        <v>118</v>
      </c>
      <c r="B154" s="65" t="s">
        <v>142</v>
      </c>
      <c r="C154" s="66" t="s">
        <v>120</v>
      </c>
      <c r="D154" s="67" t="s">
        <v>303</v>
      </c>
      <c r="E154" s="68" t="s">
        <v>329</v>
      </c>
      <c r="F154" s="69"/>
      <c r="G154" s="70" t="s">
        <v>339</v>
      </c>
      <c r="H154" s="71" t="s">
        <v>340</v>
      </c>
      <c r="I154" s="68" t="s">
        <v>333</v>
      </c>
      <c r="J154" s="72">
        <v>2010</v>
      </c>
      <c r="K154" s="73">
        <v>0.75</v>
      </c>
      <c r="L154" s="74">
        <v>2</v>
      </c>
      <c r="M154" s="75" t="s">
        <v>405</v>
      </c>
      <c r="N154" s="76"/>
      <c r="O154" s="77"/>
      <c r="P154" s="78" t="s">
        <v>619</v>
      </c>
      <c r="Q154" s="79" t="s">
        <v>623</v>
      </c>
      <c r="R154" s="80" t="s">
        <v>736</v>
      </c>
      <c r="S154" s="81">
        <f>IF(R154="U",T154/1.2,T154)</f>
        <v>90</v>
      </c>
      <c r="T154" s="82">
        <v>90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 x14ac:dyDescent="0.2">
      <c r="A155" s="64" t="s">
        <v>118</v>
      </c>
      <c r="B155" s="65" t="s">
        <v>142</v>
      </c>
      <c r="C155" s="66" t="s">
        <v>120</v>
      </c>
      <c r="D155" s="67" t="s">
        <v>303</v>
      </c>
      <c r="E155" s="68" t="s">
        <v>329</v>
      </c>
      <c r="F155" s="69"/>
      <c r="G155" s="70" t="s">
        <v>339</v>
      </c>
      <c r="H155" s="71" t="s">
        <v>340</v>
      </c>
      <c r="I155" s="68" t="s">
        <v>333</v>
      </c>
      <c r="J155" s="72">
        <v>2011</v>
      </c>
      <c r="K155" s="73">
        <v>0.75</v>
      </c>
      <c r="L155" s="74">
        <v>2</v>
      </c>
      <c r="M155" s="75" t="s">
        <v>405</v>
      </c>
      <c r="N155" s="76"/>
      <c r="O155" s="77"/>
      <c r="P155" s="78" t="s">
        <v>619</v>
      </c>
      <c r="Q155" s="79" t="s">
        <v>624</v>
      </c>
      <c r="R155" s="80" t="s">
        <v>736</v>
      </c>
      <c r="S155" s="81">
        <f>IF(R155="U",T155/1.2,T155)</f>
        <v>70</v>
      </c>
      <c r="T155" s="82">
        <v>70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 x14ac:dyDescent="0.2">
      <c r="A156" s="64" t="s">
        <v>118</v>
      </c>
      <c r="B156" s="65" t="s">
        <v>142</v>
      </c>
      <c r="C156" s="66" t="s">
        <v>120</v>
      </c>
      <c r="D156" s="67" t="s">
        <v>303</v>
      </c>
      <c r="E156" s="68" t="s">
        <v>329</v>
      </c>
      <c r="F156" s="69"/>
      <c r="G156" s="70" t="s">
        <v>339</v>
      </c>
      <c r="H156" s="71" t="s">
        <v>340</v>
      </c>
      <c r="I156" s="68" t="s">
        <v>333</v>
      </c>
      <c r="J156" s="72">
        <v>2012</v>
      </c>
      <c r="K156" s="73">
        <v>0.75</v>
      </c>
      <c r="L156" s="74">
        <v>1</v>
      </c>
      <c r="M156" s="75" t="s">
        <v>405</v>
      </c>
      <c r="N156" s="76"/>
      <c r="O156" s="77"/>
      <c r="P156" s="78" t="s">
        <v>554</v>
      </c>
      <c r="Q156" s="79" t="s">
        <v>625</v>
      </c>
      <c r="R156" s="80" t="s">
        <v>736</v>
      </c>
      <c r="S156" s="81">
        <f>IF(R156="U",T156/1.2,T156)</f>
        <v>65</v>
      </c>
      <c r="T156" s="82">
        <v>65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 x14ac:dyDescent="0.2">
      <c r="A157" s="248" t="s">
        <v>118</v>
      </c>
      <c r="B157" s="249" t="s">
        <v>142</v>
      </c>
      <c r="C157" s="250" t="s">
        <v>120</v>
      </c>
      <c r="D157" s="248" t="s">
        <v>303</v>
      </c>
      <c r="E157" s="249" t="s">
        <v>329</v>
      </c>
      <c r="F157" s="250"/>
      <c r="G157" s="251" t="s">
        <v>339</v>
      </c>
      <c r="H157" s="252" t="s">
        <v>340</v>
      </c>
      <c r="I157" s="249" t="s">
        <v>333</v>
      </c>
      <c r="J157" s="253">
        <v>2018</v>
      </c>
      <c r="K157" s="254">
        <v>0.75</v>
      </c>
      <c r="L157" s="255">
        <v>0</v>
      </c>
      <c r="M157" s="256" t="s">
        <v>405</v>
      </c>
      <c r="N157" s="257"/>
      <c r="O157" s="258"/>
      <c r="P157" s="259" t="s">
        <v>620</v>
      </c>
      <c r="Q157" s="260" t="s">
        <v>626</v>
      </c>
      <c r="R157" s="261" t="s">
        <v>736</v>
      </c>
      <c r="S157" s="262">
        <f>IF(R157="U",T157/1.2,T157)</f>
        <v>65</v>
      </c>
      <c r="T157" s="263">
        <v>65</v>
      </c>
      <c r="U157" s="264"/>
      <c r="V157" s="265"/>
      <c r="W157" s="266"/>
      <c r="X157" s="267"/>
      <c r="Y157" s="59"/>
      <c r="Z157" s="87"/>
      <c r="AA157" s="88"/>
      <c r="AB157" s="89"/>
      <c r="AC157" s="90"/>
    </row>
    <row r="158" spans="1:29" ht="15.75" customHeight="1" x14ac:dyDescent="0.2">
      <c r="A158" s="64" t="s">
        <v>118</v>
      </c>
      <c r="B158" s="65" t="s">
        <v>142</v>
      </c>
      <c r="C158" s="66" t="s">
        <v>120</v>
      </c>
      <c r="D158" s="67" t="s">
        <v>303</v>
      </c>
      <c r="E158" s="68" t="s">
        <v>329</v>
      </c>
      <c r="F158" s="69"/>
      <c r="G158" s="70" t="s">
        <v>339</v>
      </c>
      <c r="H158" s="71" t="s">
        <v>341</v>
      </c>
      <c r="I158" s="68" t="s">
        <v>158</v>
      </c>
      <c r="J158" s="72">
        <v>2008</v>
      </c>
      <c r="K158" s="73">
        <v>0.75</v>
      </c>
      <c r="L158" s="74">
        <v>1</v>
      </c>
      <c r="M158" s="75" t="s">
        <v>405</v>
      </c>
      <c r="N158" s="76"/>
      <c r="O158" s="77"/>
      <c r="P158" s="78" t="s">
        <v>621</v>
      </c>
      <c r="Q158" s="79" t="s">
        <v>627</v>
      </c>
      <c r="R158" s="80" t="s">
        <v>736</v>
      </c>
      <c r="S158" s="81">
        <f>IF(R158="U",T158/1.2,T158)</f>
        <v>90</v>
      </c>
      <c r="T158" s="82">
        <v>90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 x14ac:dyDescent="0.2">
      <c r="A159" s="64" t="s">
        <v>118</v>
      </c>
      <c r="B159" s="65" t="s">
        <v>142</v>
      </c>
      <c r="C159" s="66" t="s">
        <v>120</v>
      </c>
      <c r="D159" s="67" t="s">
        <v>303</v>
      </c>
      <c r="E159" s="68" t="s">
        <v>329</v>
      </c>
      <c r="F159" s="69"/>
      <c r="G159" s="70" t="s">
        <v>339</v>
      </c>
      <c r="H159" s="71" t="s">
        <v>341</v>
      </c>
      <c r="I159" s="68" t="s">
        <v>158</v>
      </c>
      <c r="J159" s="72">
        <v>2010</v>
      </c>
      <c r="K159" s="73">
        <v>0.75</v>
      </c>
      <c r="L159" s="74">
        <v>1</v>
      </c>
      <c r="M159" s="75" t="s">
        <v>405</v>
      </c>
      <c r="N159" s="76"/>
      <c r="O159" s="77"/>
      <c r="P159" s="78" t="s">
        <v>628</v>
      </c>
      <c r="Q159" s="79" t="s">
        <v>629</v>
      </c>
      <c r="R159" s="80" t="s">
        <v>736</v>
      </c>
      <c r="S159" s="81">
        <f>IF(R159="U",T159/1.2,T159)</f>
        <v>90</v>
      </c>
      <c r="T159" s="82">
        <v>90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 x14ac:dyDescent="0.2">
      <c r="A160" s="64" t="s">
        <v>118</v>
      </c>
      <c r="B160" s="65" t="s">
        <v>142</v>
      </c>
      <c r="C160" s="66" t="s">
        <v>120</v>
      </c>
      <c r="D160" s="67" t="s">
        <v>303</v>
      </c>
      <c r="E160" s="68" t="s">
        <v>329</v>
      </c>
      <c r="F160" s="69"/>
      <c r="G160" s="70" t="s">
        <v>339</v>
      </c>
      <c r="H160" s="71" t="s">
        <v>341</v>
      </c>
      <c r="I160" s="68" t="s">
        <v>158</v>
      </c>
      <c r="J160" s="72">
        <v>2011</v>
      </c>
      <c r="K160" s="73">
        <v>0.75</v>
      </c>
      <c r="L160" s="74">
        <v>7</v>
      </c>
      <c r="M160" s="75" t="s">
        <v>405</v>
      </c>
      <c r="N160" s="76"/>
      <c r="O160" s="77"/>
      <c r="P160" s="78" t="s">
        <v>628</v>
      </c>
      <c r="Q160" s="79" t="s">
        <v>630</v>
      </c>
      <c r="R160" s="80" t="s">
        <v>736</v>
      </c>
      <c r="S160" s="81">
        <f>IF(R160="U",T160/1.2,T160)</f>
        <v>70</v>
      </c>
      <c r="T160" s="82">
        <v>70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 x14ac:dyDescent="0.2">
      <c r="A161" s="64" t="s">
        <v>118</v>
      </c>
      <c r="B161" s="65" t="s">
        <v>142</v>
      </c>
      <c r="C161" s="66" t="s">
        <v>120</v>
      </c>
      <c r="D161" s="67" t="s">
        <v>303</v>
      </c>
      <c r="E161" s="68" t="s">
        <v>329</v>
      </c>
      <c r="F161" s="69"/>
      <c r="G161" s="70" t="s">
        <v>339</v>
      </c>
      <c r="H161" s="71" t="s">
        <v>341</v>
      </c>
      <c r="I161" s="68" t="s">
        <v>158</v>
      </c>
      <c r="J161" s="72">
        <v>2012</v>
      </c>
      <c r="K161" s="73">
        <v>0.75</v>
      </c>
      <c r="L161" s="74">
        <v>1</v>
      </c>
      <c r="M161" s="75" t="s">
        <v>405</v>
      </c>
      <c r="N161" s="76"/>
      <c r="O161" s="77"/>
      <c r="P161" s="78" t="s">
        <v>621</v>
      </c>
      <c r="Q161" s="79" t="s">
        <v>631</v>
      </c>
      <c r="R161" s="80" t="s">
        <v>736</v>
      </c>
      <c r="S161" s="81">
        <f>IF(R161="U",T161/1.2,T161)</f>
        <v>75</v>
      </c>
      <c r="T161" s="82">
        <v>75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 x14ac:dyDescent="0.2">
      <c r="A162" s="64" t="s">
        <v>118</v>
      </c>
      <c r="B162" s="65" t="s">
        <v>142</v>
      </c>
      <c r="C162" s="66" t="s">
        <v>120</v>
      </c>
      <c r="D162" s="67" t="s">
        <v>303</v>
      </c>
      <c r="E162" s="68" t="s">
        <v>329</v>
      </c>
      <c r="F162" s="69"/>
      <c r="G162" s="70" t="s">
        <v>339</v>
      </c>
      <c r="H162" s="71" t="s">
        <v>341</v>
      </c>
      <c r="I162" s="68" t="s">
        <v>158</v>
      </c>
      <c r="J162" s="72">
        <v>2019</v>
      </c>
      <c r="K162" s="73">
        <v>0.75</v>
      </c>
      <c r="L162" s="74">
        <v>3</v>
      </c>
      <c r="M162" s="75" t="s">
        <v>405</v>
      </c>
      <c r="N162" s="76"/>
      <c r="O162" s="77"/>
      <c r="P162" s="78" t="s">
        <v>620</v>
      </c>
      <c r="Q162" s="79" t="s">
        <v>633</v>
      </c>
      <c r="R162" s="80" t="s">
        <v>736</v>
      </c>
      <c r="S162" s="81">
        <f>IF(R162="U",T162/1.2,T162)</f>
        <v>75</v>
      </c>
      <c r="T162" s="82">
        <v>75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 x14ac:dyDescent="0.2">
      <c r="A163" s="64" t="s">
        <v>118</v>
      </c>
      <c r="B163" s="65" t="s">
        <v>142</v>
      </c>
      <c r="C163" s="66" t="s">
        <v>120</v>
      </c>
      <c r="D163" s="67" t="s">
        <v>303</v>
      </c>
      <c r="E163" s="68" t="s">
        <v>329</v>
      </c>
      <c r="F163" s="69"/>
      <c r="G163" s="70" t="s">
        <v>339</v>
      </c>
      <c r="H163" s="71" t="s">
        <v>342</v>
      </c>
      <c r="I163" s="68" t="s">
        <v>253</v>
      </c>
      <c r="J163" s="72">
        <v>2017</v>
      </c>
      <c r="K163" s="73">
        <v>0.75</v>
      </c>
      <c r="L163" s="74">
        <v>2</v>
      </c>
      <c r="M163" s="75" t="s">
        <v>405</v>
      </c>
      <c r="N163" s="76"/>
      <c r="O163" s="77"/>
      <c r="P163" s="78" t="s">
        <v>620</v>
      </c>
      <c r="Q163" s="79" t="s">
        <v>634</v>
      </c>
      <c r="R163" s="80" t="s">
        <v>736</v>
      </c>
      <c r="S163" s="81">
        <f>IF(R163="U",T163/1.2,T163)</f>
        <v>50</v>
      </c>
      <c r="T163" s="82">
        <v>50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 x14ac:dyDescent="0.2">
      <c r="A164" s="64" t="s">
        <v>118</v>
      </c>
      <c r="B164" s="65" t="s">
        <v>142</v>
      </c>
      <c r="C164" s="66" t="s">
        <v>120</v>
      </c>
      <c r="D164" s="67" t="s">
        <v>303</v>
      </c>
      <c r="E164" s="68" t="s">
        <v>329</v>
      </c>
      <c r="F164" s="69"/>
      <c r="G164" s="70" t="s">
        <v>343</v>
      </c>
      <c r="H164" s="71" t="s">
        <v>344</v>
      </c>
      <c r="I164" s="68" t="s">
        <v>214</v>
      </c>
      <c r="J164" s="72">
        <v>2020</v>
      </c>
      <c r="K164" s="73">
        <v>0.75</v>
      </c>
      <c r="L164" s="74">
        <v>2</v>
      </c>
      <c r="M164" s="75" t="s">
        <v>405</v>
      </c>
      <c r="N164" s="76"/>
      <c r="O164" s="77"/>
      <c r="P164" s="78" t="s">
        <v>632</v>
      </c>
      <c r="Q164" s="79" t="s">
        <v>635</v>
      </c>
      <c r="R164" s="80" t="s">
        <v>736</v>
      </c>
      <c r="S164" s="81">
        <f>IF(R164="U",T164/1.2,T164)</f>
        <v>40</v>
      </c>
      <c r="T164" s="82">
        <v>40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 x14ac:dyDescent="0.2">
      <c r="A165" s="64" t="s">
        <v>118</v>
      </c>
      <c r="B165" s="65" t="s">
        <v>142</v>
      </c>
      <c r="C165" s="66" t="s">
        <v>120</v>
      </c>
      <c r="D165" s="67" t="s">
        <v>303</v>
      </c>
      <c r="E165" s="68" t="s">
        <v>329</v>
      </c>
      <c r="F165" s="69"/>
      <c r="G165" s="70" t="s">
        <v>343</v>
      </c>
      <c r="H165" s="71" t="s">
        <v>345</v>
      </c>
      <c r="I165" s="68" t="s">
        <v>333</v>
      </c>
      <c r="J165" s="72">
        <v>2018</v>
      </c>
      <c r="K165" s="73">
        <v>0.75</v>
      </c>
      <c r="L165" s="74">
        <v>6</v>
      </c>
      <c r="M165" s="75" t="s">
        <v>405</v>
      </c>
      <c r="N165" s="76"/>
      <c r="O165" s="77"/>
      <c r="P165" s="78" t="s">
        <v>593</v>
      </c>
      <c r="Q165" s="79" t="s">
        <v>636</v>
      </c>
      <c r="R165" s="80" t="s">
        <v>736</v>
      </c>
      <c r="S165" s="81">
        <f>IF(R165="U",T165/1.2,T165)</f>
        <v>140</v>
      </c>
      <c r="T165" s="82">
        <v>140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 x14ac:dyDescent="0.2">
      <c r="A166" s="64" t="s">
        <v>118</v>
      </c>
      <c r="B166" s="65" t="s">
        <v>142</v>
      </c>
      <c r="C166" s="66" t="s">
        <v>120</v>
      </c>
      <c r="D166" s="67" t="s">
        <v>303</v>
      </c>
      <c r="E166" s="68" t="s">
        <v>329</v>
      </c>
      <c r="F166" s="69"/>
      <c r="G166" s="70" t="s">
        <v>343</v>
      </c>
      <c r="H166" s="71" t="s">
        <v>346</v>
      </c>
      <c r="I166" s="68" t="s">
        <v>333</v>
      </c>
      <c r="J166" s="72">
        <v>2020</v>
      </c>
      <c r="K166" s="73">
        <v>0.75</v>
      </c>
      <c r="L166" s="74">
        <v>2</v>
      </c>
      <c r="M166" s="75" t="s">
        <v>405</v>
      </c>
      <c r="N166" s="76"/>
      <c r="O166" s="77"/>
      <c r="P166" s="78" t="s">
        <v>632</v>
      </c>
      <c r="Q166" s="79" t="s">
        <v>637</v>
      </c>
      <c r="R166" s="80" t="s">
        <v>736</v>
      </c>
      <c r="S166" s="81">
        <f>IF(R166="U",T166/1.2,T166)</f>
        <v>45</v>
      </c>
      <c r="T166" s="82">
        <v>45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 x14ac:dyDescent="0.2">
      <c r="A167" s="64" t="s">
        <v>118</v>
      </c>
      <c r="B167" s="65" t="s">
        <v>142</v>
      </c>
      <c r="C167" s="66" t="s">
        <v>120</v>
      </c>
      <c r="D167" s="67" t="s">
        <v>303</v>
      </c>
      <c r="E167" s="68" t="s">
        <v>329</v>
      </c>
      <c r="F167" s="69"/>
      <c r="G167" s="70" t="s">
        <v>343</v>
      </c>
      <c r="H167" s="71" t="s">
        <v>347</v>
      </c>
      <c r="I167" s="68" t="s">
        <v>333</v>
      </c>
      <c r="J167" s="72">
        <v>2020</v>
      </c>
      <c r="K167" s="73">
        <v>0.75</v>
      </c>
      <c r="L167" s="74">
        <v>10</v>
      </c>
      <c r="M167" s="75" t="s">
        <v>405</v>
      </c>
      <c r="N167" s="76"/>
      <c r="O167" s="77"/>
      <c r="P167" s="78" t="s">
        <v>643</v>
      </c>
      <c r="Q167" s="79" t="s">
        <v>645</v>
      </c>
      <c r="R167" s="80" t="s">
        <v>736</v>
      </c>
      <c r="S167" s="81">
        <f>IF(R167="U",T167/1.2,T167)</f>
        <v>25</v>
      </c>
      <c r="T167" s="82">
        <v>25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 x14ac:dyDescent="0.2">
      <c r="A168" s="64" t="s">
        <v>118</v>
      </c>
      <c r="B168" s="65" t="s">
        <v>142</v>
      </c>
      <c r="C168" s="66" t="s">
        <v>120</v>
      </c>
      <c r="D168" s="67" t="s">
        <v>303</v>
      </c>
      <c r="E168" s="68" t="s">
        <v>329</v>
      </c>
      <c r="F168" s="69"/>
      <c r="G168" s="70" t="s">
        <v>343</v>
      </c>
      <c r="H168" s="71" t="s">
        <v>347</v>
      </c>
      <c r="I168" s="68" t="s">
        <v>333</v>
      </c>
      <c r="J168" s="72">
        <v>2020</v>
      </c>
      <c r="K168" s="73">
        <v>0.75</v>
      </c>
      <c r="L168" s="74">
        <v>12</v>
      </c>
      <c r="M168" s="75" t="s">
        <v>405</v>
      </c>
      <c r="N168" s="76"/>
      <c r="O168" s="77"/>
      <c r="P168" s="78" t="s">
        <v>638</v>
      </c>
      <c r="Q168" s="79" t="s">
        <v>640</v>
      </c>
      <c r="R168" s="80" t="s">
        <v>736</v>
      </c>
      <c r="S168" s="81">
        <f>IF(R168="U",T168/1.2,T168)</f>
        <v>25</v>
      </c>
      <c r="T168" s="82">
        <v>25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 x14ac:dyDescent="0.2">
      <c r="A169" s="64" t="s">
        <v>118</v>
      </c>
      <c r="B169" s="65" t="s">
        <v>142</v>
      </c>
      <c r="C169" s="66" t="s">
        <v>120</v>
      </c>
      <c r="D169" s="67" t="s">
        <v>303</v>
      </c>
      <c r="E169" s="68" t="s">
        <v>329</v>
      </c>
      <c r="F169" s="69"/>
      <c r="G169" s="70" t="s">
        <v>343</v>
      </c>
      <c r="H169" s="71" t="s">
        <v>347</v>
      </c>
      <c r="I169" s="68" t="s">
        <v>333</v>
      </c>
      <c r="J169" s="72">
        <v>2020</v>
      </c>
      <c r="K169" s="73">
        <v>0.75</v>
      </c>
      <c r="L169" s="74">
        <v>12</v>
      </c>
      <c r="M169" s="75" t="s">
        <v>405</v>
      </c>
      <c r="N169" s="76"/>
      <c r="O169" s="77"/>
      <c r="P169" s="78" t="s">
        <v>639</v>
      </c>
      <c r="Q169" s="79" t="s">
        <v>641</v>
      </c>
      <c r="R169" s="80" t="s">
        <v>736</v>
      </c>
      <c r="S169" s="81">
        <f>IF(R169="U",T169/1.2,T169)</f>
        <v>25</v>
      </c>
      <c r="T169" s="82">
        <v>25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 x14ac:dyDescent="0.2">
      <c r="A170" s="64" t="s">
        <v>118</v>
      </c>
      <c r="B170" s="65" t="s">
        <v>142</v>
      </c>
      <c r="C170" s="66" t="s">
        <v>120</v>
      </c>
      <c r="D170" s="67" t="s">
        <v>303</v>
      </c>
      <c r="E170" s="68" t="s">
        <v>329</v>
      </c>
      <c r="F170" s="69"/>
      <c r="G170" s="70" t="s">
        <v>343</v>
      </c>
      <c r="H170" s="71" t="s">
        <v>347</v>
      </c>
      <c r="I170" s="68" t="s">
        <v>333</v>
      </c>
      <c r="J170" s="72">
        <v>2020</v>
      </c>
      <c r="K170" s="73">
        <v>0.75</v>
      </c>
      <c r="L170" s="74">
        <v>12</v>
      </c>
      <c r="M170" s="75" t="s">
        <v>405</v>
      </c>
      <c r="N170" s="76"/>
      <c r="O170" s="77"/>
      <c r="P170" s="78" t="s">
        <v>642</v>
      </c>
      <c r="Q170" s="79" t="s">
        <v>644</v>
      </c>
      <c r="R170" s="80" t="s">
        <v>736</v>
      </c>
      <c r="S170" s="81">
        <f>IF(R170="U",T170/1.2,T170)</f>
        <v>25</v>
      </c>
      <c r="T170" s="82">
        <v>25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 x14ac:dyDescent="0.2">
      <c r="A171" s="64" t="s">
        <v>118</v>
      </c>
      <c r="B171" s="65" t="s">
        <v>142</v>
      </c>
      <c r="C171" s="66" t="s">
        <v>120</v>
      </c>
      <c r="D171" s="67" t="s">
        <v>303</v>
      </c>
      <c r="E171" s="68" t="s">
        <v>329</v>
      </c>
      <c r="F171" s="69"/>
      <c r="G171" s="70" t="s">
        <v>343</v>
      </c>
      <c r="H171" s="71" t="s">
        <v>347</v>
      </c>
      <c r="I171" s="68" t="s">
        <v>333</v>
      </c>
      <c r="J171" s="72">
        <v>2021</v>
      </c>
      <c r="K171" s="73">
        <v>0.75</v>
      </c>
      <c r="L171" s="74">
        <v>24</v>
      </c>
      <c r="M171" s="75" t="s">
        <v>405</v>
      </c>
      <c r="N171" s="76"/>
      <c r="O171" s="77"/>
      <c r="P171" s="78" t="s">
        <v>593</v>
      </c>
      <c r="Q171" s="79" t="s">
        <v>646</v>
      </c>
      <c r="R171" s="80" t="s">
        <v>736</v>
      </c>
      <c r="S171" s="81">
        <f>IF(R171="U",T171/1.2,T171)</f>
        <v>25</v>
      </c>
      <c r="T171" s="82">
        <v>25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 x14ac:dyDescent="0.2">
      <c r="A172" s="64" t="s">
        <v>118</v>
      </c>
      <c r="B172" s="65" t="s">
        <v>142</v>
      </c>
      <c r="C172" s="66" t="s">
        <v>120</v>
      </c>
      <c r="D172" s="67" t="s">
        <v>303</v>
      </c>
      <c r="E172" s="68" t="s">
        <v>329</v>
      </c>
      <c r="F172" s="69"/>
      <c r="G172" s="70" t="s">
        <v>343</v>
      </c>
      <c r="H172" s="71" t="s">
        <v>348</v>
      </c>
      <c r="I172" s="68" t="s">
        <v>333</v>
      </c>
      <c r="J172" s="72">
        <v>2019</v>
      </c>
      <c r="K172" s="73">
        <v>1.5</v>
      </c>
      <c r="L172" s="74">
        <v>2</v>
      </c>
      <c r="M172" s="75" t="s">
        <v>405</v>
      </c>
      <c r="N172" s="76"/>
      <c r="O172" s="77"/>
      <c r="P172" s="78" t="s">
        <v>648</v>
      </c>
      <c r="Q172" s="79" t="s">
        <v>649</v>
      </c>
      <c r="R172" s="80" t="s">
        <v>736</v>
      </c>
      <c r="S172" s="81">
        <f>IF(R172="U",T172/1.2,T172)</f>
        <v>120</v>
      </c>
      <c r="T172" s="82">
        <v>120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 x14ac:dyDescent="0.2">
      <c r="A173" s="64" t="s">
        <v>118</v>
      </c>
      <c r="B173" s="65" t="s">
        <v>142</v>
      </c>
      <c r="C173" s="66" t="s">
        <v>120</v>
      </c>
      <c r="D173" s="67" t="s">
        <v>303</v>
      </c>
      <c r="E173" s="68" t="s">
        <v>329</v>
      </c>
      <c r="F173" s="69"/>
      <c r="G173" s="70" t="s">
        <v>343</v>
      </c>
      <c r="H173" s="71" t="s">
        <v>348</v>
      </c>
      <c r="I173" s="68" t="s">
        <v>333</v>
      </c>
      <c r="J173" s="72">
        <v>2019</v>
      </c>
      <c r="K173" s="73">
        <v>0.75</v>
      </c>
      <c r="L173" s="74">
        <v>4</v>
      </c>
      <c r="M173" s="75" t="s">
        <v>405</v>
      </c>
      <c r="N173" s="76"/>
      <c r="O173" s="77"/>
      <c r="P173" s="78" t="s">
        <v>593</v>
      </c>
      <c r="Q173" s="79" t="s">
        <v>647</v>
      </c>
      <c r="R173" s="80" t="s">
        <v>736</v>
      </c>
      <c r="S173" s="81">
        <f>IF(R173="U",T173/1.2,T173)</f>
        <v>55</v>
      </c>
      <c r="T173" s="82">
        <v>55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 x14ac:dyDescent="0.2">
      <c r="A174" s="64" t="s">
        <v>118</v>
      </c>
      <c r="B174" s="65" t="s">
        <v>142</v>
      </c>
      <c r="C174" s="66" t="s">
        <v>120</v>
      </c>
      <c r="D174" s="67" t="s">
        <v>303</v>
      </c>
      <c r="E174" s="68" t="s">
        <v>329</v>
      </c>
      <c r="F174" s="69"/>
      <c r="G174" s="70" t="s">
        <v>343</v>
      </c>
      <c r="H174" s="71" t="s">
        <v>348</v>
      </c>
      <c r="I174" s="68" t="s">
        <v>333</v>
      </c>
      <c r="J174" s="72">
        <v>2020</v>
      </c>
      <c r="K174" s="73">
        <v>1.5</v>
      </c>
      <c r="L174" s="74">
        <v>3</v>
      </c>
      <c r="M174" s="75" t="s">
        <v>405</v>
      </c>
      <c r="N174" s="76"/>
      <c r="O174" s="77"/>
      <c r="P174" s="78" t="s">
        <v>648</v>
      </c>
      <c r="Q174" s="79" t="s">
        <v>650</v>
      </c>
      <c r="R174" s="80" t="s">
        <v>736</v>
      </c>
      <c r="S174" s="81">
        <f>IF(R174="U",T174/1.2,T174)</f>
        <v>120</v>
      </c>
      <c r="T174" s="82">
        <v>120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 x14ac:dyDescent="0.2">
      <c r="A175" s="64" t="s">
        <v>118</v>
      </c>
      <c r="B175" s="65" t="s">
        <v>142</v>
      </c>
      <c r="C175" s="66" t="s">
        <v>120</v>
      </c>
      <c r="D175" s="67" t="s">
        <v>303</v>
      </c>
      <c r="E175" s="68" t="s">
        <v>329</v>
      </c>
      <c r="F175" s="69"/>
      <c r="G175" s="70" t="s">
        <v>343</v>
      </c>
      <c r="H175" s="71" t="s">
        <v>348</v>
      </c>
      <c r="I175" s="68" t="s">
        <v>333</v>
      </c>
      <c r="J175" s="72">
        <v>2020</v>
      </c>
      <c r="K175" s="73">
        <v>0.75</v>
      </c>
      <c r="L175" s="74">
        <v>2</v>
      </c>
      <c r="M175" s="75" t="s">
        <v>405</v>
      </c>
      <c r="N175" s="76"/>
      <c r="O175" s="77"/>
      <c r="P175" s="78" t="s">
        <v>632</v>
      </c>
      <c r="Q175" s="79" t="s">
        <v>651</v>
      </c>
      <c r="R175" s="80" t="s">
        <v>736</v>
      </c>
      <c r="S175" s="81">
        <f>IF(R175="U",T175/1.2,T175)</f>
        <v>50</v>
      </c>
      <c r="T175" s="82">
        <v>50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 x14ac:dyDescent="0.2">
      <c r="A176" s="64" t="s">
        <v>118</v>
      </c>
      <c r="B176" s="65" t="s">
        <v>142</v>
      </c>
      <c r="C176" s="66" t="s">
        <v>120</v>
      </c>
      <c r="D176" s="67" t="s">
        <v>303</v>
      </c>
      <c r="E176" s="68" t="s">
        <v>329</v>
      </c>
      <c r="F176" s="69"/>
      <c r="G176" s="70" t="s">
        <v>343</v>
      </c>
      <c r="H176" s="71" t="s">
        <v>349</v>
      </c>
      <c r="I176" s="68" t="s">
        <v>333</v>
      </c>
      <c r="J176" s="72">
        <v>2019</v>
      </c>
      <c r="K176" s="73">
        <v>1.5</v>
      </c>
      <c r="L176" s="74">
        <v>1</v>
      </c>
      <c r="M176" s="75" t="s">
        <v>405</v>
      </c>
      <c r="N176" s="76"/>
      <c r="O176" s="77"/>
      <c r="P176" s="78" t="s">
        <v>648</v>
      </c>
      <c r="Q176" s="79" t="s">
        <v>652</v>
      </c>
      <c r="R176" s="80" t="s">
        <v>736</v>
      </c>
      <c r="S176" s="81">
        <f>IF(R176="U",T176/1.2,T176)</f>
        <v>120</v>
      </c>
      <c r="T176" s="82">
        <v>120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 x14ac:dyDescent="0.2">
      <c r="A177" s="64" t="s">
        <v>118</v>
      </c>
      <c r="B177" s="65" t="s">
        <v>142</v>
      </c>
      <c r="C177" s="66" t="s">
        <v>120</v>
      </c>
      <c r="D177" s="67" t="s">
        <v>303</v>
      </c>
      <c r="E177" s="68" t="s">
        <v>329</v>
      </c>
      <c r="F177" s="69"/>
      <c r="G177" s="70" t="s">
        <v>343</v>
      </c>
      <c r="H177" s="71" t="s">
        <v>350</v>
      </c>
      <c r="I177" s="68" t="s">
        <v>158</v>
      </c>
      <c r="J177" s="72">
        <v>2020</v>
      </c>
      <c r="K177" s="73">
        <v>0.75</v>
      </c>
      <c r="L177" s="74">
        <v>2</v>
      </c>
      <c r="M177" s="75" t="s">
        <v>405</v>
      </c>
      <c r="N177" s="76"/>
      <c r="O177" s="77"/>
      <c r="P177" s="78" t="s">
        <v>632</v>
      </c>
      <c r="Q177" s="79" t="s">
        <v>653</v>
      </c>
      <c r="R177" s="80" t="s">
        <v>736</v>
      </c>
      <c r="S177" s="81">
        <f>IF(R177="U",T177/1.2,T177)</f>
        <v>130</v>
      </c>
      <c r="T177" s="82">
        <v>130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 x14ac:dyDescent="0.2">
      <c r="A178" s="64" t="s">
        <v>118</v>
      </c>
      <c r="B178" s="65" t="s">
        <v>142</v>
      </c>
      <c r="C178" s="66" t="s">
        <v>120</v>
      </c>
      <c r="D178" s="67" t="s">
        <v>303</v>
      </c>
      <c r="E178" s="68" t="s">
        <v>329</v>
      </c>
      <c r="F178" s="69"/>
      <c r="G178" s="70" t="s">
        <v>343</v>
      </c>
      <c r="H178" s="71" t="s">
        <v>351</v>
      </c>
      <c r="I178" s="68" t="s">
        <v>158</v>
      </c>
      <c r="J178" s="72">
        <v>2020</v>
      </c>
      <c r="K178" s="73">
        <v>0.75</v>
      </c>
      <c r="L178" s="74">
        <v>2</v>
      </c>
      <c r="M178" s="75" t="s">
        <v>405</v>
      </c>
      <c r="N178" s="76"/>
      <c r="O178" s="77"/>
      <c r="P178" s="78" t="s">
        <v>632</v>
      </c>
      <c r="Q178" s="79" t="s">
        <v>654</v>
      </c>
      <c r="R178" s="80" t="s">
        <v>736</v>
      </c>
      <c r="S178" s="81">
        <f>IF(R178="U",T178/1.2,T178)</f>
        <v>45</v>
      </c>
      <c r="T178" s="82">
        <v>45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 x14ac:dyDescent="0.2">
      <c r="A179" s="64" t="s">
        <v>118</v>
      </c>
      <c r="B179" s="65" t="s">
        <v>142</v>
      </c>
      <c r="C179" s="66" t="s">
        <v>120</v>
      </c>
      <c r="D179" s="67" t="s">
        <v>303</v>
      </c>
      <c r="E179" s="68" t="s">
        <v>329</v>
      </c>
      <c r="F179" s="69"/>
      <c r="G179" s="70" t="s">
        <v>343</v>
      </c>
      <c r="H179" s="71" t="s">
        <v>352</v>
      </c>
      <c r="I179" s="68" t="s">
        <v>353</v>
      </c>
      <c r="J179" s="72">
        <v>2020</v>
      </c>
      <c r="K179" s="73">
        <v>0.75</v>
      </c>
      <c r="L179" s="74">
        <v>2</v>
      </c>
      <c r="M179" s="75" t="s">
        <v>405</v>
      </c>
      <c r="N179" s="76"/>
      <c r="O179" s="77"/>
      <c r="P179" s="78" t="s">
        <v>632</v>
      </c>
      <c r="Q179" s="79" t="s">
        <v>655</v>
      </c>
      <c r="R179" s="80" t="s">
        <v>736</v>
      </c>
      <c r="S179" s="81">
        <f>IF(R179="U",T179/1.2,T179)</f>
        <v>40</v>
      </c>
      <c r="T179" s="82">
        <v>40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 x14ac:dyDescent="0.2">
      <c r="A180" s="64" t="s">
        <v>118</v>
      </c>
      <c r="B180" s="65" t="s">
        <v>142</v>
      </c>
      <c r="C180" s="66" t="s">
        <v>120</v>
      </c>
      <c r="D180" s="67" t="s">
        <v>303</v>
      </c>
      <c r="E180" s="68" t="s">
        <v>329</v>
      </c>
      <c r="F180" s="69"/>
      <c r="G180" s="70" t="s">
        <v>354</v>
      </c>
      <c r="H180" s="71" t="s">
        <v>345</v>
      </c>
      <c r="I180" s="68" t="s">
        <v>333</v>
      </c>
      <c r="J180" s="72">
        <v>2017</v>
      </c>
      <c r="K180" s="73">
        <v>0.375</v>
      </c>
      <c r="L180" s="74">
        <v>1</v>
      </c>
      <c r="M180" s="75" t="s">
        <v>405</v>
      </c>
      <c r="N180" s="76"/>
      <c r="O180" s="77"/>
      <c r="P180" s="78" t="s">
        <v>656</v>
      </c>
      <c r="Q180" s="79" t="s">
        <v>657</v>
      </c>
      <c r="R180" s="80" t="s">
        <v>736</v>
      </c>
      <c r="S180" s="81">
        <f>IF(R180="U",T180/1.2,T180)</f>
        <v>65</v>
      </c>
      <c r="T180" s="82">
        <v>65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 x14ac:dyDescent="0.2">
      <c r="A181" s="64" t="s">
        <v>118</v>
      </c>
      <c r="B181" s="65" t="s">
        <v>142</v>
      </c>
      <c r="C181" s="66" t="s">
        <v>120</v>
      </c>
      <c r="D181" s="67" t="s">
        <v>303</v>
      </c>
      <c r="E181" s="68" t="s">
        <v>329</v>
      </c>
      <c r="F181" s="69"/>
      <c r="G181" s="70" t="s">
        <v>354</v>
      </c>
      <c r="H181" s="71" t="s">
        <v>348</v>
      </c>
      <c r="I181" s="68" t="s">
        <v>333</v>
      </c>
      <c r="J181" s="72">
        <v>2021</v>
      </c>
      <c r="K181" s="73">
        <v>0.75</v>
      </c>
      <c r="L181" s="74">
        <v>2</v>
      </c>
      <c r="M181" s="75" t="s">
        <v>405</v>
      </c>
      <c r="N181" s="76"/>
      <c r="O181" s="77"/>
      <c r="P181" s="78" t="s">
        <v>658</v>
      </c>
      <c r="Q181" s="79" t="s">
        <v>659</v>
      </c>
      <c r="R181" s="80" t="s">
        <v>736</v>
      </c>
      <c r="S181" s="81">
        <f>IF(R181="U",T181/1.2,T181)</f>
        <v>42</v>
      </c>
      <c r="T181" s="82">
        <v>42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 x14ac:dyDescent="0.2">
      <c r="A182" s="64" t="s">
        <v>118</v>
      </c>
      <c r="B182" s="65" t="s">
        <v>142</v>
      </c>
      <c r="C182" s="66" t="s">
        <v>120</v>
      </c>
      <c r="D182" s="67" t="s">
        <v>303</v>
      </c>
      <c r="E182" s="68" t="s">
        <v>329</v>
      </c>
      <c r="F182" s="69"/>
      <c r="G182" s="70" t="s">
        <v>354</v>
      </c>
      <c r="H182" s="71" t="s">
        <v>350</v>
      </c>
      <c r="I182" s="68" t="s">
        <v>158</v>
      </c>
      <c r="J182" s="72">
        <v>2021</v>
      </c>
      <c r="K182" s="73">
        <v>0.75</v>
      </c>
      <c r="L182" s="74">
        <v>2</v>
      </c>
      <c r="M182" s="75" t="s">
        <v>405</v>
      </c>
      <c r="N182" s="76"/>
      <c r="O182" s="77"/>
      <c r="P182" s="78" t="s">
        <v>658</v>
      </c>
      <c r="Q182" s="79" t="s">
        <v>660</v>
      </c>
      <c r="R182" s="80" t="s">
        <v>736</v>
      </c>
      <c r="S182" s="81">
        <f>IF(R182="U",T182/1.2,T182)</f>
        <v>130</v>
      </c>
      <c r="T182" s="82">
        <v>130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 x14ac:dyDescent="0.2">
      <c r="A183" s="64" t="s">
        <v>118</v>
      </c>
      <c r="B183" s="65" t="s">
        <v>142</v>
      </c>
      <c r="C183" s="66" t="s">
        <v>120</v>
      </c>
      <c r="D183" s="67" t="s">
        <v>303</v>
      </c>
      <c r="E183" s="68" t="s">
        <v>329</v>
      </c>
      <c r="F183" s="69"/>
      <c r="G183" s="70" t="s">
        <v>354</v>
      </c>
      <c r="H183" s="71" t="s">
        <v>355</v>
      </c>
      <c r="I183" s="68" t="s">
        <v>158</v>
      </c>
      <c r="J183" s="72">
        <v>2021</v>
      </c>
      <c r="K183" s="73">
        <v>0.75</v>
      </c>
      <c r="L183" s="74">
        <v>3</v>
      </c>
      <c r="M183" s="75" t="s">
        <v>405</v>
      </c>
      <c r="N183" s="76"/>
      <c r="O183" s="77"/>
      <c r="P183" s="78" t="s">
        <v>554</v>
      </c>
      <c r="Q183" s="79" t="s">
        <v>661</v>
      </c>
      <c r="R183" s="80" t="s">
        <v>736</v>
      </c>
      <c r="S183" s="81">
        <f>IF(R183="U",T183/1.2,T183)</f>
        <v>54</v>
      </c>
      <c r="T183" s="82">
        <v>54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 x14ac:dyDescent="0.2">
      <c r="A184" s="64" t="s">
        <v>118</v>
      </c>
      <c r="B184" s="65" t="s">
        <v>142</v>
      </c>
      <c r="C184" s="66" t="s">
        <v>120</v>
      </c>
      <c r="D184" s="67" t="s">
        <v>303</v>
      </c>
      <c r="E184" s="68" t="s">
        <v>329</v>
      </c>
      <c r="F184" s="69"/>
      <c r="G184" s="70" t="s">
        <v>356</v>
      </c>
      <c r="H184" s="71" t="s">
        <v>357</v>
      </c>
      <c r="I184" s="68" t="s">
        <v>158</v>
      </c>
      <c r="J184" s="72">
        <v>2017</v>
      </c>
      <c r="K184" s="73">
        <v>0.75</v>
      </c>
      <c r="L184" s="74">
        <v>2</v>
      </c>
      <c r="M184" s="75" t="s">
        <v>405</v>
      </c>
      <c r="N184" s="76"/>
      <c r="O184" s="77"/>
      <c r="P184" s="78" t="s">
        <v>474</v>
      </c>
      <c r="Q184" s="79" t="s">
        <v>662</v>
      </c>
      <c r="R184" s="80" t="s">
        <v>736</v>
      </c>
      <c r="S184" s="81">
        <f>IF(R184="U",T184/1.2,T184)</f>
        <v>55</v>
      </c>
      <c r="T184" s="82">
        <v>55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 x14ac:dyDescent="0.2">
      <c r="A185" s="64" t="s">
        <v>118</v>
      </c>
      <c r="B185" s="65" t="s">
        <v>142</v>
      </c>
      <c r="C185" s="66" t="s">
        <v>120</v>
      </c>
      <c r="D185" s="67" t="s">
        <v>303</v>
      </c>
      <c r="E185" s="68" t="s">
        <v>329</v>
      </c>
      <c r="F185" s="69"/>
      <c r="G185" s="70" t="s">
        <v>331</v>
      </c>
      <c r="H185" s="71" t="s">
        <v>358</v>
      </c>
      <c r="I185" s="68" t="s">
        <v>333</v>
      </c>
      <c r="J185" s="72">
        <v>2018</v>
      </c>
      <c r="K185" s="73">
        <v>0.75</v>
      </c>
      <c r="L185" s="74">
        <v>3</v>
      </c>
      <c r="M185" s="75" t="s">
        <v>405</v>
      </c>
      <c r="N185" s="76"/>
      <c r="O185" s="77"/>
      <c r="P185" s="78" t="s">
        <v>593</v>
      </c>
      <c r="Q185" s="79" t="s">
        <v>663</v>
      </c>
      <c r="R185" s="80" t="s">
        <v>736</v>
      </c>
      <c r="S185" s="81">
        <f>IF(R185="U",T185/1.2,T185)</f>
        <v>35</v>
      </c>
      <c r="T185" s="82">
        <v>35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 x14ac:dyDescent="0.2">
      <c r="A186" s="64" t="s">
        <v>118</v>
      </c>
      <c r="B186" s="65" t="s">
        <v>142</v>
      </c>
      <c r="C186" s="66" t="s">
        <v>120</v>
      </c>
      <c r="D186" s="67" t="s">
        <v>303</v>
      </c>
      <c r="E186" s="68" t="s">
        <v>329</v>
      </c>
      <c r="F186" s="69"/>
      <c r="G186" s="70" t="s">
        <v>331</v>
      </c>
      <c r="H186" s="71" t="s">
        <v>359</v>
      </c>
      <c r="I186" s="68" t="s">
        <v>333</v>
      </c>
      <c r="J186" s="72">
        <v>2012</v>
      </c>
      <c r="K186" s="73">
        <v>0.75</v>
      </c>
      <c r="L186" s="74">
        <v>1</v>
      </c>
      <c r="M186" s="75" t="s">
        <v>405</v>
      </c>
      <c r="N186" s="76"/>
      <c r="O186" s="77"/>
      <c r="P186" s="78" t="s">
        <v>547</v>
      </c>
      <c r="Q186" s="79" t="s">
        <v>664</v>
      </c>
      <c r="R186" s="80" t="s">
        <v>736</v>
      </c>
      <c r="S186" s="81">
        <f>IF(R186="U",T186/1.2,T186)</f>
        <v>55</v>
      </c>
      <c r="T186" s="82">
        <v>55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 x14ac:dyDescent="0.2">
      <c r="A187" s="64" t="s">
        <v>118</v>
      </c>
      <c r="B187" s="65" t="s">
        <v>142</v>
      </c>
      <c r="C187" s="66" t="s">
        <v>120</v>
      </c>
      <c r="D187" s="67" t="s">
        <v>303</v>
      </c>
      <c r="E187" s="68" t="s">
        <v>329</v>
      </c>
      <c r="F187" s="69"/>
      <c r="G187" s="70" t="s">
        <v>331</v>
      </c>
      <c r="H187" s="71" t="s">
        <v>359</v>
      </c>
      <c r="I187" s="68" t="s">
        <v>333</v>
      </c>
      <c r="J187" s="72">
        <v>2017</v>
      </c>
      <c r="K187" s="73">
        <v>0.75</v>
      </c>
      <c r="L187" s="74">
        <v>4</v>
      </c>
      <c r="M187" s="75" t="s">
        <v>405</v>
      </c>
      <c r="N187" s="76"/>
      <c r="O187" s="77"/>
      <c r="P187" s="78" t="s">
        <v>547</v>
      </c>
      <c r="Q187" s="79" t="s">
        <v>665</v>
      </c>
      <c r="R187" s="80" t="s">
        <v>736</v>
      </c>
      <c r="S187" s="81">
        <f>IF(R187="U",T187/1.2,T187)</f>
        <v>50</v>
      </c>
      <c r="T187" s="82">
        <v>50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 x14ac:dyDescent="0.2">
      <c r="A188" s="64" t="s">
        <v>118</v>
      </c>
      <c r="B188" s="65" t="s">
        <v>142</v>
      </c>
      <c r="C188" s="66" t="s">
        <v>120</v>
      </c>
      <c r="D188" s="67" t="s">
        <v>303</v>
      </c>
      <c r="E188" s="68" t="s">
        <v>329</v>
      </c>
      <c r="F188" s="69"/>
      <c r="G188" s="70" t="s">
        <v>331</v>
      </c>
      <c r="H188" s="71" t="s">
        <v>360</v>
      </c>
      <c r="I188" s="68" t="s">
        <v>333</v>
      </c>
      <c r="J188" s="72">
        <v>2009</v>
      </c>
      <c r="K188" s="73">
        <v>0.75</v>
      </c>
      <c r="L188" s="74">
        <v>1</v>
      </c>
      <c r="M188" s="75" t="s">
        <v>405</v>
      </c>
      <c r="N188" s="76"/>
      <c r="O188" s="77"/>
      <c r="P188" s="78" t="s">
        <v>666</v>
      </c>
      <c r="Q188" s="79" t="s">
        <v>667</v>
      </c>
      <c r="R188" s="80" t="s">
        <v>736</v>
      </c>
      <c r="S188" s="81">
        <f>IF(R188="U",T188/1.2,T188)</f>
        <v>85</v>
      </c>
      <c r="T188" s="82">
        <v>85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 x14ac:dyDescent="0.2">
      <c r="A189" s="64" t="s">
        <v>118</v>
      </c>
      <c r="B189" s="65" t="s">
        <v>142</v>
      </c>
      <c r="C189" s="66" t="s">
        <v>120</v>
      </c>
      <c r="D189" s="67" t="s">
        <v>303</v>
      </c>
      <c r="E189" s="68" t="s">
        <v>329</v>
      </c>
      <c r="F189" s="69"/>
      <c r="G189" s="70" t="s">
        <v>331</v>
      </c>
      <c r="H189" s="71" t="s">
        <v>360</v>
      </c>
      <c r="I189" s="68" t="s">
        <v>333</v>
      </c>
      <c r="J189" s="72">
        <v>2010</v>
      </c>
      <c r="K189" s="73">
        <v>0.75</v>
      </c>
      <c r="L189" s="74">
        <v>1</v>
      </c>
      <c r="M189" s="75" t="s">
        <v>405</v>
      </c>
      <c r="N189" s="76"/>
      <c r="O189" s="77"/>
      <c r="P189" s="78" t="s">
        <v>666</v>
      </c>
      <c r="Q189" s="79" t="s">
        <v>669</v>
      </c>
      <c r="R189" s="80" t="s">
        <v>736</v>
      </c>
      <c r="S189" s="81">
        <f>IF(R189="U",T189/1.2,T189)</f>
        <v>85</v>
      </c>
      <c r="T189" s="82">
        <v>85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 x14ac:dyDescent="0.2">
      <c r="A190" s="64" t="s">
        <v>118</v>
      </c>
      <c r="B190" s="65" t="s">
        <v>142</v>
      </c>
      <c r="C190" s="66" t="s">
        <v>120</v>
      </c>
      <c r="D190" s="67" t="s">
        <v>303</v>
      </c>
      <c r="E190" s="68" t="s">
        <v>329</v>
      </c>
      <c r="F190" s="69"/>
      <c r="G190" s="70" t="s">
        <v>331</v>
      </c>
      <c r="H190" s="71" t="s">
        <v>360</v>
      </c>
      <c r="I190" s="68" t="s">
        <v>333</v>
      </c>
      <c r="J190" s="72">
        <v>2016</v>
      </c>
      <c r="K190" s="73">
        <v>1.5</v>
      </c>
      <c r="L190" s="74">
        <v>1</v>
      </c>
      <c r="M190" s="75" t="s">
        <v>405</v>
      </c>
      <c r="N190" s="76"/>
      <c r="O190" s="77"/>
      <c r="P190" s="78" t="s">
        <v>668</v>
      </c>
      <c r="Q190" s="79" t="s">
        <v>670</v>
      </c>
      <c r="R190" s="80" t="s">
        <v>736</v>
      </c>
      <c r="S190" s="81">
        <f>IF(R190="U",T190/1.2,T190)</f>
        <v>120</v>
      </c>
      <c r="T190" s="82">
        <v>120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 x14ac:dyDescent="0.2">
      <c r="A191" s="64" t="s">
        <v>118</v>
      </c>
      <c r="B191" s="65" t="s">
        <v>142</v>
      </c>
      <c r="C191" s="66" t="s">
        <v>120</v>
      </c>
      <c r="D191" s="67" t="s">
        <v>303</v>
      </c>
      <c r="E191" s="68" t="s">
        <v>329</v>
      </c>
      <c r="F191" s="69"/>
      <c r="G191" s="70" t="s">
        <v>331</v>
      </c>
      <c r="H191" s="71" t="s">
        <v>360</v>
      </c>
      <c r="I191" s="68" t="s">
        <v>333</v>
      </c>
      <c r="J191" s="72">
        <v>2017</v>
      </c>
      <c r="K191" s="73">
        <v>0.75</v>
      </c>
      <c r="L191" s="74">
        <v>2</v>
      </c>
      <c r="M191" s="75" t="s">
        <v>405</v>
      </c>
      <c r="N191" s="76"/>
      <c r="O191" s="77"/>
      <c r="P191" s="78" t="s">
        <v>620</v>
      </c>
      <c r="Q191" s="79" t="s">
        <v>671</v>
      </c>
      <c r="R191" s="80" t="s">
        <v>736</v>
      </c>
      <c r="S191" s="81">
        <f>IF(R191="U",T191/1.2,T191)</f>
        <v>75</v>
      </c>
      <c r="T191" s="82">
        <v>75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 x14ac:dyDescent="0.2">
      <c r="A192" s="64" t="s">
        <v>118</v>
      </c>
      <c r="B192" s="65" t="s">
        <v>142</v>
      </c>
      <c r="C192" s="66" t="s">
        <v>120</v>
      </c>
      <c r="D192" s="67" t="s">
        <v>303</v>
      </c>
      <c r="E192" s="68" t="s">
        <v>329</v>
      </c>
      <c r="F192" s="69"/>
      <c r="G192" s="70" t="s">
        <v>331</v>
      </c>
      <c r="H192" s="71" t="s">
        <v>360</v>
      </c>
      <c r="I192" s="68" t="s">
        <v>333</v>
      </c>
      <c r="J192" s="72">
        <v>2018</v>
      </c>
      <c r="K192" s="73">
        <v>0.75</v>
      </c>
      <c r="L192" s="74">
        <v>1</v>
      </c>
      <c r="M192" s="75" t="s">
        <v>405</v>
      </c>
      <c r="N192" s="76"/>
      <c r="O192" s="77"/>
      <c r="P192" s="78" t="s">
        <v>672</v>
      </c>
      <c r="Q192" s="79" t="s">
        <v>673</v>
      </c>
      <c r="R192" s="80" t="s">
        <v>736</v>
      </c>
      <c r="S192" s="81">
        <f>IF(R192="U",T192/1.2,T192)</f>
        <v>75</v>
      </c>
      <c r="T192" s="82">
        <v>75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 x14ac:dyDescent="0.2">
      <c r="A193" s="64" t="s">
        <v>118</v>
      </c>
      <c r="B193" s="65" t="s">
        <v>142</v>
      </c>
      <c r="C193" s="66" t="s">
        <v>120</v>
      </c>
      <c r="D193" s="67" t="s">
        <v>303</v>
      </c>
      <c r="E193" s="68" t="s">
        <v>329</v>
      </c>
      <c r="F193" s="69"/>
      <c r="G193" s="70" t="s">
        <v>331</v>
      </c>
      <c r="H193" s="71" t="s">
        <v>360</v>
      </c>
      <c r="I193" s="68" t="s">
        <v>333</v>
      </c>
      <c r="J193" s="72">
        <v>2019</v>
      </c>
      <c r="K193" s="73">
        <v>0.75</v>
      </c>
      <c r="L193" s="74">
        <v>6</v>
      </c>
      <c r="M193" s="75" t="s">
        <v>405</v>
      </c>
      <c r="N193" s="76"/>
      <c r="O193" s="77"/>
      <c r="P193" s="78" t="s">
        <v>437</v>
      </c>
      <c r="Q193" s="79" t="s">
        <v>674</v>
      </c>
      <c r="R193" s="80" t="s">
        <v>736</v>
      </c>
      <c r="S193" s="81">
        <f>IF(R193="U",T193/1.2,T193)</f>
        <v>75</v>
      </c>
      <c r="T193" s="82">
        <v>75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 x14ac:dyDescent="0.2">
      <c r="A194" s="64" t="s">
        <v>118</v>
      </c>
      <c r="B194" s="65" t="s">
        <v>142</v>
      </c>
      <c r="C194" s="66" t="s">
        <v>120</v>
      </c>
      <c r="D194" s="67" t="s">
        <v>303</v>
      </c>
      <c r="E194" s="68" t="s">
        <v>329</v>
      </c>
      <c r="F194" s="69"/>
      <c r="G194" s="70" t="s">
        <v>331</v>
      </c>
      <c r="H194" s="71" t="s">
        <v>341</v>
      </c>
      <c r="I194" s="68" t="s">
        <v>158</v>
      </c>
      <c r="J194" s="72">
        <v>2010</v>
      </c>
      <c r="K194" s="73">
        <v>0.75</v>
      </c>
      <c r="L194" s="74">
        <v>1</v>
      </c>
      <c r="M194" s="75" t="s">
        <v>405</v>
      </c>
      <c r="N194" s="76"/>
      <c r="O194" s="77"/>
      <c r="P194" s="78" t="s">
        <v>675</v>
      </c>
      <c r="Q194" s="79" t="s">
        <v>676</v>
      </c>
      <c r="R194" s="80" t="s">
        <v>736</v>
      </c>
      <c r="S194" s="81">
        <f>IF(R194="U",T194/1.2,T194)</f>
        <v>50</v>
      </c>
      <c r="T194" s="82">
        <v>50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 x14ac:dyDescent="0.2">
      <c r="A195" s="64" t="s">
        <v>118</v>
      </c>
      <c r="B195" s="65" t="s">
        <v>142</v>
      </c>
      <c r="C195" s="66" t="s">
        <v>120</v>
      </c>
      <c r="D195" s="67" t="s">
        <v>303</v>
      </c>
      <c r="E195" s="68" t="s">
        <v>329</v>
      </c>
      <c r="F195" s="69"/>
      <c r="G195" s="70" t="s">
        <v>331</v>
      </c>
      <c r="H195" s="71" t="s">
        <v>341</v>
      </c>
      <c r="I195" s="68" t="s">
        <v>158</v>
      </c>
      <c r="J195" s="72">
        <v>2016</v>
      </c>
      <c r="K195" s="73">
        <v>0.75</v>
      </c>
      <c r="L195" s="74">
        <v>1</v>
      </c>
      <c r="M195" s="75" t="s">
        <v>405</v>
      </c>
      <c r="N195" s="76"/>
      <c r="O195" s="77"/>
      <c r="P195" s="78" t="s">
        <v>675</v>
      </c>
      <c r="Q195" s="79" t="s">
        <v>678</v>
      </c>
      <c r="R195" s="80" t="s">
        <v>736</v>
      </c>
      <c r="S195" s="81">
        <f>IF(R195="U",T195/1.2,T195)</f>
        <v>45</v>
      </c>
      <c r="T195" s="82">
        <v>45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 x14ac:dyDescent="0.2">
      <c r="A196" s="64" t="s">
        <v>118</v>
      </c>
      <c r="B196" s="65" t="s">
        <v>142</v>
      </c>
      <c r="C196" s="66" t="s">
        <v>120</v>
      </c>
      <c r="D196" s="67" t="s">
        <v>303</v>
      </c>
      <c r="E196" s="68" t="s">
        <v>329</v>
      </c>
      <c r="F196" s="69"/>
      <c r="G196" s="70" t="s">
        <v>331</v>
      </c>
      <c r="H196" s="71" t="s">
        <v>341</v>
      </c>
      <c r="I196" s="68" t="s">
        <v>158</v>
      </c>
      <c r="J196" s="72">
        <v>2018</v>
      </c>
      <c r="K196" s="73">
        <v>0.75</v>
      </c>
      <c r="L196" s="74">
        <v>1</v>
      </c>
      <c r="M196" s="75" t="s">
        <v>405</v>
      </c>
      <c r="N196" s="76"/>
      <c r="O196" s="77"/>
      <c r="P196" s="78" t="s">
        <v>574</v>
      </c>
      <c r="Q196" s="79" t="s">
        <v>679</v>
      </c>
      <c r="R196" s="80" t="s">
        <v>736</v>
      </c>
      <c r="S196" s="81">
        <f>IF(R196="U",T196/1.2,T196)</f>
        <v>40</v>
      </c>
      <c r="T196" s="82">
        <v>40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 x14ac:dyDescent="0.2">
      <c r="A197" s="64" t="s">
        <v>118</v>
      </c>
      <c r="B197" s="65" t="s">
        <v>142</v>
      </c>
      <c r="C197" s="66" t="s">
        <v>120</v>
      </c>
      <c r="D197" s="67" t="s">
        <v>303</v>
      </c>
      <c r="E197" s="68" t="s">
        <v>329</v>
      </c>
      <c r="F197" s="69"/>
      <c r="G197" s="70" t="s">
        <v>331</v>
      </c>
      <c r="H197" s="71" t="s">
        <v>335</v>
      </c>
      <c r="I197" s="68" t="s">
        <v>158</v>
      </c>
      <c r="J197" s="72">
        <v>2015</v>
      </c>
      <c r="K197" s="73">
        <v>1.5</v>
      </c>
      <c r="L197" s="74">
        <v>1</v>
      </c>
      <c r="M197" s="75" t="s">
        <v>405</v>
      </c>
      <c r="N197" s="76"/>
      <c r="O197" s="77"/>
      <c r="P197" s="78" t="s">
        <v>677</v>
      </c>
      <c r="Q197" s="79" t="s">
        <v>680</v>
      </c>
      <c r="R197" s="80" t="s">
        <v>736</v>
      </c>
      <c r="S197" s="81">
        <f>IF(R197="U",T197/1.2,T197)</f>
        <v>95</v>
      </c>
      <c r="T197" s="82">
        <v>95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 x14ac:dyDescent="0.2">
      <c r="A198" s="64" t="s">
        <v>118</v>
      </c>
      <c r="B198" s="65" t="s">
        <v>142</v>
      </c>
      <c r="C198" s="66" t="s">
        <v>120</v>
      </c>
      <c r="D198" s="67" t="s">
        <v>303</v>
      </c>
      <c r="E198" s="68" t="s">
        <v>329</v>
      </c>
      <c r="F198" s="69"/>
      <c r="G198" s="70" t="s">
        <v>331</v>
      </c>
      <c r="H198" s="71" t="s">
        <v>335</v>
      </c>
      <c r="I198" s="68" t="s">
        <v>158</v>
      </c>
      <c r="J198" s="72">
        <v>2016</v>
      </c>
      <c r="K198" s="73">
        <v>0.75</v>
      </c>
      <c r="L198" s="74">
        <v>2</v>
      </c>
      <c r="M198" s="75" t="s">
        <v>405</v>
      </c>
      <c r="N198" s="76"/>
      <c r="O198" s="77"/>
      <c r="P198" s="78" t="s">
        <v>596</v>
      </c>
      <c r="Q198" s="79" t="s">
        <v>681</v>
      </c>
      <c r="R198" s="80" t="s">
        <v>736</v>
      </c>
      <c r="S198" s="81">
        <f>IF(R198="U",T198/1.2,T198)</f>
        <v>45</v>
      </c>
      <c r="T198" s="82">
        <v>45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 x14ac:dyDescent="0.2">
      <c r="A199" s="64" t="s">
        <v>118</v>
      </c>
      <c r="B199" s="65" t="s">
        <v>142</v>
      </c>
      <c r="C199" s="66" t="s">
        <v>120</v>
      </c>
      <c r="D199" s="67" t="s">
        <v>303</v>
      </c>
      <c r="E199" s="68" t="s">
        <v>329</v>
      </c>
      <c r="F199" s="69"/>
      <c r="G199" s="70" t="s">
        <v>331</v>
      </c>
      <c r="H199" s="71" t="s">
        <v>336</v>
      </c>
      <c r="I199" s="68" t="s">
        <v>158</v>
      </c>
      <c r="J199" s="72">
        <v>2016</v>
      </c>
      <c r="K199" s="73">
        <v>1.5</v>
      </c>
      <c r="L199" s="74">
        <v>1</v>
      </c>
      <c r="M199" s="75" t="s">
        <v>405</v>
      </c>
      <c r="N199" s="76"/>
      <c r="O199" s="77"/>
      <c r="P199" s="78" t="s">
        <v>677</v>
      </c>
      <c r="Q199" s="79" t="s">
        <v>682</v>
      </c>
      <c r="R199" s="80" t="s">
        <v>736</v>
      </c>
      <c r="S199" s="81">
        <f>IF(R199="U",T199/1.2,T199)</f>
        <v>120</v>
      </c>
      <c r="T199" s="82">
        <v>120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 x14ac:dyDescent="0.2">
      <c r="A200" s="64" t="s">
        <v>118</v>
      </c>
      <c r="B200" s="65" t="s">
        <v>142</v>
      </c>
      <c r="C200" s="66" t="s">
        <v>120</v>
      </c>
      <c r="D200" s="67" t="s">
        <v>303</v>
      </c>
      <c r="E200" s="68" t="s">
        <v>329</v>
      </c>
      <c r="F200" s="69"/>
      <c r="G200" s="70" t="s">
        <v>331</v>
      </c>
      <c r="H200" s="71" t="s">
        <v>361</v>
      </c>
      <c r="I200" s="68" t="s">
        <v>158</v>
      </c>
      <c r="J200" s="72">
        <v>2018</v>
      </c>
      <c r="K200" s="73">
        <v>0.75</v>
      </c>
      <c r="L200" s="74">
        <v>4</v>
      </c>
      <c r="M200" s="75" t="s">
        <v>405</v>
      </c>
      <c r="N200" s="76"/>
      <c r="O200" s="77"/>
      <c r="P200" s="78" t="s">
        <v>619</v>
      </c>
      <c r="Q200" s="79" t="s">
        <v>683</v>
      </c>
      <c r="R200" s="80" t="s">
        <v>736</v>
      </c>
      <c r="S200" s="81">
        <f>IF(R200="U",T200/1.2,T200)</f>
        <v>60</v>
      </c>
      <c r="T200" s="82">
        <v>60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 x14ac:dyDescent="0.2">
      <c r="A201" s="64" t="s">
        <v>118</v>
      </c>
      <c r="B201" s="65" t="s">
        <v>142</v>
      </c>
      <c r="C201" s="66" t="s">
        <v>120</v>
      </c>
      <c r="D201" s="67" t="s">
        <v>303</v>
      </c>
      <c r="E201" s="68" t="s">
        <v>329</v>
      </c>
      <c r="F201" s="69"/>
      <c r="G201" s="70" t="s">
        <v>331</v>
      </c>
      <c r="H201" s="71" t="s">
        <v>361</v>
      </c>
      <c r="I201" s="68" t="s">
        <v>158</v>
      </c>
      <c r="J201" s="72">
        <v>2020</v>
      </c>
      <c r="K201" s="73">
        <v>0.75</v>
      </c>
      <c r="L201" s="74">
        <v>4</v>
      </c>
      <c r="M201" s="75" t="s">
        <v>405</v>
      </c>
      <c r="N201" s="76"/>
      <c r="O201" s="77"/>
      <c r="P201" s="78" t="s">
        <v>672</v>
      </c>
      <c r="Q201" s="79" t="s">
        <v>684</v>
      </c>
      <c r="R201" s="80" t="s">
        <v>736</v>
      </c>
      <c r="S201" s="81">
        <f>IF(R201="U",T201/1.2,T201)</f>
        <v>50</v>
      </c>
      <c r="T201" s="82">
        <v>50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 x14ac:dyDescent="0.2">
      <c r="A202" s="64" t="s">
        <v>118</v>
      </c>
      <c r="B202" s="65" t="s">
        <v>142</v>
      </c>
      <c r="C202" s="66" t="s">
        <v>120</v>
      </c>
      <c r="D202" s="67" t="s">
        <v>303</v>
      </c>
      <c r="E202" s="68" t="s">
        <v>329</v>
      </c>
      <c r="F202" s="69"/>
      <c r="G202" s="70" t="s">
        <v>331</v>
      </c>
      <c r="H202" s="71" t="s">
        <v>361</v>
      </c>
      <c r="I202" s="68" t="s">
        <v>158</v>
      </c>
      <c r="J202" s="72">
        <v>2021</v>
      </c>
      <c r="K202" s="73">
        <v>0.75</v>
      </c>
      <c r="L202" s="74">
        <v>2</v>
      </c>
      <c r="M202" s="75" t="s">
        <v>405</v>
      </c>
      <c r="N202" s="76"/>
      <c r="O202" s="77"/>
      <c r="P202" s="78" t="s">
        <v>619</v>
      </c>
      <c r="Q202" s="79" t="s">
        <v>685</v>
      </c>
      <c r="R202" s="80" t="s">
        <v>736</v>
      </c>
      <c r="S202" s="81">
        <f>IF(R202="U",T202/1.2,T202)</f>
        <v>55</v>
      </c>
      <c r="T202" s="82">
        <v>55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 x14ac:dyDescent="0.2">
      <c r="A203" s="64" t="s">
        <v>118</v>
      </c>
      <c r="B203" s="65" t="s">
        <v>142</v>
      </c>
      <c r="C203" s="66" t="s">
        <v>120</v>
      </c>
      <c r="D203" s="67" t="s">
        <v>303</v>
      </c>
      <c r="E203" s="68" t="s">
        <v>329</v>
      </c>
      <c r="F203" s="69"/>
      <c r="G203" s="70" t="s">
        <v>331</v>
      </c>
      <c r="H203" s="71" t="s">
        <v>362</v>
      </c>
      <c r="I203" s="68" t="s">
        <v>158</v>
      </c>
      <c r="J203" s="72">
        <v>2016</v>
      </c>
      <c r="K203" s="73">
        <v>0.75</v>
      </c>
      <c r="L203" s="74">
        <v>1</v>
      </c>
      <c r="M203" s="75" t="s">
        <v>405</v>
      </c>
      <c r="N203" s="76"/>
      <c r="O203" s="77"/>
      <c r="P203" s="78" t="s">
        <v>666</v>
      </c>
      <c r="Q203" s="79" t="s">
        <v>686</v>
      </c>
      <c r="R203" s="80" t="s">
        <v>736</v>
      </c>
      <c r="S203" s="81">
        <f>IF(R203="U",T203/1.2,T203)</f>
        <v>80</v>
      </c>
      <c r="T203" s="82">
        <v>80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 x14ac:dyDescent="0.2">
      <c r="A204" s="64" t="s">
        <v>118</v>
      </c>
      <c r="B204" s="65" t="s">
        <v>142</v>
      </c>
      <c r="C204" s="66" t="s">
        <v>120</v>
      </c>
      <c r="D204" s="67" t="s">
        <v>303</v>
      </c>
      <c r="E204" s="68" t="s">
        <v>329</v>
      </c>
      <c r="F204" s="69"/>
      <c r="G204" s="70" t="s">
        <v>331</v>
      </c>
      <c r="H204" s="71" t="s">
        <v>362</v>
      </c>
      <c r="I204" s="68" t="s">
        <v>158</v>
      </c>
      <c r="J204" s="72">
        <v>2018</v>
      </c>
      <c r="K204" s="73">
        <v>0.75</v>
      </c>
      <c r="L204" s="74">
        <v>2</v>
      </c>
      <c r="M204" s="75" t="s">
        <v>405</v>
      </c>
      <c r="N204" s="76"/>
      <c r="O204" s="77"/>
      <c r="P204" s="78" t="s">
        <v>666</v>
      </c>
      <c r="Q204" s="79" t="s">
        <v>687</v>
      </c>
      <c r="R204" s="80" t="s">
        <v>736</v>
      </c>
      <c r="S204" s="81">
        <f>IF(R204="U",T204/1.2,T204)</f>
        <v>70</v>
      </c>
      <c r="T204" s="82">
        <v>70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 x14ac:dyDescent="0.2">
      <c r="A205" s="64" t="s">
        <v>118</v>
      </c>
      <c r="B205" s="65" t="s">
        <v>142</v>
      </c>
      <c r="C205" s="66" t="s">
        <v>120</v>
      </c>
      <c r="D205" s="67" t="s">
        <v>303</v>
      </c>
      <c r="E205" s="68" t="s">
        <v>329</v>
      </c>
      <c r="F205" s="69"/>
      <c r="G205" s="70" t="s">
        <v>331</v>
      </c>
      <c r="H205" s="71" t="s">
        <v>362</v>
      </c>
      <c r="I205" s="68" t="s">
        <v>158</v>
      </c>
      <c r="J205" s="72">
        <v>2019</v>
      </c>
      <c r="K205" s="73">
        <v>0.75</v>
      </c>
      <c r="L205" s="74">
        <v>1</v>
      </c>
      <c r="M205" s="75" t="s">
        <v>405</v>
      </c>
      <c r="N205" s="76"/>
      <c r="O205" s="77"/>
      <c r="P205" s="78" t="s">
        <v>666</v>
      </c>
      <c r="Q205" s="79" t="s">
        <v>688</v>
      </c>
      <c r="R205" s="80" t="s">
        <v>736</v>
      </c>
      <c r="S205" s="81">
        <f>IF(R205="U",T205/1.2,T205)</f>
        <v>70</v>
      </c>
      <c r="T205" s="82">
        <v>70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 x14ac:dyDescent="0.2">
      <c r="A206" s="64" t="s">
        <v>118</v>
      </c>
      <c r="B206" s="65" t="s">
        <v>142</v>
      </c>
      <c r="C206" s="66" t="s">
        <v>120</v>
      </c>
      <c r="D206" s="67" t="s">
        <v>303</v>
      </c>
      <c r="E206" s="68" t="s">
        <v>329</v>
      </c>
      <c r="F206" s="69"/>
      <c r="G206" s="70" t="s">
        <v>363</v>
      </c>
      <c r="H206" s="71" t="s">
        <v>364</v>
      </c>
      <c r="I206" s="68" t="s">
        <v>333</v>
      </c>
      <c r="J206" s="72">
        <v>2013</v>
      </c>
      <c r="K206" s="73">
        <v>0.75</v>
      </c>
      <c r="L206" s="74">
        <v>4</v>
      </c>
      <c r="M206" s="75" t="s">
        <v>405</v>
      </c>
      <c r="N206" s="76"/>
      <c r="O206" s="77"/>
      <c r="P206" s="78" t="s">
        <v>573</v>
      </c>
      <c r="Q206" s="79" t="s">
        <v>689</v>
      </c>
      <c r="R206" s="80" t="s">
        <v>736</v>
      </c>
      <c r="S206" s="81">
        <f>IF(R206="U",T206/1.2,T206)</f>
        <v>65</v>
      </c>
      <c r="T206" s="82">
        <v>65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 x14ac:dyDescent="0.2">
      <c r="A207" s="64" t="s">
        <v>118</v>
      </c>
      <c r="B207" s="65" t="s">
        <v>142</v>
      </c>
      <c r="C207" s="66" t="s">
        <v>120</v>
      </c>
      <c r="D207" s="67" t="s">
        <v>303</v>
      </c>
      <c r="E207" s="68" t="s">
        <v>329</v>
      </c>
      <c r="F207" s="69"/>
      <c r="G207" s="70" t="s">
        <v>363</v>
      </c>
      <c r="H207" s="71" t="s">
        <v>365</v>
      </c>
      <c r="I207" s="68" t="s">
        <v>158</v>
      </c>
      <c r="J207" s="72">
        <v>2002</v>
      </c>
      <c r="K207" s="73">
        <v>0.75</v>
      </c>
      <c r="L207" s="74">
        <v>3</v>
      </c>
      <c r="M207" s="75" t="s">
        <v>405</v>
      </c>
      <c r="N207" s="76"/>
      <c r="O207" s="77"/>
      <c r="P207" s="78" t="s">
        <v>561</v>
      </c>
      <c r="Q207" s="79" t="s">
        <v>690</v>
      </c>
      <c r="R207" s="80" t="s">
        <v>736</v>
      </c>
      <c r="S207" s="81">
        <f>IF(R207="U",T207/1.2,T207)</f>
        <v>110</v>
      </c>
      <c r="T207" s="82">
        <v>110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 x14ac:dyDescent="0.2">
      <c r="A208" s="64" t="s">
        <v>118</v>
      </c>
      <c r="B208" s="65" t="s">
        <v>142</v>
      </c>
      <c r="C208" s="66" t="s">
        <v>120</v>
      </c>
      <c r="D208" s="67" t="s">
        <v>303</v>
      </c>
      <c r="E208" s="68" t="s">
        <v>329</v>
      </c>
      <c r="F208" s="69"/>
      <c r="G208" s="70" t="s">
        <v>366</v>
      </c>
      <c r="H208" s="71" t="s">
        <v>367</v>
      </c>
      <c r="I208" s="68" t="s">
        <v>333</v>
      </c>
      <c r="J208" s="72">
        <v>2018</v>
      </c>
      <c r="K208" s="73">
        <v>0.75</v>
      </c>
      <c r="L208" s="74">
        <v>1</v>
      </c>
      <c r="M208" s="75" t="s">
        <v>405</v>
      </c>
      <c r="N208" s="76"/>
      <c r="O208" s="77"/>
      <c r="P208" s="78" t="s">
        <v>691</v>
      </c>
      <c r="Q208" s="79" t="s">
        <v>693</v>
      </c>
      <c r="R208" s="80" t="s">
        <v>736</v>
      </c>
      <c r="S208" s="81">
        <f>IF(R208="U",T208/1.2,T208)</f>
        <v>45</v>
      </c>
      <c r="T208" s="82">
        <v>45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 x14ac:dyDescent="0.2">
      <c r="A209" s="64" t="s">
        <v>118</v>
      </c>
      <c r="B209" s="65" t="s">
        <v>142</v>
      </c>
      <c r="C209" s="66" t="s">
        <v>120</v>
      </c>
      <c r="D209" s="67" t="s">
        <v>303</v>
      </c>
      <c r="E209" s="68" t="s">
        <v>329</v>
      </c>
      <c r="F209" s="69"/>
      <c r="G209" s="70" t="s">
        <v>366</v>
      </c>
      <c r="H209" s="71" t="s">
        <v>367</v>
      </c>
      <c r="I209" s="68" t="s">
        <v>333</v>
      </c>
      <c r="J209" s="72">
        <v>2020</v>
      </c>
      <c r="K209" s="73">
        <v>0.75</v>
      </c>
      <c r="L209" s="74">
        <v>2</v>
      </c>
      <c r="M209" s="75" t="s">
        <v>405</v>
      </c>
      <c r="N209" s="76"/>
      <c r="O209" s="77"/>
      <c r="P209" s="78" t="s">
        <v>554</v>
      </c>
      <c r="Q209" s="79" t="s">
        <v>694</v>
      </c>
      <c r="R209" s="80" t="s">
        <v>736</v>
      </c>
      <c r="S209" s="81">
        <f>IF(R209="U",T209/1.2,T209)</f>
        <v>45</v>
      </c>
      <c r="T209" s="82">
        <v>45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 x14ac:dyDescent="0.2">
      <c r="A210" s="64" t="s">
        <v>118</v>
      </c>
      <c r="B210" s="65" t="s">
        <v>142</v>
      </c>
      <c r="C210" s="66" t="s">
        <v>120</v>
      </c>
      <c r="D210" s="67" t="s">
        <v>303</v>
      </c>
      <c r="E210" s="68" t="s">
        <v>329</v>
      </c>
      <c r="F210" s="69"/>
      <c r="G210" s="70" t="s">
        <v>366</v>
      </c>
      <c r="H210" s="71" t="s">
        <v>368</v>
      </c>
      <c r="I210" s="68" t="s">
        <v>333</v>
      </c>
      <c r="J210" s="72">
        <v>2019</v>
      </c>
      <c r="K210" s="73">
        <v>0.75</v>
      </c>
      <c r="L210" s="74">
        <v>2</v>
      </c>
      <c r="M210" s="75" t="s">
        <v>405</v>
      </c>
      <c r="N210" s="76"/>
      <c r="O210" s="77"/>
      <c r="P210" s="78" t="s">
        <v>619</v>
      </c>
      <c r="Q210" s="79" t="s">
        <v>695</v>
      </c>
      <c r="R210" s="80" t="s">
        <v>736</v>
      </c>
      <c r="S210" s="81">
        <f>IF(R210="U",T210/1.2,T210)</f>
        <v>40</v>
      </c>
      <c r="T210" s="82">
        <v>40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 x14ac:dyDescent="0.2">
      <c r="A211" s="64" t="s">
        <v>118</v>
      </c>
      <c r="B211" s="65" t="s">
        <v>142</v>
      </c>
      <c r="C211" s="66" t="s">
        <v>120</v>
      </c>
      <c r="D211" s="67" t="s">
        <v>303</v>
      </c>
      <c r="E211" s="68" t="s">
        <v>329</v>
      </c>
      <c r="F211" s="69"/>
      <c r="G211" s="70" t="s">
        <v>366</v>
      </c>
      <c r="H211" s="71" t="s">
        <v>368</v>
      </c>
      <c r="I211" s="68" t="s">
        <v>333</v>
      </c>
      <c r="J211" s="72">
        <v>2021</v>
      </c>
      <c r="K211" s="73">
        <v>0.75</v>
      </c>
      <c r="L211" s="74">
        <v>3</v>
      </c>
      <c r="M211" s="75" t="s">
        <v>405</v>
      </c>
      <c r="N211" s="76"/>
      <c r="O211" s="77"/>
      <c r="P211" s="78" t="s">
        <v>666</v>
      </c>
      <c r="Q211" s="79" t="s">
        <v>696</v>
      </c>
      <c r="R211" s="80" t="s">
        <v>736</v>
      </c>
      <c r="S211" s="81">
        <f>IF(R211="U",T211/1.2,T211)</f>
        <v>45</v>
      </c>
      <c r="T211" s="82">
        <v>45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 x14ac:dyDescent="0.2">
      <c r="A212" s="64" t="s">
        <v>118</v>
      </c>
      <c r="B212" s="65" t="s">
        <v>142</v>
      </c>
      <c r="C212" s="66" t="s">
        <v>120</v>
      </c>
      <c r="D212" s="67" t="s">
        <v>303</v>
      </c>
      <c r="E212" s="68" t="s">
        <v>329</v>
      </c>
      <c r="F212" s="69"/>
      <c r="G212" s="70" t="s">
        <v>366</v>
      </c>
      <c r="H212" s="71" t="s">
        <v>369</v>
      </c>
      <c r="I212" s="68" t="s">
        <v>333</v>
      </c>
      <c r="J212" s="72">
        <v>2020</v>
      </c>
      <c r="K212" s="73">
        <v>0.75</v>
      </c>
      <c r="L212" s="74">
        <v>4</v>
      </c>
      <c r="M212" s="75" t="s">
        <v>405</v>
      </c>
      <c r="N212" s="76"/>
      <c r="O212" s="77"/>
      <c r="P212" s="78" t="s">
        <v>692</v>
      </c>
      <c r="Q212" s="79" t="s">
        <v>697</v>
      </c>
      <c r="R212" s="80" t="s">
        <v>736</v>
      </c>
      <c r="S212" s="81">
        <f>IF(R212="U",T212/1.2,T212)</f>
        <v>85</v>
      </c>
      <c r="T212" s="82">
        <v>85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 x14ac:dyDescent="0.2">
      <c r="A213" s="64" t="s">
        <v>118</v>
      </c>
      <c r="B213" s="65" t="s">
        <v>142</v>
      </c>
      <c r="C213" s="66" t="s">
        <v>120</v>
      </c>
      <c r="D213" s="67" t="s">
        <v>303</v>
      </c>
      <c r="E213" s="68" t="s">
        <v>329</v>
      </c>
      <c r="F213" s="69"/>
      <c r="G213" s="70" t="s">
        <v>366</v>
      </c>
      <c r="H213" s="71" t="s">
        <v>370</v>
      </c>
      <c r="I213" s="68" t="s">
        <v>158</v>
      </c>
      <c r="J213" s="72">
        <v>2018</v>
      </c>
      <c r="K213" s="73">
        <v>0.75</v>
      </c>
      <c r="L213" s="74">
        <v>6</v>
      </c>
      <c r="M213" s="75" t="s">
        <v>405</v>
      </c>
      <c r="N213" s="76"/>
      <c r="O213" s="77"/>
      <c r="P213" s="78" t="s">
        <v>418</v>
      </c>
      <c r="Q213" s="79" t="s">
        <v>698</v>
      </c>
      <c r="R213" s="80" t="s">
        <v>736</v>
      </c>
      <c r="S213" s="81">
        <f>IF(R213="U",T213/1.2,T213)</f>
        <v>45</v>
      </c>
      <c r="T213" s="82">
        <v>45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 x14ac:dyDescent="0.2">
      <c r="A214" s="64" t="s">
        <v>118</v>
      </c>
      <c r="B214" s="65" t="s">
        <v>142</v>
      </c>
      <c r="C214" s="66" t="s">
        <v>120</v>
      </c>
      <c r="D214" s="67" t="s">
        <v>303</v>
      </c>
      <c r="E214" s="68" t="s">
        <v>329</v>
      </c>
      <c r="F214" s="69"/>
      <c r="G214" s="70" t="s">
        <v>366</v>
      </c>
      <c r="H214" s="71" t="s">
        <v>357</v>
      </c>
      <c r="I214" s="68" t="s">
        <v>158</v>
      </c>
      <c r="J214" s="72">
        <v>2004</v>
      </c>
      <c r="K214" s="73">
        <v>0.75</v>
      </c>
      <c r="L214" s="74">
        <v>1</v>
      </c>
      <c r="M214" s="75" t="s">
        <v>405</v>
      </c>
      <c r="N214" s="76"/>
      <c r="O214" s="77"/>
      <c r="P214" s="78" t="s">
        <v>675</v>
      </c>
      <c r="Q214" s="79" t="s">
        <v>699</v>
      </c>
      <c r="R214" s="80" t="s">
        <v>736</v>
      </c>
      <c r="S214" s="81">
        <f>IF(R214="U",T214/1.2,T214)</f>
        <v>50</v>
      </c>
      <c r="T214" s="82">
        <v>50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 x14ac:dyDescent="0.2">
      <c r="A215" s="64" t="s">
        <v>118</v>
      </c>
      <c r="B215" s="65" t="s">
        <v>142</v>
      </c>
      <c r="C215" s="66" t="s">
        <v>120</v>
      </c>
      <c r="D215" s="67" t="s">
        <v>303</v>
      </c>
      <c r="E215" s="68" t="s">
        <v>329</v>
      </c>
      <c r="F215" s="69"/>
      <c r="G215" s="70" t="s">
        <v>366</v>
      </c>
      <c r="H215" s="71" t="s">
        <v>357</v>
      </c>
      <c r="I215" s="68" t="s">
        <v>158</v>
      </c>
      <c r="J215" s="72">
        <v>2011</v>
      </c>
      <c r="K215" s="73">
        <v>0.75</v>
      </c>
      <c r="L215" s="74">
        <v>1</v>
      </c>
      <c r="M215" s="75" t="s">
        <v>405</v>
      </c>
      <c r="N215" s="76"/>
      <c r="O215" s="77"/>
      <c r="P215" s="78" t="s">
        <v>666</v>
      </c>
      <c r="Q215" s="79" t="s">
        <v>700</v>
      </c>
      <c r="R215" s="80" t="s">
        <v>736</v>
      </c>
      <c r="S215" s="81">
        <f>IF(R215="U",T215/1.2,T215)</f>
        <v>45</v>
      </c>
      <c r="T215" s="82">
        <v>45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 x14ac:dyDescent="0.2">
      <c r="A216" s="64" t="s">
        <v>118</v>
      </c>
      <c r="B216" s="65" t="s">
        <v>142</v>
      </c>
      <c r="C216" s="66" t="s">
        <v>120</v>
      </c>
      <c r="D216" s="67" t="s">
        <v>303</v>
      </c>
      <c r="E216" s="68" t="s">
        <v>329</v>
      </c>
      <c r="F216" s="69"/>
      <c r="G216" s="70" t="s">
        <v>366</v>
      </c>
      <c r="H216" s="71" t="s">
        <v>357</v>
      </c>
      <c r="I216" s="68" t="s">
        <v>158</v>
      </c>
      <c r="J216" s="72">
        <v>2017</v>
      </c>
      <c r="K216" s="73">
        <v>0.75</v>
      </c>
      <c r="L216" s="74">
        <v>1</v>
      </c>
      <c r="M216" s="75" t="s">
        <v>405</v>
      </c>
      <c r="N216" s="76"/>
      <c r="O216" s="77"/>
      <c r="P216" s="78" t="s">
        <v>675</v>
      </c>
      <c r="Q216" s="79" t="s">
        <v>703</v>
      </c>
      <c r="R216" s="80" t="s">
        <v>736</v>
      </c>
      <c r="S216" s="81">
        <f>IF(R216="U",T216/1.2,T216)</f>
        <v>42</v>
      </c>
      <c r="T216" s="82">
        <v>42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 x14ac:dyDescent="0.2">
      <c r="A217" s="64" t="s">
        <v>118</v>
      </c>
      <c r="B217" s="65" t="s">
        <v>142</v>
      </c>
      <c r="C217" s="66" t="s">
        <v>120</v>
      </c>
      <c r="D217" s="67" t="s">
        <v>303</v>
      </c>
      <c r="E217" s="68" t="s">
        <v>329</v>
      </c>
      <c r="F217" s="69"/>
      <c r="G217" s="70" t="s">
        <v>366</v>
      </c>
      <c r="H217" s="71" t="s">
        <v>357</v>
      </c>
      <c r="I217" s="68" t="s">
        <v>158</v>
      </c>
      <c r="J217" s="72">
        <v>2018</v>
      </c>
      <c r="K217" s="73">
        <v>0.75</v>
      </c>
      <c r="L217" s="74">
        <v>1</v>
      </c>
      <c r="M217" s="75" t="s">
        <v>405</v>
      </c>
      <c r="N217" s="76"/>
      <c r="O217" s="77"/>
      <c r="P217" s="78" t="s">
        <v>675</v>
      </c>
      <c r="Q217" s="79" t="s">
        <v>704</v>
      </c>
      <c r="R217" s="80" t="s">
        <v>736</v>
      </c>
      <c r="S217" s="81">
        <f>IF(R217="U",T217/1.2,T217)</f>
        <v>42</v>
      </c>
      <c r="T217" s="82">
        <v>42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 x14ac:dyDescent="0.2">
      <c r="A218" s="64" t="s">
        <v>118</v>
      </c>
      <c r="B218" s="65" t="s">
        <v>142</v>
      </c>
      <c r="C218" s="66" t="s">
        <v>120</v>
      </c>
      <c r="D218" s="67" t="s">
        <v>303</v>
      </c>
      <c r="E218" s="68" t="s">
        <v>329</v>
      </c>
      <c r="F218" s="69"/>
      <c r="G218" s="70" t="s">
        <v>366</v>
      </c>
      <c r="H218" s="71" t="s">
        <v>357</v>
      </c>
      <c r="I218" s="68" t="s">
        <v>158</v>
      </c>
      <c r="J218" s="72">
        <v>2020</v>
      </c>
      <c r="K218" s="73">
        <v>0.75</v>
      </c>
      <c r="L218" s="74">
        <v>3</v>
      </c>
      <c r="M218" s="75" t="s">
        <v>405</v>
      </c>
      <c r="N218" s="76"/>
      <c r="O218" s="77"/>
      <c r="P218" s="78" t="s">
        <v>675</v>
      </c>
      <c r="Q218" s="79" t="s">
        <v>705</v>
      </c>
      <c r="R218" s="80" t="s">
        <v>736</v>
      </c>
      <c r="S218" s="81">
        <f>IF(R218="U",T218/1.2,T218)</f>
        <v>42</v>
      </c>
      <c r="T218" s="82">
        <v>42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 x14ac:dyDescent="0.2">
      <c r="A219" s="64" t="s">
        <v>118</v>
      </c>
      <c r="B219" s="65" t="s">
        <v>142</v>
      </c>
      <c r="C219" s="66" t="s">
        <v>120</v>
      </c>
      <c r="D219" s="67" t="s">
        <v>303</v>
      </c>
      <c r="E219" s="68" t="s">
        <v>329</v>
      </c>
      <c r="F219" s="69"/>
      <c r="G219" s="70" t="s">
        <v>366</v>
      </c>
      <c r="H219" s="71" t="s">
        <v>371</v>
      </c>
      <c r="I219" s="68" t="s">
        <v>158</v>
      </c>
      <c r="J219" s="72">
        <v>2020</v>
      </c>
      <c r="K219" s="73">
        <v>0.75</v>
      </c>
      <c r="L219" s="74">
        <v>2</v>
      </c>
      <c r="M219" s="75" t="s">
        <v>405</v>
      </c>
      <c r="N219" s="76"/>
      <c r="O219" s="77"/>
      <c r="P219" s="78" t="s">
        <v>666</v>
      </c>
      <c r="Q219" s="79" t="s">
        <v>706</v>
      </c>
      <c r="R219" s="80" t="s">
        <v>736</v>
      </c>
      <c r="S219" s="81">
        <f>IF(R219="U",T219/1.2,T219)</f>
        <v>40</v>
      </c>
      <c r="T219" s="82">
        <v>40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 x14ac:dyDescent="0.2">
      <c r="A220" s="64" t="s">
        <v>118</v>
      </c>
      <c r="B220" s="65" t="s">
        <v>119</v>
      </c>
      <c r="C220" s="66" t="s">
        <v>120</v>
      </c>
      <c r="D220" s="67" t="s">
        <v>372</v>
      </c>
      <c r="E220" s="68" t="s">
        <v>373</v>
      </c>
      <c r="F220" s="69"/>
      <c r="G220" s="70" t="s">
        <v>374</v>
      </c>
      <c r="H220" s="71" t="s">
        <v>375</v>
      </c>
      <c r="I220" s="68" t="s">
        <v>153</v>
      </c>
      <c r="J220" s="72">
        <v>2020</v>
      </c>
      <c r="K220" s="73">
        <v>0.75</v>
      </c>
      <c r="L220" s="74">
        <v>1</v>
      </c>
      <c r="M220" s="75" t="s">
        <v>405</v>
      </c>
      <c r="N220" s="76"/>
      <c r="O220" s="77"/>
      <c r="P220" s="78" t="s">
        <v>701</v>
      </c>
      <c r="Q220" s="79" t="s">
        <v>707</v>
      </c>
      <c r="R220" s="80" t="s">
        <v>736</v>
      </c>
      <c r="S220" s="81">
        <f>IF(R220="U",T220/1.2,T220)</f>
        <v>180</v>
      </c>
      <c r="T220" s="82">
        <v>180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 x14ac:dyDescent="0.2">
      <c r="A221" s="64" t="s">
        <v>118</v>
      </c>
      <c r="B221" s="65" t="s">
        <v>142</v>
      </c>
      <c r="C221" s="66" t="s">
        <v>120</v>
      </c>
      <c r="D221" s="67" t="s">
        <v>376</v>
      </c>
      <c r="E221" s="68" t="s">
        <v>377</v>
      </c>
      <c r="F221" s="69"/>
      <c r="G221" s="70" t="s">
        <v>378</v>
      </c>
      <c r="H221" s="71" t="s">
        <v>379</v>
      </c>
      <c r="I221" s="68" t="s">
        <v>214</v>
      </c>
      <c r="J221" s="72">
        <v>2019</v>
      </c>
      <c r="K221" s="73">
        <v>0.75</v>
      </c>
      <c r="L221" s="74">
        <v>24</v>
      </c>
      <c r="M221" s="75" t="s">
        <v>405</v>
      </c>
      <c r="N221" s="76"/>
      <c r="O221" s="77"/>
      <c r="P221" s="78" t="s">
        <v>702</v>
      </c>
      <c r="Q221" s="79" t="s">
        <v>708</v>
      </c>
      <c r="R221" s="80" t="s">
        <v>737</v>
      </c>
      <c r="S221" s="81">
        <f>IF(R221="U",T221/1.2,T221)</f>
        <v>83.333333333333343</v>
      </c>
      <c r="T221" s="82">
        <v>100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 x14ac:dyDescent="0.2">
      <c r="A222" s="64" t="s">
        <v>118</v>
      </c>
      <c r="B222" s="65" t="s">
        <v>142</v>
      </c>
      <c r="C222" s="66" t="s">
        <v>120</v>
      </c>
      <c r="D222" s="67" t="s">
        <v>376</v>
      </c>
      <c r="E222" s="68" t="s">
        <v>377</v>
      </c>
      <c r="F222" s="69"/>
      <c r="G222" s="70" t="s">
        <v>378</v>
      </c>
      <c r="H222" s="71" t="s">
        <v>380</v>
      </c>
      <c r="I222" s="68" t="s">
        <v>214</v>
      </c>
      <c r="J222" s="72">
        <v>2019</v>
      </c>
      <c r="K222" s="73">
        <v>0.75</v>
      </c>
      <c r="L222" s="74">
        <v>24</v>
      </c>
      <c r="M222" s="75" t="s">
        <v>405</v>
      </c>
      <c r="N222" s="76"/>
      <c r="O222" s="77"/>
      <c r="P222" s="78" t="s">
        <v>702</v>
      </c>
      <c r="Q222" s="79" t="s">
        <v>709</v>
      </c>
      <c r="R222" s="80" t="s">
        <v>737</v>
      </c>
      <c r="S222" s="81">
        <f>IF(R222="U",T222/1.2,T222)</f>
        <v>66.666666666666671</v>
      </c>
      <c r="T222" s="82">
        <v>80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 x14ac:dyDescent="0.2">
      <c r="A223" s="64" t="s">
        <v>118</v>
      </c>
      <c r="B223" s="65" t="s">
        <v>142</v>
      </c>
      <c r="C223" s="66" t="s">
        <v>120</v>
      </c>
      <c r="D223" s="67" t="s">
        <v>376</v>
      </c>
      <c r="E223" s="68" t="s">
        <v>377</v>
      </c>
      <c r="F223" s="69"/>
      <c r="G223" s="70" t="s">
        <v>378</v>
      </c>
      <c r="H223" s="71" t="s">
        <v>380</v>
      </c>
      <c r="I223" s="68" t="s">
        <v>214</v>
      </c>
      <c r="J223" s="72">
        <v>2020</v>
      </c>
      <c r="K223" s="73">
        <v>0.75</v>
      </c>
      <c r="L223" s="74">
        <v>24</v>
      </c>
      <c r="M223" s="75" t="s">
        <v>405</v>
      </c>
      <c r="N223" s="76"/>
      <c r="O223" s="77"/>
      <c r="P223" s="78" t="s">
        <v>702</v>
      </c>
      <c r="Q223" s="79" t="s">
        <v>710</v>
      </c>
      <c r="R223" s="80" t="s">
        <v>737</v>
      </c>
      <c r="S223" s="81">
        <f>IF(R223="U",T223/1.2,T223)</f>
        <v>66.666666666666671</v>
      </c>
      <c r="T223" s="82">
        <v>80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 x14ac:dyDescent="0.2">
      <c r="A224" s="64" t="s">
        <v>118</v>
      </c>
      <c r="B224" s="65" t="s">
        <v>119</v>
      </c>
      <c r="C224" s="66" t="s">
        <v>120</v>
      </c>
      <c r="D224" s="67" t="s">
        <v>376</v>
      </c>
      <c r="E224" s="68" t="s">
        <v>377</v>
      </c>
      <c r="F224" s="69"/>
      <c r="G224" s="70" t="s">
        <v>378</v>
      </c>
      <c r="H224" s="71" t="s">
        <v>381</v>
      </c>
      <c r="I224" s="68" t="s">
        <v>153</v>
      </c>
      <c r="J224" s="72">
        <v>2018</v>
      </c>
      <c r="K224" s="73">
        <v>0.75</v>
      </c>
      <c r="L224" s="74">
        <v>24</v>
      </c>
      <c r="M224" s="75" t="s">
        <v>405</v>
      </c>
      <c r="N224" s="76"/>
      <c r="O224" s="77"/>
      <c r="P224" s="78" t="s">
        <v>702</v>
      </c>
      <c r="Q224" s="79" t="s">
        <v>711</v>
      </c>
      <c r="R224" s="80" t="s">
        <v>737</v>
      </c>
      <c r="S224" s="81">
        <f>IF(R224="U",T224/1.2,T224)</f>
        <v>91.666666666666671</v>
      </c>
      <c r="T224" s="82">
        <v>110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 x14ac:dyDescent="0.2">
      <c r="A225" s="64" t="s">
        <v>118</v>
      </c>
      <c r="B225" s="65" t="s">
        <v>119</v>
      </c>
      <c r="C225" s="66" t="s">
        <v>120</v>
      </c>
      <c r="D225" s="67" t="s">
        <v>376</v>
      </c>
      <c r="E225" s="68" t="s">
        <v>377</v>
      </c>
      <c r="F225" s="69"/>
      <c r="G225" s="70" t="s">
        <v>378</v>
      </c>
      <c r="H225" s="71" t="s">
        <v>381</v>
      </c>
      <c r="I225" s="68" t="s">
        <v>153</v>
      </c>
      <c r="J225" s="72">
        <v>2019</v>
      </c>
      <c r="K225" s="73">
        <v>0.75</v>
      </c>
      <c r="L225" s="74">
        <v>24</v>
      </c>
      <c r="M225" s="75" t="s">
        <v>405</v>
      </c>
      <c r="N225" s="76"/>
      <c r="O225" s="77"/>
      <c r="P225" s="78" t="s">
        <v>712</v>
      </c>
      <c r="Q225" s="79" t="s">
        <v>713</v>
      </c>
      <c r="R225" s="80" t="s">
        <v>737</v>
      </c>
      <c r="S225" s="81">
        <f>IF(R225="U",T225/1.2,T225)</f>
        <v>91.666666666666671</v>
      </c>
      <c r="T225" s="82">
        <v>110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 x14ac:dyDescent="0.2">
      <c r="A226" s="64" t="s">
        <v>118</v>
      </c>
      <c r="B226" s="65" t="s">
        <v>119</v>
      </c>
      <c r="C226" s="66" t="s">
        <v>120</v>
      </c>
      <c r="D226" s="67" t="s">
        <v>376</v>
      </c>
      <c r="E226" s="68" t="s">
        <v>377</v>
      </c>
      <c r="F226" s="69"/>
      <c r="G226" s="70" t="s">
        <v>378</v>
      </c>
      <c r="H226" s="71" t="s">
        <v>382</v>
      </c>
      <c r="I226" s="68" t="s">
        <v>153</v>
      </c>
      <c r="J226" s="72">
        <v>2018</v>
      </c>
      <c r="K226" s="73">
        <v>0.75</v>
      </c>
      <c r="L226" s="74">
        <v>24</v>
      </c>
      <c r="M226" s="75" t="s">
        <v>405</v>
      </c>
      <c r="N226" s="76"/>
      <c r="O226" s="77"/>
      <c r="P226" s="78" t="s">
        <v>714</v>
      </c>
      <c r="Q226" s="79" t="s">
        <v>715</v>
      </c>
      <c r="R226" s="80" t="s">
        <v>737</v>
      </c>
      <c r="S226" s="81">
        <f>IF(R226="U",T226/1.2,T226)</f>
        <v>66.666666666666671</v>
      </c>
      <c r="T226" s="82">
        <v>80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 x14ac:dyDescent="0.2">
      <c r="A227" s="64" t="s">
        <v>118</v>
      </c>
      <c r="B227" s="65" t="s">
        <v>119</v>
      </c>
      <c r="C227" s="66" t="s">
        <v>120</v>
      </c>
      <c r="D227" s="67" t="s">
        <v>376</v>
      </c>
      <c r="E227" s="68" t="s">
        <v>377</v>
      </c>
      <c r="F227" s="69"/>
      <c r="G227" s="70" t="s">
        <v>378</v>
      </c>
      <c r="H227" s="71" t="s">
        <v>382</v>
      </c>
      <c r="I227" s="68" t="s">
        <v>153</v>
      </c>
      <c r="J227" s="72">
        <v>2019</v>
      </c>
      <c r="K227" s="73">
        <v>0.75</v>
      </c>
      <c r="L227" s="74">
        <v>24</v>
      </c>
      <c r="M227" s="75" t="s">
        <v>405</v>
      </c>
      <c r="N227" s="76"/>
      <c r="O227" s="77"/>
      <c r="P227" s="78" t="s">
        <v>702</v>
      </c>
      <c r="Q227" s="79" t="s">
        <v>716</v>
      </c>
      <c r="R227" s="80" t="s">
        <v>737</v>
      </c>
      <c r="S227" s="81">
        <f>IF(R227="U",T227/1.2,T227)</f>
        <v>66.666666666666671</v>
      </c>
      <c r="T227" s="82">
        <v>80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 x14ac:dyDescent="0.2">
      <c r="A228" s="64" t="s">
        <v>118</v>
      </c>
      <c r="B228" s="65" t="s">
        <v>119</v>
      </c>
      <c r="C228" s="66" t="s">
        <v>120</v>
      </c>
      <c r="D228" s="67" t="s">
        <v>376</v>
      </c>
      <c r="E228" s="68" t="s">
        <v>377</v>
      </c>
      <c r="F228" s="69"/>
      <c r="G228" s="70" t="s">
        <v>378</v>
      </c>
      <c r="H228" s="71" t="s">
        <v>383</v>
      </c>
      <c r="I228" s="68" t="s">
        <v>153</v>
      </c>
      <c r="J228" s="72">
        <v>2018</v>
      </c>
      <c r="K228" s="73">
        <v>0.75</v>
      </c>
      <c r="L228" s="74">
        <v>24</v>
      </c>
      <c r="M228" s="75" t="s">
        <v>405</v>
      </c>
      <c r="N228" s="76"/>
      <c r="O228" s="77"/>
      <c r="P228" s="78" t="s">
        <v>702</v>
      </c>
      <c r="Q228" s="79" t="s">
        <v>717</v>
      </c>
      <c r="R228" s="80" t="s">
        <v>737</v>
      </c>
      <c r="S228" s="81">
        <f>IF(R228="U",T228/1.2,T228)</f>
        <v>91.666666666666671</v>
      </c>
      <c r="T228" s="82">
        <v>110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s="1" customFormat="1" ht="33" customHeight="1" x14ac:dyDescent="0.2">
      <c r="A229" s="64" t="s">
        <v>118</v>
      </c>
      <c r="B229" s="65" t="s">
        <v>119</v>
      </c>
      <c r="C229" s="66" t="s">
        <v>120</v>
      </c>
      <c r="D229" s="67" t="s">
        <v>376</v>
      </c>
      <c r="E229" s="68" t="s">
        <v>377</v>
      </c>
      <c r="F229" s="69"/>
      <c r="G229" s="169" t="s">
        <v>384</v>
      </c>
      <c r="H229" s="171" t="s">
        <v>385</v>
      </c>
      <c r="I229" s="68" t="s">
        <v>386</v>
      </c>
      <c r="J229" s="72">
        <v>2020</v>
      </c>
      <c r="K229" s="170">
        <v>4.5</v>
      </c>
      <c r="L229" s="74">
        <v>1</v>
      </c>
      <c r="M229" s="75" t="s">
        <v>405</v>
      </c>
      <c r="N229" s="76"/>
      <c r="O229" s="77"/>
      <c r="P229" s="78" t="s">
        <v>460</v>
      </c>
      <c r="Q229" s="79" t="s">
        <v>718</v>
      </c>
      <c r="R229" s="80" t="s">
        <v>737</v>
      </c>
      <c r="S229" s="81">
        <f>IF(R229="U",T229/1.2,T229)</f>
        <v>2000</v>
      </c>
      <c r="T229" s="82">
        <v>2400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 x14ac:dyDescent="0.2">
      <c r="A230" s="64" t="s">
        <v>118</v>
      </c>
      <c r="B230" s="65" t="s">
        <v>119</v>
      </c>
      <c r="C230" s="66" t="s">
        <v>120</v>
      </c>
      <c r="D230" s="67" t="s">
        <v>376</v>
      </c>
      <c r="E230" s="68" t="s">
        <v>377</v>
      </c>
      <c r="F230" s="69"/>
      <c r="G230" s="70" t="s">
        <v>384</v>
      </c>
      <c r="H230" s="71" t="s">
        <v>387</v>
      </c>
      <c r="I230" s="68" t="s">
        <v>388</v>
      </c>
      <c r="J230" s="72">
        <v>2019</v>
      </c>
      <c r="K230" s="73">
        <v>0.75</v>
      </c>
      <c r="L230" s="74">
        <v>8</v>
      </c>
      <c r="M230" s="75" t="s">
        <v>405</v>
      </c>
      <c r="N230" s="76"/>
      <c r="O230" s="77"/>
      <c r="P230" s="78" t="s">
        <v>460</v>
      </c>
      <c r="Q230" s="79" t="s">
        <v>719</v>
      </c>
      <c r="R230" s="80" t="s">
        <v>737</v>
      </c>
      <c r="S230" s="81">
        <f>IF(R230="U",T230/1.2,T230)</f>
        <v>283.33333333333337</v>
      </c>
      <c r="T230" s="82">
        <v>340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 x14ac:dyDescent="0.2">
      <c r="A231" s="64" t="s">
        <v>118</v>
      </c>
      <c r="B231" s="65" t="s">
        <v>119</v>
      </c>
      <c r="C231" s="66" t="s">
        <v>120</v>
      </c>
      <c r="D231" s="67" t="s">
        <v>376</v>
      </c>
      <c r="E231" s="68" t="s">
        <v>377</v>
      </c>
      <c r="F231" s="69"/>
      <c r="G231" s="70" t="s">
        <v>384</v>
      </c>
      <c r="H231" s="71" t="s">
        <v>389</v>
      </c>
      <c r="I231" s="68" t="s">
        <v>388</v>
      </c>
      <c r="J231" s="72">
        <v>2020</v>
      </c>
      <c r="K231" s="73">
        <v>0.75</v>
      </c>
      <c r="L231" s="74">
        <v>5</v>
      </c>
      <c r="M231" s="75" t="s">
        <v>405</v>
      </c>
      <c r="N231" s="76"/>
      <c r="O231" s="77"/>
      <c r="P231" s="78" t="s">
        <v>460</v>
      </c>
      <c r="Q231" s="79" t="s">
        <v>720</v>
      </c>
      <c r="R231" s="80" t="s">
        <v>737</v>
      </c>
      <c r="S231" s="81">
        <f>IF(R231="U",T231/1.2,T231)</f>
        <v>300</v>
      </c>
      <c r="T231" s="82">
        <v>360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 x14ac:dyDescent="0.2">
      <c r="A232" s="64" t="s">
        <v>118</v>
      </c>
      <c r="B232" s="65" t="s">
        <v>119</v>
      </c>
      <c r="C232" s="66" t="s">
        <v>120</v>
      </c>
      <c r="D232" s="67" t="s">
        <v>376</v>
      </c>
      <c r="E232" s="68" t="s">
        <v>377</v>
      </c>
      <c r="F232" s="69"/>
      <c r="G232" s="70" t="s">
        <v>384</v>
      </c>
      <c r="H232" s="71" t="s">
        <v>390</v>
      </c>
      <c r="I232" s="68" t="s">
        <v>124</v>
      </c>
      <c r="J232" s="72">
        <v>2020</v>
      </c>
      <c r="K232" s="73">
        <v>0.75</v>
      </c>
      <c r="L232" s="74">
        <v>4</v>
      </c>
      <c r="M232" s="75" t="s">
        <v>405</v>
      </c>
      <c r="N232" s="76"/>
      <c r="O232" s="77"/>
      <c r="P232" s="78" t="s">
        <v>460</v>
      </c>
      <c r="Q232" s="79" t="s">
        <v>721</v>
      </c>
      <c r="R232" s="80" t="s">
        <v>737</v>
      </c>
      <c r="S232" s="81">
        <f>IF(R232="U",T232/1.2,T232)</f>
        <v>300</v>
      </c>
      <c r="T232" s="82">
        <v>360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 x14ac:dyDescent="0.2">
      <c r="A233" s="64" t="s">
        <v>118</v>
      </c>
      <c r="B233" s="65" t="s">
        <v>142</v>
      </c>
      <c r="C233" s="66" t="s">
        <v>120</v>
      </c>
      <c r="D233" s="67" t="s">
        <v>376</v>
      </c>
      <c r="E233" s="68" t="s">
        <v>377</v>
      </c>
      <c r="F233" s="69"/>
      <c r="G233" s="70" t="s">
        <v>384</v>
      </c>
      <c r="H233" s="71" t="s">
        <v>391</v>
      </c>
      <c r="I233" s="68" t="s">
        <v>126</v>
      </c>
      <c r="J233" s="72">
        <v>2020</v>
      </c>
      <c r="K233" s="73">
        <v>0.75</v>
      </c>
      <c r="L233" s="74">
        <v>1</v>
      </c>
      <c r="M233" s="75" t="s">
        <v>405</v>
      </c>
      <c r="N233" s="76"/>
      <c r="O233" s="77"/>
      <c r="P233" s="78" t="s">
        <v>460</v>
      </c>
      <c r="Q233" s="79" t="s">
        <v>722</v>
      </c>
      <c r="R233" s="80" t="s">
        <v>737</v>
      </c>
      <c r="S233" s="81">
        <f>IF(R233="U",T233/1.2,T233)</f>
        <v>300</v>
      </c>
      <c r="T233" s="82">
        <v>360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 x14ac:dyDescent="0.2">
      <c r="A234" s="64" t="s">
        <v>118</v>
      </c>
      <c r="B234" s="65" t="s">
        <v>142</v>
      </c>
      <c r="C234" s="66" t="s">
        <v>120</v>
      </c>
      <c r="D234" s="67" t="s">
        <v>376</v>
      </c>
      <c r="E234" s="68" t="s">
        <v>377</v>
      </c>
      <c r="F234" s="69"/>
      <c r="G234" s="70" t="s">
        <v>392</v>
      </c>
      <c r="H234" s="71" t="s">
        <v>393</v>
      </c>
      <c r="I234" s="68" t="s">
        <v>126</v>
      </c>
      <c r="J234" s="72">
        <v>2020</v>
      </c>
      <c r="K234" s="73">
        <v>0.75</v>
      </c>
      <c r="L234" s="74">
        <v>15</v>
      </c>
      <c r="M234" s="75" t="s">
        <v>405</v>
      </c>
      <c r="N234" s="76"/>
      <c r="O234" s="77"/>
      <c r="P234" s="78" t="s">
        <v>460</v>
      </c>
      <c r="Q234" s="79" t="s">
        <v>723</v>
      </c>
      <c r="R234" s="80" t="s">
        <v>737</v>
      </c>
      <c r="S234" s="81">
        <f>IF(R234="U",T234/1.2,T234)</f>
        <v>225</v>
      </c>
      <c r="T234" s="82">
        <v>270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s="1" customFormat="1" ht="32" customHeight="1" x14ac:dyDescent="0.2">
      <c r="A235" s="64" t="s">
        <v>118</v>
      </c>
      <c r="B235" s="65" t="s">
        <v>119</v>
      </c>
      <c r="C235" s="66" t="s">
        <v>120</v>
      </c>
      <c r="D235" s="67" t="s">
        <v>376</v>
      </c>
      <c r="E235" s="68" t="s">
        <v>377</v>
      </c>
      <c r="F235" s="69"/>
      <c r="G235" s="169" t="s">
        <v>392</v>
      </c>
      <c r="H235" s="171" t="s">
        <v>394</v>
      </c>
      <c r="I235" s="68" t="s">
        <v>386</v>
      </c>
      <c r="J235" s="72">
        <v>2019</v>
      </c>
      <c r="K235" s="170">
        <v>0.75</v>
      </c>
      <c r="L235" s="74">
        <v>8</v>
      </c>
      <c r="M235" s="75" t="s">
        <v>405</v>
      </c>
      <c r="N235" s="76"/>
      <c r="O235" s="77"/>
      <c r="P235" s="78" t="s">
        <v>460</v>
      </c>
      <c r="Q235" s="79" t="s">
        <v>724</v>
      </c>
      <c r="R235" s="80" t="s">
        <v>737</v>
      </c>
      <c r="S235" s="81">
        <f>IF(R235="U",T235/1.2,T235)</f>
        <v>2916.666666666667</v>
      </c>
      <c r="T235" s="82">
        <v>3500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s="1" customFormat="1" ht="32" customHeight="1" x14ac:dyDescent="0.2">
      <c r="A236" s="64" t="s">
        <v>118</v>
      </c>
      <c r="B236" s="65" t="s">
        <v>119</v>
      </c>
      <c r="C236" s="66" t="s">
        <v>120</v>
      </c>
      <c r="D236" s="67" t="s">
        <v>376</v>
      </c>
      <c r="E236" s="68" t="s">
        <v>377</v>
      </c>
      <c r="F236" s="69"/>
      <c r="G236" s="169" t="s">
        <v>392</v>
      </c>
      <c r="H236" s="171" t="s">
        <v>395</v>
      </c>
      <c r="I236" s="68" t="s">
        <v>386</v>
      </c>
      <c r="J236" s="72">
        <v>2017</v>
      </c>
      <c r="K236" s="170">
        <v>1.5</v>
      </c>
      <c r="L236" s="74">
        <v>1</v>
      </c>
      <c r="M236" s="75" t="s">
        <v>405</v>
      </c>
      <c r="N236" s="76"/>
      <c r="O236" s="77"/>
      <c r="P236" s="78" t="s">
        <v>460</v>
      </c>
      <c r="Q236" s="79" t="s">
        <v>725</v>
      </c>
      <c r="R236" s="80" t="s">
        <v>737</v>
      </c>
      <c r="S236" s="81">
        <f>IF(R236="U",T236/1.2,T236)</f>
        <v>2166.666666666667</v>
      </c>
      <c r="T236" s="82">
        <v>2600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s="1" customFormat="1" ht="32" customHeight="1" x14ac:dyDescent="0.2">
      <c r="A237" s="64" t="s">
        <v>118</v>
      </c>
      <c r="B237" s="65" t="s">
        <v>119</v>
      </c>
      <c r="C237" s="66" t="s">
        <v>120</v>
      </c>
      <c r="D237" s="67" t="s">
        <v>376</v>
      </c>
      <c r="E237" s="68" t="s">
        <v>377</v>
      </c>
      <c r="F237" s="69"/>
      <c r="G237" s="169" t="s">
        <v>392</v>
      </c>
      <c r="H237" s="171" t="s">
        <v>395</v>
      </c>
      <c r="I237" s="68" t="s">
        <v>386</v>
      </c>
      <c r="J237" s="72">
        <v>2019</v>
      </c>
      <c r="K237" s="170">
        <v>1.5</v>
      </c>
      <c r="L237" s="74">
        <v>2</v>
      </c>
      <c r="M237" s="75" t="s">
        <v>405</v>
      </c>
      <c r="N237" s="76"/>
      <c r="O237" s="77"/>
      <c r="P237" s="78" t="s">
        <v>460</v>
      </c>
      <c r="Q237" s="79" t="s">
        <v>726</v>
      </c>
      <c r="R237" s="80" t="s">
        <v>737</v>
      </c>
      <c r="S237" s="81">
        <f>IF(R237="U",T237/1.2,T237)</f>
        <v>2500</v>
      </c>
      <c r="T237" s="82">
        <v>3000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 x14ac:dyDescent="0.2">
      <c r="A238" s="64" t="s">
        <v>118</v>
      </c>
      <c r="B238" s="65" t="s">
        <v>119</v>
      </c>
      <c r="C238" s="66" t="s">
        <v>120</v>
      </c>
      <c r="D238" s="67" t="s">
        <v>376</v>
      </c>
      <c r="E238" s="68" t="s">
        <v>377</v>
      </c>
      <c r="F238" s="69"/>
      <c r="G238" s="70" t="s">
        <v>392</v>
      </c>
      <c r="H238" s="71" t="s">
        <v>396</v>
      </c>
      <c r="I238" s="68" t="s">
        <v>388</v>
      </c>
      <c r="J238" s="72">
        <v>2000</v>
      </c>
      <c r="K238" s="73">
        <v>0.75</v>
      </c>
      <c r="L238" s="74">
        <v>1</v>
      </c>
      <c r="M238" s="75" t="s">
        <v>405</v>
      </c>
      <c r="N238" s="76"/>
      <c r="O238" s="77"/>
      <c r="P238" s="78" t="s">
        <v>460</v>
      </c>
      <c r="Q238" s="79" t="s">
        <v>727</v>
      </c>
      <c r="R238" s="80" t="s">
        <v>737</v>
      </c>
      <c r="S238" s="81">
        <f>IF(R238="U",T238/1.2,T238)</f>
        <v>1500</v>
      </c>
      <c r="T238" s="82">
        <v>1800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 x14ac:dyDescent="0.2">
      <c r="A239" s="64" t="s">
        <v>118</v>
      </c>
      <c r="B239" s="65" t="s">
        <v>119</v>
      </c>
      <c r="C239" s="66" t="s">
        <v>120</v>
      </c>
      <c r="D239" s="67" t="s">
        <v>376</v>
      </c>
      <c r="E239" s="68" t="s">
        <v>377</v>
      </c>
      <c r="F239" s="69"/>
      <c r="G239" s="70" t="s">
        <v>392</v>
      </c>
      <c r="H239" s="71" t="s">
        <v>397</v>
      </c>
      <c r="I239" s="68" t="s">
        <v>388</v>
      </c>
      <c r="J239" s="72">
        <v>2010</v>
      </c>
      <c r="K239" s="73">
        <v>0.75</v>
      </c>
      <c r="L239" s="74">
        <v>1</v>
      </c>
      <c r="M239" s="75" t="s">
        <v>405</v>
      </c>
      <c r="N239" s="76"/>
      <c r="O239" s="77"/>
      <c r="P239" s="78" t="s">
        <v>460</v>
      </c>
      <c r="Q239" s="79" t="s">
        <v>728</v>
      </c>
      <c r="R239" s="80" t="s">
        <v>737</v>
      </c>
      <c r="S239" s="81">
        <f>IF(R239="U",T239/1.2,T239)</f>
        <v>1166.6666666666667</v>
      </c>
      <c r="T239" s="82">
        <v>1400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s="1" customFormat="1" ht="32" customHeight="1" x14ac:dyDescent="0.2">
      <c r="A240" s="64" t="s">
        <v>118</v>
      </c>
      <c r="B240" s="65" t="s">
        <v>119</v>
      </c>
      <c r="C240" s="66" t="s">
        <v>120</v>
      </c>
      <c r="D240" s="67" t="s">
        <v>376</v>
      </c>
      <c r="E240" s="68" t="s">
        <v>377</v>
      </c>
      <c r="F240" s="69"/>
      <c r="G240" s="169" t="s">
        <v>392</v>
      </c>
      <c r="H240" s="171" t="s">
        <v>398</v>
      </c>
      <c r="I240" s="68" t="s">
        <v>386</v>
      </c>
      <c r="J240" s="72">
        <v>2009</v>
      </c>
      <c r="K240" s="170">
        <v>1.5</v>
      </c>
      <c r="L240" s="74">
        <v>1</v>
      </c>
      <c r="M240" s="75" t="s">
        <v>405</v>
      </c>
      <c r="N240" s="76"/>
      <c r="O240" s="77"/>
      <c r="P240" s="78" t="s">
        <v>460</v>
      </c>
      <c r="Q240" s="79" t="s">
        <v>729</v>
      </c>
      <c r="R240" s="80" t="s">
        <v>737</v>
      </c>
      <c r="S240" s="81">
        <f>IF(R240="U",T240/1.2,T240)</f>
        <v>2000</v>
      </c>
      <c r="T240" s="82">
        <v>2400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 x14ac:dyDescent="0.2">
      <c r="A241" s="64" t="s">
        <v>118</v>
      </c>
      <c r="B241" s="65" t="s">
        <v>119</v>
      </c>
      <c r="C241" s="66" t="s">
        <v>120</v>
      </c>
      <c r="D241" s="67" t="s">
        <v>376</v>
      </c>
      <c r="E241" s="68" t="s">
        <v>377</v>
      </c>
      <c r="F241" s="69"/>
      <c r="G241" s="70" t="s">
        <v>392</v>
      </c>
      <c r="H241" s="71" t="s">
        <v>399</v>
      </c>
      <c r="I241" s="68" t="s">
        <v>153</v>
      </c>
      <c r="J241" s="72">
        <v>2001</v>
      </c>
      <c r="K241" s="73">
        <v>0.75</v>
      </c>
      <c r="L241" s="74">
        <v>1</v>
      </c>
      <c r="M241" s="75">
        <v>-1</v>
      </c>
      <c r="N241" s="76"/>
      <c r="O241" s="77" t="s">
        <v>411</v>
      </c>
      <c r="P241" s="78" t="s">
        <v>536</v>
      </c>
      <c r="Q241" s="79" t="s">
        <v>730</v>
      </c>
      <c r="R241" s="80" t="s">
        <v>736</v>
      </c>
      <c r="S241" s="81">
        <f>IF(R241="U",T241/1.2,T241)</f>
        <v>500</v>
      </c>
      <c r="T241" s="82">
        <v>500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 x14ac:dyDescent="0.2">
      <c r="A242" s="64" t="s">
        <v>118</v>
      </c>
      <c r="B242" s="65" t="s">
        <v>119</v>
      </c>
      <c r="C242" s="66" t="s">
        <v>120</v>
      </c>
      <c r="D242" s="67" t="s">
        <v>376</v>
      </c>
      <c r="E242" s="68" t="s">
        <v>377</v>
      </c>
      <c r="F242" s="69"/>
      <c r="G242" s="70" t="s">
        <v>392</v>
      </c>
      <c r="H242" s="71" t="s">
        <v>400</v>
      </c>
      <c r="I242" s="68" t="s">
        <v>124</v>
      </c>
      <c r="J242" s="72">
        <v>2004</v>
      </c>
      <c r="K242" s="73">
        <v>0.75</v>
      </c>
      <c r="L242" s="74">
        <v>4</v>
      </c>
      <c r="M242" s="75" t="s">
        <v>405</v>
      </c>
      <c r="N242" s="76"/>
      <c r="O242" s="77"/>
      <c r="P242" s="78" t="s">
        <v>460</v>
      </c>
      <c r="Q242" s="79" t="s">
        <v>731</v>
      </c>
      <c r="R242" s="80" t="s">
        <v>737</v>
      </c>
      <c r="S242" s="81">
        <f>IF(R242="U",T242/1.2,T242)</f>
        <v>800</v>
      </c>
      <c r="T242" s="82">
        <v>960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 x14ac:dyDescent="0.2">
      <c r="A243" s="64" t="s">
        <v>118</v>
      </c>
      <c r="B243" s="65" t="s">
        <v>119</v>
      </c>
      <c r="C243" s="66" t="s">
        <v>120</v>
      </c>
      <c r="D243" s="67" t="s">
        <v>376</v>
      </c>
      <c r="E243" s="68" t="s">
        <v>377</v>
      </c>
      <c r="F243" s="69"/>
      <c r="G243" s="70" t="s">
        <v>392</v>
      </c>
      <c r="H243" s="71" t="s">
        <v>401</v>
      </c>
      <c r="I243" s="68" t="s">
        <v>124</v>
      </c>
      <c r="J243" s="72">
        <v>2016</v>
      </c>
      <c r="K243" s="73">
        <v>0.75</v>
      </c>
      <c r="L243" s="74">
        <v>7</v>
      </c>
      <c r="M243" s="75" t="s">
        <v>405</v>
      </c>
      <c r="N243" s="76"/>
      <c r="O243" s="77"/>
      <c r="P243" s="78" t="s">
        <v>460</v>
      </c>
      <c r="Q243" s="79" t="s">
        <v>732</v>
      </c>
      <c r="R243" s="80" t="s">
        <v>737</v>
      </c>
      <c r="S243" s="81">
        <f>IF(R243="U",T243/1.2,T243)</f>
        <v>333.33333333333337</v>
      </c>
      <c r="T243" s="82">
        <v>400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 x14ac:dyDescent="0.2">
      <c r="A244" s="64" t="s">
        <v>118</v>
      </c>
      <c r="B244" s="65" t="s">
        <v>119</v>
      </c>
      <c r="C244" s="66" t="s">
        <v>120</v>
      </c>
      <c r="D244" s="67" t="s">
        <v>376</v>
      </c>
      <c r="E244" s="68" t="s">
        <v>377</v>
      </c>
      <c r="F244" s="69"/>
      <c r="G244" s="70" t="s">
        <v>392</v>
      </c>
      <c r="H244" s="71" t="s">
        <v>402</v>
      </c>
      <c r="I244" s="68" t="s">
        <v>124</v>
      </c>
      <c r="J244" s="72">
        <v>2012</v>
      </c>
      <c r="K244" s="73">
        <v>0.75</v>
      </c>
      <c r="L244" s="74">
        <v>3</v>
      </c>
      <c r="M244" s="75" t="s">
        <v>405</v>
      </c>
      <c r="N244" s="76"/>
      <c r="O244" s="77"/>
      <c r="P244" s="78" t="s">
        <v>460</v>
      </c>
      <c r="Q244" s="79" t="s">
        <v>733</v>
      </c>
      <c r="R244" s="80" t="s">
        <v>737</v>
      </c>
      <c r="S244" s="81">
        <f>IF(R244="U",T244/1.2,T244)</f>
        <v>312.5</v>
      </c>
      <c r="T244" s="82">
        <v>375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 x14ac:dyDescent="0.2">
      <c r="A245" s="64" t="s">
        <v>118</v>
      </c>
      <c r="B245" s="65" t="s">
        <v>119</v>
      </c>
      <c r="C245" s="66" t="s">
        <v>120</v>
      </c>
      <c r="D245" s="67" t="s">
        <v>376</v>
      </c>
      <c r="E245" s="68" t="s">
        <v>377</v>
      </c>
      <c r="F245" s="69"/>
      <c r="G245" s="70" t="s">
        <v>392</v>
      </c>
      <c r="H245" s="71" t="s">
        <v>403</v>
      </c>
      <c r="I245" s="68" t="s">
        <v>124</v>
      </c>
      <c r="J245" s="72">
        <v>2010</v>
      </c>
      <c r="K245" s="73">
        <v>0.75</v>
      </c>
      <c r="L245" s="74">
        <v>2</v>
      </c>
      <c r="M245" s="75" t="s">
        <v>405</v>
      </c>
      <c r="N245" s="76"/>
      <c r="O245" s="77"/>
      <c r="P245" s="78" t="s">
        <v>460</v>
      </c>
      <c r="Q245" s="79" t="s">
        <v>734</v>
      </c>
      <c r="R245" s="80" t="s">
        <v>737</v>
      </c>
      <c r="S245" s="81">
        <f>IF(R245="U",T245/1.2,T245)</f>
        <v>1166.6666666666667</v>
      </c>
      <c r="T245" s="82">
        <v>1400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 x14ac:dyDescent="0.2">
      <c r="A246" s="64" t="s">
        <v>118</v>
      </c>
      <c r="B246" s="65" t="s">
        <v>119</v>
      </c>
      <c r="C246" s="66" t="s">
        <v>120</v>
      </c>
      <c r="D246" s="67" t="s">
        <v>376</v>
      </c>
      <c r="E246" s="68" t="s">
        <v>377</v>
      </c>
      <c r="F246" s="69"/>
      <c r="G246" s="70" t="s">
        <v>392</v>
      </c>
      <c r="H246" s="71" t="s">
        <v>404</v>
      </c>
      <c r="I246" s="68" t="s">
        <v>124</v>
      </c>
      <c r="J246" s="72">
        <v>2018</v>
      </c>
      <c r="K246" s="73">
        <v>0.75</v>
      </c>
      <c r="L246" s="74">
        <v>8</v>
      </c>
      <c r="M246" s="75" t="s">
        <v>405</v>
      </c>
      <c r="N246" s="76"/>
      <c r="O246" s="77"/>
      <c r="P246" s="78" t="s">
        <v>460</v>
      </c>
      <c r="Q246" s="79" t="s">
        <v>735</v>
      </c>
      <c r="R246" s="80" t="s">
        <v>737</v>
      </c>
      <c r="S246" s="81">
        <f>IF(R246="U",T246/1.2,T246)</f>
        <v>316.66666666666669</v>
      </c>
      <c r="T246" s="82">
        <v>380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</sheetData>
  <autoFilter ref="A14:X246" xr:uid="{00000000-0009-0000-0000-000000000000}"/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247:R1048576">
    <cfRule type="containsText" dxfId="3" priority="5" operator="containsText" text="U">
      <formula>NOT(ISERROR(SEARCH("U",R247)))</formula>
    </cfRule>
    <cfRule type="cellIs" dxfId="2" priority="6" operator="equal">
      <formula>"D"</formula>
    </cfRule>
  </conditionalFormatting>
  <conditionalFormatting sqref="R15:R246">
    <cfRule type="containsText" dxfId="1" priority="1" operator="containsText" text="U">
      <formula>NOT(ISERROR(SEARCH("U",R15)))</formula>
    </cfRule>
    <cfRule type="cellIs" dxfId="0" priority="2" operator="equal">
      <formula>"D"</formula>
    </cfRule>
  </conditionalFormatting>
  <dataValidations count="13">
    <dataValidation type="whole" allowBlank="1" showInputMessage="1" showErrorMessage="1" sqref="Z1:AA12 Z15:AA246" xr:uid="{00000000-0002-0000-0000-000000000000}">
      <formula1>-500</formula1>
      <formula2>500</formula2>
    </dataValidation>
    <dataValidation type="list" allowBlank="1" showInputMessage="1" showErrorMessage="1" sqref="AB1:AB12 AB15:AB246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246" xr:uid="{00000000-0002-0000-0000-000002000000}">
      <formula1>0</formula1>
      <formula2>1000</formula2>
    </dataValidation>
    <dataValidation type="list" allowBlank="1" showInputMessage="1" showErrorMessage="1" sqref="B15:B108 B121:B246" xr:uid="{1ED5B6EE-EA74-9647-BE28-800C7F2C98DA}">
      <formula1>"rot,weiß,rose"</formula1>
    </dataValidation>
    <dataValidation type="list" allowBlank="1" showInputMessage="1" showErrorMessage="1" sqref="A15:A89 A91:A108 A121:A147 A149:A246" xr:uid="{68AF1AF3-C210-6A4E-857B-E20A0ADBC108}">
      <formula1>"Wein,Schaumwein,Fortfied,Spirituose,Zubehör"</formula1>
    </dataValidation>
    <dataValidation type="list" allowBlank="1" showInputMessage="1" showErrorMessage="1" sqref="C15:C46 C49:C89 C91:C108 C121:C147 C149:C246" xr:uid="{1394EC49-2EF2-1348-B2CB-EF515B738D7B}">
      <formula1>"trocken,süß,halbtrocken,n.a."</formula1>
    </dataValidation>
    <dataValidation type="list" allowBlank="1" showInputMessage="1" showErrorMessage="1" sqref="D47:D48 D90 D109:D120 D148" xr:uid="{6CE79894-8C64-5D4A-ACC5-452D016FFA16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47:C48 C90 C109:C120 C148" xr:uid="{1CB35C17-2AC0-1B4E-9325-E2AE0BB18F3B}">
      <formula1>"trocken, halbtrocken, süß, n.a."</formula1>
    </dataValidation>
    <dataValidation type="list" allowBlank="1" showInputMessage="1" showErrorMessage="1" sqref="A90 A109:A120 A148" xr:uid="{A1BB282E-9480-6F46-B679-BD249F6E5AD4}">
      <formula1>"Wein,Schaumwein,Fortified,Spirituose"</formula1>
    </dataValidation>
    <dataValidation type="list" allowBlank="1" showInputMessage="1" showErrorMessage="1" sqref="B109:B120" xr:uid="{8A23B5A1-D226-4F44-AF29-BEEBF58D4C02}">
      <formula1>"weiß, rot, rosé, n.a."</formula1>
    </dataValidation>
    <dataValidation type="list" allowBlank="1" showInputMessage="1" showErrorMessage="1" sqref="O47:O48" xr:uid="{B3C31FD2-434E-E047-B120-AF231AAE4BE3}">
      <formula1>"elb, eb, esb, elv, ev, esv"</formula1>
    </dataValidation>
    <dataValidation type="list" allowBlank="1" showInputMessage="1" showErrorMessage="1" sqref="N47:N48" xr:uid="{0A324E2E-03DF-EC48-9DA8-B974704D6826}">
      <formula1>"klb, kb, ksb, klo, ko, kso"</formula1>
    </dataValidation>
    <dataValidation type="list" allowBlank="1" showInputMessage="1" showErrorMessage="1" sqref="M47:M48" xr:uid="{E6B9F13F-2E14-EA4A-9704-EC519AA2D8FD}">
      <formula1>"hf,in,ints,ts,hs,ms,ls,-1,-2,-3,-4,-5,-6,-7,-8,-9"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93BC-8954-5140-8AE7-D0C2381E8DD0}">
  <sheetPr>
    <tabColor theme="9"/>
  </sheetPr>
  <dimension ref="A1:O19"/>
  <sheetViews>
    <sheetView workbookViewId="0">
      <selection activeCell="E9" sqref="E9"/>
    </sheetView>
  </sheetViews>
  <sheetFormatPr baseColWidth="10" defaultColWidth="11" defaultRowHeight="16" x14ac:dyDescent="0.2"/>
  <cols>
    <col min="1" max="1" width="13.83203125" customWidth="1"/>
    <col min="2" max="2" width="19.33203125" customWidth="1"/>
    <col min="3" max="3" width="12.83203125" bestFit="1" customWidth="1"/>
    <col min="4" max="4" width="11.5" customWidth="1"/>
    <col min="5" max="5" width="23.5" customWidth="1"/>
    <col min="6" max="6" width="31.6640625" bestFit="1" customWidth="1"/>
    <col min="10" max="10" width="17.1640625" customWidth="1"/>
    <col min="11" max="11" width="8" customWidth="1"/>
    <col min="12" max="12" width="8.1640625" customWidth="1"/>
    <col min="13" max="13" width="7.83203125" customWidth="1"/>
    <col min="14" max="15" width="10.83203125" customWidth="1"/>
    <col min="16" max="16384" width="11" style="109"/>
  </cols>
  <sheetData>
    <row r="1" spans="1:15" ht="17" thickBo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110" customFormat="1" ht="34.5" customHeight="1" x14ac:dyDescent="0.2">
      <c r="D2" s="221" t="s">
        <v>49</v>
      </c>
      <c r="E2" s="222"/>
      <c r="F2" s="111" t="s">
        <v>1</v>
      </c>
      <c r="G2" s="223"/>
      <c r="H2" s="224"/>
      <c r="I2" s="225"/>
      <c r="J2" s="112"/>
      <c r="K2" s="204" t="s">
        <v>2</v>
      </c>
      <c r="L2" s="205"/>
      <c r="M2" s="205"/>
      <c r="N2" s="205"/>
      <c r="O2" s="206"/>
    </row>
    <row r="3" spans="1:15" s="110" customFormat="1" ht="28.5" customHeight="1" thickBot="1" x14ac:dyDescent="0.25">
      <c r="D3" s="207" t="s">
        <v>50</v>
      </c>
      <c r="E3" s="208"/>
      <c r="F3" s="113" t="s">
        <v>3</v>
      </c>
      <c r="G3" s="209"/>
      <c r="H3" s="210"/>
      <c r="I3" s="211"/>
      <c r="J3" s="112"/>
      <c r="K3" s="114" t="s">
        <v>51</v>
      </c>
      <c r="L3" s="115" t="s">
        <v>52</v>
      </c>
      <c r="M3" s="116" t="s">
        <v>63</v>
      </c>
      <c r="N3" s="117" t="s">
        <v>5</v>
      </c>
      <c r="O3" s="118" t="s">
        <v>6</v>
      </c>
    </row>
    <row r="4" spans="1:15" s="110" customFormat="1" ht="32.25" customHeight="1" x14ac:dyDescent="0.2">
      <c r="A4" s="231" t="s">
        <v>53</v>
      </c>
      <c r="B4" s="231"/>
      <c r="C4" s="231"/>
      <c r="D4" s="232" t="s">
        <v>54</v>
      </c>
      <c r="E4" s="208"/>
      <c r="F4" s="119" t="s">
        <v>7</v>
      </c>
      <c r="G4" s="209"/>
      <c r="H4" s="210"/>
      <c r="I4" s="211"/>
      <c r="J4" s="112"/>
      <c r="K4" s="244">
        <f>SUM(K9:K3493)</f>
        <v>0</v>
      </c>
      <c r="L4" s="246">
        <f>SUM(L9:L3493)</f>
        <v>0</v>
      </c>
      <c r="M4" s="238">
        <f>SUM(M9:M3493)</f>
        <v>0</v>
      </c>
      <c r="N4" s="240">
        <f>SUM(N9:N3493)</f>
        <v>0</v>
      </c>
      <c r="O4" s="242">
        <f>SUM(O9:O3493)</f>
        <v>0</v>
      </c>
    </row>
    <row r="5" spans="1:15" s="110" customFormat="1" ht="16.5" customHeight="1" thickBot="1" x14ac:dyDescent="0.25">
      <c r="A5" s="226" t="s">
        <v>102</v>
      </c>
      <c r="B5" s="227"/>
      <c r="D5" s="207" t="s">
        <v>55</v>
      </c>
      <c r="E5" s="208"/>
      <c r="F5" s="120" t="s">
        <v>8</v>
      </c>
      <c r="G5" s="228"/>
      <c r="H5" s="229"/>
      <c r="I5" s="230"/>
      <c r="J5" s="112"/>
      <c r="K5" s="245"/>
      <c r="L5" s="247"/>
      <c r="M5" s="239"/>
      <c r="N5" s="241"/>
      <c r="O5" s="243"/>
    </row>
    <row r="6" spans="1:15" s="110" customFormat="1" ht="50" thickBot="1" x14ac:dyDescent="0.25">
      <c r="D6" s="121"/>
      <c r="E6" s="121"/>
      <c r="F6" s="122"/>
      <c r="G6" s="123"/>
      <c r="H6" s="124"/>
      <c r="I6" s="124"/>
      <c r="J6" s="112"/>
      <c r="K6" s="125"/>
      <c r="L6" s="125"/>
      <c r="M6" s="125"/>
      <c r="N6" s="125"/>
      <c r="O6" s="125"/>
    </row>
    <row r="7" spans="1:15" s="126" customFormat="1" ht="21" x14ac:dyDescent="0.2">
      <c r="A7" s="212" t="s">
        <v>56</v>
      </c>
      <c r="B7" s="213"/>
      <c r="C7" s="213"/>
      <c r="D7" s="214"/>
      <c r="E7" s="215" t="s">
        <v>57</v>
      </c>
      <c r="F7" s="217" t="s">
        <v>58</v>
      </c>
      <c r="G7" s="217" t="s">
        <v>59</v>
      </c>
      <c r="H7" s="219"/>
      <c r="I7" s="220"/>
      <c r="J7" s="233" t="s">
        <v>19</v>
      </c>
      <c r="K7" s="235" t="s">
        <v>25</v>
      </c>
      <c r="L7" s="236"/>
      <c r="M7" s="236"/>
      <c r="N7" s="236"/>
      <c r="O7" s="237"/>
    </row>
    <row r="8" spans="1:15" s="110" customFormat="1" ht="31" thickBot="1" x14ac:dyDescent="0.25">
      <c r="A8" s="127" t="s">
        <v>28</v>
      </c>
      <c r="B8" s="128" t="s">
        <v>60</v>
      </c>
      <c r="C8" s="129" t="s">
        <v>61</v>
      </c>
      <c r="D8" s="130" t="s">
        <v>62</v>
      </c>
      <c r="E8" s="216"/>
      <c r="F8" s="218"/>
      <c r="G8" s="131" t="s">
        <v>51</v>
      </c>
      <c r="H8" s="132" t="s">
        <v>52</v>
      </c>
      <c r="I8" s="133" t="s">
        <v>63</v>
      </c>
      <c r="J8" s="234"/>
      <c r="K8" s="134" t="s">
        <v>64</v>
      </c>
      <c r="L8" s="135" t="s">
        <v>65</v>
      </c>
      <c r="M8" s="135" t="s">
        <v>66</v>
      </c>
      <c r="N8" s="136" t="s">
        <v>5</v>
      </c>
      <c r="O8" s="137" t="s">
        <v>6</v>
      </c>
    </row>
    <row r="9" spans="1:15" s="110" customFormat="1" ht="171" customHeight="1" x14ac:dyDescent="0.2">
      <c r="A9" s="138" t="s">
        <v>67</v>
      </c>
      <c r="B9" s="139" t="s">
        <v>68</v>
      </c>
      <c r="C9" s="140" t="s">
        <v>69</v>
      </c>
      <c r="D9" s="141" t="s">
        <v>70</v>
      </c>
      <c r="E9" s="142"/>
      <c r="F9" s="143" t="s">
        <v>103</v>
      </c>
      <c r="G9" s="144">
        <v>44.1</v>
      </c>
      <c r="H9" s="145">
        <v>87</v>
      </c>
      <c r="I9" s="146">
        <v>257.39999999999998</v>
      </c>
      <c r="J9" s="147"/>
      <c r="K9" s="148"/>
      <c r="L9" s="149"/>
      <c r="M9" s="149"/>
      <c r="N9" s="150">
        <f t="shared" ref="N9:N19" si="0">O9/1.2</f>
        <v>0</v>
      </c>
      <c r="O9" s="151">
        <f t="shared" ref="O9:O12" si="1">K9*G9+L9*H9+M9*I9</f>
        <v>0</v>
      </c>
    </row>
    <row r="10" spans="1:15" s="110" customFormat="1" ht="174.75" customHeight="1" x14ac:dyDescent="0.2">
      <c r="A10" s="138" t="s">
        <v>67</v>
      </c>
      <c r="B10" s="139" t="s">
        <v>43</v>
      </c>
      <c r="C10" s="140" t="s">
        <v>71</v>
      </c>
      <c r="D10" s="141" t="s">
        <v>72</v>
      </c>
      <c r="E10" s="142"/>
      <c r="F10" s="143" t="s">
        <v>104</v>
      </c>
      <c r="G10" s="144">
        <v>42.1</v>
      </c>
      <c r="H10" s="145">
        <v>83</v>
      </c>
      <c r="I10" s="146">
        <v>245.4</v>
      </c>
      <c r="J10" s="147"/>
      <c r="K10" s="148"/>
      <c r="L10" s="149"/>
      <c r="M10" s="149"/>
      <c r="N10" s="150">
        <f t="shared" si="0"/>
        <v>0</v>
      </c>
      <c r="O10" s="151">
        <f t="shared" si="1"/>
        <v>0</v>
      </c>
    </row>
    <row r="11" spans="1:15" s="110" customFormat="1" ht="180" customHeight="1" x14ac:dyDescent="0.2">
      <c r="A11" s="138" t="s">
        <v>67</v>
      </c>
      <c r="B11" s="139" t="s">
        <v>73</v>
      </c>
      <c r="C11" s="140" t="s">
        <v>74</v>
      </c>
      <c r="D11" s="141" t="s">
        <v>75</v>
      </c>
      <c r="E11" s="142"/>
      <c r="F11" s="143" t="s">
        <v>105</v>
      </c>
      <c r="G11" s="144">
        <v>41.1</v>
      </c>
      <c r="H11" s="145">
        <v>81</v>
      </c>
      <c r="I11" s="146">
        <v>239.4</v>
      </c>
      <c r="J11" s="147"/>
      <c r="K11" s="148"/>
      <c r="L11" s="149"/>
      <c r="M11" s="149"/>
      <c r="N11" s="150">
        <f t="shared" si="0"/>
        <v>0</v>
      </c>
      <c r="O11" s="151">
        <f t="shared" si="1"/>
        <v>0</v>
      </c>
    </row>
    <row r="12" spans="1:15" s="110" customFormat="1" ht="187.5" customHeight="1" x14ac:dyDescent="0.2">
      <c r="A12" s="138" t="s">
        <v>67</v>
      </c>
      <c r="B12" s="139" t="s">
        <v>76</v>
      </c>
      <c r="C12" s="140" t="s">
        <v>69</v>
      </c>
      <c r="D12" s="141" t="s">
        <v>77</v>
      </c>
      <c r="E12" s="142"/>
      <c r="F12" s="143" t="s">
        <v>106</v>
      </c>
      <c r="G12" s="144">
        <v>40.1</v>
      </c>
      <c r="H12" s="145">
        <v>79</v>
      </c>
      <c r="I12" s="146">
        <v>233.4</v>
      </c>
      <c r="J12" s="147"/>
      <c r="K12" s="148"/>
      <c r="L12" s="149"/>
      <c r="M12" s="149"/>
      <c r="N12" s="150">
        <f t="shared" si="0"/>
        <v>0</v>
      </c>
      <c r="O12" s="151">
        <f t="shared" si="1"/>
        <v>0</v>
      </c>
    </row>
    <row r="13" spans="1:15" s="110" customFormat="1" ht="174" customHeight="1" x14ac:dyDescent="0.2">
      <c r="A13" s="138" t="s">
        <v>78</v>
      </c>
      <c r="B13" s="139" t="s">
        <v>79</v>
      </c>
      <c r="C13" s="140" t="s">
        <v>80</v>
      </c>
      <c r="D13" s="141" t="s">
        <v>81</v>
      </c>
      <c r="E13" s="142"/>
      <c r="F13" s="143" t="s">
        <v>107</v>
      </c>
      <c r="G13" s="144">
        <v>85.9</v>
      </c>
      <c r="H13" s="145" t="s">
        <v>45</v>
      </c>
      <c r="I13" s="146" t="s">
        <v>45</v>
      </c>
      <c r="J13" s="147"/>
      <c r="K13" s="148"/>
      <c r="L13" s="149" t="s">
        <v>45</v>
      </c>
      <c r="M13" s="149" t="s">
        <v>45</v>
      </c>
      <c r="N13" s="150">
        <f t="shared" si="0"/>
        <v>0</v>
      </c>
      <c r="O13" s="151">
        <f t="shared" ref="O13:O19" si="2">K13*G13</f>
        <v>0</v>
      </c>
    </row>
    <row r="14" spans="1:15" s="110" customFormat="1" ht="176.25" customHeight="1" x14ac:dyDescent="0.2">
      <c r="A14" s="138" t="s">
        <v>78</v>
      </c>
      <c r="B14" s="139" t="s">
        <v>44</v>
      </c>
      <c r="C14" s="140" t="s">
        <v>82</v>
      </c>
      <c r="D14" s="141" t="s">
        <v>83</v>
      </c>
      <c r="E14" s="142"/>
      <c r="F14" s="143" t="s">
        <v>108</v>
      </c>
      <c r="G14" s="144">
        <v>99.9</v>
      </c>
      <c r="H14" s="145" t="s">
        <v>45</v>
      </c>
      <c r="I14" s="146" t="s">
        <v>45</v>
      </c>
      <c r="J14" s="147"/>
      <c r="K14" s="148"/>
      <c r="L14" s="149" t="s">
        <v>45</v>
      </c>
      <c r="M14" s="149" t="s">
        <v>45</v>
      </c>
      <c r="N14" s="150">
        <f t="shared" si="0"/>
        <v>0</v>
      </c>
      <c r="O14" s="151">
        <f t="shared" si="2"/>
        <v>0</v>
      </c>
    </row>
    <row r="15" spans="1:15" s="110" customFormat="1" ht="170.25" customHeight="1" x14ac:dyDescent="0.2">
      <c r="A15" s="138" t="s">
        <v>78</v>
      </c>
      <c r="B15" s="139" t="s">
        <v>84</v>
      </c>
      <c r="C15" s="140" t="s">
        <v>85</v>
      </c>
      <c r="D15" s="141" t="s">
        <v>86</v>
      </c>
      <c r="E15" s="142"/>
      <c r="F15" s="143" t="s">
        <v>109</v>
      </c>
      <c r="G15" s="144">
        <v>39.9</v>
      </c>
      <c r="H15" s="145" t="s">
        <v>45</v>
      </c>
      <c r="I15" s="146" t="s">
        <v>45</v>
      </c>
      <c r="J15" s="147"/>
      <c r="K15" s="148"/>
      <c r="L15" s="149" t="s">
        <v>45</v>
      </c>
      <c r="M15" s="149" t="s">
        <v>45</v>
      </c>
      <c r="N15" s="150">
        <f t="shared" si="0"/>
        <v>0</v>
      </c>
      <c r="O15" s="151">
        <f t="shared" si="2"/>
        <v>0</v>
      </c>
    </row>
    <row r="16" spans="1:15" s="110" customFormat="1" ht="174" customHeight="1" x14ac:dyDescent="0.2">
      <c r="A16" s="138" t="s">
        <v>78</v>
      </c>
      <c r="B16" s="139" t="s">
        <v>87</v>
      </c>
      <c r="C16" s="140" t="s">
        <v>88</v>
      </c>
      <c r="D16" s="141" t="s">
        <v>89</v>
      </c>
      <c r="E16" s="142"/>
      <c r="F16" s="143" t="s">
        <v>110</v>
      </c>
      <c r="G16" s="144">
        <v>55.9</v>
      </c>
      <c r="H16" s="145" t="s">
        <v>45</v>
      </c>
      <c r="I16" s="146" t="s">
        <v>45</v>
      </c>
      <c r="J16" s="147"/>
      <c r="K16" s="148"/>
      <c r="L16" s="149" t="s">
        <v>45</v>
      </c>
      <c r="M16" s="149" t="s">
        <v>45</v>
      </c>
      <c r="N16" s="150">
        <f t="shared" si="0"/>
        <v>0</v>
      </c>
      <c r="O16" s="151">
        <f t="shared" si="2"/>
        <v>0</v>
      </c>
    </row>
    <row r="17" spans="1:15" s="110" customFormat="1" ht="192.75" customHeight="1" x14ac:dyDescent="0.2">
      <c r="A17" s="138" t="s">
        <v>78</v>
      </c>
      <c r="B17" s="139" t="s">
        <v>90</v>
      </c>
      <c r="C17" s="140" t="s">
        <v>91</v>
      </c>
      <c r="D17" s="141" t="s">
        <v>92</v>
      </c>
      <c r="E17" s="142"/>
      <c r="F17" s="143" t="s">
        <v>111</v>
      </c>
      <c r="G17" s="144">
        <v>69.900000000000006</v>
      </c>
      <c r="H17" s="145" t="s">
        <v>45</v>
      </c>
      <c r="I17" s="146" t="s">
        <v>45</v>
      </c>
      <c r="J17" s="147"/>
      <c r="K17" s="148"/>
      <c r="L17" s="149" t="s">
        <v>45</v>
      </c>
      <c r="M17" s="149" t="s">
        <v>45</v>
      </c>
      <c r="N17" s="150">
        <f t="shared" si="0"/>
        <v>0</v>
      </c>
      <c r="O17" s="151">
        <f t="shared" si="2"/>
        <v>0</v>
      </c>
    </row>
    <row r="18" spans="1:15" s="110" customFormat="1" ht="171" customHeight="1" thickBot="1" x14ac:dyDescent="0.25">
      <c r="A18" s="138" t="s">
        <v>78</v>
      </c>
      <c r="B18" s="139" t="s">
        <v>93</v>
      </c>
      <c r="C18" s="140" t="s">
        <v>94</v>
      </c>
      <c r="D18" s="141" t="s">
        <v>95</v>
      </c>
      <c r="E18" s="142"/>
      <c r="F18" s="152" t="s">
        <v>112</v>
      </c>
      <c r="G18" s="144">
        <v>43.9</v>
      </c>
      <c r="H18" s="145" t="s">
        <v>45</v>
      </c>
      <c r="I18" s="146" t="s">
        <v>45</v>
      </c>
      <c r="J18" s="147"/>
      <c r="K18" s="148"/>
      <c r="L18" s="149" t="s">
        <v>45</v>
      </c>
      <c r="M18" s="149" t="s">
        <v>45</v>
      </c>
      <c r="N18" s="150">
        <f t="shared" si="0"/>
        <v>0</v>
      </c>
      <c r="O18" s="151">
        <f t="shared" si="2"/>
        <v>0</v>
      </c>
    </row>
    <row r="19" spans="1:15" s="110" customFormat="1" ht="174.75" customHeight="1" thickBot="1" x14ac:dyDescent="0.25">
      <c r="A19" s="153" t="s">
        <v>78</v>
      </c>
      <c r="B19" s="154" t="s">
        <v>96</v>
      </c>
      <c r="C19" s="155" t="s">
        <v>97</v>
      </c>
      <c r="D19" s="156" t="s">
        <v>98</v>
      </c>
      <c r="E19" s="157"/>
      <c r="F19" s="152" t="s">
        <v>113</v>
      </c>
      <c r="G19" s="158">
        <v>70.900000000000006</v>
      </c>
      <c r="H19" s="145" t="s">
        <v>45</v>
      </c>
      <c r="I19" s="146" t="s">
        <v>45</v>
      </c>
      <c r="J19" s="159"/>
      <c r="K19" s="160"/>
      <c r="L19" s="161" t="s">
        <v>45</v>
      </c>
      <c r="M19" s="161" t="s">
        <v>45</v>
      </c>
      <c r="N19" s="162">
        <f t="shared" si="0"/>
        <v>0</v>
      </c>
      <c r="O19" s="163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82FFEE3C-9DAB-0B41-881A-AB5DE2320D5F}"/>
  </hyperlinks>
  <pageMargins left="0.7" right="0.7" top="0.78740157499999996" bottom="0.78740157499999996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Gesamtliste</vt:lpstr>
      <vt:lpstr>Zalto Denk'Art</vt:lpstr>
      <vt:lpstr>Gesamtliste!Druckbereich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Julius Neubauer</cp:lastModifiedBy>
  <cp:revision>3</cp:revision>
  <cp:lastPrinted>2023-06-05T15:07:38Z</cp:lastPrinted>
  <dcterms:created xsi:type="dcterms:W3CDTF">2014-09-02T10:40:28Z</dcterms:created>
  <dcterms:modified xsi:type="dcterms:W3CDTF">2023-06-05T15:07:40Z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