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homashoessl/Trinkreif Dropbox/Team-Ordner „Trinkreif“/preislisten trinkreif/"/>
    </mc:Choice>
  </mc:AlternateContent>
  <xr:revisionPtr revIDLastSave="0" documentId="13_ncr:1_{05139C2D-D923-7645-B524-3961746752B3}" xr6:coauthVersionLast="47" xr6:coauthVersionMax="47" xr10:uidLastSave="{00000000-0000-0000-0000-000000000000}"/>
  <bookViews>
    <workbookView xWindow="3600" yWindow="500" windowWidth="23240" windowHeight="15840" tabRatio="500" xr2:uid="{00000000-000D-0000-FFFF-FFFF00000000}"/>
  </bookViews>
  <sheets>
    <sheet name="Gesamtliste" sheetId="1" r:id="rId1"/>
    <sheet name="Zalto Denk'Art" sheetId="5" r:id="rId2"/>
  </sheets>
  <definedNames>
    <definedName name="_xlnm._FilterDatabase" localSheetId="0" hidden="1">Gesamtliste!$A$14:$X$169</definedName>
    <definedName name="_xlnm.Print_Area" localSheetId="0">Gesamtliste!$D$1:$X$196</definedName>
    <definedName name="_xlnm.Print_Area" localSheetId="1">'Zalto Denk''Art'!$A$2:$O$19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O19" i="5" l="1"/>
  <c r="N19" i="5" s="1"/>
  <c r="O18" i="5"/>
  <c r="N18" i="5"/>
  <c r="O17" i="5"/>
  <c r="N17" i="5" s="1"/>
  <c r="N4" i="5" s="1"/>
  <c r="O16" i="5"/>
  <c r="N16" i="5"/>
  <c r="O15" i="5"/>
  <c r="N15" i="5"/>
  <c r="O14" i="5"/>
  <c r="N14" i="5"/>
  <c r="O13" i="5"/>
  <c r="N13" i="5"/>
  <c r="O12" i="5"/>
  <c r="N12" i="5"/>
  <c r="O11" i="5"/>
  <c r="N11" i="5"/>
  <c r="O10" i="5"/>
  <c r="N10" i="5"/>
  <c r="O9" i="5"/>
  <c r="O4" i="5" s="1"/>
  <c r="N9" i="5"/>
  <c r="M4" i="5"/>
  <c r="L4" i="5"/>
  <c r="K4" i="5"/>
  <c r="V5" i="1" l="1"/>
  <c r="V4" i="1"/>
  <c r="X158" i="1"/>
  <c r="X148" i="1"/>
  <c r="X160" i="1"/>
  <c r="X153" i="1"/>
  <c r="X165" i="1"/>
  <c r="X152" i="1"/>
  <c r="X150" i="1"/>
  <c r="X156" i="1"/>
  <c r="X167" i="1"/>
  <c r="X149" i="1"/>
  <c r="X151" i="1"/>
  <c r="X159" i="1"/>
  <c r="X157" i="1"/>
  <c r="X146" i="1"/>
  <c r="X145" i="1"/>
  <c r="X147" i="1"/>
  <c r="X154" i="1"/>
  <c r="X161" i="1"/>
  <c r="X169" i="1"/>
  <c r="X166" i="1"/>
  <c r="X155" i="1"/>
  <c r="X164" i="1"/>
  <c r="X163" i="1"/>
  <c r="X162" i="1"/>
  <c r="X144" i="1"/>
  <c r="X168" i="1"/>
  <c r="X143" i="1"/>
  <c r="X128" i="1"/>
  <c r="X137" i="1"/>
  <c r="X139" i="1"/>
  <c r="X130" i="1"/>
  <c r="X135" i="1"/>
  <c r="X127" i="1"/>
  <c r="X138" i="1"/>
  <c r="X122" i="1"/>
  <c r="X131" i="1"/>
  <c r="X129" i="1"/>
  <c r="X132" i="1"/>
  <c r="X142" i="1"/>
  <c r="X136" i="1"/>
  <c r="X126" i="1"/>
  <c r="X140" i="1"/>
  <c r="X134" i="1"/>
  <c r="X133" i="1"/>
  <c r="X123" i="1"/>
  <c r="X124" i="1"/>
  <c r="X125" i="1"/>
  <c r="X141" i="1"/>
  <c r="X121" i="1"/>
  <c r="X115" i="1"/>
  <c r="X114" i="1"/>
  <c r="X118" i="1"/>
  <c r="X117" i="1"/>
  <c r="X116" i="1"/>
  <c r="X113" i="1"/>
  <c r="X120" i="1"/>
  <c r="X119" i="1"/>
  <c r="X102" i="1"/>
  <c r="X106" i="1"/>
  <c r="X101" i="1"/>
  <c r="X104" i="1"/>
  <c r="X112" i="1"/>
  <c r="X99" i="1"/>
  <c r="X103" i="1"/>
  <c r="X105" i="1"/>
  <c r="X110" i="1"/>
  <c r="X111" i="1"/>
  <c r="X107" i="1"/>
  <c r="X109" i="1"/>
  <c r="X108" i="1"/>
  <c r="X100" i="1"/>
  <c r="X97" i="1"/>
  <c r="X96" i="1"/>
  <c r="X98" i="1"/>
  <c r="X95" i="1"/>
  <c r="X94" i="1"/>
  <c r="X85" i="1"/>
  <c r="X83" i="1"/>
  <c r="X89" i="1"/>
  <c r="X77" i="1"/>
  <c r="X79" i="1"/>
  <c r="X88" i="1"/>
  <c r="X87" i="1"/>
  <c r="X78" i="1"/>
  <c r="X92" i="1"/>
  <c r="X75" i="1"/>
  <c r="X90" i="1"/>
  <c r="X86" i="1"/>
  <c r="X80" i="1"/>
  <c r="X76" i="1"/>
  <c r="X82" i="1"/>
  <c r="X91" i="1"/>
  <c r="X81" i="1"/>
  <c r="X84" i="1"/>
  <c r="X93" i="1"/>
  <c r="X74" i="1"/>
  <c r="X68" i="1"/>
  <c r="X69" i="1"/>
  <c r="X67" i="1"/>
  <c r="X73" i="1"/>
  <c r="X72" i="1"/>
  <c r="X71" i="1"/>
  <c r="X70" i="1"/>
  <c r="X66" i="1"/>
  <c r="X64" i="1"/>
  <c r="X65" i="1"/>
  <c r="X60" i="1"/>
  <c r="X61" i="1"/>
  <c r="X63" i="1"/>
  <c r="X62" i="1"/>
  <c r="X59" i="1"/>
  <c r="X57" i="1"/>
  <c r="X58" i="1"/>
  <c r="X56" i="1"/>
  <c r="X54" i="1"/>
  <c r="X55" i="1"/>
  <c r="X52" i="1"/>
  <c r="X51" i="1"/>
  <c r="X53" i="1"/>
  <c r="X48" i="1"/>
  <c r="X43" i="1"/>
  <c r="X44" i="1"/>
  <c r="X47" i="1"/>
  <c r="X50" i="1"/>
  <c r="X45" i="1"/>
  <c r="X46" i="1"/>
  <c r="X49" i="1"/>
  <c r="X42" i="1"/>
  <c r="X41" i="1"/>
  <c r="X40" i="1"/>
  <c r="X39" i="1"/>
  <c r="X35" i="1"/>
  <c r="X37" i="1"/>
  <c r="X36" i="1"/>
  <c r="X38" i="1"/>
  <c r="X34" i="1"/>
  <c r="X33" i="1"/>
  <c r="X28" i="1"/>
  <c r="X32" i="1"/>
  <c r="X30" i="1"/>
  <c r="X29" i="1"/>
  <c r="X31" i="1"/>
  <c r="X25" i="1"/>
  <c r="X23" i="1"/>
  <c r="X22" i="1"/>
  <c r="X26" i="1"/>
  <c r="X24" i="1"/>
  <c r="X27" i="1"/>
  <c r="X19" i="1"/>
  <c r="X21" i="1"/>
  <c r="X20" i="1"/>
  <c r="X18" i="1"/>
  <c r="X17" i="1"/>
  <c r="X16" i="1"/>
  <c r="X15" i="1"/>
  <c r="X5" i="1" l="1"/>
  <c r="X4" i="1"/>
  <c r="W16" i="1"/>
  <c r="W15" i="1"/>
  <c r="W17" i="1"/>
  <c r="W18" i="1"/>
  <c r="W20" i="1"/>
  <c r="W21" i="1"/>
  <c r="W19" i="1"/>
  <c r="W27" i="1"/>
  <c r="W24" i="1"/>
  <c r="W26" i="1"/>
  <c r="W22" i="1"/>
  <c r="W23" i="1"/>
  <c r="W25" i="1"/>
  <c r="W31" i="1"/>
  <c r="W29" i="1"/>
  <c r="W30" i="1"/>
  <c r="W32" i="1"/>
  <c r="W28" i="1"/>
  <c r="W33" i="1"/>
  <c r="W34" i="1"/>
  <c r="W38" i="1"/>
  <c r="W36" i="1"/>
  <c r="W37" i="1"/>
  <c r="W35" i="1"/>
  <c r="W39" i="1"/>
  <c r="W40" i="1"/>
  <c r="W41" i="1"/>
  <c r="W42" i="1"/>
  <c r="W49" i="1"/>
  <c r="W46" i="1"/>
  <c r="W45" i="1"/>
  <c r="W50" i="1"/>
  <c r="W47" i="1"/>
  <c r="W44" i="1"/>
  <c r="W43" i="1"/>
  <c r="W48" i="1"/>
  <c r="W53" i="1"/>
  <c r="W51" i="1"/>
  <c r="W52" i="1"/>
  <c r="W55" i="1"/>
  <c r="W54" i="1"/>
  <c r="W56" i="1"/>
  <c r="W58" i="1"/>
  <c r="W57" i="1"/>
  <c r="W59" i="1"/>
  <c r="W62" i="1"/>
  <c r="W63" i="1"/>
  <c r="W61" i="1"/>
  <c r="W60" i="1"/>
  <c r="W65" i="1"/>
  <c r="W64" i="1"/>
  <c r="W66" i="1"/>
  <c r="W70" i="1"/>
  <c r="W71" i="1"/>
  <c r="W72" i="1"/>
  <c r="W73" i="1"/>
  <c r="W67" i="1"/>
  <c r="W69" i="1"/>
  <c r="W68" i="1"/>
  <c r="W74" i="1"/>
  <c r="W93" i="1"/>
  <c r="W84" i="1"/>
  <c r="W81" i="1"/>
  <c r="W91" i="1"/>
  <c r="W82" i="1"/>
  <c r="W76" i="1"/>
  <c r="W80" i="1"/>
  <c r="W86" i="1"/>
  <c r="W90" i="1"/>
  <c r="W75" i="1"/>
  <c r="W92" i="1"/>
  <c r="W78" i="1"/>
  <c r="W87" i="1"/>
  <c r="W88" i="1"/>
  <c r="W79" i="1"/>
  <c r="W77" i="1"/>
  <c r="W89" i="1"/>
  <c r="W83" i="1"/>
  <c r="W85" i="1"/>
  <c r="W94" i="1"/>
  <c r="W95" i="1"/>
  <c r="W98" i="1"/>
  <c r="W96" i="1"/>
  <c r="W97" i="1"/>
  <c r="W100" i="1"/>
  <c r="W108" i="1"/>
  <c r="W109" i="1"/>
  <c r="W107" i="1"/>
  <c r="W111" i="1"/>
  <c r="W110" i="1"/>
  <c r="W105" i="1"/>
  <c r="W103" i="1"/>
  <c r="W99" i="1"/>
  <c r="W112" i="1"/>
  <c r="W104" i="1"/>
  <c r="W101" i="1"/>
  <c r="W106" i="1"/>
  <c r="W102" i="1"/>
  <c r="W119" i="1"/>
  <c r="W120" i="1"/>
  <c r="W113" i="1"/>
  <c r="W116" i="1"/>
  <c r="W117" i="1"/>
  <c r="W118" i="1"/>
  <c r="W114" i="1"/>
  <c r="W115" i="1"/>
  <c r="W121" i="1"/>
  <c r="W141" i="1"/>
  <c r="W125" i="1"/>
  <c r="W124" i="1"/>
  <c r="W123" i="1"/>
  <c r="W133" i="1"/>
  <c r="W134" i="1"/>
  <c r="W140" i="1"/>
  <c r="W126" i="1"/>
  <c r="W136" i="1"/>
  <c r="W142" i="1"/>
  <c r="W132" i="1"/>
  <c r="W129" i="1"/>
  <c r="W131" i="1"/>
  <c r="W122" i="1"/>
  <c r="W138" i="1"/>
  <c r="W127" i="1"/>
  <c r="W135" i="1"/>
  <c r="W130" i="1"/>
  <c r="W139" i="1"/>
  <c r="W137" i="1"/>
  <c r="W128" i="1"/>
  <c r="W143" i="1"/>
  <c r="W168" i="1"/>
  <c r="W144" i="1"/>
  <c r="W162" i="1"/>
  <c r="W163" i="1"/>
  <c r="W164" i="1"/>
  <c r="W155" i="1"/>
  <c r="W166" i="1"/>
  <c r="W169" i="1"/>
  <c r="W161" i="1"/>
  <c r="W154" i="1"/>
  <c r="W147" i="1"/>
  <c r="W145" i="1"/>
  <c r="W146" i="1"/>
  <c r="W157" i="1"/>
  <c r="W159" i="1"/>
  <c r="W151" i="1"/>
  <c r="W149" i="1"/>
  <c r="W167" i="1"/>
  <c r="W156" i="1"/>
  <c r="W150" i="1"/>
  <c r="W152" i="1"/>
  <c r="W165" i="1"/>
  <c r="W153" i="1"/>
  <c r="W160" i="1"/>
  <c r="W148" i="1"/>
  <c r="W158" i="1"/>
  <c r="W4" i="1" l="1"/>
  <c r="W5" i="1"/>
  <c r="V6" i="1"/>
  <c r="X10" i="1" l="1"/>
  <c r="W6" i="1" l="1"/>
  <c r="X9" i="1" s="1"/>
  <c r="X6" i="1"/>
  <c r="X11" i="1" l="1"/>
</calcChain>
</file>

<file path=xl/sharedStrings.xml><?xml version="1.0" encoding="utf-8"?>
<sst xmlns="http://schemas.openxmlformats.org/spreadsheetml/2006/main" count="2057" uniqueCount="635">
  <si>
    <t>First come. First serve. / Es gelten unsere AGB's. www.trinkreif.at / info@trinkreif.at / +4319974145</t>
  </si>
  <si>
    <t xml:space="preserve">NAME &amp; RECHNUNGSADRESSE     </t>
  </si>
  <si>
    <t>SUMME BESTELLUNG</t>
  </si>
  <si>
    <t xml:space="preserve">TELEFON &amp; E-MAIL    </t>
  </si>
  <si>
    <t>STK</t>
  </si>
  <si>
    <t>GESAMT EXKL. MWST</t>
  </si>
  <si>
    <t>GESAMT INKL. MWST</t>
  </si>
  <si>
    <t xml:space="preserve">VERSAND / ABHOLUNG     </t>
  </si>
  <si>
    <t xml:space="preserve">LIEFERADRESSE / ANMERKUNGEN     </t>
  </si>
  <si>
    <t>BESTANDSPRÜFUNG</t>
  </si>
  <si>
    <t>Versand netto</t>
  </si>
  <si>
    <t>FAKTURIERUNG</t>
  </si>
  <si>
    <t>Gesamt netto</t>
  </si>
  <si>
    <t>ZAHLUNGSEINGANG</t>
  </si>
  <si>
    <t>MWSt</t>
  </si>
  <si>
    <t>VERSAND</t>
  </si>
  <si>
    <t>Gesamt brutto</t>
  </si>
  <si>
    <t>DIFF.</t>
  </si>
  <si>
    <t>GRUND</t>
  </si>
  <si>
    <t>ANMERKUNGEN</t>
  </si>
  <si>
    <t>KATEGORIE</t>
  </si>
  <si>
    <t>REGION</t>
  </si>
  <si>
    <t>WEIN</t>
  </si>
  <si>
    <t>PREIS / FLASCHE</t>
  </si>
  <si>
    <t>SELEKTION</t>
  </si>
  <si>
    <t>BESTELLUNG</t>
  </si>
  <si>
    <t>BESTELL-MENGE</t>
  </si>
  <si>
    <t>AB-WEICHUNG</t>
  </si>
  <si>
    <t>Kategorie</t>
  </si>
  <si>
    <t>Farbe</t>
  </si>
  <si>
    <t>Suesse</t>
  </si>
  <si>
    <t>Land</t>
  </si>
  <si>
    <t>Region</t>
  </si>
  <si>
    <t>Appelation</t>
  </si>
  <si>
    <t>Weingut</t>
  </si>
  <si>
    <t>Weinbezeichnung</t>
  </si>
  <si>
    <t>Rebsorte</t>
  </si>
  <si>
    <t>JG</t>
  </si>
  <si>
    <t>EH</t>
  </si>
  <si>
    <t>Lagerort</t>
  </si>
  <si>
    <t>ID</t>
  </si>
  <si>
    <t>VK exkl.</t>
  </si>
  <si>
    <t>VK inkl.</t>
  </si>
  <si>
    <t>Bordeaux</t>
  </si>
  <si>
    <t>Mystique</t>
  </si>
  <si>
    <t>n.a.</t>
  </si>
  <si>
    <t>Umsatzbesteuert</t>
  </si>
  <si>
    <t>GESAMT</t>
  </si>
  <si>
    <t>Differenzbesteuert</t>
  </si>
  <si>
    <t>trinkreif Premium Vintage Wine      Handels GmbH</t>
  </si>
  <si>
    <t>Tel. 01-9974145</t>
  </si>
  <si>
    <t>1er</t>
  </si>
  <si>
    <t>2er</t>
  </si>
  <si>
    <t>ZALTO DENK'ART</t>
  </si>
  <si>
    <t>info@trinkreif.at</t>
  </si>
  <si>
    <t>Es gelten unsere AGB.</t>
  </si>
  <si>
    <t>PRODUKT</t>
  </si>
  <si>
    <t>FOTO</t>
  </si>
  <si>
    <t>VERWENDUNG</t>
  </si>
  <si>
    <t>PREISE INKL. MWST</t>
  </si>
  <si>
    <t>Glas</t>
  </si>
  <si>
    <t>Glashöhe</t>
  </si>
  <si>
    <t>Füllmenge</t>
  </si>
  <si>
    <t>6er</t>
  </si>
  <si>
    <t xml:space="preserve"> 1er</t>
  </si>
  <si>
    <t xml:space="preserve"> 2er</t>
  </si>
  <si>
    <t xml:space="preserve"> 6er</t>
  </si>
  <si>
    <t>Weinglas</t>
  </si>
  <si>
    <t>Burgunder</t>
  </si>
  <si>
    <t>230 mm</t>
  </si>
  <si>
    <t>960 ml</t>
  </si>
  <si>
    <t>240 mm</t>
  </si>
  <si>
    <t>765 ml</t>
  </si>
  <si>
    <t>Universal</t>
  </si>
  <si>
    <t>235 mm</t>
  </si>
  <si>
    <t>530 ml</t>
  </si>
  <si>
    <t>Weisswein</t>
  </si>
  <si>
    <t>400 ml</t>
  </si>
  <si>
    <t>Karaffe</t>
  </si>
  <si>
    <t>Axium</t>
  </si>
  <si>
    <t>204 mm</t>
  </si>
  <si>
    <t>1450 ml</t>
  </si>
  <si>
    <t>185 mm</t>
  </si>
  <si>
    <t>1900 ml</t>
  </si>
  <si>
    <t>Karaffe No. 25</t>
  </si>
  <si>
    <t>175 mm</t>
  </si>
  <si>
    <t>350 ml</t>
  </si>
  <si>
    <t>Karaffe No. 75</t>
  </si>
  <si>
    <t>248 mm</t>
  </si>
  <si>
    <t>820 ml</t>
  </si>
  <si>
    <t>Karaffe No. 150</t>
  </si>
  <si>
    <t>300 mm</t>
  </si>
  <si>
    <t>1600 ml</t>
  </si>
  <si>
    <t>Schüttkaraffe klein</t>
  </si>
  <si>
    <t>130 mm</t>
  </si>
  <si>
    <t>610 ml</t>
  </si>
  <si>
    <t>Schüttkaraffe gross</t>
  </si>
  <si>
    <t>210 mm</t>
  </si>
  <si>
    <t>2600 ml</t>
  </si>
  <si>
    <t>GESAMT EXKL. ausweisbarer MWST</t>
  </si>
  <si>
    <t>GESAMT INKL. ausweisbarer MWST</t>
  </si>
  <si>
    <t>U/D</t>
  </si>
  <si>
    <t>Gereifte, hochwertige Burgunder(weiß &amp; rot) / Grüner Veltliner "Grand Cru" / Piemont / Rhone-Süd / Blaufränkisch  - - - - -  persönliche Gravur pro Glas ab 
2,50 Euro inkl. MWSt</t>
  </si>
  <si>
    <t>Schwere, gereifte Weißweine / junger deutscher Riesling "Grand Cru" / Jahrgangschampagner / Syrah / Bordeaux / Neue Welt / Supertuscans  - - - - -  
persönliche Gravur pro Glas ab 
2,50 Euro inkl. MWSt</t>
  </si>
  <si>
    <t>Smaragde / Champagner / Sekt mit Jahrgang / deutscher Riesling gereift / sehr reifer Bordeaux &amp; Burgunder / österreichische Cuvees   - - - - -  persönliche Gravur pro Glas ab 
2,50 Euro inkl. MWSt</t>
  </si>
  <si>
    <t>Leichte, junge Weissweine / Sekt ohne Jahrgang / Bier   - - - - -  persönliche Gravur pro Glas ab 
2,50 Euro inkl. MWSt</t>
  </si>
  <si>
    <t>Klassische Einzelflaschen-Karaffe für Rotweine und Weissweine die viel Luft brauchen.   - - - - -  
persönliche Gravur pro Stück ab 
10,00 Euro inkl. MWSt</t>
  </si>
  <si>
    <t>Ideal für Rotweine, die viel Luft brauchen und Magnums, welche nach belüften nicht mehr gekühlt werden müssen/sollen. - - - - -  
persönliche Gravur pro Stück ab 
10,00 Euro inkl. MWSt</t>
  </si>
  <si>
    <t>Das Baby unten den Karaffen dient mehr als Nachfolger der Glaskännchen um ein Viertel zu servieren. - - - - - 
persönliche Gravur pro Stück ab 
10,00 Euro inkl. MWSt</t>
  </si>
  <si>
    <t>Schaumwein / Weine welche weiterhin gekühlt werden sollen (passt in Kühlmanschetten / Kühlschranktüre) - - - - -  
persönliche Gravur pro Stück ab 
10,00 Euro inkl. MWSt</t>
  </si>
  <si>
    <t>Ideal für Magnums, welche nach dem belüften gekühlt werden müssen/sollen. - - - - -  
persönliche Gravur pro Stück ab 
10,00 Euro inkl. MWSt</t>
  </si>
  <si>
    <t>Schüttkaraffe für Weinreste zur persönlichen Verwendung. Erhältlich in den Farben grau, grün und rot. - - - - -  
persönliche Gravur pro Stück ab 
10,00 Euro inkl. MWSt</t>
  </si>
  <si>
    <t>Schüttkaraffe für Weinreste im Tischformat. Erhältlich in den Farben grau, grün und rot. - - - - -  
persönliche Gravur pro Stück ab 
10,00 Euro inkl. MWSt</t>
  </si>
  <si>
    <t>Füllstand // Fill Level</t>
  </si>
  <si>
    <t>Kapsel // Capsule</t>
  </si>
  <si>
    <t>Etikette // Label</t>
  </si>
  <si>
    <t>ZUSTAND / CONDITION</t>
  </si>
  <si>
    <t>STAND 22-06-2023</t>
  </si>
  <si>
    <t>Wein</t>
  </si>
  <si>
    <t>weiß</t>
  </si>
  <si>
    <t>trocken</t>
  </si>
  <si>
    <t>Deutschland</t>
  </si>
  <si>
    <t>Rheinhessen</t>
  </si>
  <si>
    <t>Knewitz</t>
  </si>
  <si>
    <t>Riesling Gutswein</t>
  </si>
  <si>
    <t>Riesling</t>
  </si>
  <si>
    <t>hf</t>
  </si>
  <si>
    <t>RW-C/01</t>
  </si>
  <si>
    <t>tr-16-28035</t>
  </si>
  <si>
    <t>U</t>
  </si>
  <si>
    <t>Pfalz</t>
  </si>
  <si>
    <t>Karsten Peter</t>
  </si>
  <si>
    <t>Ancestral Riesling</t>
  </si>
  <si>
    <t>RH-K/00</t>
  </si>
  <si>
    <t>tr-16-27823</t>
  </si>
  <si>
    <t>rot</t>
  </si>
  <si>
    <t>Österreich</t>
  </si>
  <si>
    <t>Leithaberg</t>
  </si>
  <si>
    <t>Rosi Schuster</t>
  </si>
  <si>
    <t>Blaufränkisch Burgenland</t>
  </si>
  <si>
    <t>Blaufränkisch</t>
  </si>
  <si>
    <t>RW-D/00</t>
  </si>
  <si>
    <t>tr-16-28015</t>
  </si>
  <si>
    <t>Schaumwein</t>
  </si>
  <si>
    <t>Kamptal</t>
  </si>
  <si>
    <t>Bründlmayer</t>
  </si>
  <si>
    <t>Brut Reserve</t>
  </si>
  <si>
    <t>Cuvee</t>
  </si>
  <si>
    <t>nV</t>
  </si>
  <si>
    <t>O-BOX-M/04</t>
  </si>
  <si>
    <t>tr-16-16295</t>
  </si>
  <si>
    <t>halbtrocken</t>
  </si>
  <si>
    <t>Katharina Wechsler</t>
  </si>
  <si>
    <t>Riesling Kirchspiel Kabinett</t>
  </si>
  <si>
    <t>R-BOX-D/04</t>
  </si>
  <si>
    <t>tr-16-26378</t>
  </si>
  <si>
    <t>Südsteiermark</t>
  </si>
  <si>
    <t>Tement</t>
  </si>
  <si>
    <t>Sauvignon Blanc Kalk &amp; Kreide</t>
  </si>
  <si>
    <t>Sauvignon Blanc</t>
  </si>
  <si>
    <t>RM-E/03</t>
  </si>
  <si>
    <t>tr-16-23634</t>
  </si>
  <si>
    <t>RH-C/02</t>
  </si>
  <si>
    <t>tr-16-22965</t>
  </si>
  <si>
    <t>Nahe</t>
  </si>
  <si>
    <t>Dönnhoff</t>
  </si>
  <si>
    <t>Riesling Leistenberg Kabinett</t>
  </si>
  <si>
    <t>O-BOX-J/01</t>
  </si>
  <si>
    <t>tr-16-30775</t>
  </si>
  <si>
    <t>D</t>
  </si>
  <si>
    <t>Chardonnay Holzfass</t>
  </si>
  <si>
    <t>Chardonnay</t>
  </si>
  <si>
    <t>RW-C/00</t>
  </si>
  <si>
    <t>tr-16-26240</t>
  </si>
  <si>
    <t>Rheingau</t>
  </si>
  <si>
    <t>Breuer</t>
  </si>
  <si>
    <t>Riesling "Estate" Rüdesheim</t>
  </si>
  <si>
    <t>RM-B/01</t>
  </si>
  <si>
    <t>tr-16-24759</t>
  </si>
  <si>
    <t>Wachau</t>
  </si>
  <si>
    <t>F.X. Pichler</t>
  </si>
  <si>
    <t>Grüner Veltliner Loibner</t>
  </si>
  <si>
    <t>Grüner Veltliner</t>
  </si>
  <si>
    <t>RW-A/01</t>
  </si>
  <si>
    <t>tr-16-29313</t>
  </si>
  <si>
    <t>Riesling Appenheim</t>
  </si>
  <si>
    <t>tr-16-28828</t>
  </si>
  <si>
    <t>Mittelburgenland</t>
  </si>
  <si>
    <t>Moric</t>
  </si>
  <si>
    <t>Hausmarke weiß</t>
  </si>
  <si>
    <t>RM-D/01</t>
  </si>
  <si>
    <t>tr-16-25030</t>
  </si>
  <si>
    <t>Carnuntum</t>
  </si>
  <si>
    <t>Dorli Muhr</t>
  </si>
  <si>
    <t>P-BOX-M/01</t>
  </si>
  <si>
    <t>tr-16-23859</t>
  </si>
  <si>
    <t>RH-F/00</t>
  </si>
  <si>
    <t>tr-16-25002</t>
  </si>
  <si>
    <t>Chardonnay Brut Nature</t>
  </si>
  <si>
    <t>tr-16-31748</t>
  </si>
  <si>
    <t>W-BOX-P/08</t>
  </si>
  <si>
    <t>tr-16-23839</t>
  </si>
  <si>
    <t>Riesling "Estate" Lorch</t>
  </si>
  <si>
    <t>tr-16-24760</t>
  </si>
  <si>
    <t>Dürkheim IC Riesling</t>
  </si>
  <si>
    <t>RM-A/00</t>
  </si>
  <si>
    <t>tr-16-28811</t>
  </si>
  <si>
    <t>Sattlerhof</t>
  </si>
  <si>
    <t>Sauvignon Blanc Gamlitzer</t>
  </si>
  <si>
    <t>O-BOX-M/07</t>
  </si>
  <si>
    <t>tr-16-17951</t>
  </si>
  <si>
    <t>Blaufränkisch Samt &amp; Seide</t>
  </si>
  <si>
    <t>R-BOX-J/08</t>
  </si>
  <si>
    <t>tr-16-24577</t>
  </si>
  <si>
    <t>Mineral Chardonnay</t>
  </si>
  <si>
    <t>RW-A/00</t>
  </si>
  <si>
    <t>tr-16-28809</t>
  </si>
  <si>
    <t>Ungarn</t>
  </si>
  <si>
    <t>Somlo</t>
  </si>
  <si>
    <t>Moric - Kis Tamas</t>
  </si>
  <si>
    <t>Somlo Hidden Treasures Nr. 2</t>
  </si>
  <si>
    <t>RH-E/00</t>
  </si>
  <si>
    <t>tr-16-32106</t>
  </si>
  <si>
    <t>Riesling Klostersatz</t>
  </si>
  <si>
    <t>RH-B/02</t>
  </si>
  <si>
    <t>tr-16-29314</t>
  </si>
  <si>
    <t>Italien</t>
  </si>
  <si>
    <t>Piemont</t>
  </si>
  <si>
    <t>Reva</t>
  </si>
  <si>
    <t>Nebbiolo d'Alba</t>
  </si>
  <si>
    <t>Nebbiolo</t>
  </si>
  <si>
    <t>RM-F/03</t>
  </si>
  <si>
    <t>tr-16-30230</t>
  </si>
  <si>
    <t>Barbera d'Alba</t>
  </si>
  <si>
    <t>Barbera</t>
  </si>
  <si>
    <t>tr-16-31643</t>
  </si>
  <si>
    <t>Wittmann</t>
  </si>
  <si>
    <t>Riesling Westhofener</t>
  </si>
  <si>
    <t>RH-K/01</t>
  </si>
  <si>
    <t>tr-16-18571</t>
  </si>
  <si>
    <t>Riesling Goldberg</t>
  </si>
  <si>
    <t>tr-16-22798</t>
  </si>
  <si>
    <t>Kollwentz</t>
  </si>
  <si>
    <t xml:space="preserve">Blaufränkisch Leithakalk  </t>
  </si>
  <si>
    <t>O-BOX-L/02</t>
  </si>
  <si>
    <t>tr-16-25673</t>
  </si>
  <si>
    <t xml:space="preserve">Kollwentz </t>
  </si>
  <si>
    <t xml:space="preserve">Sauvignon Blanc Steinmühle </t>
  </si>
  <si>
    <t>P-BOX-J/06</t>
  </si>
  <si>
    <t>tr-16-31524</t>
  </si>
  <si>
    <t>tr-16-31525</t>
  </si>
  <si>
    <t>Riesling Benn</t>
  </si>
  <si>
    <t>O-BOX-H/01</t>
  </si>
  <si>
    <t>tr-16-30838</t>
  </si>
  <si>
    <t>elv</t>
  </si>
  <si>
    <t>tr-16-30839</t>
  </si>
  <si>
    <t>Sauvignon Blanc Steinmühle</t>
  </si>
  <si>
    <t>R-BOX-D/05</t>
  </si>
  <si>
    <t>tr-16-25624</t>
  </si>
  <si>
    <t>Riesling Terra Montosa</t>
  </si>
  <si>
    <t>RM-B/02</t>
  </si>
  <si>
    <t>tr-16-24758</t>
  </si>
  <si>
    <t>Blaufränkisch Leithakalk</t>
  </si>
  <si>
    <t>RM-C/00</t>
  </si>
  <si>
    <t>tr-16-23199</t>
  </si>
  <si>
    <t>Riesling Kirchspiel</t>
  </si>
  <si>
    <t>P-BOX-K/02</t>
  </si>
  <si>
    <t>tr-16-14795</t>
  </si>
  <si>
    <t>Dorfkultur weiß</t>
  </si>
  <si>
    <t>RW-D/02</t>
  </si>
  <si>
    <t>tr-16-28012</t>
  </si>
  <si>
    <t>Dorfkultur rot</t>
  </si>
  <si>
    <t>RW-D/01</t>
  </si>
  <si>
    <t>tr-16-28014</t>
  </si>
  <si>
    <t>Neusiedlersee</t>
  </si>
  <si>
    <t>Anita &amp; Hans Nittnaus</t>
  </si>
  <si>
    <t>Chardonnay Freudshofer</t>
  </si>
  <si>
    <t>ev</t>
  </si>
  <si>
    <t>W-BOX-L/09</t>
  </si>
  <si>
    <t>tr-16-30999</t>
  </si>
  <si>
    <t>Morillon Kapellenweingarten</t>
  </si>
  <si>
    <t>W-BOX-N/08</t>
  </si>
  <si>
    <t>tr-16-28528</t>
  </si>
  <si>
    <t>Schloss Gobelsburg</t>
  </si>
  <si>
    <t>Tradition 3 Jahre</t>
  </si>
  <si>
    <t>div.</t>
  </si>
  <si>
    <t>VR-BOX-J/08</t>
  </si>
  <si>
    <t>tr-16-23934</t>
  </si>
  <si>
    <t>Alzinger</t>
  </si>
  <si>
    <t>Grüner Veltliner Liebenberg Smaragd</t>
  </si>
  <si>
    <t>VR-BOX-N/03</t>
  </si>
  <si>
    <t>tr-16-29337</t>
  </si>
  <si>
    <t>VR-BOX-H/04</t>
  </si>
  <si>
    <t>tr-16-23932</t>
  </si>
  <si>
    <t>Paul Achs</t>
  </si>
  <si>
    <t>Syrah</t>
  </si>
  <si>
    <t>in</t>
  </si>
  <si>
    <t>foliert</t>
  </si>
  <si>
    <t>VR-BOX-B/03</t>
  </si>
  <si>
    <t>tr-16-29942</t>
  </si>
  <si>
    <t>Riesling Tradition</t>
  </si>
  <si>
    <t>W-BOX-P/04</t>
  </si>
  <si>
    <t>tr-16-15648</t>
  </si>
  <si>
    <t>Comondor</t>
  </si>
  <si>
    <t>W-BOX-E/05</t>
  </si>
  <si>
    <t>tr-16-15382</t>
  </si>
  <si>
    <t>Riesling Morstein</t>
  </si>
  <si>
    <t>RH-I/03</t>
  </si>
  <si>
    <t>tr-16-18618</t>
  </si>
  <si>
    <t>RM-D/00</t>
  </si>
  <si>
    <t>tr-16-23191</t>
  </si>
  <si>
    <t>Velich</t>
  </si>
  <si>
    <t>Chardonnay Tiglat</t>
  </si>
  <si>
    <t>O-BOX-I/06</t>
  </si>
  <si>
    <t>tr-16-30591</t>
  </si>
  <si>
    <t>RH-E/02</t>
  </si>
  <si>
    <t>tr-16-26374</t>
  </si>
  <si>
    <t>süß</t>
  </si>
  <si>
    <t>Riesling Morstein Spätlese</t>
  </si>
  <si>
    <t>RH-I/02</t>
  </si>
  <si>
    <t>tr-16-26380</t>
  </si>
  <si>
    <t>Mosel</t>
  </si>
  <si>
    <t>Grans-Fassian</t>
  </si>
  <si>
    <t>Riesling Apotheke GG</t>
  </si>
  <si>
    <t>RM-D/03</t>
  </si>
  <si>
    <t>tr-16-20547</t>
  </si>
  <si>
    <t>Riesling Goldtröpfchen GG</t>
  </si>
  <si>
    <t>tr-16-23641</t>
  </si>
  <si>
    <t>Riesling Hofberg GG</t>
  </si>
  <si>
    <t>tr-16-23639</t>
  </si>
  <si>
    <t>Slowenien</t>
  </si>
  <si>
    <t>Domaine Ciringa - Tement</t>
  </si>
  <si>
    <t>Sauvignon Blanc Pruh</t>
  </si>
  <si>
    <t>tr-16-23065</t>
  </si>
  <si>
    <t>RM-C/01</t>
  </si>
  <si>
    <t>tr-16-28534</t>
  </si>
  <si>
    <t>tr-16-28536</t>
  </si>
  <si>
    <t>tr-16-28535</t>
  </si>
  <si>
    <t>#STG</t>
  </si>
  <si>
    <t>tr-16-30623</t>
  </si>
  <si>
    <t>Preisinger</t>
  </si>
  <si>
    <t>Paradigma</t>
  </si>
  <si>
    <t>P-BOX-L/02</t>
  </si>
  <si>
    <t>tr-16-30389</t>
  </si>
  <si>
    <t>Südburgenland</t>
  </si>
  <si>
    <t/>
  </si>
  <si>
    <t>Wachter-Wiesler</t>
  </si>
  <si>
    <t>Blaufränkisch Ried Ratschen</t>
  </si>
  <si>
    <t>VR-BOX-E/06</t>
  </si>
  <si>
    <t>tr-16-21907</t>
  </si>
  <si>
    <t>Knoll</t>
  </si>
  <si>
    <t>Grüner Veltliner Kreutles Smaragd</t>
  </si>
  <si>
    <t>VR-BOX-H/06</t>
  </si>
  <si>
    <t>tr-16-31470</t>
  </si>
  <si>
    <t>Traminer Smaragd</t>
  </si>
  <si>
    <t>Traminer</t>
  </si>
  <si>
    <t>P-BOX-F/07</t>
  </si>
  <si>
    <t>tr-16-26035</t>
  </si>
  <si>
    <t>Busch</t>
  </si>
  <si>
    <t>Riesling Fahrlay GG</t>
  </si>
  <si>
    <t>W-BOX-H/09</t>
  </si>
  <si>
    <t>tr-16-30741</t>
  </si>
  <si>
    <t>Frankreich</t>
  </si>
  <si>
    <t>Burgund</t>
  </si>
  <si>
    <t>Heritiers du Comtes Lafon</t>
  </si>
  <si>
    <t>Vire-Clesse</t>
  </si>
  <si>
    <t>R-BOX-J/05</t>
  </si>
  <si>
    <t>tr-16-31079</t>
  </si>
  <si>
    <t>Remi Jobard</t>
  </si>
  <si>
    <t>Bourgogne Blanc Cote d'Or Vieilles Vignes</t>
  </si>
  <si>
    <t>P-BOX-G/07</t>
  </si>
  <si>
    <t>tr-16-27810</t>
  </si>
  <si>
    <t>Rhone</t>
  </si>
  <si>
    <t>Chateauneuf du Pape</t>
  </si>
  <si>
    <t xml:space="preserve">Chateau de Beaucastel </t>
  </si>
  <si>
    <t>Chateauneuf du Pape Rouge</t>
  </si>
  <si>
    <t>VR-BOX-K/07</t>
  </si>
  <si>
    <t>tr-16-28374</t>
  </si>
  <si>
    <t>Riesling Heiligenstein</t>
  </si>
  <si>
    <t>P-BOX-L/04</t>
  </si>
  <si>
    <t>tr-16-28655</t>
  </si>
  <si>
    <t>Macon Chardonnay</t>
  </si>
  <si>
    <t>tr-16-31081</t>
  </si>
  <si>
    <t>Claus Preisinger</t>
  </si>
  <si>
    <t>tr-16-30369</t>
  </si>
  <si>
    <t>Chateau de Charodon</t>
  </si>
  <si>
    <t>Bourgogne Côte d’Or</t>
  </si>
  <si>
    <t>Pinot Noir</t>
  </si>
  <si>
    <t>RH-K/02</t>
  </si>
  <si>
    <t>tr-16-30454</t>
  </si>
  <si>
    <t>Roussillon</t>
  </si>
  <si>
    <t>Domaine Le Soula</t>
  </si>
  <si>
    <t>Le Soula blanc</t>
  </si>
  <si>
    <t>tr-16-31083</t>
  </si>
  <si>
    <t>Krutzler</t>
  </si>
  <si>
    <t>Blaufränkisch Alter Weingarten</t>
  </si>
  <si>
    <t>R-BOX-G/02</t>
  </si>
  <si>
    <t>tr-16-25730</t>
  </si>
  <si>
    <t>Riesling Steinacker</t>
  </si>
  <si>
    <t>tr-16-22797</t>
  </si>
  <si>
    <t>Marsannay AC Blanc</t>
  </si>
  <si>
    <t>tr-16-30458</t>
  </si>
  <si>
    <t>P-BOX-I/02</t>
  </si>
  <si>
    <t>tr-16-25729</t>
  </si>
  <si>
    <t>tr-16-13468</t>
  </si>
  <si>
    <t>RM-E/02</t>
  </si>
  <si>
    <t>tr-16-25731</t>
  </si>
  <si>
    <t>Grüner Veltliner Ungerberg</t>
  </si>
  <si>
    <t>tr-16-28013</t>
  </si>
  <si>
    <t>Chardonnay Reserve</t>
  </si>
  <si>
    <t>tr-16-28040</t>
  </si>
  <si>
    <t>Eichkogel</t>
  </si>
  <si>
    <t>RH-D/03</t>
  </si>
  <si>
    <t>tr-16-14111</t>
  </si>
  <si>
    <t>Georg Frischengruber</t>
  </si>
  <si>
    <t>Grüner Veltliner Kreuzberg Smaragd</t>
  </si>
  <si>
    <t>RH-C/03</t>
  </si>
  <si>
    <t>tr-16-17487</t>
  </si>
  <si>
    <t>Grüner Veltliner Meine Welt Smaragd</t>
  </si>
  <si>
    <t>tr-16-17486</t>
  </si>
  <si>
    <t>Champagne</t>
  </si>
  <si>
    <t>Pascal Doquet</t>
  </si>
  <si>
    <t>Horizon BdB</t>
  </si>
  <si>
    <t>deg. 01/2017</t>
  </si>
  <si>
    <t>P-BOX-G/06</t>
  </si>
  <si>
    <t>tr-16-28393</t>
  </si>
  <si>
    <t>Erwin Sabathi</t>
  </si>
  <si>
    <t>Chardonnay Pössnitzberg</t>
  </si>
  <si>
    <t>R-BOX-L/03</t>
  </si>
  <si>
    <t>tr-16-30026</t>
  </si>
  <si>
    <t>Sauvignon Blanc Pössnitzberg</t>
  </si>
  <si>
    <t>tr-16-30028</t>
  </si>
  <si>
    <t>Riesling Loibenberg Smaragd</t>
  </si>
  <si>
    <t>tr-16-25790</t>
  </si>
  <si>
    <t>W-BOX-K/02</t>
  </si>
  <si>
    <t>tr-16-29630</t>
  </si>
  <si>
    <t>VR-BOX-E/07</t>
  </si>
  <si>
    <t>tr-16-26040</t>
  </si>
  <si>
    <t xml:space="preserve">Prager </t>
  </si>
  <si>
    <t>Grüner Veltliner Wachstum Bodenstein Smaragd</t>
  </si>
  <si>
    <t>P-BOX-I/06</t>
  </si>
  <si>
    <t>tr-16-31582</t>
  </si>
  <si>
    <t>Riesling Wachstum Bodenstein Smaragd</t>
  </si>
  <si>
    <t>P-BOX-L/06</t>
  </si>
  <si>
    <t>tr-16-31591</t>
  </si>
  <si>
    <t>Bliard</t>
  </si>
  <si>
    <t>Les Fondamentaux</t>
  </si>
  <si>
    <t>R-BOX-C/04</t>
  </si>
  <si>
    <t>tr-16-29191</t>
  </si>
  <si>
    <t>Markowitsch</t>
  </si>
  <si>
    <t>Pinot Noir Reserve</t>
  </si>
  <si>
    <t>VR-BOX-C/06</t>
  </si>
  <si>
    <t>tr-16-29918</t>
  </si>
  <si>
    <t>Domaine Le 22 - Valérie Gavaud</t>
  </si>
  <si>
    <t>Chablis AC</t>
  </si>
  <si>
    <t>P-BOX-I/07</t>
  </si>
  <si>
    <t>tr-16-29291</t>
  </si>
  <si>
    <t>Macon Milly-Lamartine Clos du Four</t>
  </si>
  <si>
    <t>R-BOX-J/04</t>
  </si>
  <si>
    <t>tr-16-31080</t>
  </si>
  <si>
    <t>VR-BOX-M/06</t>
  </si>
  <si>
    <t>tr-16-31483</t>
  </si>
  <si>
    <t>Saint Romain AC Blanc</t>
  </si>
  <si>
    <t>RH-H/02</t>
  </si>
  <si>
    <t>tr-16-30459</t>
  </si>
  <si>
    <t>P-BOX-M/03</t>
  </si>
  <si>
    <t>tr-16-30012</t>
  </si>
  <si>
    <t>Spanien</t>
  </si>
  <si>
    <t>Priorat</t>
  </si>
  <si>
    <t>Terroir al Limit</t>
  </si>
  <si>
    <t>Torroja</t>
  </si>
  <si>
    <t>W-BOX-A/01</t>
  </si>
  <si>
    <t>tr-16-18656</t>
  </si>
  <si>
    <t xml:space="preserve">Riesling Klaus Smaragd </t>
  </si>
  <si>
    <t>P-BOX-M/04</t>
  </si>
  <si>
    <t>tr-16-31590</t>
  </si>
  <si>
    <t>Blaufränkisch Spitzerberg - Obere Roterd</t>
  </si>
  <si>
    <t>RH-F/02</t>
  </si>
  <si>
    <t>tr-16-28008</t>
  </si>
  <si>
    <t>RH-G/00</t>
  </si>
  <si>
    <t>tr-16-23865</t>
  </si>
  <si>
    <t>Blaufränkisch Roterd</t>
  </si>
  <si>
    <t>tr-16-28003</t>
  </si>
  <si>
    <t>Blaufränkisch Kirchweingarten</t>
  </si>
  <si>
    <t>tr-16-28009</t>
  </si>
  <si>
    <t>Blaufränkisch Spitzerberg - Kranzen</t>
  </si>
  <si>
    <t>tr-16-28007</t>
  </si>
  <si>
    <t>Blaufränkisch Jagini</t>
  </si>
  <si>
    <t>RM-B/03</t>
  </si>
  <si>
    <t>tr-16-25451</t>
  </si>
  <si>
    <t>Blaufränkisch Ungerberg</t>
  </si>
  <si>
    <t>R-BOX-L/06</t>
  </si>
  <si>
    <t>tr-16-28687</t>
  </si>
  <si>
    <t>Morillon Pfarrweingarten</t>
  </si>
  <si>
    <t>R-BOX-I/03</t>
  </si>
  <si>
    <t>tr-16-28412</t>
  </si>
  <si>
    <t>Riesling Steinertal Smaragd</t>
  </si>
  <si>
    <t>R-BOX-M/05</t>
  </si>
  <si>
    <t>tr-16-29990</t>
  </si>
  <si>
    <t>Hirtzberger</t>
  </si>
  <si>
    <t>Grauburgunder Pluris Smaragd</t>
  </si>
  <si>
    <t>Grauburgunder</t>
  </si>
  <si>
    <t>VR-BOX-G/06</t>
  </si>
  <si>
    <t>tr-16-31790</t>
  </si>
  <si>
    <t>RM-F/01</t>
  </si>
  <si>
    <t>tr-16-31478</t>
  </si>
  <si>
    <t>Prager</t>
  </si>
  <si>
    <t>Riesling Achleiten Smaragd</t>
  </si>
  <si>
    <t>O-BOX-G/02</t>
  </si>
  <si>
    <t>tr-16-31034</t>
  </si>
  <si>
    <t>Riesling Smaragd Achleiten</t>
  </si>
  <si>
    <t>esv</t>
  </si>
  <si>
    <t>tr-16-31037</t>
  </si>
  <si>
    <t>Grüner Veltliner Achleiten Stockkultur Smaragd</t>
  </si>
  <si>
    <t>tr-16-31579</t>
  </si>
  <si>
    <t>Rudi Pichler</t>
  </si>
  <si>
    <t>P-BOX-F/09</t>
  </si>
  <si>
    <t>tr-16-25809</t>
  </si>
  <si>
    <t>Blaufränkisch Spiegel</t>
  </si>
  <si>
    <t>VR-BOX-D/08</t>
  </si>
  <si>
    <t>tr-16-29930</t>
  </si>
  <si>
    <t>Burgundercuvee Pfarrweingarten</t>
  </si>
  <si>
    <t>tr-16-28410</t>
  </si>
  <si>
    <t>Grauburgunder Pfarrweingarten</t>
  </si>
  <si>
    <t>tr-16-28411</t>
  </si>
  <si>
    <t>Sauvignon Blanc Kranachberg</t>
  </si>
  <si>
    <t>R-BOX-H/04</t>
  </si>
  <si>
    <t>tr-16-20876</t>
  </si>
  <si>
    <t>Auxey Duresses AC</t>
  </si>
  <si>
    <t>tr-16-30461</t>
  </si>
  <si>
    <t>Gernot Heinrich</t>
  </si>
  <si>
    <t>Gabarinza</t>
  </si>
  <si>
    <t>W-BOX-N/07</t>
  </si>
  <si>
    <t>tr-16-29753</t>
  </si>
  <si>
    <t>R-BOX-I/07</t>
  </si>
  <si>
    <t>tr-16-31585</t>
  </si>
  <si>
    <t>Ökonomierat Rebholz</t>
  </si>
  <si>
    <t>Weißburgunder Im Sonnenschein GG</t>
  </si>
  <si>
    <t>Weißburgunder</t>
  </si>
  <si>
    <t>VR-BOX-M/01</t>
  </si>
  <si>
    <t>tr-16-21354</t>
  </si>
  <si>
    <t>Riesling Setzberg Smaragd</t>
  </si>
  <si>
    <t>RH-H/03</t>
  </si>
  <si>
    <t>tr-16-28131</t>
  </si>
  <si>
    <t>Ernst Triebaumer</t>
  </si>
  <si>
    <t>Blaufränkisch Oberer Wald</t>
  </si>
  <si>
    <t>RH-I/00</t>
  </si>
  <si>
    <t>tr-16-30353</t>
  </si>
  <si>
    <t>tr-16-30354</t>
  </si>
  <si>
    <t>tr-16-20774</t>
  </si>
  <si>
    <t>Jura</t>
  </si>
  <si>
    <t>Stephane Tissot</t>
  </si>
  <si>
    <t>Chardonnay Arbois Les Bruyeres</t>
  </si>
  <si>
    <t>R-BOX-F/05</t>
  </si>
  <si>
    <t>tr-16-30420</t>
  </si>
  <si>
    <t>Köhler Ruprecht</t>
  </si>
  <si>
    <t>Riesling Saumagen AL trocken</t>
  </si>
  <si>
    <t>O-BOX-L/04</t>
  </si>
  <si>
    <t>tr-16-23150</t>
  </si>
  <si>
    <t xml:space="preserve">Eric Rodez </t>
  </si>
  <si>
    <t xml:space="preserve">Blanc des Noirs  (deg. 12/2016) </t>
  </si>
  <si>
    <t>R-BOX-E/07</t>
  </si>
  <si>
    <t>tr-16-28398</t>
  </si>
  <si>
    <t>Kolfok</t>
  </si>
  <si>
    <t>Blaufränkisch Bodigraben</t>
  </si>
  <si>
    <t>W-BOX-H/03</t>
  </si>
  <si>
    <t>tr-16-30978</t>
  </si>
  <si>
    <t>Wellanschitz</t>
  </si>
  <si>
    <t>Blaufränkisch Sonnensteig</t>
  </si>
  <si>
    <t>VR-BOX-I/03</t>
  </si>
  <si>
    <t>tr-16-30981</t>
  </si>
  <si>
    <t>VR-BOX-I/02</t>
  </si>
  <si>
    <t>tr-16-31009</t>
  </si>
  <si>
    <t>tr-16-31011</t>
  </si>
  <si>
    <t>Südoststeiermark</t>
  </si>
  <si>
    <t>Neumeister</t>
  </si>
  <si>
    <t>Sauvignon Blanc Moarfeitl</t>
  </si>
  <si>
    <t>VR-BOX-E/02</t>
  </si>
  <si>
    <t>tr-16-26016</t>
  </si>
  <si>
    <t>Weißburgunder Steinporz Smaragd</t>
  </si>
  <si>
    <t>Weissburgunder</t>
  </si>
  <si>
    <t>ko</t>
  </si>
  <si>
    <t>VR-BOX-K/08</t>
  </si>
  <si>
    <t>tr-16-32034</t>
  </si>
  <si>
    <t>Wagram</t>
  </si>
  <si>
    <t>Clemens Strobl</t>
  </si>
  <si>
    <t>Grüner Veltliner Pfaffenberg</t>
  </si>
  <si>
    <t>RH-D/00</t>
  </si>
  <si>
    <t>tr-16-26517</t>
  </si>
  <si>
    <t>Heymann-Löwenstein</t>
  </si>
  <si>
    <t>Riesling Uhlen Roth-Lay</t>
  </si>
  <si>
    <t>O-BOX-K/05</t>
  </si>
  <si>
    <t>tr-16-30756</t>
  </si>
  <si>
    <t>Riesling Steinterrassen Smaragd</t>
  </si>
  <si>
    <t>tr-16-32021</t>
  </si>
  <si>
    <t>Roederer</t>
  </si>
  <si>
    <t>Brut Collection 242</t>
  </si>
  <si>
    <t>RH-E/01</t>
  </si>
  <si>
    <t>tr-16-27595</t>
  </si>
  <si>
    <t>Brut Collection 243</t>
  </si>
  <si>
    <t>RM-C/02</t>
  </si>
  <si>
    <t>tr-16-30361</t>
  </si>
  <si>
    <t>Grüner Veltliner Schütt Smaragd</t>
  </si>
  <si>
    <t>P-BOX-J/05</t>
  </si>
  <si>
    <t>tr-16-31561</t>
  </si>
  <si>
    <t>Weinhofmeisterei Hirtzberger</t>
  </si>
  <si>
    <t>Riesling Kollmitz Smaragd</t>
  </si>
  <si>
    <t>R-BOX-G/06</t>
  </si>
  <si>
    <t>tr-16-25815</t>
  </si>
  <si>
    <t>GFR-C/01</t>
  </si>
  <si>
    <t>tr-16-14797</t>
  </si>
  <si>
    <t>Riesling Kellerberg Smaragd</t>
  </si>
  <si>
    <t>tr-16-31476</t>
  </si>
  <si>
    <t>Schloss Halbturn</t>
  </si>
  <si>
    <t>Imperial Rot</t>
  </si>
  <si>
    <t>P-BOX-K/05</t>
  </si>
  <si>
    <t>tr-16-30390</t>
  </si>
  <si>
    <t>Grüner Veltliner Schreck</t>
  </si>
  <si>
    <t>tr-16-26521</t>
  </si>
  <si>
    <t>tr-16-29335</t>
  </si>
  <si>
    <t>Riesling Rosen</t>
  </si>
  <si>
    <t>tr-16-26515</t>
  </si>
  <si>
    <t>tr-16-26514</t>
  </si>
  <si>
    <t>Riesling Steinporz Smaragd</t>
  </si>
  <si>
    <t>RH-J/01</t>
  </si>
  <si>
    <t>tr-16-28145</t>
  </si>
  <si>
    <t>tr-16-28144</t>
  </si>
  <si>
    <t>Barolo</t>
  </si>
  <si>
    <t>RW-C/02</t>
  </si>
  <si>
    <t>tr-16-31644</t>
  </si>
  <si>
    <t>Riesling Ganz Horn GG</t>
  </si>
  <si>
    <t>RH-I/01</t>
  </si>
  <si>
    <t>tr-16-11325</t>
  </si>
  <si>
    <t>Value-Weine bis 50€</t>
  </si>
  <si>
    <t>STAND: 07.08.2023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</si>
</sst>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_-;\-* #,##0.00_-;_-* \-??_-;_-@_-"/>
    <numFmt numFmtId="165" formatCode="[$-409]d\-mmm"/>
    <numFmt numFmtId="166" formatCode="#,##0.00_ ;\-#,##0.00\ "/>
  </numFmts>
  <fonts count="40" x14ac:knownFonts="1">
    <font>
      <sz val="12"/>
      <color rgb="FF000000"/>
      <name val="Calibri"/>
      <family val="2"/>
      <charset val="1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name val="Calibri"/>
      <family val="2"/>
      <charset val="1"/>
    </font>
    <font>
      <sz val="10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29"/>
      <color rgb="FF000000"/>
      <name val="Calibri"/>
      <family val="2"/>
      <charset val="1"/>
    </font>
    <font>
      <b/>
      <sz val="38"/>
      <color rgb="FF000000"/>
      <name val="Calibri"/>
      <family val="2"/>
      <charset val="1"/>
    </font>
    <font>
      <b/>
      <i/>
      <sz val="12"/>
      <color rgb="FF000000"/>
      <name val="Calibri"/>
      <family val="2"/>
      <charset val="1"/>
    </font>
    <font>
      <b/>
      <sz val="12"/>
      <color rgb="FFFFFFFF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6"/>
      <color rgb="FF000000"/>
      <name val="Calibri"/>
      <family val="2"/>
      <charset val="1"/>
    </font>
    <font>
      <sz val="12"/>
      <name val="Calibri"/>
      <family val="2"/>
      <charset val="1"/>
    </font>
    <font>
      <sz val="10"/>
      <name val="Calibri"/>
      <family val="2"/>
      <charset val="1"/>
    </font>
    <font>
      <b/>
      <sz val="10"/>
      <name val="Calibri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9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38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</font>
    <font>
      <b/>
      <sz val="12"/>
      <color rgb="FF000000"/>
      <name val="Calibri"/>
      <family val="2"/>
    </font>
    <font>
      <b/>
      <sz val="12"/>
      <name val="Calibri"/>
      <family val="2"/>
    </font>
    <font>
      <b/>
      <sz val="9"/>
      <color rgb="FF000000"/>
      <name val="Calibri"/>
      <family val="2"/>
      <charset val="1"/>
    </font>
    <font>
      <b/>
      <i/>
      <sz val="12"/>
      <color rgb="FF0070C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D9D9D9"/>
        <bgColor rgb="FFDCE6F2"/>
      </patternFill>
    </fill>
    <fill>
      <patternFill patternType="solid">
        <fgColor rgb="FFFFFEC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C4F058"/>
        <bgColor rgb="FFFFFF00"/>
      </patternFill>
    </fill>
    <fill>
      <patternFill patternType="solid">
        <fgColor rgb="FFDCE6F2"/>
        <bgColor rgb="FFD9D9D9"/>
      </patternFill>
    </fill>
    <fill>
      <patternFill patternType="solid">
        <fgColor rgb="FFF2DCDB"/>
        <bgColor rgb="FFD9D9D9"/>
      </patternFill>
    </fill>
    <fill>
      <patternFill patternType="solid">
        <fgColor rgb="FFF2F2F2"/>
        <bgColor rgb="FFFFFFFF"/>
      </patternFill>
    </fill>
    <fill>
      <patternFill patternType="solid">
        <fgColor rgb="FFFFFEC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4F05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02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thin">
        <color rgb="FFFF0000"/>
      </top>
      <bottom style="medium">
        <color rgb="FFFF0000"/>
      </bottom>
      <diagonal/>
    </border>
    <border>
      <left style="hair">
        <color auto="1"/>
      </left>
      <right style="hair">
        <color auto="1"/>
      </right>
      <top style="thin">
        <color rgb="FFFF0000"/>
      </top>
      <bottom style="medium">
        <color rgb="FFFF0000"/>
      </bottom>
      <diagonal/>
    </border>
    <border>
      <left/>
      <right style="medium">
        <color rgb="FFFF0000"/>
      </right>
      <top style="thin">
        <color rgb="FFFF0000"/>
      </top>
      <bottom style="medium">
        <color rgb="FFFF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 style="hair">
        <color auto="1"/>
      </left>
      <right/>
      <top style="thin">
        <color rgb="FFFF0000"/>
      </top>
      <bottom style="medium">
        <color rgb="FFFF0000"/>
      </bottom>
      <diagonal/>
    </border>
    <border>
      <left style="hair">
        <color auto="1"/>
      </left>
      <right style="medium">
        <color rgb="FFFF0000"/>
      </right>
      <top style="thin">
        <color rgb="FFFF0000"/>
      </top>
      <bottom style="medium">
        <color rgb="FFFF0000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medium">
        <color rgb="FFFF0000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rgb="FFFF0000"/>
      </left>
      <right/>
      <top style="medium">
        <color rgb="FFFF0000"/>
      </top>
      <bottom style="thin">
        <color rgb="FFFF0000"/>
      </bottom>
      <diagonal/>
    </border>
    <border>
      <left/>
      <right/>
      <top style="medium">
        <color rgb="FFFF0000"/>
      </top>
      <bottom style="thin">
        <color rgb="FFFF0000"/>
      </bottom>
      <diagonal/>
    </border>
    <border>
      <left/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 style="hair">
        <color auto="1"/>
      </left>
      <right style="hair">
        <color auto="1"/>
      </right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FF0000"/>
      </left>
      <right/>
      <top style="medium">
        <color rgb="FFFF0000"/>
      </top>
      <bottom style="thin">
        <color auto="1"/>
      </bottom>
      <diagonal/>
    </border>
    <border>
      <left/>
      <right/>
      <top style="medium">
        <color rgb="FFFF0000"/>
      </top>
      <bottom style="thin">
        <color auto="1"/>
      </bottom>
      <diagonal/>
    </border>
    <border>
      <left/>
      <right style="medium">
        <color rgb="FFFF0000"/>
      </right>
      <top style="medium">
        <color rgb="FFFF0000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FF0000"/>
      </right>
      <top style="thin">
        <color auto="1"/>
      </top>
      <bottom style="medium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medium">
        <color rgb="FFFF0000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/>
      <right/>
      <top style="thin">
        <color auto="1"/>
      </top>
      <bottom style="medium">
        <color rgb="FFFF0000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medium">
        <color rgb="FFFF0000"/>
      </bottom>
      <diagonal/>
    </border>
    <border>
      <left style="medium">
        <color rgb="FFFF0000"/>
      </left>
      <right/>
      <top style="thin">
        <color rgb="FFFF0000"/>
      </top>
      <bottom/>
      <diagonal/>
    </border>
    <border>
      <left style="hair">
        <color auto="1"/>
      </left>
      <right style="hair">
        <color auto="1"/>
      </right>
      <top style="thin">
        <color rgb="FFFF0000"/>
      </top>
      <bottom/>
      <diagonal/>
    </border>
    <border>
      <left/>
      <right style="medium">
        <color rgb="FFFF0000"/>
      </right>
      <top style="thin">
        <color rgb="FFFF0000"/>
      </top>
      <bottom/>
      <diagonal/>
    </border>
    <border>
      <left style="medium">
        <color rgb="FFFF0000"/>
      </left>
      <right style="thin">
        <color rgb="FFFF0000"/>
      </right>
      <top style="medium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medium">
        <color rgb="FFFF0000"/>
      </top>
      <bottom style="thin">
        <color rgb="FFFF0000"/>
      </bottom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 style="medium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medium">
        <color rgb="FFFF0000"/>
      </right>
      <top style="thin">
        <color rgb="FFFF0000"/>
      </top>
      <bottom/>
      <diagonal/>
    </border>
    <border>
      <left style="medium">
        <color rgb="FFFF0000"/>
      </left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 style="thin">
        <color auto="1"/>
      </top>
      <bottom style="medium">
        <color rgb="FFFF0000"/>
      </bottom>
      <diagonal/>
    </border>
    <border>
      <left style="medium">
        <color rgb="FFFF0000"/>
      </left>
      <right/>
      <top style="thin">
        <color auto="1"/>
      </top>
      <bottom style="medium">
        <color rgb="FFFF0000"/>
      </bottom>
      <diagonal/>
    </border>
    <border>
      <left style="hair">
        <color auto="1"/>
      </left>
      <right/>
      <top style="thin">
        <color auto="1"/>
      </top>
      <bottom style="medium">
        <color rgb="FFFF0000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indexed="64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FF0000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164" fontId="20" fillId="0" borderId="0" applyBorder="0" applyProtection="0"/>
    <xf numFmtId="0" fontId="2" fillId="0" borderId="0"/>
    <xf numFmtId="0" fontId="26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67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164" fontId="0" fillId="0" borderId="0" xfId="1" applyFont="1" applyBorder="1" applyAlignment="1" applyProtection="1">
      <alignment horizontal="right" vertical="center"/>
    </xf>
    <xf numFmtId="164" fontId="3" fillId="0" borderId="0" xfId="1" applyFont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0" fillId="2" borderId="3" xfId="0" applyFill="1" applyBorder="1" applyAlignment="1">
      <alignment vertical="center"/>
    </xf>
    <xf numFmtId="0" fontId="3" fillId="0" borderId="5" xfId="0" applyFont="1" applyBorder="1" applyAlignment="1">
      <alignment horizontal="right" vertical="center"/>
    </xf>
    <xf numFmtId="0" fontId="0" fillId="2" borderId="6" xfId="0" applyFill="1" applyBorder="1" applyAlignment="1">
      <alignment vertical="center" wrapText="1"/>
    </xf>
    <xf numFmtId="0" fontId="3" fillId="0" borderId="7" xfId="0" applyFont="1" applyBorder="1" applyAlignment="1">
      <alignment horizontal="right" vertical="center"/>
    </xf>
    <xf numFmtId="0" fontId="3" fillId="0" borderId="11" xfId="0" applyFont="1" applyBorder="1" applyAlignment="1">
      <alignment horizontal="right" vertical="center"/>
    </xf>
    <xf numFmtId="0" fontId="0" fillId="2" borderId="12" xfId="0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2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right" vertical="center"/>
    </xf>
    <xf numFmtId="0" fontId="11" fillId="7" borderId="13" xfId="0" applyFont="1" applyFill="1" applyBorder="1" applyAlignment="1">
      <alignment horizontal="right" vertical="center"/>
    </xf>
    <xf numFmtId="0" fontId="0" fillId="7" borderId="14" xfId="0" applyFill="1" applyBorder="1" applyAlignment="1">
      <alignment vertical="center"/>
    </xf>
    <xf numFmtId="164" fontId="11" fillId="7" borderId="16" xfId="0" applyNumberFormat="1" applyFont="1" applyFill="1" applyBorder="1" applyAlignment="1">
      <alignment horizontal="center" vertical="center"/>
    </xf>
    <xf numFmtId="0" fontId="11" fillId="7" borderId="17" xfId="0" applyFont="1" applyFill="1" applyBorder="1" applyAlignment="1">
      <alignment horizontal="right" vertical="center"/>
    </xf>
    <xf numFmtId="0" fontId="0" fillId="7" borderId="0" xfId="0" applyFill="1" applyAlignment="1">
      <alignment vertical="center"/>
    </xf>
    <xf numFmtId="164" fontId="11" fillId="4" borderId="19" xfId="0" applyNumberFormat="1" applyFont="1" applyFill="1" applyBorder="1" applyAlignment="1">
      <alignment horizontal="center" vertical="center"/>
    </xf>
    <xf numFmtId="164" fontId="11" fillId="7" borderId="19" xfId="0" applyNumberFormat="1" applyFont="1" applyFill="1" applyBorder="1" applyAlignment="1">
      <alignment horizontal="center" vertical="center"/>
    </xf>
    <xf numFmtId="0" fontId="11" fillId="7" borderId="20" xfId="0" applyFont="1" applyFill="1" applyBorder="1" applyAlignment="1">
      <alignment horizontal="right" vertical="center"/>
    </xf>
    <xf numFmtId="0" fontId="0" fillId="7" borderId="21" xfId="0" applyFill="1" applyBorder="1" applyAlignment="1">
      <alignment vertical="center"/>
    </xf>
    <xf numFmtId="164" fontId="11" fillId="4" borderId="23" xfId="0" applyNumberFormat="1" applyFont="1" applyFill="1" applyBorder="1" applyAlignment="1">
      <alignment horizontal="center" vertical="center"/>
    </xf>
    <xf numFmtId="0" fontId="0" fillId="7" borderId="24" xfId="0" applyFill="1" applyBorder="1" applyAlignment="1">
      <alignment horizontal="center" vertical="center"/>
    </xf>
    <xf numFmtId="0" fontId="0" fillId="7" borderId="25" xfId="0" applyFill="1" applyBorder="1" applyAlignment="1">
      <alignment horizontal="center" vertical="center"/>
    </xf>
    <xf numFmtId="0" fontId="0" fillId="7" borderId="26" xfId="0" applyFill="1" applyBorder="1" applyAlignment="1">
      <alignment horizontal="center" vertical="center"/>
    </xf>
    <xf numFmtId="0" fontId="0" fillId="7" borderId="27" xfId="0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3" fillId="2" borderId="13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0" fillId="2" borderId="28" xfId="0" applyFill="1" applyBorder="1" applyAlignment="1">
      <alignment vertical="center"/>
    </xf>
    <xf numFmtId="0" fontId="0" fillId="2" borderId="29" xfId="0" applyFill="1" applyBorder="1" applyAlignment="1">
      <alignment vertical="center"/>
    </xf>
    <xf numFmtId="0" fontId="0" fillId="2" borderId="30" xfId="0" applyFill="1" applyBorder="1" applyAlignment="1">
      <alignment vertical="center"/>
    </xf>
    <xf numFmtId="0" fontId="14" fillId="2" borderId="28" xfId="0" applyFont="1" applyFill="1" applyBorder="1" applyAlignment="1">
      <alignment vertical="center"/>
    </xf>
    <xf numFmtId="0" fontId="14" fillId="2" borderId="29" xfId="0" applyFont="1" applyFill="1" applyBorder="1" applyAlignment="1">
      <alignment vertical="center"/>
    </xf>
    <xf numFmtId="0" fontId="14" fillId="2" borderId="30" xfId="0" applyFont="1" applyFill="1" applyBorder="1" applyAlignment="1">
      <alignment vertical="center"/>
    </xf>
    <xf numFmtId="0" fontId="4" fillId="2" borderId="28" xfId="0" applyFont="1" applyFill="1" applyBorder="1" applyAlignment="1">
      <alignment vertical="center"/>
    </xf>
    <xf numFmtId="0" fontId="4" fillId="2" borderId="29" xfId="0" applyFont="1" applyFill="1" applyBorder="1" applyAlignment="1">
      <alignment vertical="center"/>
    </xf>
    <xf numFmtId="0" fontId="4" fillId="2" borderId="30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15" fillId="2" borderId="29" xfId="0" applyFont="1" applyFill="1" applyBorder="1" applyAlignment="1">
      <alignment horizontal="center" vertical="center"/>
    </xf>
    <xf numFmtId="0" fontId="15" fillId="2" borderId="32" xfId="0" applyFont="1" applyFill="1" applyBorder="1" applyAlignment="1">
      <alignment horizontal="center" vertical="center"/>
    </xf>
    <xf numFmtId="164" fontId="14" fillId="2" borderId="32" xfId="1" applyFont="1" applyFill="1" applyBorder="1" applyAlignment="1" applyProtection="1">
      <alignment horizontal="center" vertical="center"/>
    </xf>
    <xf numFmtId="164" fontId="4" fillId="2" borderId="32" xfId="1" applyFont="1" applyFill="1" applyBorder="1" applyAlignment="1" applyProtection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16" fillId="4" borderId="34" xfId="0" applyFont="1" applyFill="1" applyBorder="1" applyAlignment="1">
      <alignment horizontal="center" vertical="center" wrapText="1"/>
    </xf>
    <xf numFmtId="0" fontId="16" fillId="4" borderId="35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4" fillId="2" borderId="20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17" fillId="0" borderId="36" xfId="0" applyFont="1" applyBorder="1" applyAlignment="1">
      <alignment vertical="center"/>
    </xf>
    <xf numFmtId="0" fontId="17" fillId="0" borderId="37" xfId="0" applyFont="1" applyBorder="1" applyAlignment="1">
      <alignment vertical="center"/>
    </xf>
    <xf numFmtId="0" fontId="17" fillId="0" borderId="38" xfId="0" applyFont="1" applyBorder="1" applyAlignment="1">
      <alignment vertical="center"/>
    </xf>
    <xf numFmtId="0" fontId="18" fillId="0" borderId="36" xfId="0" applyFont="1" applyBorder="1" applyAlignment="1">
      <alignment vertical="center"/>
    </xf>
    <xf numFmtId="0" fontId="18" fillId="0" borderId="37" xfId="0" applyFont="1" applyBorder="1" applyAlignment="1">
      <alignment vertical="center"/>
    </xf>
    <xf numFmtId="0" fontId="18" fillId="0" borderId="38" xfId="0" applyFont="1" applyBorder="1" applyAlignment="1">
      <alignment vertical="center"/>
    </xf>
    <xf numFmtId="0" fontId="19" fillId="0" borderId="36" xfId="0" applyFont="1" applyBorder="1"/>
    <xf numFmtId="0" fontId="19" fillId="0" borderId="37" xfId="0" applyFont="1" applyBorder="1"/>
    <xf numFmtId="0" fontId="19" fillId="0" borderId="38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/>
    </xf>
    <xf numFmtId="0" fontId="19" fillId="3" borderId="38" xfId="0" applyFont="1" applyFill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49" fontId="15" fillId="0" borderId="37" xfId="1" applyNumberFormat="1" applyFont="1" applyBorder="1" applyAlignment="1" applyProtection="1">
      <alignment horizontal="center" vertical="center"/>
    </xf>
    <xf numFmtId="49" fontId="15" fillId="0" borderId="41" xfId="1" applyNumberFormat="1" applyFont="1" applyBorder="1" applyAlignment="1" applyProtection="1">
      <alignment horizontal="center" vertical="center"/>
    </xf>
    <xf numFmtId="164" fontId="18" fillId="6" borderId="41" xfId="1" applyFont="1" applyFill="1" applyBorder="1" applyAlignment="1" applyProtection="1">
      <alignment horizontal="right" vertical="center"/>
    </xf>
    <xf numFmtId="164" fontId="19" fillId="3" borderId="40" xfId="1" applyFont="1" applyFill="1" applyBorder="1" applyAlignment="1" applyProtection="1">
      <alignment horizontal="right" vertical="center"/>
    </xf>
    <xf numFmtId="49" fontId="19" fillId="8" borderId="42" xfId="1" applyNumberFormat="1" applyFont="1" applyFill="1" applyBorder="1" applyAlignment="1" applyProtection="1">
      <alignment horizontal="center" vertical="center"/>
    </xf>
    <xf numFmtId="0" fontId="19" fillId="5" borderId="43" xfId="0" applyFont="1" applyFill="1" applyBorder="1" applyAlignment="1">
      <alignment horizontal="center" vertical="center"/>
    </xf>
    <xf numFmtId="164" fontId="18" fillId="6" borderId="40" xfId="0" applyNumberFormat="1" applyFont="1" applyFill="1" applyBorder="1" applyAlignment="1">
      <alignment horizontal="center" vertical="center"/>
    </xf>
    <xf numFmtId="164" fontId="19" fillId="3" borderId="44" xfId="0" applyNumberFormat="1" applyFont="1" applyFill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14" fillId="0" borderId="37" xfId="0" applyFont="1" applyBorder="1" applyAlignment="1">
      <alignment horizontal="center" vertical="center"/>
    </xf>
    <xf numFmtId="0" fontId="14" fillId="0" borderId="38" xfId="0" applyFont="1" applyBorder="1" applyAlignment="1">
      <alignment vertical="center"/>
    </xf>
    <xf numFmtId="0" fontId="3" fillId="4" borderId="81" xfId="0" applyFont="1" applyFill="1" applyBorder="1" applyAlignment="1">
      <alignment horizontal="center" vertical="center"/>
    </xf>
    <xf numFmtId="0" fontId="3" fillId="4" borderId="84" xfId="0" applyFont="1" applyFill="1" applyBorder="1" applyAlignment="1">
      <alignment horizontal="center" vertical="center"/>
    </xf>
    <xf numFmtId="0" fontId="3" fillId="0" borderId="85" xfId="0" applyFont="1" applyBorder="1" applyAlignment="1">
      <alignment vertical="center"/>
    </xf>
    <xf numFmtId="0" fontId="3" fillId="4" borderId="87" xfId="0" applyFont="1" applyFill="1" applyBorder="1" applyAlignment="1">
      <alignment horizontal="center" vertical="center"/>
    </xf>
    <xf numFmtId="0" fontId="3" fillId="0" borderId="88" xfId="0" applyFont="1" applyBorder="1" applyAlignment="1">
      <alignment vertical="center"/>
    </xf>
    <xf numFmtId="0" fontId="3" fillId="4" borderId="90" xfId="0" applyFont="1" applyFill="1" applyBorder="1" applyAlignment="1">
      <alignment horizontal="center" vertical="center"/>
    </xf>
    <xf numFmtId="0" fontId="3" fillId="0" borderId="91" xfId="0" applyFont="1" applyBorder="1" applyAlignment="1">
      <alignment vertical="center"/>
    </xf>
    <xf numFmtId="0" fontId="38" fillId="4" borderId="82" xfId="0" applyFont="1" applyFill="1" applyBorder="1" applyAlignment="1">
      <alignment horizontal="center" vertical="center" wrapText="1"/>
    </xf>
    <xf numFmtId="0" fontId="38" fillId="4" borderId="83" xfId="0" applyFont="1" applyFill="1" applyBorder="1" applyAlignment="1">
      <alignment horizontal="center" vertical="center" wrapText="1"/>
    </xf>
    <xf numFmtId="49" fontId="35" fillId="0" borderId="41" xfId="1" applyNumberFormat="1" applyFont="1" applyBorder="1" applyAlignment="1" applyProtection="1">
      <alignment horizontal="center" vertical="center"/>
    </xf>
    <xf numFmtId="49" fontId="19" fillId="8" borderId="93" xfId="1" applyNumberFormat="1" applyFont="1" applyFill="1" applyBorder="1" applyAlignment="1" applyProtection="1">
      <alignment horizontal="center" vertical="center"/>
    </xf>
    <xf numFmtId="0" fontId="19" fillId="5" borderId="94" xfId="0" applyFont="1" applyFill="1" applyBorder="1" applyAlignment="1">
      <alignment horizontal="center" vertical="center"/>
    </xf>
    <xf numFmtId="164" fontId="18" fillId="6" borderId="95" xfId="0" applyNumberFormat="1" applyFont="1" applyFill="1" applyBorder="1" applyAlignment="1">
      <alignment horizontal="center" vertical="center"/>
    </xf>
    <xf numFmtId="164" fontId="19" fillId="3" borderId="80" xfId="0" applyNumberFormat="1" applyFont="1" applyFill="1" applyBorder="1" applyAlignment="1">
      <alignment horizontal="center" vertical="center"/>
    </xf>
    <xf numFmtId="0" fontId="3" fillId="5" borderId="85" xfId="0" applyFont="1" applyFill="1" applyBorder="1" applyAlignment="1">
      <alignment horizontal="center" vertical="center"/>
    </xf>
    <xf numFmtId="164" fontId="0" fillId="6" borderId="85" xfId="0" applyNumberFormat="1" applyFill="1" applyBorder="1" applyAlignment="1">
      <alignment horizontal="center" vertical="center"/>
    </xf>
    <xf numFmtId="164" fontId="3" fillId="3" borderId="86" xfId="0" applyNumberFormat="1" applyFont="1" applyFill="1" applyBorder="1" applyAlignment="1">
      <alignment horizontal="center" vertical="center"/>
    </xf>
    <xf numFmtId="0" fontId="3" fillId="5" borderId="88" xfId="0" applyFont="1" applyFill="1" applyBorder="1" applyAlignment="1">
      <alignment horizontal="center" vertical="center"/>
    </xf>
    <xf numFmtId="164" fontId="0" fillId="6" borderId="88" xfId="0" applyNumberFormat="1" applyFill="1" applyBorder="1" applyAlignment="1">
      <alignment horizontal="center" vertical="center"/>
    </xf>
    <xf numFmtId="164" fontId="3" fillId="3" borderId="89" xfId="0" applyNumberFormat="1" applyFont="1" applyFill="1" applyBorder="1" applyAlignment="1">
      <alignment horizontal="center" vertical="center"/>
    </xf>
    <xf numFmtId="0" fontId="3" fillId="5" borderId="91" xfId="0" applyFont="1" applyFill="1" applyBorder="1" applyAlignment="1">
      <alignment horizontal="center" vertical="center"/>
    </xf>
    <xf numFmtId="164" fontId="0" fillId="6" borderId="91" xfId="0" applyNumberFormat="1" applyFill="1" applyBorder="1" applyAlignment="1">
      <alignment horizontal="center" vertical="center"/>
    </xf>
    <xf numFmtId="164" fontId="3" fillId="3" borderId="92" xfId="0" applyNumberFormat="1" applyFont="1" applyFill="1" applyBorder="1" applyAlignment="1">
      <alignment horizontal="center" vertical="center"/>
    </xf>
    <xf numFmtId="0" fontId="17" fillId="0" borderId="96" xfId="0" applyFont="1" applyBorder="1" applyAlignment="1">
      <alignment vertical="center"/>
    </xf>
    <xf numFmtId="0" fontId="17" fillId="0" borderId="97" xfId="0" applyFont="1" applyBorder="1" applyAlignment="1">
      <alignment vertical="center"/>
    </xf>
    <xf numFmtId="0" fontId="17" fillId="0" borderId="31" xfId="0" applyFont="1" applyBorder="1" applyAlignment="1">
      <alignment vertical="center"/>
    </xf>
    <xf numFmtId="0" fontId="18" fillId="0" borderId="96" xfId="0" applyFont="1" applyBorder="1" applyAlignment="1">
      <alignment vertical="center"/>
    </xf>
    <xf numFmtId="0" fontId="18" fillId="0" borderId="97" xfId="0" applyFont="1" applyBorder="1" applyAlignment="1">
      <alignment vertical="center"/>
    </xf>
    <xf numFmtId="0" fontId="18" fillId="0" borderId="31" xfId="0" applyFont="1" applyBorder="1" applyAlignment="1">
      <alignment vertical="center"/>
    </xf>
    <xf numFmtId="0" fontId="19" fillId="0" borderId="96" xfId="0" applyFont="1" applyBorder="1"/>
    <xf numFmtId="0" fontId="19" fillId="0" borderId="97" xfId="0" applyFont="1" applyBorder="1"/>
    <xf numFmtId="0" fontId="19" fillId="0" borderId="31" xfId="0" applyFont="1" applyBorder="1" applyAlignment="1">
      <alignment horizontal="center" vertical="center"/>
    </xf>
    <xf numFmtId="0" fontId="18" fillId="0" borderId="60" xfId="0" applyFont="1" applyBorder="1" applyAlignment="1">
      <alignment horizontal="center"/>
    </xf>
    <xf numFmtId="0" fontId="19" fillId="3" borderId="31" xfId="0" applyFont="1" applyFill="1" applyBorder="1" applyAlignment="1">
      <alignment horizontal="center" vertical="center"/>
    </xf>
    <xf numFmtId="0" fontId="15" fillId="0" borderId="96" xfId="0" applyFont="1" applyBorder="1" applyAlignment="1">
      <alignment horizontal="center" vertical="center"/>
    </xf>
    <xf numFmtId="0" fontId="15" fillId="0" borderId="97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15" fillId="0" borderId="98" xfId="0" applyFont="1" applyBorder="1" applyAlignment="1">
      <alignment horizontal="center" vertical="center"/>
    </xf>
    <xf numFmtId="49" fontId="15" fillId="0" borderId="97" xfId="1" applyNumberFormat="1" applyFont="1" applyBorder="1" applyAlignment="1" applyProtection="1">
      <alignment horizontal="center" vertical="center"/>
    </xf>
    <xf numFmtId="164" fontId="18" fillId="6" borderId="98" xfId="1" applyFont="1" applyFill="1" applyBorder="1" applyAlignment="1" applyProtection="1">
      <alignment horizontal="right" vertical="center"/>
    </xf>
    <xf numFmtId="164" fontId="19" fillId="3" borderId="99" xfId="1" applyFont="1" applyFill="1" applyBorder="1" applyAlignment="1" applyProtection="1">
      <alignment horizontal="right" vertical="center"/>
    </xf>
    <xf numFmtId="0" fontId="15" fillId="2" borderId="28" xfId="0" applyFont="1" applyFill="1" applyBorder="1" applyAlignment="1">
      <alignment horizontal="center" vertical="center" wrapText="1"/>
    </xf>
    <xf numFmtId="0" fontId="15" fillId="2" borderId="29" xfId="0" applyFont="1" applyFill="1" applyBorder="1" applyAlignment="1">
      <alignment horizontal="center" vertical="center" wrapText="1"/>
    </xf>
    <xf numFmtId="0" fontId="15" fillId="2" borderId="3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3" fillId="2" borderId="59" xfId="0" applyFont="1" applyFill="1" applyBorder="1" applyAlignment="1">
      <alignment horizontal="center" vertical="center"/>
    </xf>
    <xf numFmtId="0" fontId="1" fillId="0" borderId="0" xfId="5"/>
    <xf numFmtId="0" fontId="1" fillId="0" borderId="0" xfId="5" applyAlignment="1">
      <alignment vertical="center"/>
    </xf>
    <xf numFmtId="0" fontId="21" fillId="0" borderId="2" xfId="5" applyFont="1" applyBorder="1" applyAlignment="1">
      <alignment horizontal="right" vertical="center"/>
    </xf>
    <xf numFmtId="0" fontId="23" fillId="0" borderId="0" xfId="5" applyFont="1" applyAlignment="1">
      <alignment horizontal="center" vertical="center"/>
    </xf>
    <xf numFmtId="0" fontId="21" fillId="0" borderId="5" xfId="5" applyFont="1" applyBorder="1" applyAlignment="1">
      <alignment horizontal="right" vertical="center"/>
    </xf>
    <xf numFmtId="0" fontId="21" fillId="10" borderId="8" xfId="5" applyFont="1" applyFill="1" applyBorder="1" applyAlignment="1">
      <alignment horizontal="center" vertical="center"/>
    </xf>
    <xf numFmtId="0" fontId="21" fillId="10" borderId="9" xfId="5" applyFont="1" applyFill="1" applyBorder="1" applyAlignment="1">
      <alignment horizontal="center" vertical="center"/>
    </xf>
    <xf numFmtId="0" fontId="21" fillId="10" borderId="55" xfId="5" applyFont="1" applyFill="1" applyBorder="1" applyAlignment="1">
      <alignment horizontal="center" vertical="center"/>
    </xf>
    <xf numFmtId="0" fontId="24" fillId="10" borderId="9" xfId="5" applyFont="1" applyFill="1" applyBorder="1" applyAlignment="1">
      <alignment horizontal="center" vertical="center" wrapText="1"/>
    </xf>
    <xf numFmtId="0" fontId="24" fillId="10" borderId="10" xfId="5" applyFont="1" applyFill="1" applyBorder="1" applyAlignment="1">
      <alignment horizontal="center" vertical="center" wrapText="1"/>
    </xf>
    <xf numFmtId="0" fontId="21" fillId="0" borderId="7" xfId="5" applyFont="1" applyBorder="1" applyAlignment="1">
      <alignment horizontal="right" vertical="center"/>
    </xf>
    <xf numFmtId="0" fontId="21" fillId="0" borderId="11" xfId="5" applyFont="1" applyBorder="1" applyAlignment="1">
      <alignment horizontal="right" vertical="center"/>
    </xf>
    <xf numFmtId="0" fontId="27" fillId="0" borderId="0" xfId="5" applyFont="1" applyAlignment="1">
      <alignment horizontal="left" vertical="center"/>
    </xf>
    <xf numFmtId="0" fontId="28" fillId="0" borderId="0" xfId="5" applyFont="1" applyAlignment="1">
      <alignment horizontal="right" vertical="center"/>
    </xf>
    <xf numFmtId="2" fontId="29" fillId="0" borderId="0" xfId="5" applyNumberFormat="1" applyFont="1" applyAlignment="1">
      <alignment horizontal="center" vertical="center"/>
    </xf>
    <xf numFmtId="0" fontId="1" fillId="0" borderId="0" xfId="5" applyAlignment="1">
      <alignment horizontal="center" vertical="center"/>
    </xf>
    <xf numFmtId="0" fontId="21" fillId="0" borderId="0" xfId="5" applyFont="1" applyAlignment="1">
      <alignment horizontal="center" vertical="center"/>
    </xf>
    <xf numFmtId="0" fontId="31" fillId="0" borderId="0" xfId="5" applyFont="1" applyAlignment="1">
      <alignment vertical="center"/>
    </xf>
    <xf numFmtId="0" fontId="1" fillId="13" borderId="20" xfId="5" applyFill="1" applyBorder="1" applyAlignment="1">
      <alignment vertical="center"/>
    </xf>
    <xf numFmtId="0" fontId="21" fillId="13" borderId="22" xfId="5" applyFont="1" applyFill="1" applyBorder="1" applyAlignment="1">
      <alignment vertical="center"/>
    </xf>
    <xf numFmtId="0" fontId="1" fillId="13" borderId="22" xfId="5" applyFill="1" applyBorder="1" applyAlignment="1">
      <alignment horizontal="center" vertical="center"/>
    </xf>
    <xf numFmtId="0" fontId="1" fillId="13" borderId="23" xfId="5" applyFill="1" applyBorder="1" applyAlignment="1">
      <alignment horizontal="center" vertical="center"/>
    </xf>
    <xf numFmtId="166" fontId="21" fillId="13" borderId="20" xfId="6" applyNumberFormat="1" applyFont="1" applyFill="1" applyBorder="1" applyAlignment="1">
      <alignment horizontal="center" vertical="center"/>
    </xf>
    <xf numFmtId="166" fontId="21" fillId="13" borderId="22" xfId="6" applyNumberFormat="1" applyFont="1" applyFill="1" applyBorder="1" applyAlignment="1">
      <alignment horizontal="center" vertical="center"/>
    </xf>
    <xf numFmtId="166" fontId="21" fillId="13" borderId="23" xfId="6" applyNumberFormat="1" applyFont="1" applyFill="1" applyBorder="1" applyAlignment="1">
      <alignment horizontal="center" vertical="center"/>
    </xf>
    <xf numFmtId="0" fontId="21" fillId="10" borderId="71" xfId="5" applyFont="1" applyFill="1" applyBorder="1" applyAlignment="1">
      <alignment horizontal="center" vertical="center"/>
    </xf>
    <xf numFmtId="0" fontId="21" fillId="10" borderId="22" xfId="5" applyFont="1" applyFill="1" applyBorder="1" applyAlignment="1">
      <alignment horizontal="center" vertical="center"/>
    </xf>
    <xf numFmtId="0" fontId="24" fillId="10" borderId="22" xfId="5" applyFont="1" applyFill="1" applyBorder="1" applyAlignment="1">
      <alignment horizontal="center" vertical="center" wrapText="1"/>
    </xf>
    <xf numFmtId="0" fontId="24" fillId="10" borderId="72" xfId="5" applyFont="1" applyFill="1" applyBorder="1" applyAlignment="1">
      <alignment horizontal="center" vertical="center" wrapText="1"/>
    </xf>
    <xf numFmtId="0" fontId="1" fillId="0" borderId="17" xfId="5" applyBorder="1" applyAlignment="1">
      <alignment vertical="center"/>
    </xf>
    <xf numFmtId="0" fontId="32" fillId="0" borderId="18" xfId="5" applyFont="1" applyBorder="1" applyAlignment="1">
      <alignment horizontal="left" vertical="center" wrapText="1"/>
    </xf>
    <xf numFmtId="0" fontId="1" fillId="0" borderId="18" xfId="5" applyBorder="1" applyAlignment="1">
      <alignment horizontal="center" vertical="center"/>
    </xf>
    <xf numFmtId="0" fontId="1" fillId="0" borderId="19" xfId="5" applyBorder="1" applyAlignment="1">
      <alignment horizontal="center" vertical="center"/>
    </xf>
    <xf numFmtId="0" fontId="21" fillId="0" borderId="7" xfId="5" applyFont="1" applyBorder="1" applyAlignment="1">
      <alignment vertical="center"/>
    </xf>
    <xf numFmtId="0" fontId="1" fillId="0" borderId="39" xfId="5" applyBorder="1" applyAlignment="1">
      <alignment horizontal="center" vertical="center" wrapText="1"/>
    </xf>
    <xf numFmtId="166" fontId="21" fillId="9" borderId="17" xfId="5" applyNumberFormat="1" applyFont="1" applyFill="1" applyBorder="1" applyAlignment="1">
      <alignment horizontal="center" vertical="center"/>
    </xf>
    <xf numFmtId="166" fontId="21" fillId="9" borderId="18" xfId="5" applyNumberFormat="1" applyFont="1" applyFill="1" applyBorder="1" applyAlignment="1">
      <alignment horizontal="center" vertical="center"/>
    </xf>
    <xf numFmtId="166" fontId="21" fillId="9" borderId="19" xfId="5" applyNumberFormat="1" applyFont="1" applyFill="1" applyBorder="1" applyAlignment="1">
      <alignment horizontal="center" vertical="center"/>
    </xf>
    <xf numFmtId="0" fontId="23" fillId="0" borderId="53" xfId="5" applyFont="1" applyBorder="1" applyAlignment="1">
      <alignment horizontal="center" vertical="center"/>
    </xf>
    <xf numFmtId="0" fontId="33" fillId="11" borderId="73" xfId="5" applyFont="1" applyFill="1" applyBorder="1" applyAlignment="1">
      <alignment horizontal="center" vertical="center"/>
    </xf>
    <xf numFmtId="0" fontId="33" fillId="11" borderId="18" xfId="5" applyFont="1" applyFill="1" applyBorder="1" applyAlignment="1">
      <alignment horizontal="center" vertical="center"/>
    </xf>
    <xf numFmtId="43" fontId="34" fillId="12" borderId="74" xfId="5" applyNumberFormat="1" applyFont="1" applyFill="1" applyBorder="1" applyAlignment="1">
      <alignment horizontal="center" vertical="center"/>
    </xf>
    <xf numFmtId="43" fontId="33" fillId="9" borderId="75" xfId="5" applyNumberFormat="1" applyFont="1" applyFill="1" applyBorder="1" applyAlignment="1">
      <alignment horizontal="center" vertical="center"/>
    </xf>
    <xf numFmtId="0" fontId="1" fillId="0" borderId="60" xfId="5" applyBorder="1" applyAlignment="1">
      <alignment horizontal="center" vertical="center" wrapText="1"/>
    </xf>
    <xf numFmtId="0" fontId="1" fillId="0" borderId="20" xfId="5" applyBorder="1" applyAlignment="1">
      <alignment vertical="center"/>
    </xf>
    <xf numFmtId="0" fontId="32" fillId="0" borderId="22" xfId="5" applyFont="1" applyBorder="1" applyAlignment="1">
      <alignment horizontal="left" vertical="center" wrapText="1"/>
    </xf>
    <xf numFmtId="0" fontId="1" fillId="0" borderId="22" xfId="5" applyBorder="1" applyAlignment="1">
      <alignment horizontal="center" vertical="center"/>
    </xf>
    <xf numFmtId="0" fontId="1" fillId="0" borderId="23" xfId="5" applyBorder="1" applyAlignment="1">
      <alignment horizontal="center" vertical="center"/>
    </xf>
    <xf numFmtId="0" fontId="21" fillId="0" borderId="76" xfId="5" applyFont="1" applyBorder="1" applyAlignment="1">
      <alignment vertical="center"/>
    </xf>
    <xf numFmtId="166" fontId="21" fillId="9" borderId="20" xfId="5" applyNumberFormat="1" applyFont="1" applyFill="1" applyBorder="1" applyAlignment="1">
      <alignment horizontal="center" vertical="center"/>
    </xf>
    <xf numFmtId="0" fontId="23" fillId="0" borderId="72" xfId="5" applyFont="1" applyBorder="1" applyAlignment="1">
      <alignment horizontal="center" vertical="center"/>
    </xf>
    <xf numFmtId="0" fontId="33" fillId="11" borderId="77" xfId="5" applyFont="1" applyFill="1" applyBorder="1" applyAlignment="1">
      <alignment horizontal="center" vertical="center"/>
    </xf>
    <xf numFmtId="0" fontId="33" fillId="11" borderId="78" xfId="5" applyFont="1" applyFill="1" applyBorder="1" applyAlignment="1">
      <alignment horizontal="center" vertical="center"/>
    </xf>
    <xf numFmtId="43" fontId="34" fillId="12" borderId="79" xfId="5" applyNumberFormat="1" applyFont="1" applyFill="1" applyBorder="1" applyAlignment="1">
      <alignment horizontal="center" vertical="center"/>
    </xf>
    <xf numFmtId="43" fontId="33" fillId="9" borderId="80" xfId="5" applyNumberFormat="1" applyFont="1" applyFill="1" applyBorder="1" applyAlignment="1">
      <alignment horizontal="center" vertical="center"/>
    </xf>
    <xf numFmtId="49" fontId="15" fillId="0" borderId="98" xfId="1" applyNumberFormat="1" applyFont="1" applyBorder="1" applyAlignment="1" applyProtection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2" fontId="4" fillId="7" borderId="18" xfId="0" applyNumberFormat="1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/>
    </xf>
    <xf numFmtId="0" fontId="5" fillId="7" borderId="19" xfId="0" applyFont="1" applyFill="1" applyBorder="1" applyAlignment="1">
      <alignment horizontal="center" vertical="center"/>
    </xf>
    <xf numFmtId="0" fontId="37" fillId="4" borderId="4" xfId="0" applyFont="1" applyFill="1" applyBorder="1" applyAlignment="1">
      <alignment horizontal="center" vertical="center"/>
    </xf>
    <xf numFmtId="0" fontId="36" fillId="4" borderId="4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2" fontId="4" fillId="7" borderId="15" xfId="0" applyNumberFormat="1" applyFont="1" applyFill="1" applyBorder="1" applyAlignment="1">
      <alignment horizontal="center" vertical="center"/>
    </xf>
    <xf numFmtId="165" fontId="4" fillId="7" borderId="15" xfId="0" applyNumberFormat="1" applyFont="1" applyFill="1" applyBorder="1" applyAlignment="1">
      <alignment horizontal="center" vertical="center"/>
    </xf>
    <xf numFmtId="0" fontId="5" fillId="7" borderId="16" xfId="0" applyFont="1" applyFill="1" applyBorder="1" applyAlignment="1">
      <alignment horizontal="center" vertical="center"/>
    </xf>
    <xf numFmtId="0" fontId="12" fillId="7" borderId="13" xfId="0" applyFont="1" applyFill="1" applyBorder="1" applyAlignment="1">
      <alignment horizontal="right" vertical="center"/>
    </xf>
    <xf numFmtId="0" fontId="3" fillId="0" borderId="14" xfId="0" applyFont="1" applyBorder="1" applyAlignment="1">
      <alignment horizontal="center" vertical="center"/>
    </xf>
    <xf numFmtId="0" fontId="11" fillId="7" borderId="17" xfId="0" applyFont="1" applyFill="1" applyBorder="1" applyAlignment="1">
      <alignment horizontal="right" vertical="center"/>
    </xf>
    <xf numFmtId="2" fontId="4" fillId="7" borderId="22" xfId="0" applyNumberFormat="1" applyFont="1" applyFill="1" applyBorder="1" applyAlignment="1">
      <alignment horizontal="center" vertical="center"/>
    </xf>
    <xf numFmtId="0" fontId="4" fillId="7" borderId="22" xfId="0" applyFont="1" applyFill="1" applyBorder="1" applyAlignment="1">
      <alignment horizontal="center" vertical="center"/>
    </xf>
    <xf numFmtId="0" fontId="5" fillId="7" borderId="23" xfId="0" applyFont="1" applyFill="1" applyBorder="1" applyAlignment="1">
      <alignment horizontal="center" vertical="center"/>
    </xf>
    <xf numFmtId="0" fontId="11" fillId="7" borderId="20" xfId="0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9" fillId="2" borderId="101" xfId="0" applyFont="1" applyFill="1" applyBorder="1" applyAlignment="1">
      <alignment horizontal="center" vertical="center"/>
    </xf>
    <xf numFmtId="0" fontId="39" fillId="2" borderId="100" xfId="0" applyFont="1" applyFill="1" applyBorder="1" applyAlignment="1">
      <alignment horizontal="center" vertical="center"/>
    </xf>
    <xf numFmtId="0" fontId="3" fillId="2" borderId="101" xfId="0" applyFont="1" applyFill="1" applyBorder="1" applyAlignment="1">
      <alignment horizontal="center" vertical="center"/>
    </xf>
    <xf numFmtId="0" fontId="3" fillId="2" borderId="100" xfId="0" applyFont="1" applyFill="1" applyBorder="1" applyAlignment="1">
      <alignment horizontal="center" vertical="center"/>
    </xf>
    <xf numFmtId="0" fontId="24" fillId="13" borderId="14" xfId="5" applyFont="1" applyFill="1" applyBorder="1" applyAlignment="1">
      <alignment horizontal="center" vertical="center" wrapText="1"/>
    </xf>
    <xf numFmtId="0" fontId="24" fillId="13" borderId="21" xfId="5" applyFont="1" applyFill="1" applyBorder="1" applyAlignment="1">
      <alignment horizontal="center" vertical="center" wrapText="1"/>
    </xf>
    <xf numFmtId="0" fontId="21" fillId="10" borderId="68" xfId="5" applyFont="1" applyFill="1" applyBorder="1" applyAlignment="1">
      <alignment horizontal="center" vertical="center"/>
    </xf>
    <xf numFmtId="0" fontId="21" fillId="10" borderId="69" xfId="5" applyFont="1" applyFill="1" applyBorder="1" applyAlignment="1">
      <alignment horizontal="center" vertical="center"/>
    </xf>
    <xf numFmtId="0" fontId="21" fillId="10" borderId="70" xfId="5" applyFont="1" applyFill="1" applyBorder="1" applyAlignment="1">
      <alignment horizontal="center" vertical="center"/>
    </xf>
    <xf numFmtId="0" fontId="21" fillId="11" borderId="58" xfId="5" applyFont="1" applyFill="1" applyBorder="1" applyAlignment="1">
      <alignment horizontal="center" vertical="center"/>
    </xf>
    <xf numFmtId="0" fontId="21" fillId="11" borderId="64" xfId="5" applyFont="1" applyFill="1" applyBorder="1" applyAlignment="1">
      <alignment horizontal="center" vertical="center"/>
    </xf>
    <xf numFmtId="43" fontId="1" fillId="12" borderId="57" xfId="5" applyNumberFormat="1" applyFill="1" applyBorder="1" applyAlignment="1">
      <alignment horizontal="center" vertical="center"/>
    </xf>
    <xf numFmtId="43" fontId="1" fillId="12" borderId="63" xfId="5" applyNumberFormat="1" applyFill="1" applyBorder="1" applyAlignment="1">
      <alignment horizontal="center" vertical="center"/>
    </xf>
    <xf numFmtId="43" fontId="21" fillId="9" borderId="59" xfId="5" applyNumberFormat="1" applyFont="1" applyFill="1" applyBorder="1" applyAlignment="1">
      <alignment horizontal="center" vertical="center"/>
    </xf>
    <xf numFmtId="43" fontId="21" fillId="9" borderId="65" xfId="5" applyNumberFormat="1" applyFont="1" applyFill="1" applyBorder="1" applyAlignment="1">
      <alignment horizontal="center" vertical="center"/>
    </xf>
    <xf numFmtId="0" fontId="1" fillId="0" borderId="0" xfId="5" applyAlignment="1">
      <alignment horizontal="right" vertical="center"/>
    </xf>
    <xf numFmtId="0" fontId="1" fillId="0" borderId="0" xfId="5" applyAlignment="1">
      <alignment horizontal="center" vertical="center" wrapText="1"/>
    </xf>
    <xf numFmtId="0" fontId="1" fillId="0" borderId="1" xfId="5" applyBorder="1" applyAlignment="1">
      <alignment horizontal="center" vertical="center" wrapText="1"/>
    </xf>
    <xf numFmtId="0" fontId="22" fillId="9" borderId="60" xfId="5" applyFont="1" applyFill="1" applyBorder="1" applyAlignment="1">
      <alignment horizontal="center" vertical="center"/>
    </xf>
    <xf numFmtId="0" fontId="22" fillId="9" borderId="61" xfId="5" applyFont="1" applyFill="1" applyBorder="1" applyAlignment="1">
      <alignment horizontal="center" vertical="center"/>
    </xf>
    <xf numFmtId="0" fontId="22" fillId="9" borderId="62" xfId="5" applyFont="1" applyFill="1" applyBorder="1" applyAlignment="1">
      <alignment horizontal="center" vertical="center"/>
    </xf>
    <xf numFmtId="0" fontId="25" fillId="0" borderId="0" xfId="5" applyFont="1" applyAlignment="1">
      <alignment horizontal="center" vertical="center"/>
    </xf>
    <xf numFmtId="0" fontId="26" fillId="0" borderId="0" xfId="3" applyBorder="1" applyAlignment="1">
      <alignment horizontal="center" vertical="center" wrapText="1"/>
    </xf>
    <xf numFmtId="0" fontId="22" fillId="9" borderId="39" xfId="5" applyFont="1" applyFill="1" applyBorder="1" applyAlignment="1">
      <alignment horizontal="center" vertical="center"/>
    </xf>
    <xf numFmtId="0" fontId="22" fillId="9" borderId="53" xfId="5" applyFont="1" applyFill="1" applyBorder="1" applyAlignment="1">
      <alignment horizontal="center" vertical="center"/>
    </xf>
    <xf numFmtId="0" fontId="22" fillId="9" borderId="54" xfId="5" applyFont="1" applyFill="1" applyBorder="1" applyAlignment="1">
      <alignment horizontal="center" vertical="center"/>
    </xf>
    <xf numFmtId="0" fontId="21" fillId="11" borderId="56" xfId="5" applyFont="1" applyFill="1" applyBorder="1" applyAlignment="1">
      <alignment horizontal="center" vertical="center"/>
    </xf>
    <xf numFmtId="0" fontId="21" fillId="11" borderId="46" xfId="5" applyFont="1" applyFill="1" applyBorder="1" applyAlignment="1">
      <alignment horizontal="center" vertical="center"/>
    </xf>
    <xf numFmtId="0" fontId="21" fillId="11" borderId="57" xfId="5" applyFont="1" applyFill="1" applyBorder="1" applyAlignment="1">
      <alignment horizontal="center" vertical="center"/>
    </xf>
    <xf numFmtId="0" fontId="21" fillId="11" borderId="63" xfId="5" applyFont="1" applyFill="1" applyBorder="1" applyAlignment="1">
      <alignment horizontal="center" vertical="center"/>
    </xf>
    <xf numFmtId="0" fontId="30" fillId="13" borderId="3" xfId="5" applyFont="1" applyFill="1" applyBorder="1" applyAlignment="1">
      <alignment horizontal="center" vertical="center"/>
    </xf>
    <xf numFmtId="0" fontId="30" fillId="13" borderId="14" xfId="5" applyFont="1" applyFill="1" applyBorder="1" applyAlignment="1">
      <alignment horizontal="center" vertical="center"/>
    </xf>
    <xf numFmtId="0" fontId="30" fillId="13" borderId="66" xfId="5" applyFont="1" applyFill="1" applyBorder="1" applyAlignment="1">
      <alignment horizontal="center" vertical="center"/>
    </xf>
    <xf numFmtId="0" fontId="21" fillId="13" borderId="67" xfId="5" applyFont="1" applyFill="1" applyBorder="1" applyAlignment="1">
      <alignment horizontal="center" vertical="center"/>
    </xf>
    <xf numFmtId="0" fontId="21" fillId="13" borderId="11" xfId="5" applyFont="1" applyFill="1" applyBorder="1" applyAlignment="1">
      <alignment horizontal="center" vertical="center"/>
    </xf>
    <xf numFmtId="0" fontId="21" fillId="13" borderId="3" xfId="5" applyFont="1" applyFill="1" applyBorder="1" applyAlignment="1">
      <alignment horizontal="center" vertical="center"/>
    </xf>
    <xf numFmtId="0" fontId="21" fillId="13" borderId="12" xfId="5" applyFont="1" applyFill="1" applyBorder="1" applyAlignment="1">
      <alignment horizontal="center" vertical="center"/>
    </xf>
    <xf numFmtId="0" fontId="21" fillId="13" borderId="14" xfId="5" applyFont="1" applyFill="1" applyBorder="1" applyAlignment="1">
      <alignment horizontal="center" vertical="center"/>
    </xf>
    <xf numFmtId="0" fontId="21" fillId="13" borderId="66" xfId="5" applyFont="1" applyFill="1" applyBorder="1" applyAlignment="1">
      <alignment horizontal="center" vertical="center"/>
    </xf>
    <xf numFmtId="0" fontId="21" fillId="0" borderId="0" xfId="5" applyFont="1" applyAlignment="1">
      <alignment horizontal="center" vertical="center" wrapText="1"/>
    </xf>
    <xf numFmtId="0" fontId="21" fillId="0" borderId="1" xfId="5" applyFont="1" applyBorder="1" applyAlignment="1">
      <alignment horizontal="center" vertical="center" wrapText="1"/>
    </xf>
    <xf numFmtId="0" fontId="22" fillId="9" borderId="47" xfId="5" applyFont="1" applyFill="1" applyBorder="1" applyAlignment="1">
      <alignment horizontal="center" vertical="center"/>
    </xf>
    <xf numFmtId="0" fontId="22" fillId="9" borderId="48" xfId="5" applyFont="1" applyFill="1" applyBorder="1" applyAlignment="1">
      <alignment horizontal="center" vertical="center"/>
    </xf>
    <xf numFmtId="0" fontId="22" fillId="9" borderId="49" xfId="5" applyFont="1" applyFill="1" applyBorder="1" applyAlignment="1">
      <alignment horizontal="center" vertical="center"/>
    </xf>
    <xf numFmtId="0" fontId="21" fillId="10" borderId="50" xfId="5" applyFont="1" applyFill="1" applyBorder="1" applyAlignment="1">
      <alignment horizontal="center" vertical="center"/>
    </xf>
    <xf numFmtId="0" fontId="21" fillId="10" borderId="51" xfId="5" applyFont="1" applyFill="1" applyBorder="1" applyAlignment="1">
      <alignment horizontal="center" vertical="center"/>
    </xf>
    <xf numFmtId="0" fontId="21" fillId="10" borderId="52" xfId="5" applyFont="1" applyFill="1" applyBorder="1" applyAlignment="1">
      <alignment horizontal="center" vertical="center"/>
    </xf>
  </cellXfs>
  <cellStyles count="7">
    <cellStyle name="Komma" xfId="1" builtinId="3"/>
    <cellStyle name="Komma 2" xfId="4" xr:uid="{7DE93B80-0975-9844-A7D0-7F965CFF4371}"/>
    <cellStyle name="Komma 3" xfId="6" xr:uid="{DD62223C-73F5-B04B-BEE0-A7DC7581F8EB}"/>
    <cellStyle name="Link 2" xfId="3" xr:uid="{85C30055-323A-8F43-A3F3-71BD555D54A4}"/>
    <cellStyle name="Standard" xfId="0" builtinId="0"/>
    <cellStyle name="Standard 2" xfId="2" xr:uid="{A5D32787-5335-9C4D-9DED-7F716C088E36}"/>
    <cellStyle name="Standard 3" xfId="5" xr:uid="{4BE04163-C2B4-C44B-BC20-4480978905B9}"/>
  </cellStyles>
  <dxfs count="2">
    <dxf>
      <font>
        <b/>
        <i/>
      </font>
    </dxf>
    <dxf>
      <font>
        <b val="0"/>
        <i val="0"/>
      </font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ECF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F2F2F2"/>
      <rgbColor rgb="FFF2DCDB"/>
      <rgbColor rgb="FFC4F058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g"/><Relationship Id="rId3" Type="http://schemas.openxmlformats.org/officeDocument/2006/relationships/image" Target="../media/image5.jpeg"/><Relationship Id="rId7" Type="http://schemas.openxmlformats.org/officeDocument/2006/relationships/image" Target="../media/image9.jpg"/><Relationship Id="rId12" Type="http://schemas.openxmlformats.org/officeDocument/2006/relationships/image" Target="../media/image14.jpeg"/><Relationship Id="rId2" Type="http://schemas.openxmlformats.org/officeDocument/2006/relationships/image" Target="../media/image4.jpeg"/><Relationship Id="rId1" Type="http://schemas.openxmlformats.org/officeDocument/2006/relationships/image" Target="../media/image1.wmf"/><Relationship Id="rId6" Type="http://schemas.openxmlformats.org/officeDocument/2006/relationships/image" Target="../media/image8.jpg"/><Relationship Id="rId11" Type="http://schemas.openxmlformats.org/officeDocument/2006/relationships/image" Target="../media/image13.jpeg"/><Relationship Id="rId5" Type="http://schemas.openxmlformats.org/officeDocument/2006/relationships/image" Target="../media/image7.jpeg"/><Relationship Id="rId10" Type="http://schemas.openxmlformats.org/officeDocument/2006/relationships/image" Target="../media/image12.jpeg"/><Relationship Id="rId4" Type="http://schemas.openxmlformats.org/officeDocument/2006/relationships/image" Target="../media/image6.jpeg"/><Relationship Id="rId9" Type="http://schemas.openxmlformats.org/officeDocument/2006/relationships/image" Target="../media/image1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679916</xdr:colOff>
      <xdr:row>1</xdr:row>
      <xdr:rowOff>20420</xdr:rowOff>
    </xdr:from>
    <xdr:to>
      <xdr:col>6</xdr:col>
      <xdr:colOff>907094</xdr:colOff>
      <xdr:row>2</xdr:row>
      <xdr:rowOff>170181</xdr:rowOff>
    </xdr:to>
    <xdr:pic>
      <xdr:nvPicPr>
        <xdr:cNvPr id="2" name="Picture 1" descr="trinkreif_logo.eps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318680" y="234465"/>
          <a:ext cx="2995493" cy="520772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0</xdr:col>
      <xdr:colOff>0</xdr:colOff>
      <xdr:row>170</xdr:row>
      <xdr:rowOff>43052</xdr:rowOff>
    </xdr:from>
    <xdr:to>
      <xdr:col>24</xdr:col>
      <xdr:colOff>47714</xdr:colOff>
      <xdr:row>195</xdr:row>
      <xdr:rowOff>80261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199F382F-7EBA-3C4D-B0A1-59F6ABF9F532}"/>
            </a:ext>
          </a:extLst>
        </xdr:cNvPr>
        <xdr:cNvGrpSpPr/>
      </xdr:nvGrpSpPr>
      <xdr:grpSpPr>
        <a:xfrm>
          <a:off x="0" y="34677766"/>
          <a:ext cx="18825571" cy="5026495"/>
          <a:chOff x="1" y="673100"/>
          <a:chExt cx="18893281" cy="4443984"/>
        </a:xfrm>
      </xdr:grpSpPr>
      <xdr:pic>
        <xdr:nvPicPr>
          <xdr:cNvPr id="7" name="Grafik 6">
            <a:extLst>
              <a:ext uri="{FF2B5EF4-FFF2-40B4-BE49-F238E27FC236}">
                <a16:creationId xmlns:a16="http://schemas.microsoft.com/office/drawing/2014/main" id="{0ABA3383-2BB3-1F41-EE10-1C7FBB99B95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1" y="673100"/>
            <a:ext cx="18893281" cy="4443984"/>
          </a:xfrm>
          <a:prstGeom prst="rect">
            <a:avLst/>
          </a:prstGeom>
        </xdr:spPr>
      </xdr:pic>
      <xdr:pic>
        <xdr:nvPicPr>
          <xdr:cNvPr id="8" name="Grafik 7">
            <a:extLst>
              <a:ext uri="{FF2B5EF4-FFF2-40B4-BE49-F238E27FC236}">
                <a16:creationId xmlns:a16="http://schemas.microsoft.com/office/drawing/2014/main" id="{6AB3D8BB-63EB-B20A-1E1F-90178F359D1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870200" y="1397000"/>
            <a:ext cx="3119237" cy="3610092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338746</xdr:colOff>
      <xdr:row>1</xdr:row>
      <xdr:rowOff>48926</xdr:rowOff>
    </xdr:from>
    <xdr:to>
      <xdr:col>2</xdr:col>
      <xdr:colOff>811395</xdr:colOff>
      <xdr:row>2</xdr:row>
      <xdr:rowOff>199779</xdr:rowOff>
    </xdr:to>
    <xdr:pic>
      <xdr:nvPicPr>
        <xdr:cNvPr id="2" name="Picture 1" descr="trinkreif_logo.eps">
          <a:extLst>
            <a:ext uri="{FF2B5EF4-FFF2-40B4-BE49-F238E27FC236}">
              <a16:creationId xmlns:a16="http://schemas.microsoft.com/office/drawing/2014/main" id="{6B37FCE4-92A4-A746-B61F-BA14762700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746" y="264826"/>
          <a:ext cx="2999949" cy="519153"/>
        </a:xfrm>
        <a:prstGeom prst="rect">
          <a:avLst/>
        </a:prstGeom>
      </xdr:spPr>
    </xdr:pic>
    <xdr:clientData/>
  </xdr:twoCellAnchor>
  <xdr:twoCellAnchor editAs="oneCell">
    <xdr:from>
      <xdr:col>4</xdr:col>
      <xdr:colOff>263896</xdr:colOff>
      <xdr:row>8</xdr:row>
      <xdr:rowOff>115455</xdr:rowOff>
    </xdr:from>
    <xdr:to>
      <xdr:col>4</xdr:col>
      <xdr:colOff>1583376</xdr:colOff>
      <xdr:row>8</xdr:row>
      <xdr:rowOff>2094675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FE0761F2-572E-544F-9C2D-6E6282E2A6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45396" y="2884055"/>
          <a:ext cx="1319480" cy="1979220"/>
        </a:xfrm>
        <a:prstGeom prst="rect">
          <a:avLst/>
        </a:prstGeom>
      </xdr:spPr>
    </xdr:pic>
    <xdr:clientData/>
  </xdr:twoCellAnchor>
  <xdr:twoCellAnchor editAs="oneCell">
    <xdr:from>
      <xdr:col>4</xdr:col>
      <xdr:colOff>230906</xdr:colOff>
      <xdr:row>9</xdr:row>
      <xdr:rowOff>65973</xdr:rowOff>
    </xdr:from>
    <xdr:to>
      <xdr:col>4</xdr:col>
      <xdr:colOff>1599867</xdr:colOff>
      <xdr:row>9</xdr:row>
      <xdr:rowOff>2119415</xdr:rowOff>
    </xdr:to>
    <xdr:pic>
      <xdr:nvPicPr>
        <xdr:cNvPr id="4" name="Picture 4">
          <a:extLst>
            <a:ext uri="{FF2B5EF4-FFF2-40B4-BE49-F238E27FC236}">
              <a16:creationId xmlns:a16="http://schemas.microsoft.com/office/drawing/2014/main" id="{F2BC6348-7B8A-DE41-AC9F-65C0F6E27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2406" y="5006273"/>
          <a:ext cx="1368961" cy="2053442"/>
        </a:xfrm>
        <a:prstGeom prst="rect">
          <a:avLst/>
        </a:prstGeom>
      </xdr:spPr>
    </xdr:pic>
    <xdr:clientData/>
  </xdr:twoCellAnchor>
  <xdr:twoCellAnchor editAs="oneCell">
    <xdr:from>
      <xdr:col>4</xdr:col>
      <xdr:colOff>230910</xdr:colOff>
      <xdr:row>10</xdr:row>
      <xdr:rowOff>56951</xdr:rowOff>
    </xdr:from>
    <xdr:to>
      <xdr:col>4</xdr:col>
      <xdr:colOff>1610664</xdr:colOff>
      <xdr:row>10</xdr:row>
      <xdr:rowOff>2126582</xdr:rowOff>
    </xdr:to>
    <xdr:pic>
      <xdr:nvPicPr>
        <xdr:cNvPr id="5" name="Picture 5">
          <a:extLst>
            <a:ext uri="{FF2B5EF4-FFF2-40B4-BE49-F238E27FC236}">
              <a16:creationId xmlns:a16="http://schemas.microsoft.com/office/drawing/2014/main" id="{D4741BFC-F606-C64D-9835-879FCBF6CC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2410" y="7168951"/>
          <a:ext cx="1379754" cy="2069631"/>
        </a:xfrm>
        <a:prstGeom prst="rect">
          <a:avLst/>
        </a:prstGeom>
      </xdr:spPr>
    </xdr:pic>
    <xdr:clientData/>
  </xdr:twoCellAnchor>
  <xdr:twoCellAnchor editAs="oneCell">
    <xdr:from>
      <xdr:col>4</xdr:col>
      <xdr:colOff>193462</xdr:colOff>
      <xdr:row>11</xdr:row>
      <xdr:rowOff>131947</xdr:rowOff>
    </xdr:from>
    <xdr:to>
      <xdr:col>4</xdr:col>
      <xdr:colOff>1645209</xdr:colOff>
      <xdr:row>11</xdr:row>
      <xdr:rowOff>2309568</xdr:rowOff>
    </xdr:to>
    <xdr:pic>
      <xdr:nvPicPr>
        <xdr:cNvPr id="6" name="Picture 6">
          <a:extLst>
            <a:ext uri="{FF2B5EF4-FFF2-40B4-BE49-F238E27FC236}">
              <a16:creationId xmlns:a16="http://schemas.microsoft.com/office/drawing/2014/main" id="{9DE01741-9F55-5E4D-9A9F-A6EE4CBE6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4962" y="9568047"/>
          <a:ext cx="1451747" cy="2177621"/>
        </a:xfrm>
        <a:prstGeom prst="rect">
          <a:avLst/>
        </a:prstGeom>
      </xdr:spPr>
    </xdr:pic>
    <xdr:clientData/>
  </xdr:twoCellAnchor>
  <xdr:twoCellAnchor editAs="oneCell">
    <xdr:from>
      <xdr:col>4</xdr:col>
      <xdr:colOff>131946</xdr:colOff>
      <xdr:row>12</xdr:row>
      <xdr:rowOff>32617</xdr:rowOff>
    </xdr:from>
    <xdr:to>
      <xdr:col>4</xdr:col>
      <xdr:colOff>1682181</xdr:colOff>
      <xdr:row>12</xdr:row>
      <xdr:rowOff>2127663</xdr:rowOff>
    </xdr:to>
    <xdr:pic>
      <xdr:nvPicPr>
        <xdr:cNvPr id="7" name="Picture 7">
          <a:extLst>
            <a:ext uri="{FF2B5EF4-FFF2-40B4-BE49-F238E27FC236}">
              <a16:creationId xmlns:a16="http://schemas.microsoft.com/office/drawing/2014/main" id="{CA5D6A2E-E9F1-9C41-8C95-330F3C919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3446" y="11843617"/>
          <a:ext cx="1550235" cy="2095046"/>
        </a:xfrm>
        <a:prstGeom prst="rect">
          <a:avLst/>
        </a:prstGeom>
      </xdr:spPr>
    </xdr:pic>
    <xdr:clientData/>
  </xdr:twoCellAnchor>
  <xdr:twoCellAnchor editAs="oneCell">
    <xdr:from>
      <xdr:col>4</xdr:col>
      <xdr:colOff>157659</xdr:colOff>
      <xdr:row>13</xdr:row>
      <xdr:rowOff>82468</xdr:rowOff>
    </xdr:from>
    <xdr:to>
      <xdr:col>4</xdr:col>
      <xdr:colOff>1658801</xdr:colOff>
      <xdr:row>13</xdr:row>
      <xdr:rowOff>2111168</xdr:rowOff>
    </xdr:to>
    <xdr:pic>
      <xdr:nvPicPr>
        <xdr:cNvPr id="8" name="Picture 8">
          <a:extLst>
            <a:ext uri="{FF2B5EF4-FFF2-40B4-BE49-F238E27FC236}">
              <a16:creationId xmlns:a16="http://schemas.microsoft.com/office/drawing/2014/main" id="{C8B2439F-E199-C24F-968B-9379B859EB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9159" y="14065168"/>
          <a:ext cx="1501142" cy="2028700"/>
        </a:xfrm>
        <a:prstGeom prst="rect">
          <a:avLst/>
        </a:prstGeom>
      </xdr:spPr>
    </xdr:pic>
    <xdr:clientData/>
  </xdr:twoCellAnchor>
  <xdr:twoCellAnchor editAs="oneCell">
    <xdr:from>
      <xdr:col>4</xdr:col>
      <xdr:colOff>125945</xdr:colOff>
      <xdr:row>14</xdr:row>
      <xdr:rowOff>49482</xdr:rowOff>
    </xdr:from>
    <xdr:to>
      <xdr:col>4</xdr:col>
      <xdr:colOff>1660161</xdr:colOff>
      <xdr:row>14</xdr:row>
      <xdr:rowOff>2122879</xdr:rowOff>
    </xdr:to>
    <xdr:pic>
      <xdr:nvPicPr>
        <xdr:cNvPr id="9" name="Picture 10">
          <a:extLst>
            <a:ext uri="{FF2B5EF4-FFF2-40B4-BE49-F238E27FC236}">
              <a16:creationId xmlns:a16="http://schemas.microsoft.com/office/drawing/2014/main" id="{E2A74ED8-3021-494B-8612-1FFD10EAB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07445" y="16203882"/>
          <a:ext cx="1534216" cy="2073397"/>
        </a:xfrm>
        <a:prstGeom prst="rect">
          <a:avLst/>
        </a:prstGeom>
      </xdr:spPr>
    </xdr:pic>
    <xdr:clientData/>
  </xdr:twoCellAnchor>
  <xdr:twoCellAnchor editAs="oneCell">
    <xdr:from>
      <xdr:col>4</xdr:col>
      <xdr:colOff>164932</xdr:colOff>
      <xdr:row>15</xdr:row>
      <xdr:rowOff>85131</xdr:rowOff>
    </xdr:from>
    <xdr:to>
      <xdr:col>4</xdr:col>
      <xdr:colOff>1661716</xdr:colOff>
      <xdr:row>15</xdr:row>
      <xdr:rowOff>2107941</xdr:rowOff>
    </xdr:to>
    <xdr:pic>
      <xdr:nvPicPr>
        <xdr:cNvPr id="10" name="Picture 11">
          <a:extLst>
            <a:ext uri="{FF2B5EF4-FFF2-40B4-BE49-F238E27FC236}">
              <a16:creationId xmlns:a16="http://schemas.microsoft.com/office/drawing/2014/main" id="{848B75F9-8CDE-DB4D-9C9B-91E0C15B22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32" y="18411231"/>
          <a:ext cx="1496784" cy="2022810"/>
        </a:xfrm>
        <a:prstGeom prst="rect">
          <a:avLst/>
        </a:prstGeom>
      </xdr:spPr>
    </xdr:pic>
    <xdr:clientData/>
  </xdr:twoCellAnchor>
  <xdr:twoCellAnchor editAs="oneCell">
    <xdr:from>
      <xdr:col>4</xdr:col>
      <xdr:colOff>181428</xdr:colOff>
      <xdr:row>16</xdr:row>
      <xdr:rowOff>152011</xdr:rowOff>
    </xdr:from>
    <xdr:to>
      <xdr:col>4</xdr:col>
      <xdr:colOff>1630477</xdr:colOff>
      <xdr:row>16</xdr:row>
      <xdr:rowOff>2325584</xdr:rowOff>
    </xdr:to>
    <xdr:pic>
      <xdr:nvPicPr>
        <xdr:cNvPr id="11" name="Picture 12">
          <a:extLst>
            <a:ext uri="{FF2B5EF4-FFF2-40B4-BE49-F238E27FC236}">
              <a16:creationId xmlns:a16="http://schemas.microsoft.com/office/drawing/2014/main" id="{A12EDFEE-76C0-6347-9B28-8FFF504C7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2928" y="20649811"/>
          <a:ext cx="1449049" cy="2173573"/>
        </a:xfrm>
        <a:prstGeom prst="rect">
          <a:avLst/>
        </a:prstGeom>
      </xdr:spPr>
    </xdr:pic>
    <xdr:clientData/>
  </xdr:twoCellAnchor>
  <xdr:twoCellAnchor editAs="oneCell">
    <xdr:from>
      <xdr:col>4</xdr:col>
      <xdr:colOff>75717</xdr:colOff>
      <xdr:row>18</xdr:row>
      <xdr:rowOff>82467</xdr:rowOff>
    </xdr:from>
    <xdr:to>
      <xdr:col>4</xdr:col>
      <xdr:colOff>1623717</xdr:colOff>
      <xdr:row>18</xdr:row>
      <xdr:rowOff>2134467</xdr:rowOff>
    </xdr:to>
    <xdr:pic>
      <xdr:nvPicPr>
        <xdr:cNvPr id="12" name="Picture 13">
          <a:extLst>
            <a:ext uri="{FF2B5EF4-FFF2-40B4-BE49-F238E27FC236}">
              <a16:creationId xmlns:a16="http://schemas.microsoft.com/office/drawing/2014/main" id="{83601A95-C3DC-D64E-B713-2150BE5242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6004" t="14340" r="1126" b="-833"/>
        <a:stretch/>
      </xdr:blipFill>
      <xdr:spPr>
        <a:xfrm>
          <a:off x="4457217" y="25152267"/>
          <a:ext cx="1548000" cy="2052000"/>
        </a:xfrm>
        <a:prstGeom prst="rect">
          <a:avLst/>
        </a:prstGeom>
      </xdr:spPr>
    </xdr:pic>
    <xdr:clientData/>
  </xdr:twoCellAnchor>
  <xdr:twoCellAnchor editAs="oneCell">
    <xdr:from>
      <xdr:col>4</xdr:col>
      <xdr:colOff>148441</xdr:colOff>
      <xdr:row>17</xdr:row>
      <xdr:rowOff>182559</xdr:rowOff>
    </xdr:from>
    <xdr:to>
      <xdr:col>4</xdr:col>
      <xdr:colOff>1642013</xdr:colOff>
      <xdr:row>17</xdr:row>
      <xdr:rowOff>2090559</xdr:rowOff>
    </xdr:to>
    <xdr:pic>
      <xdr:nvPicPr>
        <xdr:cNvPr id="13" name="Picture 14">
          <a:extLst>
            <a:ext uri="{FF2B5EF4-FFF2-40B4-BE49-F238E27FC236}">
              <a16:creationId xmlns:a16="http://schemas.microsoft.com/office/drawing/2014/main" id="{7B83D2D6-2B36-E94A-8663-F26F18C6DB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854" b="1003"/>
        <a:stretch/>
      </xdr:blipFill>
      <xdr:spPr>
        <a:xfrm>
          <a:off x="4529941" y="23080659"/>
          <a:ext cx="1493572" cy="190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mailto:info@trinkreif.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169"/>
  <sheetViews>
    <sheetView showGridLines="0" tabSelected="1" topLeftCell="D1" zoomScale="70" zoomScaleNormal="70" workbookViewId="0">
      <selection activeCell="AD5" sqref="AD5"/>
    </sheetView>
  </sheetViews>
  <sheetFormatPr baseColWidth="10" defaultColWidth="10.83203125" defaultRowHeight="16" outlineLevelRow="1" outlineLevelCol="1" x14ac:dyDescent="0.2"/>
  <cols>
    <col min="1" max="1" width="12.83203125" style="1" hidden="1" customWidth="1" outlineLevel="1"/>
    <col min="2" max="2" width="9.5" style="1" hidden="1" customWidth="1" outlineLevel="1"/>
    <col min="3" max="3" width="11.5" style="1" hidden="1" customWidth="1" outlineLevel="1"/>
    <col min="4" max="4" width="13.83203125" style="1" customWidth="1" collapsed="1"/>
    <col min="5" max="5" width="17.83203125" style="1" customWidth="1"/>
    <col min="6" max="6" width="18.5" style="1" customWidth="1"/>
    <col min="7" max="7" width="31.6640625" style="2" customWidth="1"/>
    <col min="8" max="8" width="42.83203125" style="2" customWidth="1"/>
    <col min="9" max="9" width="18.5" style="1" hidden="1" customWidth="1" outlineLevel="1"/>
    <col min="10" max="10" width="8.6640625" style="3" customWidth="1" collapsed="1"/>
    <col min="11" max="11" width="9.6640625" style="4" customWidth="1"/>
    <col min="12" max="12" width="9.6640625" style="3" customWidth="1"/>
    <col min="13" max="13" width="10.83203125" style="5" customWidth="1"/>
    <col min="14" max="14" width="8" style="5" customWidth="1"/>
    <col min="15" max="15" width="9.1640625" style="5" customWidth="1"/>
    <col min="16" max="16" width="18.6640625" style="5" hidden="1" customWidth="1" outlineLevel="1"/>
    <col min="17" max="17" width="10" style="6" hidden="1" customWidth="1" outlineLevel="1"/>
    <col min="18" max="18" width="10" style="6" customWidth="1" collapsed="1"/>
    <col min="19" max="19" width="10.5" style="7" customWidth="1"/>
    <col min="20" max="20" width="17" style="8" customWidth="1"/>
    <col min="21" max="21" width="25.33203125" style="2" hidden="1" customWidth="1" outlineLevel="1"/>
    <col min="22" max="22" width="7" style="9" customWidth="1" collapsed="1"/>
    <col min="23" max="23" width="10.33203125" style="9" customWidth="1"/>
    <col min="24" max="24" width="10.6640625" style="9" customWidth="1"/>
    <col min="25" max="25" width="5.33203125" style="1" customWidth="1"/>
    <col min="26" max="27" width="10.83203125" style="4" hidden="1" customWidth="1" outlineLevel="1"/>
    <col min="28" max="28" width="24.6640625" style="4" hidden="1" customWidth="1" outlineLevel="1"/>
    <col min="29" max="29" width="46.83203125" style="1" hidden="1" customWidth="1" outlineLevel="1"/>
    <col min="30" max="30" width="10.83203125" collapsed="1"/>
    <col min="627" max="1025" width="10.5" customWidth="1"/>
  </cols>
  <sheetData>
    <row r="1" spans="1:1024" ht="17" thickBot="1" x14ac:dyDescent="0.25"/>
    <row r="2" spans="1:1024" ht="29" customHeight="1" x14ac:dyDescent="0.2">
      <c r="G2" s="135"/>
      <c r="H2" s="10" t="s">
        <v>1</v>
      </c>
      <c r="I2" s="11"/>
      <c r="J2" s="198"/>
      <c r="K2" s="199"/>
      <c r="L2" s="199"/>
      <c r="M2" s="199"/>
      <c r="N2" s="199"/>
      <c r="O2" s="199"/>
      <c r="V2" s="203" t="s">
        <v>2</v>
      </c>
      <c r="W2" s="204"/>
      <c r="X2" s="204"/>
    </row>
    <row r="3" spans="1:1024" ht="37" customHeight="1" thickBot="1" x14ac:dyDescent="0.25">
      <c r="G3" s="135"/>
      <c r="H3" s="12" t="s">
        <v>3</v>
      </c>
      <c r="I3" s="13"/>
      <c r="J3" s="205"/>
      <c r="K3" s="205"/>
      <c r="L3" s="205"/>
      <c r="M3" s="205"/>
      <c r="N3" s="205"/>
      <c r="O3" s="205"/>
      <c r="V3" s="91" t="s">
        <v>4</v>
      </c>
      <c r="W3" s="98" t="s">
        <v>99</v>
      </c>
      <c r="X3" s="99" t="s">
        <v>100</v>
      </c>
    </row>
    <row r="4" spans="1:1024" ht="28" customHeight="1" x14ac:dyDescent="0.2">
      <c r="D4" s="196" t="s">
        <v>633</v>
      </c>
      <c r="E4" s="196"/>
      <c r="F4" s="196"/>
      <c r="G4" s="197"/>
      <c r="H4" s="14" t="s">
        <v>7</v>
      </c>
      <c r="I4" s="13"/>
      <c r="J4" s="205"/>
      <c r="K4" s="205"/>
      <c r="L4" s="205"/>
      <c r="M4" s="205"/>
      <c r="N4" s="205"/>
      <c r="O4" s="205"/>
      <c r="T4" s="92" t="s">
        <v>48</v>
      </c>
      <c r="U4" s="93"/>
      <c r="V4" s="105">
        <f>SUMIF(R15:R634,"D",V15:V634)</f>
        <v>0</v>
      </c>
      <c r="W4" s="106">
        <f>SUMIF(R15:R634,"D",W15:W634)</f>
        <v>0</v>
      </c>
      <c r="X4" s="107">
        <f>SUMIF(R15:R634,"D",X15:X634)</f>
        <v>0</v>
      </c>
    </row>
    <row r="5" spans="1:1024" ht="32" customHeight="1" thickBot="1" x14ac:dyDescent="0.25">
      <c r="D5" s="194" t="s">
        <v>634</v>
      </c>
      <c r="E5" s="194"/>
      <c r="F5" s="194"/>
      <c r="G5" s="195"/>
      <c r="H5" s="15" t="s">
        <v>8</v>
      </c>
      <c r="I5" s="16"/>
      <c r="J5" s="206"/>
      <c r="K5" s="206"/>
      <c r="L5" s="206"/>
      <c r="M5" s="206"/>
      <c r="N5" s="206"/>
      <c r="O5" s="206"/>
      <c r="T5" s="94" t="s">
        <v>46</v>
      </c>
      <c r="U5" s="95"/>
      <c r="V5" s="108">
        <f>SUMIF(R15:R634,"U",V15:V634)</f>
        <v>0</v>
      </c>
      <c r="W5" s="109">
        <f>SUMIF(R15:R634,"U",W15:W634)</f>
        <v>0</v>
      </c>
      <c r="X5" s="110">
        <f>SUMIF(R15:R634,"U",X15:X634)</f>
        <v>0</v>
      </c>
    </row>
    <row r="6" spans="1:1024" ht="32" customHeight="1" thickBot="1" x14ac:dyDescent="0.25">
      <c r="D6" s="193" t="s">
        <v>0</v>
      </c>
      <c r="E6" s="193"/>
      <c r="F6" s="193"/>
      <c r="G6" s="193"/>
      <c r="H6" s="211"/>
      <c r="I6" s="211"/>
      <c r="J6" s="211"/>
      <c r="K6" s="211"/>
      <c r="L6" s="211"/>
      <c r="M6" s="211"/>
      <c r="N6" s="211"/>
      <c r="O6" s="211"/>
      <c r="T6" s="96" t="s">
        <v>47</v>
      </c>
      <c r="U6" s="97"/>
      <c r="V6" s="111">
        <f>V4+V5</f>
        <v>0</v>
      </c>
      <c r="W6" s="112">
        <f>W4+W5</f>
        <v>0</v>
      </c>
      <c r="X6" s="113">
        <f>X4+X5</f>
        <v>0</v>
      </c>
    </row>
    <row r="7" spans="1:1024" ht="14" customHeight="1" x14ac:dyDescent="0.2">
      <c r="D7" s="193"/>
      <c r="E7" s="193"/>
      <c r="F7" s="193"/>
      <c r="G7" s="193"/>
      <c r="H7" s="18"/>
      <c r="J7" s="19"/>
      <c r="U7" s="20"/>
    </row>
    <row r="8" spans="1:1024" ht="20" hidden="1" customHeight="1" outlineLevel="1" x14ac:dyDescent="0.2">
      <c r="D8" s="193"/>
      <c r="E8" s="193"/>
      <c r="F8" s="193"/>
      <c r="G8" s="193"/>
      <c r="H8" s="21" t="s">
        <v>9</v>
      </c>
      <c r="I8" s="22"/>
      <c r="J8" s="207"/>
      <c r="K8" s="207"/>
      <c r="L8" s="208"/>
      <c r="M8" s="208"/>
      <c r="N8" s="209"/>
      <c r="O8" s="209"/>
      <c r="U8" s="20"/>
      <c r="V8" s="210" t="s">
        <v>10</v>
      </c>
      <c r="W8" s="210"/>
      <c r="X8" s="23"/>
    </row>
    <row r="9" spans="1:1024" ht="20" hidden="1" customHeight="1" outlineLevel="1" x14ac:dyDescent="0.2">
      <c r="D9" s="193"/>
      <c r="E9" s="193"/>
      <c r="F9" s="193"/>
      <c r="G9" s="193"/>
      <c r="H9" s="24" t="s">
        <v>11</v>
      </c>
      <c r="I9" s="25"/>
      <c r="J9" s="200"/>
      <c r="K9" s="200"/>
      <c r="L9" s="201"/>
      <c r="M9" s="201"/>
      <c r="N9" s="202"/>
      <c r="O9" s="202"/>
      <c r="U9" s="20"/>
      <c r="V9" s="212" t="s">
        <v>12</v>
      </c>
      <c r="W9" s="212"/>
      <c r="X9" s="26">
        <f>W6+X8</f>
        <v>0</v>
      </c>
    </row>
    <row r="10" spans="1:1024" ht="20" hidden="1" customHeight="1" outlineLevel="1" thickBot="1" x14ac:dyDescent="0.25">
      <c r="G10" s="17"/>
      <c r="H10" s="24" t="s">
        <v>13</v>
      </c>
      <c r="I10" s="25"/>
      <c r="J10" s="200"/>
      <c r="K10" s="200"/>
      <c r="L10" s="201"/>
      <c r="M10" s="201"/>
      <c r="N10" s="202"/>
      <c r="O10" s="202"/>
      <c r="U10" s="20"/>
      <c r="V10" s="212" t="s">
        <v>14</v>
      </c>
      <c r="W10" s="212"/>
      <c r="X10" s="27">
        <f>W5*0.2+(X8*0.2)</f>
        <v>0</v>
      </c>
    </row>
    <row r="11" spans="1:1024" ht="20" hidden="1" customHeight="1" outlineLevel="1" thickBot="1" x14ac:dyDescent="0.25">
      <c r="G11" s="17"/>
      <c r="H11" s="28" t="s">
        <v>15</v>
      </c>
      <c r="I11" s="29"/>
      <c r="J11" s="213"/>
      <c r="K11" s="213"/>
      <c r="L11" s="214"/>
      <c r="M11" s="214"/>
      <c r="N11" s="215"/>
      <c r="O11" s="215"/>
      <c r="U11" s="20"/>
      <c r="V11" s="216" t="s">
        <v>16</v>
      </c>
      <c r="W11" s="216"/>
      <c r="X11" s="30">
        <f>X10+X9</f>
        <v>0</v>
      </c>
      <c r="Z11" s="31" t="s">
        <v>17</v>
      </c>
      <c r="AA11" s="32"/>
      <c r="AB11" s="33" t="s">
        <v>18</v>
      </c>
      <c r="AC11" s="34" t="s">
        <v>19</v>
      </c>
    </row>
    <row r="12" spans="1:1024" ht="14" customHeight="1" collapsed="1" thickBot="1" x14ac:dyDescent="0.25">
      <c r="G12" s="17"/>
      <c r="H12" s="18"/>
      <c r="J12" s="19"/>
      <c r="U12" s="20"/>
    </row>
    <row r="13" spans="1:1024" s="35" customFormat="1" ht="26.25" customHeight="1" thickBot="1" x14ac:dyDescent="0.25">
      <c r="A13" s="218" t="s">
        <v>20</v>
      </c>
      <c r="B13" s="218"/>
      <c r="C13" s="218"/>
      <c r="D13" s="218" t="s">
        <v>21</v>
      </c>
      <c r="E13" s="218"/>
      <c r="F13" s="218"/>
      <c r="G13" s="219" t="s">
        <v>22</v>
      </c>
      <c r="H13" s="219"/>
      <c r="I13" s="219"/>
      <c r="J13" s="219"/>
      <c r="K13" s="219"/>
      <c r="L13" s="219"/>
      <c r="M13" s="220" t="s">
        <v>116</v>
      </c>
      <c r="N13" s="220"/>
      <c r="O13" s="221"/>
      <c r="P13" s="222" t="s">
        <v>23</v>
      </c>
      <c r="Q13" s="222"/>
      <c r="R13" s="222"/>
      <c r="S13" s="222"/>
      <c r="T13" s="223"/>
      <c r="U13" s="136" t="s">
        <v>24</v>
      </c>
      <c r="V13" s="217" t="s">
        <v>25</v>
      </c>
      <c r="W13" s="217"/>
      <c r="X13" s="217"/>
      <c r="Z13" s="36" t="s">
        <v>26</v>
      </c>
      <c r="AA13" s="37" t="s">
        <v>27</v>
      </c>
      <c r="AB13" s="38" t="s">
        <v>18</v>
      </c>
      <c r="AC13" s="39" t="s">
        <v>19</v>
      </c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</row>
    <row r="14" spans="1:1024" s="1" customFormat="1" ht="47" customHeight="1" thickBot="1" x14ac:dyDescent="0.25">
      <c r="A14" s="40" t="s">
        <v>28</v>
      </c>
      <c r="B14" s="41" t="s">
        <v>29</v>
      </c>
      <c r="C14" s="42" t="s">
        <v>30</v>
      </c>
      <c r="D14" s="43" t="s">
        <v>31</v>
      </c>
      <c r="E14" s="44" t="s">
        <v>32</v>
      </c>
      <c r="F14" s="45" t="s">
        <v>33</v>
      </c>
      <c r="G14" s="46" t="s">
        <v>34</v>
      </c>
      <c r="H14" s="47" t="s">
        <v>35</v>
      </c>
      <c r="I14" s="44" t="s">
        <v>36</v>
      </c>
      <c r="J14" s="48" t="s">
        <v>37</v>
      </c>
      <c r="K14" s="49" t="s">
        <v>38</v>
      </c>
      <c r="L14" s="50" t="s">
        <v>4</v>
      </c>
      <c r="M14" s="132" t="s">
        <v>113</v>
      </c>
      <c r="N14" s="133" t="s">
        <v>114</v>
      </c>
      <c r="O14" s="134" t="s">
        <v>115</v>
      </c>
      <c r="P14" s="52" t="s">
        <v>39</v>
      </c>
      <c r="Q14" s="51" t="s">
        <v>40</v>
      </c>
      <c r="R14" s="52" t="s">
        <v>101</v>
      </c>
      <c r="S14" s="53" t="s">
        <v>41</v>
      </c>
      <c r="T14" s="54" t="s">
        <v>42</v>
      </c>
      <c r="U14" s="55"/>
      <c r="V14" s="56" t="s">
        <v>4</v>
      </c>
      <c r="W14" s="57" t="s">
        <v>5</v>
      </c>
      <c r="X14" s="58" t="s">
        <v>6</v>
      </c>
      <c r="Y14" s="59"/>
      <c r="Z14" s="60"/>
      <c r="AA14" s="61"/>
      <c r="AB14" s="62"/>
      <c r="AC14" s="63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</row>
    <row r="15" spans="1:1024" ht="15.75" customHeight="1" x14ac:dyDescent="0.2">
      <c r="A15" s="64" t="s">
        <v>118</v>
      </c>
      <c r="B15" s="65" t="s">
        <v>119</v>
      </c>
      <c r="C15" s="66" t="s">
        <v>120</v>
      </c>
      <c r="D15" s="67" t="s">
        <v>121</v>
      </c>
      <c r="E15" s="68" t="s">
        <v>122</v>
      </c>
      <c r="F15" s="69"/>
      <c r="G15" s="70" t="s">
        <v>123</v>
      </c>
      <c r="H15" s="71" t="s">
        <v>124</v>
      </c>
      <c r="I15" s="68" t="s">
        <v>125</v>
      </c>
      <c r="J15" s="72">
        <v>2021</v>
      </c>
      <c r="K15" s="73">
        <v>0.75</v>
      </c>
      <c r="L15" s="74">
        <v>2</v>
      </c>
      <c r="M15" s="75" t="s">
        <v>126</v>
      </c>
      <c r="N15" s="76"/>
      <c r="O15" s="77"/>
      <c r="P15" s="78" t="s">
        <v>127</v>
      </c>
      <c r="Q15" s="79" t="s">
        <v>128</v>
      </c>
      <c r="R15" s="80" t="s">
        <v>129</v>
      </c>
      <c r="S15" s="81">
        <v>10</v>
      </c>
      <c r="T15" s="82">
        <v>12</v>
      </c>
      <c r="U15" s="83"/>
      <c r="V15" s="84"/>
      <c r="W15" s="85">
        <f t="shared" ref="W15:W46" si="0">V15*S15</f>
        <v>0</v>
      </c>
      <c r="X15" s="86">
        <f t="shared" ref="X15:X46" si="1">V15*T15</f>
        <v>0</v>
      </c>
      <c r="Y15" s="59"/>
      <c r="Z15" s="87"/>
      <c r="AA15" s="88"/>
      <c r="AB15" s="89"/>
      <c r="AC15" s="90"/>
    </row>
    <row r="16" spans="1:1024" ht="15.75" customHeight="1" x14ac:dyDescent="0.2">
      <c r="A16" s="64" t="s">
        <v>118</v>
      </c>
      <c r="B16" s="65" t="s">
        <v>119</v>
      </c>
      <c r="C16" s="66" t="s">
        <v>120</v>
      </c>
      <c r="D16" s="67" t="s">
        <v>121</v>
      </c>
      <c r="E16" s="68" t="s">
        <v>130</v>
      </c>
      <c r="F16" s="69"/>
      <c r="G16" s="70" t="s">
        <v>131</v>
      </c>
      <c r="H16" s="71" t="s">
        <v>132</v>
      </c>
      <c r="I16" s="68" t="s">
        <v>125</v>
      </c>
      <c r="J16" s="72">
        <v>2021</v>
      </c>
      <c r="K16" s="73">
        <v>0.75</v>
      </c>
      <c r="L16" s="74">
        <v>8</v>
      </c>
      <c r="M16" s="75" t="s">
        <v>126</v>
      </c>
      <c r="N16" s="76"/>
      <c r="O16" s="77"/>
      <c r="P16" s="78" t="s">
        <v>133</v>
      </c>
      <c r="Q16" s="79" t="s">
        <v>134</v>
      </c>
      <c r="R16" s="80" t="s">
        <v>129</v>
      </c>
      <c r="S16" s="81">
        <v>11.25</v>
      </c>
      <c r="T16" s="82">
        <v>13.5</v>
      </c>
      <c r="U16" s="83"/>
      <c r="V16" s="84"/>
      <c r="W16" s="85">
        <f t="shared" si="0"/>
        <v>0</v>
      </c>
      <c r="X16" s="86">
        <f t="shared" si="1"/>
        <v>0</v>
      </c>
      <c r="Y16" s="59"/>
      <c r="Z16" s="87"/>
      <c r="AA16" s="88"/>
      <c r="AB16" s="89"/>
      <c r="AC16" s="90"/>
    </row>
    <row r="17" spans="1:29" ht="15.75" customHeight="1" x14ac:dyDescent="0.2">
      <c r="A17" s="64" t="s">
        <v>118</v>
      </c>
      <c r="B17" s="65" t="s">
        <v>135</v>
      </c>
      <c r="C17" s="66" t="s">
        <v>120</v>
      </c>
      <c r="D17" s="67" t="s">
        <v>136</v>
      </c>
      <c r="E17" s="68" t="s">
        <v>137</v>
      </c>
      <c r="F17" s="69"/>
      <c r="G17" s="70" t="s">
        <v>138</v>
      </c>
      <c r="H17" s="71" t="s">
        <v>139</v>
      </c>
      <c r="I17" s="68" t="s">
        <v>140</v>
      </c>
      <c r="J17" s="72">
        <v>2020</v>
      </c>
      <c r="K17" s="73">
        <v>0.75</v>
      </c>
      <c r="L17" s="74">
        <v>24</v>
      </c>
      <c r="M17" s="75" t="s">
        <v>126</v>
      </c>
      <c r="N17" s="76"/>
      <c r="O17" s="77"/>
      <c r="P17" s="78" t="s">
        <v>141</v>
      </c>
      <c r="Q17" s="79" t="s">
        <v>142</v>
      </c>
      <c r="R17" s="80" t="s">
        <v>129</v>
      </c>
      <c r="S17" s="81">
        <v>12.5</v>
      </c>
      <c r="T17" s="82">
        <v>15</v>
      </c>
      <c r="U17" s="83"/>
      <c r="V17" s="84"/>
      <c r="W17" s="85">
        <f t="shared" si="0"/>
        <v>0</v>
      </c>
      <c r="X17" s="86">
        <f t="shared" si="1"/>
        <v>0</v>
      </c>
      <c r="Y17" s="59"/>
      <c r="Z17" s="87"/>
      <c r="AA17" s="88"/>
      <c r="AB17" s="89"/>
      <c r="AC17" s="90"/>
    </row>
    <row r="18" spans="1:29" ht="15.75" customHeight="1" x14ac:dyDescent="0.2">
      <c r="A18" s="64" t="s">
        <v>143</v>
      </c>
      <c r="B18" s="65" t="s">
        <v>119</v>
      </c>
      <c r="C18" s="66" t="s">
        <v>120</v>
      </c>
      <c r="D18" s="67" t="s">
        <v>136</v>
      </c>
      <c r="E18" s="68" t="s">
        <v>144</v>
      </c>
      <c r="F18" s="69"/>
      <c r="G18" s="70" t="s">
        <v>145</v>
      </c>
      <c r="H18" s="71" t="s">
        <v>146</v>
      </c>
      <c r="I18" s="68" t="s">
        <v>147</v>
      </c>
      <c r="J18" s="72" t="s">
        <v>148</v>
      </c>
      <c r="K18" s="73">
        <v>0.375</v>
      </c>
      <c r="L18" s="74">
        <v>1</v>
      </c>
      <c r="M18" s="75" t="s">
        <v>126</v>
      </c>
      <c r="N18" s="76"/>
      <c r="O18" s="77"/>
      <c r="P18" s="78" t="s">
        <v>149</v>
      </c>
      <c r="Q18" s="79" t="s">
        <v>150</v>
      </c>
      <c r="R18" s="80" t="s">
        <v>129</v>
      </c>
      <c r="S18" s="81">
        <v>13.333333333333334</v>
      </c>
      <c r="T18" s="82">
        <v>16</v>
      </c>
      <c r="U18" s="83"/>
      <c r="V18" s="84"/>
      <c r="W18" s="85">
        <f t="shared" si="0"/>
        <v>0</v>
      </c>
      <c r="X18" s="86">
        <f t="shared" si="1"/>
        <v>0</v>
      </c>
      <c r="Y18" s="59"/>
      <c r="Z18" s="87"/>
      <c r="AA18" s="88"/>
      <c r="AB18" s="89"/>
      <c r="AC18" s="90"/>
    </row>
    <row r="19" spans="1:29" ht="15.75" customHeight="1" x14ac:dyDescent="0.2">
      <c r="A19" s="64" t="s">
        <v>143</v>
      </c>
      <c r="B19" s="65" t="s">
        <v>119</v>
      </c>
      <c r="C19" s="66" t="s">
        <v>120</v>
      </c>
      <c r="D19" s="67" t="s">
        <v>136</v>
      </c>
      <c r="E19" s="68" t="s">
        <v>144</v>
      </c>
      <c r="F19" s="69"/>
      <c r="G19" s="70" t="s">
        <v>145</v>
      </c>
      <c r="H19" s="71" t="s">
        <v>146</v>
      </c>
      <c r="I19" s="68" t="s">
        <v>147</v>
      </c>
      <c r="J19" s="72" t="s">
        <v>148</v>
      </c>
      <c r="K19" s="73">
        <v>0.375</v>
      </c>
      <c r="L19" s="74">
        <v>20</v>
      </c>
      <c r="M19" s="75" t="s">
        <v>126</v>
      </c>
      <c r="N19" s="76"/>
      <c r="O19" s="77"/>
      <c r="P19" s="78" t="s">
        <v>162</v>
      </c>
      <c r="Q19" s="79" t="s">
        <v>163</v>
      </c>
      <c r="R19" s="100" t="s">
        <v>129</v>
      </c>
      <c r="S19" s="81">
        <v>13.333333333333334</v>
      </c>
      <c r="T19" s="82">
        <v>16</v>
      </c>
      <c r="U19" s="83"/>
      <c r="V19" s="84"/>
      <c r="W19" s="85">
        <f t="shared" si="0"/>
        <v>0</v>
      </c>
      <c r="X19" s="86">
        <f t="shared" si="1"/>
        <v>0</v>
      </c>
      <c r="Y19" s="59"/>
      <c r="Z19" s="87"/>
      <c r="AA19" s="88"/>
      <c r="AB19" s="89"/>
      <c r="AC19" s="90"/>
    </row>
    <row r="20" spans="1:29" ht="15.75" customHeight="1" x14ac:dyDescent="0.2">
      <c r="A20" s="64" t="s">
        <v>118</v>
      </c>
      <c r="B20" s="65" t="s">
        <v>119</v>
      </c>
      <c r="C20" s="66" t="s">
        <v>151</v>
      </c>
      <c r="D20" s="67" t="s">
        <v>121</v>
      </c>
      <c r="E20" s="68" t="s">
        <v>122</v>
      </c>
      <c r="F20" s="69"/>
      <c r="G20" s="70" t="s">
        <v>152</v>
      </c>
      <c r="H20" s="71" t="s">
        <v>153</v>
      </c>
      <c r="I20" s="68" t="s">
        <v>125</v>
      </c>
      <c r="J20" s="72">
        <v>2021</v>
      </c>
      <c r="K20" s="73">
        <v>0.75</v>
      </c>
      <c r="L20" s="74">
        <v>3</v>
      </c>
      <c r="M20" s="75" t="s">
        <v>126</v>
      </c>
      <c r="N20" s="76"/>
      <c r="O20" s="77"/>
      <c r="P20" s="78" t="s">
        <v>154</v>
      </c>
      <c r="Q20" s="79" t="s">
        <v>155</v>
      </c>
      <c r="R20" s="100" t="s">
        <v>129</v>
      </c>
      <c r="S20" s="81">
        <v>13.333333333333334</v>
      </c>
      <c r="T20" s="82">
        <v>16</v>
      </c>
      <c r="U20" s="83"/>
      <c r="V20" s="84"/>
      <c r="W20" s="85">
        <f t="shared" si="0"/>
        <v>0</v>
      </c>
      <c r="X20" s="86">
        <f t="shared" si="1"/>
        <v>0</v>
      </c>
      <c r="Y20" s="59"/>
      <c r="Z20" s="87"/>
      <c r="AA20" s="88"/>
      <c r="AB20" s="89"/>
      <c r="AC20" s="90"/>
    </row>
    <row r="21" spans="1:29" ht="15.75" customHeight="1" x14ac:dyDescent="0.2">
      <c r="A21" s="64" t="s">
        <v>118</v>
      </c>
      <c r="B21" s="65" t="s">
        <v>119</v>
      </c>
      <c r="C21" s="66" t="s">
        <v>120</v>
      </c>
      <c r="D21" s="67" t="s">
        <v>136</v>
      </c>
      <c r="E21" s="68" t="s">
        <v>156</v>
      </c>
      <c r="F21" s="69"/>
      <c r="G21" s="70" t="s">
        <v>157</v>
      </c>
      <c r="H21" s="71" t="s">
        <v>158</v>
      </c>
      <c r="I21" s="68" t="s">
        <v>159</v>
      </c>
      <c r="J21" s="72">
        <v>2020</v>
      </c>
      <c r="K21" s="73">
        <v>0.75</v>
      </c>
      <c r="L21" s="74">
        <v>10</v>
      </c>
      <c r="M21" s="75" t="s">
        <v>126</v>
      </c>
      <c r="N21" s="76"/>
      <c r="O21" s="77"/>
      <c r="P21" s="78" t="s">
        <v>160</v>
      </c>
      <c r="Q21" s="79" t="s">
        <v>161</v>
      </c>
      <c r="R21" s="100" t="s">
        <v>129</v>
      </c>
      <c r="S21" s="81">
        <v>13.333333333333334</v>
      </c>
      <c r="T21" s="82">
        <v>16</v>
      </c>
      <c r="U21" s="83"/>
      <c r="V21" s="84"/>
      <c r="W21" s="85">
        <f t="shared" si="0"/>
        <v>0</v>
      </c>
      <c r="X21" s="86">
        <f t="shared" si="1"/>
        <v>0</v>
      </c>
      <c r="Y21" s="59"/>
      <c r="Z21" s="87"/>
      <c r="AA21" s="88"/>
      <c r="AB21" s="89"/>
      <c r="AC21" s="90"/>
    </row>
    <row r="22" spans="1:29" ht="15.75" customHeight="1" x14ac:dyDescent="0.2">
      <c r="A22" s="64" t="s">
        <v>118</v>
      </c>
      <c r="B22" s="65" t="s">
        <v>119</v>
      </c>
      <c r="C22" s="66" t="s">
        <v>120</v>
      </c>
      <c r="D22" s="67" t="s">
        <v>136</v>
      </c>
      <c r="E22" s="68" t="s">
        <v>179</v>
      </c>
      <c r="F22" s="69"/>
      <c r="G22" s="70" t="s">
        <v>180</v>
      </c>
      <c r="H22" s="71" t="s">
        <v>181</v>
      </c>
      <c r="I22" s="68" t="s">
        <v>182</v>
      </c>
      <c r="J22" s="72">
        <v>2021</v>
      </c>
      <c r="K22" s="73">
        <v>0.75</v>
      </c>
      <c r="L22" s="74">
        <v>24</v>
      </c>
      <c r="M22" s="75" t="s">
        <v>126</v>
      </c>
      <c r="N22" s="76"/>
      <c r="O22" s="77"/>
      <c r="P22" s="78" t="s">
        <v>183</v>
      </c>
      <c r="Q22" s="79" t="s">
        <v>184</v>
      </c>
      <c r="R22" s="100" t="s">
        <v>129</v>
      </c>
      <c r="S22" s="81">
        <v>14.166666666666668</v>
      </c>
      <c r="T22" s="82">
        <v>17</v>
      </c>
      <c r="U22" s="83"/>
      <c r="V22" s="84"/>
      <c r="W22" s="85">
        <f t="shared" si="0"/>
        <v>0</v>
      </c>
      <c r="X22" s="86">
        <f t="shared" si="1"/>
        <v>0</v>
      </c>
      <c r="Y22" s="59"/>
      <c r="Z22" s="87"/>
      <c r="AA22" s="88"/>
      <c r="AB22" s="89"/>
      <c r="AC22" s="90"/>
    </row>
    <row r="23" spans="1:29" ht="15.75" customHeight="1" x14ac:dyDescent="0.2">
      <c r="A23" s="64" t="s">
        <v>118</v>
      </c>
      <c r="B23" s="65" t="s">
        <v>119</v>
      </c>
      <c r="C23" s="66" t="s">
        <v>120</v>
      </c>
      <c r="D23" s="67" t="s">
        <v>121</v>
      </c>
      <c r="E23" s="68" t="s">
        <v>122</v>
      </c>
      <c r="F23" s="69"/>
      <c r="G23" s="70" t="s">
        <v>123</v>
      </c>
      <c r="H23" s="71" t="s">
        <v>185</v>
      </c>
      <c r="I23" s="68" t="s">
        <v>125</v>
      </c>
      <c r="J23" s="72">
        <v>2021</v>
      </c>
      <c r="K23" s="73">
        <v>0.75</v>
      </c>
      <c r="L23" s="74">
        <v>24</v>
      </c>
      <c r="M23" s="75" t="s">
        <v>126</v>
      </c>
      <c r="N23" s="76"/>
      <c r="O23" s="77"/>
      <c r="P23" s="78" t="s">
        <v>127</v>
      </c>
      <c r="Q23" s="79" t="s">
        <v>186</v>
      </c>
      <c r="R23" s="100" t="s">
        <v>129</v>
      </c>
      <c r="S23" s="81">
        <v>14.166666666666668</v>
      </c>
      <c r="T23" s="82">
        <v>17</v>
      </c>
      <c r="U23" s="83"/>
      <c r="V23" s="84"/>
      <c r="W23" s="85">
        <f t="shared" si="0"/>
        <v>0</v>
      </c>
      <c r="X23" s="86">
        <f t="shared" si="1"/>
        <v>0</v>
      </c>
      <c r="Y23" s="59"/>
      <c r="Z23" s="87"/>
      <c r="AA23" s="88"/>
      <c r="AB23" s="89"/>
      <c r="AC23" s="90"/>
    </row>
    <row r="24" spans="1:29" ht="15.75" customHeight="1" x14ac:dyDescent="0.2">
      <c r="A24" s="64" t="s">
        <v>118</v>
      </c>
      <c r="B24" s="65" t="s">
        <v>119</v>
      </c>
      <c r="C24" s="66" t="s">
        <v>120</v>
      </c>
      <c r="D24" s="67" t="s">
        <v>121</v>
      </c>
      <c r="E24" s="68" t="s">
        <v>122</v>
      </c>
      <c r="F24" s="69"/>
      <c r="G24" s="70" t="s">
        <v>123</v>
      </c>
      <c r="H24" s="71" t="s">
        <v>170</v>
      </c>
      <c r="I24" s="68" t="s">
        <v>171</v>
      </c>
      <c r="J24" s="72">
        <v>2020</v>
      </c>
      <c r="K24" s="73">
        <v>0.75</v>
      </c>
      <c r="L24" s="74">
        <v>1</v>
      </c>
      <c r="M24" s="75" t="s">
        <v>126</v>
      </c>
      <c r="N24" s="76"/>
      <c r="O24" s="77"/>
      <c r="P24" s="78" t="s">
        <v>172</v>
      </c>
      <c r="Q24" s="79" t="s">
        <v>173</v>
      </c>
      <c r="R24" s="100" t="s">
        <v>129</v>
      </c>
      <c r="S24" s="81">
        <v>14.166666666666668</v>
      </c>
      <c r="T24" s="82">
        <v>17</v>
      </c>
      <c r="U24" s="83"/>
      <c r="V24" s="84"/>
      <c r="W24" s="85">
        <f t="shared" si="0"/>
        <v>0</v>
      </c>
      <c r="X24" s="86">
        <f t="shared" si="1"/>
        <v>0</v>
      </c>
      <c r="Y24" s="59"/>
      <c r="Z24" s="87"/>
      <c r="AA24" s="88"/>
      <c r="AB24" s="89"/>
      <c r="AC24" s="90"/>
    </row>
    <row r="25" spans="1:29" ht="15.75" customHeight="1" x14ac:dyDescent="0.2">
      <c r="A25" s="64" t="s">
        <v>118</v>
      </c>
      <c r="B25" s="65" t="s">
        <v>119</v>
      </c>
      <c r="C25" s="66" t="s">
        <v>120</v>
      </c>
      <c r="D25" s="67" t="s">
        <v>136</v>
      </c>
      <c r="E25" s="68" t="s">
        <v>187</v>
      </c>
      <c r="F25" s="69"/>
      <c r="G25" s="70" t="s">
        <v>188</v>
      </c>
      <c r="H25" s="71" t="s">
        <v>189</v>
      </c>
      <c r="I25" s="68" t="s">
        <v>147</v>
      </c>
      <c r="J25" s="72">
        <v>2020</v>
      </c>
      <c r="K25" s="73">
        <v>0.75</v>
      </c>
      <c r="L25" s="74">
        <v>24</v>
      </c>
      <c r="M25" s="75" t="s">
        <v>126</v>
      </c>
      <c r="N25" s="76"/>
      <c r="O25" s="77"/>
      <c r="P25" s="78" t="s">
        <v>190</v>
      </c>
      <c r="Q25" s="79" t="s">
        <v>191</v>
      </c>
      <c r="R25" s="100" t="s">
        <v>129</v>
      </c>
      <c r="S25" s="81">
        <v>14.166666666666668</v>
      </c>
      <c r="T25" s="82">
        <v>17</v>
      </c>
      <c r="U25" s="83"/>
      <c r="V25" s="84"/>
      <c r="W25" s="85">
        <f t="shared" si="0"/>
        <v>0</v>
      </c>
      <c r="X25" s="86">
        <f t="shared" si="1"/>
        <v>0</v>
      </c>
      <c r="Y25" s="59"/>
      <c r="Z25" s="87"/>
      <c r="AA25" s="88"/>
      <c r="AB25" s="89"/>
      <c r="AC25" s="90"/>
    </row>
    <row r="26" spans="1:29" ht="15.75" customHeight="1" x14ac:dyDescent="0.2">
      <c r="A26" s="64" t="s">
        <v>118</v>
      </c>
      <c r="B26" s="65" t="s">
        <v>119</v>
      </c>
      <c r="C26" s="66" t="s">
        <v>120</v>
      </c>
      <c r="D26" s="67" t="s">
        <v>121</v>
      </c>
      <c r="E26" s="68" t="s">
        <v>174</v>
      </c>
      <c r="F26" s="69"/>
      <c r="G26" s="70" t="s">
        <v>175</v>
      </c>
      <c r="H26" s="71" t="s">
        <v>176</v>
      </c>
      <c r="I26" s="68" t="s">
        <v>125</v>
      </c>
      <c r="J26" s="72">
        <v>2020</v>
      </c>
      <c r="K26" s="73">
        <v>0.75</v>
      </c>
      <c r="L26" s="74">
        <v>18</v>
      </c>
      <c r="M26" s="75" t="s">
        <v>126</v>
      </c>
      <c r="N26" s="76"/>
      <c r="O26" s="77"/>
      <c r="P26" s="78" t="s">
        <v>177</v>
      </c>
      <c r="Q26" s="79" t="s">
        <v>178</v>
      </c>
      <c r="R26" s="100" t="s">
        <v>129</v>
      </c>
      <c r="S26" s="81">
        <v>14.166666666666668</v>
      </c>
      <c r="T26" s="82">
        <v>17</v>
      </c>
      <c r="U26" s="83"/>
      <c r="V26" s="84"/>
      <c r="W26" s="85">
        <f t="shared" si="0"/>
        <v>0</v>
      </c>
      <c r="X26" s="86">
        <f t="shared" si="1"/>
        <v>0</v>
      </c>
      <c r="Y26" s="59"/>
      <c r="Z26" s="87"/>
      <c r="AA26" s="88"/>
      <c r="AB26" s="89"/>
      <c r="AC26" s="90"/>
    </row>
    <row r="27" spans="1:29" ht="15.75" customHeight="1" x14ac:dyDescent="0.2">
      <c r="A27" s="64" t="s">
        <v>118</v>
      </c>
      <c r="B27" s="65" t="s">
        <v>119</v>
      </c>
      <c r="C27" s="66" t="s">
        <v>151</v>
      </c>
      <c r="D27" s="67" t="s">
        <v>121</v>
      </c>
      <c r="E27" s="68" t="s">
        <v>164</v>
      </c>
      <c r="F27" s="69"/>
      <c r="G27" s="70" t="s">
        <v>165</v>
      </c>
      <c r="H27" s="71" t="s">
        <v>166</v>
      </c>
      <c r="I27" s="68" t="s">
        <v>125</v>
      </c>
      <c r="J27" s="72">
        <v>2017</v>
      </c>
      <c r="K27" s="73">
        <v>0.75</v>
      </c>
      <c r="L27" s="74">
        <v>1</v>
      </c>
      <c r="M27" s="75" t="s">
        <v>126</v>
      </c>
      <c r="N27" s="76"/>
      <c r="O27" s="77"/>
      <c r="P27" s="78" t="s">
        <v>167</v>
      </c>
      <c r="Q27" s="79" t="s">
        <v>168</v>
      </c>
      <c r="R27" s="100" t="s">
        <v>169</v>
      </c>
      <c r="S27" s="81">
        <v>17</v>
      </c>
      <c r="T27" s="82">
        <v>17</v>
      </c>
      <c r="U27" s="83"/>
      <c r="V27" s="84"/>
      <c r="W27" s="85">
        <f t="shared" si="0"/>
        <v>0</v>
      </c>
      <c r="X27" s="86">
        <f t="shared" si="1"/>
        <v>0</v>
      </c>
      <c r="Y27" s="59"/>
      <c r="Z27" s="87"/>
      <c r="AA27" s="88"/>
      <c r="AB27" s="89"/>
      <c r="AC27" s="90"/>
    </row>
    <row r="28" spans="1:29" ht="15.75" customHeight="1" x14ac:dyDescent="0.2">
      <c r="A28" s="64" t="s">
        <v>118</v>
      </c>
      <c r="B28" s="65" t="s">
        <v>119</v>
      </c>
      <c r="C28" s="66" t="s">
        <v>120</v>
      </c>
      <c r="D28" s="67" t="s">
        <v>121</v>
      </c>
      <c r="E28" s="68" t="s">
        <v>174</v>
      </c>
      <c r="F28" s="69"/>
      <c r="G28" s="70" t="s">
        <v>175</v>
      </c>
      <c r="H28" s="71" t="s">
        <v>202</v>
      </c>
      <c r="I28" s="68" t="s">
        <v>125</v>
      </c>
      <c r="J28" s="72">
        <v>2020</v>
      </c>
      <c r="K28" s="73">
        <v>0.75</v>
      </c>
      <c r="L28" s="74">
        <v>17</v>
      </c>
      <c r="M28" s="75" t="s">
        <v>126</v>
      </c>
      <c r="N28" s="76"/>
      <c r="O28" s="77"/>
      <c r="P28" s="78" t="s">
        <v>177</v>
      </c>
      <c r="Q28" s="79" t="s">
        <v>203</v>
      </c>
      <c r="R28" s="80" t="s">
        <v>129</v>
      </c>
      <c r="S28" s="81">
        <v>15</v>
      </c>
      <c r="T28" s="82">
        <v>18</v>
      </c>
      <c r="U28" s="83"/>
      <c r="V28" s="84"/>
      <c r="W28" s="85">
        <f t="shared" si="0"/>
        <v>0</v>
      </c>
      <c r="X28" s="86">
        <f t="shared" si="1"/>
        <v>0</v>
      </c>
      <c r="Y28" s="59"/>
      <c r="Z28" s="87"/>
      <c r="AA28" s="88"/>
      <c r="AB28" s="89"/>
      <c r="AC28" s="90"/>
    </row>
    <row r="29" spans="1:29" ht="15.75" customHeight="1" x14ac:dyDescent="0.2">
      <c r="A29" s="64" t="s">
        <v>118</v>
      </c>
      <c r="B29" s="65" t="s">
        <v>135</v>
      </c>
      <c r="C29" s="66" t="s">
        <v>120</v>
      </c>
      <c r="D29" s="67" t="s">
        <v>136</v>
      </c>
      <c r="E29" s="68" t="s">
        <v>192</v>
      </c>
      <c r="F29" s="69"/>
      <c r="G29" s="70" t="s">
        <v>193</v>
      </c>
      <c r="H29" s="71" t="s">
        <v>192</v>
      </c>
      <c r="I29" s="68" t="s">
        <v>147</v>
      </c>
      <c r="J29" s="72">
        <v>2019</v>
      </c>
      <c r="K29" s="73">
        <v>0.75</v>
      </c>
      <c r="L29" s="74">
        <v>5</v>
      </c>
      <c r="M29" s="75" t="s">
        <v>126</v>
      </c>
      <c r="N29" s="76"/>
      <c r="O29" s="77"/>
      <c r="P29" s="78" t="s">
        <v>196</v>
      </c>
      <c r="Q29" s="79" t="s">
        <v>197</v>
      </c>
      <c r="R29" s="100" t="s">
        <v>129</v>
      </c>
      <c r="S29" s="81">
        <v>15</v>
      </c>
      <c r="T29" s="82">
        <v>18</v>
      </c>
      <c r="U29" s="83"/>
      <c r="V29" s="84"/>
      <c r="W29" s="85">
        <f t="shared" si="0"/>
        <v>0</v>
      </c>
      <c r="X29" s="86">
        <f t="shared" si="1"/>
        <v>0</v>
      </c>
      <c r="Y29" s="59"/>
      <c r="Z29" s="87"/>
      <c r="AA29" s="88"/>
      <c r="AB29" s="89"/>
      <c r="AC29" s="90"/>
    </row>
    <row r="30" spans="1:29" ht="15.75" customHeight="1" x14ac:dyDescent="0.2">
      <c r="A30" s="64" t="s">
        <v>143</v>
      </c>
      <c r="B30" s="65" t="s">
        <v>119</v>
      </c>
      <c r="C30" s="66" t="s">
        <v>120</v>
      </c>
      <c r="D30" s="67" t="s">
        <v>121</v>
      </c>
      <c r="E30" s="68" t="s">
        <v>122</v>
      </c>
      <c r="F30" s="69"/>
      <c r="G30" s="70" t="s">
        <v>123</v>
      </c>
      <c r="H30" s="71" t="s">
        <v>198</v>
      </c>
      <c r="I30" s="68" t="s">
        <v>171</v>
      </c>
      <c r="J30" s="72">
        <v>2018</v>
      </c>
      <c r="K30" s="73">
        <v>0.75</v>
      </c>
      <c r="L30" s="74">
        <v>6</v>
      </c>
      <c r="M30" s="75" t="s">
        <v>126</v>
      </c>
      <c r="N30" s="76"/>
      <c r="O30" s="77"/>
      <c r="P30" s="78" t="s">
        <v>127</v>
      </c>
      <c r="Q30" s="79" t="s">
        <v>199</v>
      </c>
      <c r="R30" s="100" t="s">
        <v>129</v>
      </c>
      <c r="S30" s="81">
        <v>15</v>
      </c>
      <c r="T30" s="82">
        <v>18</v>
      </c>
      <c r="U30" s="83"/>
      <c r="V30" s="84"/>
      <c r="W30" s="85">
        <f t="shared" si="0"/>
        <v>0</v>
      </c>
      <c r="X30" s="86">
        <f t="shared" si="1"/>
        <v>0</v>
      </c>
      <c r="Y30" s="59"/>
      <c r="Z30" s="87"/>
      <c r="AA30" s="88"/>
      <c r="AB30" s="89"/>
      <c r="AC30" s="90"/>
    </row>
    <row r="31" spans="1:29" ht="15.75" customHeight="1" x14ac:dyDescent="0.2">
      <c r="A31" s="64" t="s">
        <v>118</v>
      </c>
      <c r="B31" s="65" t="s">
        <v>135</v>
      </c>
      <c r="C31" s="66" t="s">
        <v>120</v>
      </c>
      <c r="D31" s="67" t="s">
        <v>136</v>
      </c>
      <c r="E31" s="68" t="s">
        <v>192</v>
      </c>
      <c r="F31" s="69"/>
      <c r="G31" s="70" t="s">
        <v>193</v>
      </c>
      <c r="H31" s="71" t="s">
        <v>192</v>
      </c>
      <c r="I31" s="68" t="s">
        <v>147</v>
      </c>
      <c r="J31" s="72">
        <v>2018</v>
      </c>
      <c r="K31" s="73">
        <v>0.75</v>
      </c>
      <c r="L31" s="74">
        <v>5</v>
      </c>
      <c r="M31" s="75" t="s">
        <v>126</v>
      </c>
      <c r="N31" s="76"/>
      <c r="O31" s="77"/>
      <c r="P31" s="78" t="s">
        <v>194</v>
      </c>
      <c r="Q31" s="79" t="s">
        <v>195</v>
      </c>
      <c r="R31" s="100" t="s">
        <v>129</v>
      </c>
      <c r="S31" s="81">
        <v>15</v>
      </c>
      <c r="T31" s="82">
        <v>18</v>
      </c>
      <c r="U31" s="83"/>
      <c r="V31" s="84"/>
      <c r="W31" s="85">
        <f t="shared" si="0"/>
        <v>0</v>
      </c>
      <c r="X31" s="86">
        <f t="shared" si="1"/>
        <v>0</v>
      </c>
      <c r="Y31" s="59"/>
      <c r="Z31" s="87"/>
      <c r="AA31" s="88"/>
      <c r="AB31" s="89"/>
      <c r="AC31" s="90"/>
    </row>
    <row r="32" spans="1:29" ht="15.75" customHeight="1" x14ac:dyDescent="0.2">
      <c r="A32" s="64" t="s">
        <v>118</v>
      </c>
      <c r="B32" s="65" t="s">
        <v>135</v>
      </c>
      <c r="C32" s="66" t="s">
        <v>120</v>
      </c>
      <c r="D32" s="67" t="s">
        <v>136</v>
      </c>
      <c r="E32" s="68" t="s">
        <v>192</v>
      </c>
      <c r="F32" s="69"/>
      <c r="G32" s="70" t="s">
        <v>193</v>
      </c>
      <c r="H32" s="71" t="s">
        <v>192</v>
      </c>
      <c r="I32" s="68" t="s">
        <v>147</v>
      </c>
      <c r="J32" s="72">
        <v>2018</v>
      </c>
      <c r="K32" s="73">
        <v>0.75</v>
      </c>
      <c r="L32" s="74">
        <v>7</v>
      </c>
      <c r="M32" s="75" t="s">
        <v>126</v>
      </c>
      <c r="N32" s="76"/>
      <c r="O32" s="77"/>
      <c r="P32" s="78" t="s">
        <v>200</v>
      </c>
      <c r="Q32" s="79" t="s">
        <v>201</v>
      </c>
      <c r="R32" s="100" t="s">
        <v>129</v>
      </c>
      <c r="S32" s="81">
        <v>15</v>
      </c>
      <c r="T32" s="82">
        <v>18</v>
      </c>
      <c r="U32" s="83"/>
      <c r="V32" s="84"/>
      <c r="W32" s="85">
        <f t="shared" si="0"/>
        <v>0</v>
      </c>
      <c r="X32" s="86">
        <f t="shared" si="1"/>
        <v>0</v>
      </c>
      <c r="Y32" s="59"/>
      <c r="Z32" s="87"/>
      <c r="AA32" s="88"/>
      <c r="AB32" s="89"/>
      <c r="AC32" s="90"/>
    </row>
    <row r="33" spans="1:29" ht="15.75" customHeight="1" x14ac:dyDescent="0.2">
      <c r="A33" s="64" t="s">
        <v>118</v>
      </c>
      <c r="B33" s="65" t="s">
        <v>119</v>
      </c>
      <c r="C33" s="66" t="s">
        <v>120</v>
      </c>
      <c r="D33" s="67" t="s">
        <v>121</v>
      </c>
      <c r="E33" s="68" t="s">
        <v>130</v>
      </c>
      <c r="F33" s="69"/>
      <c r="G33" s="70" t="s">
        <v>131</v>
      </c>
      <c r="H33" s="71" t="s">
        <v>204</v>
      </c>
      <c r="I33" s="68" t="s">
        <v>125</v>
      </c>
      <c r="J33" s="72">
        <v>2021</v>
      </c>
      <c r="K33" s="73">
        <v>0.75</v>
      </c>
      <c r="L33" s="74">
        <v>24</v>
      </c>
      <c r="M33" s="75" t="s">
        <v>126</v>
      </c>
      <c r="N33" s="76"/>
      <c r="O33" s="77"/>
      <c r="P33" s="78" t="s">
        <v>205</v>
      </c>
      <c r="Q33" s="79" t="s">
        <v>206</v>
      </c>
      <c r="R33" s="100" t="s">
        <v>129</v>
      </c>
      <c r="S33" s="81">
        <v>15.416666666666668</v>
      </c>
      <c r="T33" s="82">
        <v>18.5</v>
      </c>
      <c r="U33" s="83"/>
      <c r="V33" s="84"/>
      <c r="W33" s="85">
        <f t="shared" si="0"/>
        <v>0</v>
      </c>
      <c r="X33" s="86">
        <f t="shared" si="1"/>
        <v>0</v>
      </c>
      <c r="Y33" s="59"/>
      <c r="Z33" s="87"/>
      <c r="AA33" s="88"/>
      <c r="AB33" s="89"/>
      <c r="AC33" s="90"/>
    </row>
    <row r="34" spans="1:29" ht="15.75" customHeight="1" x14ac:dyDescent="0.2">
      <c r="A34" s="64" t="s">
        <v>118</v>
      </c>
      <c r="B34" s="65" t="s">
        <v>119</v>
      </c>
      <c r="C34" s="66" t="s">
        <v>120</v>
      </c>
      <c r="D34" s="67" t="s">
        <v>136</v>
      </c>
      <c r="E34" s="68" t="s">
        <v>156</v>
      </c>
      <c r="F34" s="69"/>
      <c r="G34" s="70" t="s">
        <v>207</v>
      </c>
      <c r="H34" s="71" t="s">
        <v>208</v>
      </c>
      <c r="I34" s="68" t="s">
        <v>159</v>
      </c>
      <c r="J34" s="72">
        <v>2017</v>
      </c>
      <c r="K34" s="73">
        <v>0.75</v>
      </c>
      <c r="L34" s="74">
        <v>5</v>
      </c>
      <c r="M34" s="75" t="s">
        <v>126</v>
      </c>
      <c r="N34" s="76"/>
      <c r="O34" s="77"/>
      <c r="P34" s="78" t="s">
        <v>209</v>
      </c>
      <c r="Q34" s="79" t="s">
        <v>210</v>
      </c>
      <c r="R34" s="100" t="s">
        <v>129</v>
      </c>
      <c r="S34" s="81">
        <v>15.833333333333334</v>
      </c>
      <c r="T34" s="82">
        <v>19</v>
      </c>
      <c r="U34" s="83"/>
      <c r="V34" s="84"/>
      <c r="W34" s="85">
        <f t="shared" si="0"/>
        <v>0</v>
      </c>
      <c r="X34" s="86">
        <f t="shared" si="1"/>
        <v>0</v>
      </c>
      <c r="Y34" s="59"/>
      <c r="Z34" s="87"/>
      <c r="AA34" s="88"/>
      <c r="AB34" s="89"/>
      <c r="AC34" s="90"/>
    </row>
    <row r="35" spans="1:29" ht="15.75" customHeight="1" x14ac:dyDescent="0.2">
      <c r="A35" s="64" t="s">
        <v>118</v>
      </c>
      <c r="B35" s="65" t="s">
        <v>119</v>
      </c>
      <c r="C35" s="66" t="s">
        <v>120</v>
      </c>
      <c r="D35" s="67" t="s">
        <v>136</v>
      </c>
      <c r="E35" s="68" t="s">
        <v>179</v>
      </c>
      <c r="F35" s="69"/>
      <c r="G35" s="70" t="s">
        <v>180</v>
      </c>
      <c r="H35" s="71" t="s">
        <v>223</v>
      </c>
      <c r="I35" s="68" t="s">
        <v>125</v>
      </c>
      <c r="J35" s="72">
        <v>2021</v>
      </c>
      <c r="K35" s="73">
        <v>0.75</v>
      </c>
      <c r="L35" s="74">
        <v>24</v>
      </c>
      <c r="M35" s="75" t="s">
        <v>126</v>
      </c>
      <c r="N35" s="76"/>
      <c r="O35" s="77"/>
      <c r="P35" s="78" t="s">
        <v>224</v>
      </c>
      <c r="Q35" s="79" t="s">
        <v>225</v>
      </c>
      <c r="R35" s="100" t="s">
        <v>129</v>
      </c>
      <c r="S35" s="81">
        <v>16.666666666666668</v>
      </c>
      <c r="T35" s="82">
        <v>20</v>
      </c>
      <c r="U35" s="83"/>
      <c r="V35" s="84"/>
      <c r="W35" s="85">
        <f t="shared" si="0"/>
        <v>0</v>
      </c>
      <c r="X35" s="86">
        <f t="shared" si="1"/>
        <v>0</v>
      </c>
      <c r="Y35" s="59"/>
      <c r="Z35" s="87"/>
      <c r="AA35" s="88"/>
      <c r="AB35" s="89"/>
      <c r="AC35" s="90"/>
    </row>
    <row r="36" spans="1:29" ht="15.75" customHeight="1" x14ac:dyDescent="0.2">
      <c r="A36" s="64" t="s">
        <v>118</v>
      </c>
      <c r="B36" s="65" t="s">
        <v>119</v>
      </c>
      <c r="C36" s="66" t="s">
        <v>120</v>
      </c>
      <c r="D36" s="67" t="s">
        <v>121</v>
      </c>
      <c r="E36" s="68" t="s">
        <v>130</v>
      </c>
      <c r="F36" s="69"/>
      <c r="G36" s="70" t="s">
        <v>131</v>
      </c>
      <c r="H36" s="71" t="s">
        <v>214</v>
      </c>
      <c r="I36" s="68" t="s">
        <v>171</v>
      </c>
      <c r="J36" s="72">
        <v>2020</v>
      </c>
      <c r="K36" s="73">
        <v>0.75</v>
      </c>
      <c r="L36" s="74">
        <v>21</v>
      </c>
      <c r="M36" s="75" t="s">
        <v>126</v>
      </c>
      <c r="N36" s="76"/>
      <c r="O36" s="77"/>
      <c r="P36" s="78" t="s">
        <v>215</v>
      </c>
      <c r="Q36" s="79" t="s">
        <v>216</v>
      </c>
      <c r="R36" s="100" t="s">
        <v>129</v>
      </c>
      <c r="S36" s="81">
        <v>16.666666666666668</v>
      </c>
      <c r="T36" s="82">
        <v>20</v>
      </c>
      <c r="U36" s="83"/>
      <c r="V36" s="84"/>
      <c r="W36" s="85">
        <f t="shared" si="0"/>
        <v>0</v>
      </c>
      <c r="X36" s="86">
        <f t="shared" si="1"/>
        <v>0</v>
      </c>
      <c r="Y36" s="59"/>
      <c r="Z36" s="87"/>
      <c r="AA36" s="88"/>
      <c r="AB36" s="89"/>
      <c r="AC36" s="90"/>
    </row>
    <row r="37" spans="1:29" ht="15.75" customHeight="1" x14ac:dyDescent="0.2">
      <c r="A37" s="64" t="s">
        <v>118</v>
      </c>
      <c r="B37" s="65" t="s">
        <v>119</v>
      </c>
      <c r="C37" s="66" t="s">
        <v>120</v>
      </c>
      <c r="D37" s="67" t="s">
        <v>217</v>
      </c>
      <c r="E37" s="68" t="s">
        <v>218</v>
      </c>
      <c r="F37" s="69"/>
      <c r="G37" s="70" t="s">
        <v>219</v>
      </c>
      <c r="H37" s="71" t="s">
        <v>220</v>
      </c>
      <c r="I37" s="68" t="s">
        <v>147</v>
      </c>
      <c r="J37" s="72">
        <v>2019</v>
      </c>
      <c r="K37" s="73">
        <v>0.75</v>
      </c>
      <c r="L37" s="74">
        <v>23</v>
      </c>
      <c r="M37" s="75" t="s">
        <v>126</v>
      </c>
      <c r="N37" s="76"/>
      <c r="O37" s="77"/>
      <c r="P37" s="78" t="s">
        <v>221</v>
      </c>
      <c r="Q37" s="79" t="s">
        <v>222</v>
      </c>
      <c r="R37" s="80" t="s">
        <v>129</v>
      </c>
      <c r="S37" s="81">
        <v>16.666666666666668</v>
      </c>
      <c r="T37" s="82">
        <v>20</v>
      </c>
      <c r="U37" s="83"/>
      <c r="V37" s="84"/>
      <c r="W37" s="85">
        <f t="shared" si="0"/>
        <v>0</v>
      </c>
      <c r="X37" s="86">
        <f t="shared" si="1"/>
        <v>0</v>
      </c>
      <c r="Y37" s="59"/>
      <c r="Z37" s="87"/>
      <c r="AA37" s="88"/>
      <c r="AB37" s="89"/>
      <c r="AC37" s="90"/>
    </row>
    <row r="38" spans="1:29" ht="15.75" customHeight="1" x14ac:dyDescent="0.2">
      <c r="A38" s="64" t="s">
        <v>118</v>
      </c>
      <c r="B38" s="65" t="s">
        <v>135</v>
      </c>
      <c r="C38" s="66" t="s">
        <v>120</v>
      </c>
      <c r="D38" s="67" t="s">
        <v>136</v>
      </c>
      <c r="E38" s="68" t="s">
        <v>192</v>
      </c>
      <c r="F38" s="69"/>
      <c r="G38" s="70" t="s">
        <v>193</v>
      </c>
      <c r="H38" s="71" t="s">
        <v>211</v>
      </c>
      <c r="I38" s="68" t="s">
        <v>140</v>
      </c>
      <c r="J38" s="72">
        <v>2018</v>
      </c>
      <c r="K38" s="73">
        <v>0.75</v>
      </c>
      <c r="L38" s="74">
        <v>2</v>
      </c>
      <c r="M38" s="75" t="s">
        <v>126</v>
      </c>
      <c r="N38" s="76"/>
      <c r="O38" s="77"/>
      <c r="P38" s="78" t="s">
        <v>212</v>
      </c>
      <c r="Q38" s="79" t="s">
        <v>213</v>
      </c>
      <c r="R38" s="100" t="s">
        <v>129</v>
      </c>
      <c r="S38" s="81">
        <v>16.666666666666668</v>
      </c>
      <c r="T38" s="82">
        <v>20</v>
      </c>
      <c r="U38" s="83"/>
      <c r="V38" s="84"/>
      <c r="W38" s="85">
        <f t="shared" si="0"/>
        <v>0</v>
      </c>
      <c r="X38" s="86">
        <f t="shared" si="1"/>
        <v>0</v>
      </c>
      <c r="Y38" s="59"/>
      <c r="Z38" s="87"/>
      <c r="AA38" s="88"/>
      <c r="AB38" s="89"/>
      <c r="AC38" s="90"/>
    </row>
    <row r="39" spans="1:29" ht="15.75" customHeight="1" x14ac:dyDescent="0.2">
      <c r="A39" s="64" t="s">
        <v>118</v>
      </c>
      <c r="B39" s="65" t="s">
        <v>135</v>
      </c>
      <c r="C39" s="66" t="s">
        <v>120</v>
      </c>
      <c r="D39" s="67" t="s">
        <v>226</v>
      </c>
      <c r="E39" s="68" t="s">
        <v>227</v>
      </c>
      <c r="F39" s="69"/>
      <c r="G39" s="70" t="s">
        <v>228</v>
      </c>
      <c r="H39" s="71" t="s">
        <v>229</v>
      </c>
      <c r="I39" s="68" t="s">
        <v>230</v>
      </c>
      <c r="J39" s="72">
        <v>2021</v>
      </c>
      <c r="K39" s="73">
        <v>0.75</v>
      </c>
      <c r="L39" s="74">
        <v>24</v>
      </c>
      <c r="M39" s="75" t="s">
        <v>126</v>
      </c>
      <c r="N39" s="76"/>
      <c r="O39" s="77"/>
      <c r="P39" s="78" t="s">
        <v>231</v>
      </c>
      <c r="Q39" s="79" t="s">
        <v>232</v>
      </c>
      <c r="R39" s="100" t="s">
        <v>129</v>
      </c>
      <c r="S39" s="81">
        <v>18.333333333333336</v>
      </c>
      <c r="T39" s="82">
        <v>22</v>
      </c>
      <c r="U39" s="83"/>
      <c r="V39" s="84"/>
      <c r="W39" s="85">
        <f t="shared" si="0"/>
        <v>0</v>
      </c>
      <c r="X39" s="86">
        <f t="shared" si="1"/>
        <v>0</v>
      </c>
      <c r="Y39" s="59"/>
      <c r="Z39" s="87"/>
      <c r="AA39" s="88"/>
      <c r="AB39" s="89"/>
      <c r="AC39" s="90"/>
    </row>
    <row r="40" spans="1:29" ht="15.75" customHeight="1" x14ac:dyDescent="0.2">
      <c r="A40" s="64" t="s">
        <v>118</v>
      </c>
      <c r="B40" s="65" t="s">
        <v>135</v>
      </c>
      <c r="C40" s="66" t="s">
        <v>120</v>
      </c>
      <c r="D40" s="67" t="s">
        <v>226</v>
      </c>
      <c r="E40" s="68" t="s">
        <v>227</v>
      </c>
      <c r="F40" s="69"/>
      <c r="G40" s="70" t="s">
        <v>228</v>
      </c>
      <c r="H40" s="71" t="s">
        <v>233</v>
      </c>
      <c r="I40" s="68" t="s">
        <v>234</v>
      </c>
      <c r="J40" s="72">
        <v>2020</v>
      </c>
      <c r="K40" s="73">
        <v>0.75</v>
      </c>
      <c r="L40" s="74">
        <v>11</v>
      </c>
      <c r="M40" s="75" t="s">
        <v>126</v>
      </c>
      <c r="N40" s="76"/>
      <c r="O40" s="77"/>
      <c r="P40" s="78" t="s">
        <v>215</v>
      </c>
      <c r="Q40" s="79" t="s">
        <v>235</v>
      </c>
      <c r="R40" s="100" t="s">
        <v>129</v>
      </c>
      <c r="S40" s="81">
        <v>19.166666666666668</v>
      </c>
      <c r="T40" s="82">
        <v>23</v>
      </c>
      <c r="U40" s="83"/>
      <c r="V40" s="84"/>
      <c r="W40" s="85">
        <f t="shared" si="0"/>
        <v>0</v>
      </c>
      <c r="X40" s="86">
        <f t="shared" si="1"/>
        <v>0</v>
      </c>
      <c r="Y40" s="59"/>
      <c r="Z40" s="87"/>
      <c r="AA40" s="88"/>
      <c r="AB40" s="89"/>
      <c r="AC40" s="90"/>
    </row>
    <row r="41" spans="1:29" ht="15.75" customHeight="1" x14ac:dyDescent="0.2">
      <c r="A41" s="64" t="s">
        <v>118</v>
      </c>
      <c r="B41" s="65" t="s">
        <v>119</v>
      </c>
      <c r="C41" s="66" t="s">
        <v>120</v>
      </c>
      <c r="D41" s="67" t="s">
        <v>121</v>
      </c>
      <c r="E41" s="68" t="s">
        <v>122</v>
      </c>
      <c r="F41" s="69"/>
      <c r="G41" s="70" t="s">
        <v>236</v>
      </c>
      <c r="H41" s="71" t="s">
        <v>237</v>
      </c>
      <c r="I41" s="68" t="s">
        <v>125</v>
      </c>
      <c r="J41" s="72">
        <v>2018</v>
      </c>
      <c r="K41" s="73">
        <v>0.75</v>
      </c>
      <c r="L41" s="74">
        <v>12</v>
      </c>
      <c r="M41" s="75" t="s">
        <v>126</v>
      </c>
      <c r="N41" s="76"/>
      <c r="O41" s="77"/>
      <c r="P41" s="78" t="s">
        <v>238</v>
      </c>
      <c r="Q41" s="79" t="s">
        <v>239</v>
      </c>
      <c r="R41" s="100" t="s">
        <v>129</v>
      </c>
      <c r="S41" s="81">
        <v>19.166666666666668</v>
      </c>
      <c r="T41" s="82">
        <v>23</v>
      </c>
      <c r="U41" s="83"/>
      <c r="V41" s="84"/>
      <c r="W41" s="85">
        <f t="shared" si="0"/>
        <v>0</v>
      </c>
      <c r="X41" s="86">
        <f t="shared" si="1"/>
        <v>0</v>
      </c>
      <c r="Y41" s="59"/>
      <c r="Z41" s="87"/>
      <c r="AA41" s="88"/>
      <c r="AB41" s="89"/>
      <c r="AC41" s="90"/>
    </row>
    <row r="42" spans="1:29" ht="15.75" customHeight="1" x14ac:dyDescent="0.2">
      <c r="A42" s="64" t="s">
        <v>118</v>
      </c>
      <c r="B42" s="65" t="s">
        <v>119</v>
      </c>
      <c r="C42" s="66" t="s">
        <v>120</v>
      </c>
      <c r="D42" s="67" t="s">
        <v>121</v>
      </c>
      <c r="E42" s="68" t="s">
        <v>122</v>
      </c>
      <c r="F42" s="69"/>
      <c r="G42" s="70" t="s">
        <v>123</v>
      </c>
      <c r="H42" s="71" t="s">
        <v>240</v>
      </c>
      <c r="I42" s="68" t="s">
        <v>125</v>
      </c>
      <c r="J42" s="72">
        <v>2020</v>
      </c>
      <c r="K42" s="73">
        <v>0.75</v>
      </c>
      <c r="L42" s="74">
        <v>4</v>
      </c>
      <c r="M42" s="75" t="s">
        <v>126</v>
      </c>
      <c r="N42" s="76"/>
      <c r="O42" s="77"/>
      <c r="P42" s="78" t="s">
        <v>127</v>
      </c>
      <c r="Q42" s="79" t="s">
        <v>241</v>
      </c>
      <c r="R42" s="100" t="s">
        <v>129</v>
      </c>
      <c r="S42" s="81">
        <v>20</v>
      </c>
      <c r="T42" s="82">
        <v>24</v>
      </c>
      <c r="U42" s="83"/>
      <c r="V42" s="84"/>
      <c r="W42" s="85">
        <f t="shared" si="0"/>
        <v>0</v>
      </c>
      <c r="X42" s="86">
        <f t="shared" si="1"/>
        <v>0</v>
      </c>
      <c r="Y42" s="59"/>
      <c r="Z42" s="87"/>
      <c r="AA42" s="88"/>
      <c r="AB42" s="89"/>
      <c r="AC42" s="90"/>
    </row>
    <row r="43" spans="1:29" ht="15.75" customHeight="1" x14ac:dyDescent="0.2">
      <c r="A43" s="64" t="s">
        <v>118</v>
      </c>
      <c r="B43" s="65" t="s">
        <v>119</v>
      </c>
      <c r="C43" s="66" t="s">
        <v>120</v>
      </c>
      <c r="D43" s="67" t="s">
        <v>121</v>
      </c>
      <c r="E43" s="68" t="s">
        <v>174</v>
      </c>
      <c r="F43" s="69"/>
      <c r="G43" s="70" t="s">
        <v>175</v>
      </c>
      <c r="H43" s="71" t="s">
        <v>259</v>
      </c>
      <c r="I43" s="68" t="s">
        <v>125</v>
      </c>
      <c r="J43" s="72">
        <v>2020</v>
      </c>
      <c r="K43" s="73">
        <v>0.75</v>
      </c>
      <c r="L43" s="74">
        <v>21</v>
      </c>
      <c r="M43" s="75" t="s">
        <v>126</v>
      </c>
      <c r="N43" s="76"/>
      <c r="O43" s="77"/>
      <c r="P43" s="78" t="s">
        <v>260</v>
      </c>
      <c r="Q43" s="79" t="s">
        <v>261</v>
      </c>
      <c r="R43" s="100" t="s">
        <v>129</v>
      </c>
      <c r="S43" s="81">
        <v>20.833333333333336</v>
      </c>
      <c r="T43" s="82">
        <v>25</v>
      </c>
      <c r="U43" s="83"/>
      <c r="V43" s="84"/>
      <c r="W43" s="85">
        <f t="shared" si="0"/>
        <v>0</v>
      </c>
      <c r="X43" s="86">
        <f t="shared" si="1"/>
        <v>0</v>
      </c>
      <c r="Y43" s="59"/>
      <c r="Z43" s="87"/>
      <c r="AA43" s="88"/>
      <c r="AB43" s="89"/>
      <c r="AC43" s="90"/>
    </row>
    <row r="44" spans="1:29" ht="15.75" customHeight="1" x14ac:dyDescent="0.2">
      <c r="A44" s="64" t="s">
        <v>118</v>
      </c>
      <c r="B44" s="65" t="s">
        <v>119</v>
      </c>
      <c r="C44" s="66" t="s">
        <v>120</v>
      </c>
      <c r="D44" s="67" t="s">
        <v>136</v>
      </c>
      <c r="E44" s="68" t="s">
        <v>137</v>
      </c>
      <c r="F44" s="69"/>
      <c r="G44" s="70" t="s">
        <v>242</v>
      </c>
      <c r="H44" s="71" t="s">
        <v>256</v>
      </c>
      <c r="I44" s="68" t="s">
        <v>159</v>
      </c>
      <c r="J44" s="72">
        <v>2020</v>
      </c>
      <c r="K44" s="73">
        <v>0.75</v>
      </c>
      <c r="L44" s="74">
        <v>10</v>
      </c>
      <c r="M44" s="75" t="s">
        <v>126</v>
      </c>
      <c r="N44" s="76"/>
      <c r="O44" s="77"/>
      <c r="P44" s="78" t="s">
        <v>257</v>
      </c>
      <c r="Q44" s="79" t="s">
        <v>258</v>
      </c>
      <c r="R44" s="100" t="s">
        <v>129</v>
      </c>
      <c r="S44" s="81">
        <v>20.833333333333336</v>
      </c>
      <c r="T44" s="82">
        <v>25</v>
      </c>
      <c r="U44" s="83"/>
      <c r="V44" s="84"/>
      <c r="W44" s="85">
        <f t="shared" si="0"/>
        <v>0</v>
      </c>
      <c r="X44" s="86">
        <f t="shared" si="1"/>
        <v>0</v>
      </c>
      <c r="Y44" s="59"/>
      <c r="Z44" s="87"/>
      <c r="AA44" s="88"/>
      <c r="AB44" s="89"/>
      <c r="AC44" s="90"/>
    </row>
    <row r="45" spans="1:29" ht="15.75" customHeight="1" x14ac:dyDescent="0.2">
      <c r="A45" s="64" t="s">
        <v>118</v>
      </c>
      <c r="B45" s="65" t="s">
        <v>119</v>
      </c>
      <c r="C45" s="66" t="s">
        <v>120</v>
      </c>
      <c r="D45" s="67" t="s">
        <v>136</v>
      </c>
      <c r="E45" s="68" t="s">
        <v>137</v>
      </c>
      <c r="F45" s="69"/>
      <c r="G45" s="70" t="s">
        <v>246</v>
      </c>
      <c r="H45" s="71" t="s">
        <v>247</v>
      </c>
      <c r="I45" s="68" t="s">
        <v>159</v>
      </c>
      <c r="J45" s="72">
        <v>2018</v>
      </c>
      <c r="K45" s="73">
        <v>0.75</v>
      </c>
      <c r="L45" s="74">
        <v>1</v>
      </c>
      <c r="M45" s="75" t="s">
        <v>126</v>
      </c>
      <c r="N45" s="76"/>
      <c r="O45" s="77"/>
      <c r="P45" s="78" t="s">
        <v>248</v>
      </c>
      <c r="Q45" s="79" t="s">
        <v>250</v>
      </c>
      <c r="R45" s="100" t="s">
        <v>169</v>
      </c>
      <c r="S45" s="81">
        <v>25</v>
      </c>
      <c r="T45" s="82">
        <v>25</v>
      </c>
      <c r="U45" s="83"/>
      <c r="V45" s="84"/>
      <c r="W45" s="85">
        <f t="shared" si="0"/>
        <v>0</v>
      </c>
      <c r="X45" s="86">
        <f t="shared" si="1"/>
        <v>0</v>
      </c>
      <c r="Y45" s="59"/>
      <c r="Z45" s="87"/>
      <c r="AA45" s="88"/>
      <c r="AB45" s="89"/>
      <c r="AC45" s="90"/>
    </row>
    <row r="46" spans="1:29" ht="15.75" customHeight="1" x14ac:dyDescent="0.2">
      <c r="A46" s="64" t="s">
        <v>118</v>
      </c>
      <c r="B46" s="65" t="s">
        <v>119</v>
      </c>
      <c r="C46" s="66" t="s">
        <v>120</v>
      </c>
      <c r="D46" s="67" t="s">
        <v>136</v>
      </c>
      <c r="E46" s="68" t="s">
        <v>137</v>
      </c>
      <c r="F46" s="69"/>
      <c r="G46" s="70" t="s">
        <v>246</v>
      </c>
      <c r="H46" s="71" t="s">
        <v>247</v>
      </c>
      <c r="I46" s="68" t="s">
        <v>159</v>
      </c>
      <c r="J46" s="72">
        <v>2017</v>
      </c>
      <c r="K46" s="73">
        <v>0.75</v>
      </c>
      <c r="L46" s="74">
        <v>1</v>
      </c>
      <c r="M46" s="75" t="s">
        <v>126</v>
      </c>
      <c r="N46" s="76"/>
      <c r="O46" s="77"/>
      <c r="P46" s="78" t="s">
        <v>248</v>
      </c>
      <c r="Q46" s="79" t="s">
        <v>249</v>
      </c>
      <c r="R46" s="100" t="s">
        <v>169</v>
      </c>
      <c r="S46" s="81">
        <v>25</v>
      </c>
      <c r="T46" s="82">
        <v>25</v>
      </c>
      <c r="U46" s="83"/>
      <c r="V46" s="84"/>
      <c r="W46" s="85">
        <f t="shared" si="0"/>
        <v>0</v>
      </c>
      <c r="X46" s="86">
        <f t="shared" si="1"/>
        <v>0</v>
      </c>
      <c r="Y46" s="59"/>
      <c r="Z46" s="87"/>
      <c r="AA46" s="88"/>
      <c r="AB46" s="89"/>
      <c r="AC46" s="90"/>
    </row>
    <row r="47" spans="1:29" ht="15.75" customHeight="1" x14ac:dyDescent="0.2">
      <c r="A47" s="64" t="s">
        <v>118</v>
      </c>
      <c r="B47" s="65" t="s">
        <v>119</v>
      </c>
      <c r="C47" s="66" t="s">
        <v>120</v>
      </c>
      <c r="D47" s="67" t="s">
        <v>121</v>
      </c>
      <c r="E47" s="68" t="s">
        <v>122</v>
      </c>
      <c r="F47" s="69"/>
      <c r="G47" s="70" t="s">
        <v>152</v>
      </c>
      <c r="H47" s="71" t="s">
        <v>251</v>
      </c>
      <c r="I47" s="68" t="s">
        <v>125</v>
      </c>
      <c r="J47" s="72">
        <v>2016</v>
      </c>
      <c r="K47" s="73">
        <v>0.75</v>
      </c>
      <c r="L47" s="74">
        <v>2</v>
      </c>
      <c r="M47" s="75" t="s">
        <v>126</v>
      </c>
      <c r="N47" s="76"/>
      <c r="O47" s="77" t="s">
        <v>254</v>
      </c>
      <c r="P47" s="78" t="s">
        <v>167</v>
      </c>
      <c r="Q47" s="79" t="s">
        <v>255</v>
      </c>
      <c r="R47" s="100" t="s">
        <v>169</v>
      </c>
      <c r="S47" s="81">
        <v>25</v>
      </c>
      <c r="T47" s="82">
        <v>25</v>
      </c>
      <c r="U47" s="83"/>
      <c r="V47" s="84"/>
      <c r="W47" s="85">
        <f t="shared" ref="W47:W78" si="2">V47*S47</f>
        <v>0</v>
      </c>
      <c r="X47" s="86">
        <f t="shared" ref="X47:X78" si="3">V47*T47</f>
        <v>0</v>
      </c>
      <c r="Y47" s="59"/>
      <c r="Z47" s="87"/>
      <c r="AA47" s="88"/>
      <c r="AB47" s="89"/>
      <c r="AC47" s="90"/>
    </row>
    <row r="48" spans="1:29" ht="15.75" customHeight="1" x14ac:dyDescent="0.2">
      <c r="A48" s="64" t="s">
        <v>118</v>
      </c>
      <c r="B48" s="65" t="s">
        <v>135</v>
      </c>
      <c r="C48" s="66" t="s">
        <v>120</v>
      </c>
      <c r="D48" s="67" t="s">
        <v>136</v>
      </c>
      <c r="E48" s="68" t="s">
        <v>137</v>
      </c>
      <c r="F48" s="69"/>
      <c r="G48" s="70" t="s">
        <v>242</v>
      </c>
      <c r="H48" s="71" t="s">
        <v>262</v>
      </c>
      <c r="I48" s="68" t="s">
        <v>140</v>
      </c>
      <c r="J48" s="72">
        <v>2015</v>
      </c>
      <c r="K48" s="73">
        <v>0.75</v>
      </c>
      <c r="L48" s="74">
        <v>24</v>
      </c>
      <c r="M48" s="75" t="s">
        <v>126</v>
      </c>
      <c r="N48" s="76"/>
      <c r="O48" s="77"/>
      <c r="P48" s="78" t="s">
        <v>263</v>
      </c>
      <c r="Q48" s="79" t="s">
        <v>264</v>
      </c>
      <c r="R48" s="100" t="s">
        <v>129</v>
      </c>
      <c r="S48" s="81">
        <v>20.833333333333336</v>
      </c>
      <c r="T48" s="82">
        <v>25</v>
      </c>
      <c r="U48" s="83"/>
      <c r="V48" s="84"/>
      <c r="W48" s="85">
        <f t="shared" si="2"/>
        <v>0</v>
      </c>
      <c r="X48" s="86">
        <f t="shared" si="3"/>
        <v>0</v>
      </c>
      <c r="Y48" s="59"/>
      <c r="Z48" s="87"/>
      <c r="AA48" s="88"/>
      <c r="AB48" s="89"/>
      <c r="AC48" s="90"/>
    </row>
    <row r="49" spans="1:29" ht="15.75" customHeight="1" x14ac:dyDescent="0.2">
      <c r="A49" s="64" t="s">
        <v>118</v>
      </c>
      <c r="B49" s="65" t="s">
        <v>135</v>
      </c>
      <c r="C49" s="66" t="s">
        <v>120</v>
      </c>
      <c r="D49" s="67" t="s">
        <v>136</v>
      </c>
      <c r="E49" s="68" t="s">
        <v>137</v>
      </c>
      <c r="F49" s="69"/>
      <c r="G49" s="70" t="s">
        <v>242</v>
      </c>
      <c r="H49" s="71" t="s">
        <v>243</v>
      </c>
      <c r="I49" s="68" t="s">
        <v>140</v>
      </c>
      <c r="J49" s="72">
        <v>2015</v>
      </c>
      <c r="K49" s="73">
        <v>0.75</v>
      </c>
      <c r="L49" s="74">
        <v>1</v>
      </c>
      <c r="M49" s="75" t="s">
        <v>126</v>
      </c>
      <c r="N49" s="76"/>
      <c r="O49" s="77"/>
      <c r="P49" s="78" t="s">
        <v>244</v>
      </c>
      <c r="Q49" s="79" t="s">
        <v>245</v>
      </c>
      <c r="R49" s="100" t="s">
        <v>129</v>
      </c>
      <c r="S49" s="81">
        <v>20.833333333333336</v>
      </c>
      <c r="T49" s="82">
        <v>25</v>
      </c>
      <c r="U49" s="83"/>
      <c r="V49" s="84"/>
      <c r="W49" s="85">
        <f t="shared" si="2"/>
        <v>0</v>
      </c>
      <c r="X49" s="86">
        <f t="shared" si="3"/>
        <v>0</v>
      </c>
      <c r="Y49" s="59"/>
      <c r="Z49" s="87"/>
      <c r="AA49" s="88"/>
      <c r="AB49" s="89"/>
      <c r="AC49" s="90"/>
    </row>
    <row r="50" spans="1:29" ht="15.75" customHeight="1" x14ac:dyDescent="0.2">
      <c r="A50" s="64" t="s">
        <v>118</v>
      </c>
      <c r="B50" s="65" t="s">
        <v>119</v>
      </c>
      <c r="C50" s="66" t="s">
        <v>120</v>
      </c>
      <c r="D50" s="67" t="s">
        <v>121</v>
      </c>
      <c r="E50" s="68" t="s">
        <v>122</v>
      </c>
      <c r="F50" s="69"/>
      <c r="G50" s="70" t="s">
        <v>152</v>
      </c>
      <c r="H50" s="71" t="s">
        <v>251</v>
      </c>
      <c r="I50" s="68" t="s">
        <v>125</v>
      </c>
      <c r="J50" s="72">
        <v>2015</v>
      </c>
      <c r="K50" s="73">
        <v>0.75</v>
      </c>
      <c r="L50" s="74">
        <v>2</v>
      </c>
      <c r="M50" s="75" t="s">
        <v>126</v>
      </c>
      <c r="N50" s="76"/>
      <c r="O50" s="77"/>
      <c r="P50" s="78" t="s">
        <v>252</v>
      </c>
      <c r="Q50" s="79" t="s">
        <v>253</v>
      </c>
      <c r="R50" s="100" t="s">
        <v>169</v>
      </c>
      <c r="S50" s="81">
        <v>25</v>
      </c>
      <c r="T50" s="82">
        <v>25</v>
      </c>
      <c r="U50" s="83"/>
      <c r="V50" s="84"/>
      <c r="W50" s="85">
        <f t="shared" si="2"/>
        <v>0</v>
      </c>
      <c r="X50" s="86">
        <f t="shared" si="3"/>
        <v>0</v>
      </c>
      <c r="Y50" s="59"/>
      <c r="Z50" s="87"/>
      <c r="AA50" s="88"/>
      <c r="AB50" s="89"/>
      <c r="AC50" s="90"/>
    </row>
    <row r="51" spans="1:29" ht="15.75" customHeight="1" x14ac:dyDescent="0.2">
      <c r="A51" s="64" t="s">
        <v>118</v>
      </c>
      <c r="B51" s="65" t="s">
        <v>119</v>
      </c>
      <c r="C51" s="66" t="s">
        <v>120</v>
      </c>
      <c r="D51" s="67" t="s">
        <v>136</v>
      </c>
      <c r="E51" s="68" t="s">
        <v>137</v>
      </c>
      <c r="F51" s="69"/>
      <c r="G51" s="70" t="s">
        <v>138</v>
      </c>
      <c r="H51" s="71" t="s">
        <v>268</v>
      </c>
      <c r="I51" s="68" t="s">
        <v>147</v>
      </c>
      <c r="J51" s="72">
        <v>2021</v>
      </c>
      <c r="K51" s="73">
        <v>0.75</v>
      </c>
      <c r="L51" s="74">
        <v>24</v>
      </c>
      <c r="M51" s="75" t="s">
        <v>126</v>
      </c>
      <c r="N51" s="76"/>
      <c r="O51" s="77"/>
      <c r="P51" s="78" t="s">
        <v>269</v>
      </c>
      <c r="Q51" s="79" t="s">
        <v>270</v>
      </c>
      <c r="R51" s="100" t="s">
        <v>129</v>
      </c>
      <c r="S51" s="81">
        <v>21.666666666666668</v>
      </c>
      <c r="T51" s="82">
        <v>26</v>
      </c>
      <c r="U51" s="83"/>
      <c r="V51" s="84"/>
      <c r="W51" s="85">
        <f t="shared" si="2"/>
        <v>0</v>
      </c>
      <c r="X51" s="86">
        <f t="shared" si="3"/>
        <v>0</v>
      </c>
      <c r="Y51" s="59"/>
      <c r="Z51" s="87"/>
      <c r="AA51" s="88"/>
      <c r="AB51" s="89"/>
      <c r="AC51" s="90"/>
    </row>
    <row r="52" spans="1:29" ht="15.75" customHeight="1" x14ac:dyDescent="0.2">
      <c r="A52" s="64" t="s">
        <v>118</v>
      </c>
      <c r="B52" s="65" t="s">
        <v>135</v>
      </c>
      <c r="C52" s="66" t="s">
        <v>120</v>
      </c>
      <c r="D52" s="67" t="s">
        <v>136</v>
      </c>
      <c r="E52" s="68" t="s">
        <v>137</v>
      </c>
      <c r="F52" s="69"/>
      <c r="G52" s="70" t="s">
        <v>138</v>
      </c>
      <c r="H52" s="71" t="s">
        <v>271</v>
      </c>
      <c r="I52" s="68" t="s">
        <v>147</v>
      </c>
      <c r="J52" s="72">
        <v>2019</v>
      </c>
      <c r="K52" s="73">
        <v>0.75</v>
      </c>
      <c r="L52" s="74">
        <v>24</v>
      </c>
      <c r="M52" s="75" t="s">
        <v>126</v>
      </c>
      <c r="N52" s="76"/>
      <c r="O52" s="77"/>
      <c r="P52" s="78" t="s">
        <v>272</v>
      </c>
      <c r="Q52" s="79" t="s">
        <v>273</v>
      </c>
      <c r="R52" s="100" t="s">
        <v>129</v>
      </c>
      <c r="S52" s="81">
        <v>21.666666666666668</v>
      </c>
      <c r="T52" s="82">
        <v>26</v>
      </c>
      <c r="U52" s="83"/>
      <c r="V52" s="84"/>
      <c r="W52" s="85">
        <f t="shared" si="2"/>
        <v>0</v>
      </c>
      <c r="X52" s="86">
        <f t="shared" si="3"/>
        <v>0</v>
      </c>
      <c r="Y52" s="59"/>
      <c r="Z52" s="87"/>
      <c r="AA52" s="88"/>
      <c r="AB52" s="89"/>
      <c r="AC52" s="90"/>
    </row>
    <row r="53" spans="1:29" ht="15.75" customHeight="1" x14ac:dyDescent="0.2">
      <c r="A53" s="64" t="s">
        <v>118</v>
      </c>
      <c r="B53" s="65" t="s">
        <v>119</v>
      </c>
      <c r="C53" s="66" t="s">
        <v>120</v>
      </c>
      <c r="D53" s="67" t="s">
        <v>121</v>
      </c>
      <c r="E53" s="68" t="s">
        <v>122</v>
      </c>
      <c r="F53" s="69"/>
      <c r="G53" s="70" t="s">
        <v>152</v>
      </c>
      <c r="H53" s="71" t="s">
        <v>265</v>
      </c>
      <c r="I53" s="68" t="s">
        <v>125</v>
      </c>
      <c r="J53" s="72">
        <v>2018</v>
      </c>
      <c r="K53" s="73">
        <v>0.75</v>
      </c>
      <c r="L53" s="74">
        <v>5</v>
      </c>
      <c r="M53" s="75" t="s">
        <v>126</v>
      </c>
      <c r="N53" s="76"/>
      <c r="O53" s="77"/>
      <c r="P53" s="78" t="s">
        <v>266</v>
      </c>
      <c r="Q53" s="79" t="s">
        <v>267</v>
      </c>
      <c r="R53" s="100" t="s">
        <v>129</v>
      </c>
      <c r="S53" s="81">
        <v>21.666666666666668</v>
      </c>
      <c r="T53" s="82">
        <v>26</v>
      </c>
      <c r="U53" s="83"/>
      <c r="V53" s="84"/>
      <c r="W53" s="85">
        <f t="shared" si="2"/>
        <v>0</v>
      </c>
      <c r="X53" s="86">
        <f t="shared" si="3"/>
        <v>0</v>
      </c>
      <c r="Y53" s="59"/>
      <c r="Z53" s="87"/>
      <c r="AA53" s="88"/>
      <c r="AB53" s="89"/>
      <c r="AC53" s="90"/>
    </row>
    <row r="54" spans="1:29" ht="15.75" customHeight="1" x14ac:dyDescent="0.2">
      <c r="A54" s="64" t="s">
        <v>118</v>
      </c>
      <c r="B54" s="65" t="s">
        <v>119</v>
      </c>
      <c r="C54" s="66" t="s">
        <v>120</v>
      </c>
      <c r="D54" s="67" t="s">
        <v>136</v>
      </c>
      <c r="E54" s="68" t="s">
        <v>156</v>
      </c>
      <c r="F54" s="69"/>
      <c r="G54" s="70" t="s">
        <v>207</v>
      </c>
      <c r="H54" s="71" t="s">
        <v>280</v>
      </c>
      <c r="I54" s="68" t="s">
        <v>171</v>
      </c>
      <c r="J54" s="72">
        <v>2020</v>
      </c>
      <c r="K54" s="73">
        <v>0.75</v>
      </c>
      <c r="L54" s="74">
        <v>2</v>
      </c>
      <c r="M54" s="75" t="s">
        <v>126</v>
      </c>
      <c r="N54" s="76"/>
      <c r="O54" s="77"/>
      <c r="P54" s="78" t="s">
        <v>281</v>
      </c>
      <c r="Q54" s="79" t="s">
        <v>282</v>
      </c>
      <c r="R54" s="80" t="s">
        <v>129</v>
      </c>
      <c r="S54" s="81">
        <v>22.5</v>
      </c>
      <c r="T54" s="82">
        <v>27</v>
      </c>
      <c r="U54" s="83"/>
      <c r="V54" s="84"/>
      <c r="W54" s="85">
        <f t="shared" si="2"/>
        <v>0</v>
      </c>
      <c r="X54" s="86">
        <f t="shared" si="3"/>
        <v>0</v>
      </c>
      <c r="Y54" s="59"/>
      <c r="Z54" s="87"/>
      <c r="AA54" s="88"/>
      <c r="AB54" s="89"/>
      <c r="AC54" s="90"/>
    </row>
    <row r="55" spans="1:29" ht="15.75" customHeight="1" x14ac:dyDescent="0.2">
      <c r="A55" s="64" t="s">
        <v>118</v>
      </c>
      <c r="B55" s="65" t="s">
        <v>119</v>
      </c>
      <c r="C55" s="66" t="s">
        <v>120</v>
      </c>
      <c r="D55" s="67" t="s">
        <v>136</v>
      </c>
      <c r="E55" s="68" t="s">
        <v>274</v>
      </c>
      <c r="F55" s="69"/>
      <c r="G55" s="70" t="s">
        <v>275</v>
      </c>
      <c r="H55" s="71" t="s">
        <v>276</v>
      </c>
      <c r="I55" s="68" t="s">
        <v>171</v>
      </c>
      <c r="J55" s="72">
        <v>2013</v>
      </c>
      <c r="K55" s="73">
        <v>0.75</v>
      </c>
      <c r="L55" s="74">
        <v>1</v>
      </c>
      <c r="M55" s="75" t="s">
        <v>126</v>
      </c>
      <c r="N55" s="76"/>
      <c r="O55" s="77" t="s">
        <v>277</v>
      </c>
      <c r="P55" s="78" t="s">
        <v>278</v>
      </c>
      <c r="Q55" s="79" t="s">
        <v>279</v>
      </c>
      <c r="R55" s="100" t="s">
        <v>169</v>
      </c>
      <c r="S55" s="81">
        <v>27</v>
      </c>
      <c r="T55" s="82">
        <v>27</v>
      </c>
      <c r="U55" s="83"/>
      <c r="V55" s="84"/>
      <c r="W55" s="85">
        <f t="shared" si="2"/>
        <v>0</v>
      </c>
      <c r="X55" s="86">
        <f t="shared" si="3"/>
        <v>0</v>
      </c>
      <c r="Y55" s="59"/>
      <c r="Z55" s="87"/>
      <c r="AA55" s="88"/>
      <c r="AB55" s="89"/>
      <c r="AC55" s="90"/>
    </row>
    <row r="56" spans="1:29" ht="15.75" customHeight="1" x14ac:dyDescent="0.2">
      <c r="A56" s="64" t="s">
        <v>118</v>
      </c>
      <c r="B56" s="65" t="s">
        <v>119</v>
      </c>
      <c r="C56" s="66" t="s">
        <v>120</v>
      </c>
      <c r="D56" s="67" t="s">
        <v>136</v>
      </c>
      <c r="E56" s="68" t="s">
        <v>144</v>
      </c>
      <c r="F56" s="69"/>
      <c r="G56" s="70" t="s">
        <v>283</v>
      </c>
      <c r="H56" s="71" t="s">
        <v>284</v>
      </c>
      <c r="I56" s="68" t="s">
        <v>147</v>
      </c>
      <c r="J56" s="72" t="s">
        <v>285</v>
      </c>
      <c r="K56" s="73">
        <v>0.75</v>
      </c>
      <c r="L56" s="74">
        <v>1</v>
      </c>
      <c r="M56" s="75" t="s">
        <v>126</v>
      </c>
      <c r="N56" s="76"/>
      <c r="O56" s="77"/>
      <c r="P56" s="78" t="s">
        <v>286</v>
      </c>
      <c r="Q56" s="79" t="s">
        <v>287</v>
      </c>
      <c r="R56" s="100" t="s">
        <v>129</v>
      </c>
      <c r="S56" s="81">
        <v>25</v>
      </c>
      <c r="T56" s="82">
        <v>30</v>
      </c>
      <c r="U56" s="83"/>
      <c r="V56" s="84"/>
      <c r="W56" s="85">
        <f t="shared" si="2"/>
        <v>0</v>
      </c>
      <c r="X56" s="86">
        <f t="shared" si="3"/>
        <v>0</v>
      </c>
      <c r="Y56" s="59"/>
      <c r="Z56" s="87"/>
      <c r="AA56" s="88"/>
      <c r="AB56" s="89"/>
      <c r="AC56" s="90"/>
    </row>
    <row r="57" spans="1:29" ht="15.75" customHeight="1" x14ac:dyDescent="0.2">
      <c r="A57" s="64" t="s">
        <v>118</v>
      </c>
      <c r="B57" s="65" t="s">
        <v>119</v>
      </c>
      <c r="C57" s="66" t="s">
        <v>120</v>
      </c>
      <c r="D57" s="67" t="s">
        <v>136</v>
      </c>
      <c r="E57" s="68" t="s">
        <v>144</v>
      </c>
      <c r="F57" s="69"/>
      <c r="G57" s="70" t="s">
        <v>283</v>
      </c>
      <c r="H57" s="71" t="s">
        <v>284</v>
      </c>
      <c r="I57" s="68" t="s">
        <v>147</v>
      </c>
      <c r="J57" s="72" t="s">
        <v>285</v>
      </c>
      <c r="K57" s="73">
        <v>0.75</v>
      </c>
      <c r="L57" s="74">
        <v>2</v>
      </c>
      <c r="M57" s="75" t="s">
        <v>126</v>
      </c>
      <c r="N57" s="76"/>
      <c r="O57" s="77"/>
      <c r="P57" s="78" t="s">
        <v>292</v>
      </c>
      <c r="Q57" s="79" t="s">
        <v>293</v>
      </c>
      <c r="R57" s="100" t="s">
        <v>129</v>
      </c>
      <c r="S57" s="81">
        <v>25</v>
      </c>
      <c r="T57" s="82">
        <v>30</v>
      </c>
      <c r="U57" s="83"/>
      <c r="V57" s="84"/>
      <c r="W57" s="85">
        <f t="shared" si="2"/>
        <v>0</v>
      </c>
      <c r="X57" s="86">
        <f t="shared" si="3"/>
        <v>0</v>
      </c>
      <c r="Y57" s="59"/>
      <c r="Z57" s="87"/>
      <c r="AA57" s="88"/>
      <c r="AB57" s="89"/>
      <c r="AC57" s="90"/>
    </row>
    <row r="58" spans="1:29" ht="15.75" customHeight="1" x14ac:dyDescent="0.2">
      <c r="A58" s="64" t="s">
        <v>118</v>
      </c>
      <c r="B58" s="65" t="s">
        <v>119</v>
      </c>
      <c r="C58" s="66" t="s">
        <v>120</v>
      </c>
      <c r="D58" s="67" t="s">
        <v>136</v>
      </c>
      <c r="E58" s="68" t="s">
        <v>179</v>
      </c>
      <c r="F58" s="69"/>
      <c r="G58" s="70" t="s">
        <v>288</v>
      </c>
      <c r="H58" s="71" t="s">
        <v>289</v>
      </c>
      <c r="I58" s="68" t="s">
        <v>182</v>
      </c>
      <c r="J58" s="72">
        <v>2016</v>
      </c>
      <c r="K58" s="73">
        <v>0.75</v>
      </c>
      <c r="L58" s="74">
        <v>1</v>
      </c>
      <c r="M58" s="75" t="s">
        <v>126</v>
      </c>
      <c r="N58" s="76"/>
      <c r="O58" s="77"/>
      <c r="P58" s="78" t="s">
        <v>290</v>
      </c>
      <c r="Q58" s="79" t="s">
        <v>291</v>
      </c>
      <c r="R58" s="100" t="s">
        <v>169</v>
      </c>
      <c r="S58" s="81">
        <v>30</v>
      </c>
      <c r="T58" s="82">
        <v>30</v>
      </c>
      <c r="U58" s="83"/>
      <c r="V58" s="84"/>
      <c r="W58" s="85">
        <f t="shared" si="2"/>
        <v>0</v>
      </c>
      <c r="X58" s="86">
        <f t="shared" si="3"/>
        <v>0</v>
      </c>
      <c r="Y58" s="59"/>
      <c r="Z58" s="87"/>
      <c r="AA58" s="88"/>
      <c r="AB58" s="89"/>
      <c r="AC58" s="90"/>
    </row>
    <row r="59" spans="1:29" ht="15.75" customHeight="1" x14ac:dyDescent="0.2">
      <c r="A59" s="64" t="s">
        <v>118</v>
      </c>
      <c r="B59" s="65" t="s">
        <v>135</v>
      </c>
      <c r="C59" s="66" t="s">
        <v>120</v>
      </c>
      <c r="D59" s="67" t="s">
        <v>136</v>
      </c>
      <c r="E59" s="68" t="s">
        <v>274</v>
      </c>
      <c r="F59" s="69"/>
      <c r="G59" s="70" t="s">
        <v>294</v>
      </c>
      <c r="H59" s="71" t="s">
        <v>295</v>
      </c>
      <c r="I59" s="68" t="s">
        <v>295</v>
      </c>
      <c r="J59" s="72">
        <v>2004</v>
      </c>
      <c r="K59" s="73">
        <v>0.75</v>
      </c>
      <c r="L59" s="74">
        <v>5</v>
      </c>
      <c r="M59" s="75" t="s">
        <v>296</v>
      </c>
      <c r="N59" s="76"/>
      <c r="O59" s="77" t="s">
        <v>297</v>
      </c>
      <c r="P59" s="78" t="s">
        <v>298</v>
      </c>
      <c r="Q59" s="79" t="s">
        <v>299</v>
      </c>
      <c r="R59" s="100" t="s">
        <v>169</v>
      </c>
      <c r="S59" s="81">
        <v>30</v>
      </c>
      <c r="T59" s="82">
        <v>30</v>
      </c>
      <c r="U59" s="83"/>
      <c r="V59" s="84"/>
      <c r="W59" s="85">
        <f t="shared" si="2"/>
        <v>0</v>
      </c>
      <c r="X59" s="86">
        <f t="shared" si="3"/>
        <v>0</v>
      </c>
      <c r="Y59" s="59"/>
      <c r="Z59" s="87"/>
      <c r="AA59" s="88"/>
      <c r="AB59" s="89"/>
      <c r="AC59" s="90"/>
    </row>
    <row r="60" spans="1:29" ht="15.75" customHeight="1" x14ac:dyDescent="0.2">
      <c r="A60" s="64" t="s">
        <v>118</v>
      </c>
      <c r="B60" s="65" t="s">
        <v>119</v>
      </c>
      <c r="C60" s="66" t="s">
        <v>120</v>
      </c>
      <c r="D60" s="67" t="s">
        <v>121</v>
      </c>
      <c r="E60" s="68" t="s">
        <v>122</v>
      </c>
      <c r="F60" s="69"/>
      <c r="G60" s="70" t="s">
        <v>152</v>
      </c>
      <c r="H60" s="71" t="s">
        <v>306</v>
      </c>
      <c r="I60" s="68" t="s">
        <v>125</v>
      </c>
      <c r="J60" s="72">
        <v>2020</v>
      </c>
      <c r="K60" s="73">
        <v>0.75</v>
      </c>
      <c r="L60" s="74">
        <v>24</v>
      </c>
      <c r="M60" s="75" t="s">
        <v>126</v>
      </c>
      <c r="N60" s="76"/>
      <c r="O60" s="77"/>
      <c r="P60" s="78" t="s">
        <v>309</v>
      </c>
      <c r="Q60" s="79" t="s">
        <v>310</v>
      </c>
      <c r="R60" s="80" t="s">
        <v>129</v>
      </c>
      <c r="S60" s="81">
        <v>25.833333333333336</v>
      </c>
      <c r="T60" s="82">
        <v>31</v>
      </c>
      <c r="U60" s="83"/>
      <c r="V60" s="84"/>
      <c r="W60" s="85">
        <f t="shared" si="2"/>
        <v>0</v>
      </c>
      <c r="X60" s="86">
        <f t="shared" si="3"/>
        <v>0</v>
      </c>
      <c r="Y60" s="59"/>
      <c r="Z60" s="87"/>
      <c r="AA60" s="88"/>
      <c r="AB60" s="89"/>
      <c r="AC60" s="90"/>
    </row>
    <row r="61" spans="1:29" ht="15.75" customHeight="1" x14ac:dyDescent="0.2">
      <c r="A61" s="64" t="s">
        <v>118</v>
      </c>
      <c r="B61" s="65" t="s">
        <v>119</v>
      </c>
      <c r="C61" s="66" t="s">
        <v>120</v>
      </c>
      <c r="D61" s="67" t="s">
        <v>121</v>
      </c>
      <c r="E61" s="68" t="s">
        <v>122</v>
      </c>
      <c r="F61" s="69"/>
      <c r="G61" s="70" t="s">
        <v>152</v>
      </c>
      <c r="H61" s="71" t="s">
        <v>306</v>
      </c>
      <c r="I61" s="68" t="s">
        <v>125</v>
      </c>
      <c r="J61" s="72">
        <v>2019</v>
      </c>
      <c r="K61" s="73">
        <v>0.75</v>
      </c>
      <c r="L61" s="74">
        <v>24</v>
      </c>
      <c r="M61" s="75" t="s">
        <v>126</v>
      </c>
      <c r="N61" s="76"/>
      <c r="O61" s="77"/>
      <c r="P61" s="78" t="s">
        <v>307</v>
      </c>
      <c r="Q61" s="79" t="s">
        <v>308</v>
      </c>
      <c r="R61" s="80" t="s">
        <v>129</v>
      </c>
      <c r="S61" s="81">
        <v>25.833333333333336</v>
      </c>
      <c r="T61" s="82">
        <v>31</v>
      </c>
      <c r="U61" s="83"/>
      <c r="V61" s="84"/>
      <c r="W61" s="85">
        <f t="shared" si="2"/>
        <v>0</v>
      </c>
      <c r="X61" s="86">
        <f t="shared" si="3"/>
        <v>0</v>
      </c>
      <c r="Y61" s="59"/>
      <c r="Z61" s="87"/>
      <c r="AA61" s="88"/>
      <c r="AB61" s="89"/>
      <c r="AC61" s="90"/>
    </row>
    <row r="62" spans="1:29" ht="15.75" customHeight="1" x14ac:dyDescent="0.2">
      <c r="A62" s="64" t="s">
        <v>118</v>
      </c>
      <c r="B62" s="65" t="s">
        <v>119</v>
      </c>
      <c r="C62" s="66" t="s">
        <v>120</v>
      </c>
      <c r="D62" s="67" t="s">
        <v>136</v>
      </c>
      <c r="E62" s="68" t="s">
        <v>144</v>
      </c>
      <c r="F62" s="69"/>
      <c r="G62" s="70" t="s">
        <v>283</v>
      </c>
      <c r="H62" s="71" t="s">
        <v>300</v>
      </c>
      <c r="I62" s="68" t="s">
        <v>125</v>
      </c>
      <c r="J62" s="72">
        <v>2013</v>
      </c>
      <c r="K62" s="73">
        <v>0.75</v>
      </c>
      <c r="L62" s="74">
        <v>1</v>
      </c>
      <c r="M62" s="75" t="s">
        <v>126</v>
      </c>
      <c r="N62" s="76"/>
      <c r="O62" s="77"/>
      <c r="P62" s="78" t="s">
        <v>301</v>
      </c>
      <c r="Q62" s="79" t="s">
        <v>302</v>
      </c>
      <c r="R62" s="100" t="s">
        <v>129</v>
      </c>
      <c r="S62" s="81">
        <v>25.833333333333336</v>
      </c>
      <c r="T62" s="82">
        <v>31</v>
      </c>
      <c r="U62" s="83"/>
      <c r="V62" s="84"/>
      <c r="W62" s="85">
        <f t="shared" si="2"/>
        <v>0</v>
      </c>
      <c r="X62" s="86">
        <f t="shared" si="3"/>
        <v>0</v>
      </c>
      <c r="Y62" s="59"/>
      <c r="Z62" s="87"/>
      <c r="AA62" s="88"/>
      <c r="AB62" s="89"/>
      <c r="AC62" s="90"/>
    </row>
    <row r="63" spans="1:29" ht="15.75" customHeight="1" x14ac:dyDescent="0.2">
      <c r="A63" s="64" t="s">
        <v>118</v>
      </c>
      <c r="B63" s="65" t="s">
        <v>135</v>
      </c>
      <c r="C63" s="66" t="s">
        <v>120</v>
      </c>
      <c r="D63" s="67" t="s">
        <v>136</v>
      </c>
      <c r="E63" s="68" t="s">
        <v>274</v>
      </c>
      <c r="F63" s="69"/>
      <c r="G63" s="70" t="s">
        <v>275</v>
      </c>
      <c r="H63" s="71" t="s">
        <v>303</v>
      </c>
      <c r="I63" s="68" t="s">
        <v>147</v>
      </c>
      <c r="J63" s="72">
        <v>2009</v>
      </c>
      <c r="K63" s="73">
        <v>0.375</v>
      </c>
      <c r="L63" s="74">
        <v>2</v>
      </c>
      <c r="M63" s="75" t="s">
        <v>296</v>
      </c>
      <c r="N63" s="76"/>
      <c r="O63" s="77"/>
      <c r="P63" s="78" t="s">
        <v>304</v>
      </c>
      <c r="Q63" s="79" t="s">
        <v>305</v>
      </c>
      <c r="R63" s="100" t="s">
        <v>169</v>
      </c>
      <c r="S63" s="81">
        <v>31</v>
      </c>
      <c r="T63" s="82">
        <v>31</v>
      </c>
      <c r="U63" s="83"/>
      <c r="V63" s="84"/>
      <c r="W63" s="85">
        <f t="shared" si="2"/>
        <v>0</v>
      </c>
      <c r="X63" s="86">
        <f t="shared" si="3"/>
        <v>0</v>
      </c>
      <c r="Y63" s="59"/>
      <c r="Z63" s="87"/>
      <c r="AA63" s="88"/>
      <c r="AB63" s="89"/>
      <c r="AC63" s="90"/>
    </row>
    <row r="64" spans="1:29" ht="15.75" customHeight="1" x14ac:dyDescent="0.2">
      <c r="A64" s="64" t="s">
        <v>118</v>
      </c>
      <c r="B64" s="65" t="s">
        <v>119</v>
      </c>
      <c r="C64" s="66" t="s">
        <v>120</v>
      </c>
      <c r="D64" s="67" t="s">
        <v>121</v>
      </c>
      <c r="E64" s="68" t="s">
        <v>122</v>
      </c>
      <c r="F64" s="69"/>
      <c r="G64" s="70" t="s">
        <v>152</v>
      </c>
      <c r="H64" s="71" t="s">
        <v>265</v>
      </c>
      <c r="I64" s="68" t="s">
        <v>125</v>
      </c>
      <c r="J64" s="72">
        <v>2017</v>
      </c>
      <c r="K64" s="73">
        <v>0.75</v>
      </c>
      <c r="L64" s="74">
        <v>24</v>
      </c>
      <c r="M64" s="75" t="s">
        <v>126</v>
      </c>
      <c r="N64" s="76"/>
      <c r="O64" s="77"/>
      <c r="P64" s="78" t="s">
        <v>315</v>
      </c>
      <c r="Q64" s="79" t="s">
        <v>316</v>
      </c>
      <c r="R64" s="80" t="s">
        <v>129</v>
      </c>
      <c r="S64" s="81">
        <v>26.666666666666668</v>
      </c>
      <c r="T64" s="82">
        <v>32</v>
      </c>
      <c r="U64" s="83"/>
      <c r="V64" s="84"/>
      <c r="W64" s="85">
        <f t="shared" si="2"/>
        <v>0</v>
      </c>
      <c r="X64" s="86">
        <f t="shared" si="3"/>
        <v>0</v>
      </c>
      <c r="Y64" s="59"/>
      <c r="Z64" s="87"/>
      <c r="AA64" s="88"/>
      <c r="AB64" s="89"/>
      <c r="AC64" s="90"/>
    </row>
    <row r="65" spans="1:29" ht="15.75" customHeight="1" x14ac:dyDescent="0.2">
      <c r="A65" s="64" t="s">
        <v>118</v>
      </c>
      <c r="B65" s="65" t="s">
        <v>119</v>
      </c>
      <c r="C65" s="66" t="s">
        <v>120</v>
      </c>
      <c r="D65" s="67" t="s">
        <v>136</v>
      </c>
      <c r="E65" s="68" t="s">
        <v>274</v>
      </c>
      <c r="F65" s="69"/>
      <c r="G65" s="70" t="s">
        <v>311</v>
      </c>
      <c r="H65" s="71" t="s">
        <v>312</v>
      </c>
      <c r="I65" s="68" t="s">
        <v>171</v>
      </c>
      <c r="J65" s="72">
        <v>2015</v>
      </c>
      <c r="K65" s="73">
        <v>0.375</v>
      </c>
      <c r="L65" s="74">
        <v>1</v>
      </c>
      <c r="M65" s="75" t="s">
        <v>126</v>
      </c>
      <c r="N65" s="76"/>
      <c r="O65" s="77"/>
      <c r="P65" s="78" t="s">
        <v>313</v>
      </c>
      <c r="Q65" s="79" t="s">
        <v>314</v>
      </c>
      <c r="R65" s="80" t="s">
        <v>169</v>
      </c>
      <c r="S65" s="81">
        <v>32</v>
      </c>
      <c r="T65" s="82">
        <v>32</v>
      </c>
      <c r="U65" s="83"/>
      <c r="V65" s="84"/>
      <c r="W65" s="85">
        <f t="shared" si="2"/>
        <v>0</v>
      </c>
      <c r="X65" s="86">
        <f t="shared" si="3"/>
        <v>0</v>
      </c>
      <c r="Y65" s="59"/>
      <c r="Z65" s="87"/>
      <c r="AA65" s="88"/>
      <c r="AB65" s="89"/>
      <c r="AC65" s="90"/>
    </row>
    <row r="66" spans="1:29" ht="15.75" customHeight="1" x14ac:dyDescent="0.2">
      <c r="A66" s="64" t="s">
        <v>118</v>
      </c>
      <c r="B66" s="65" t="s">
        <v>119</v>
      </c>
      <c r="C66" s="66" t="s">
        <v>317</v>
      </c>
      <c r="D66" s="67" t="s">
        <v>121</v>
      </c>
      <c r="E66" s="68" t="s">
        <v>122</v>
      </c>
      <c r="F66" s="69"/>
      <c r="G66" s="70" t="s">
        <v>152</v>
      </c>
      <c r="H66" s="71" t="s">
        <v>318</v>
      </c>
      <c r="I66" s="68" t="s">
        <v>125</v>
      </c>
      <c r="J66" s="72">
        <v>2021</v>
      </c>
      <c r="K66" s="73">
        <v>0.75</v>
      </c>
      <c r="L66" s="74">
        <v>7</v>
      </c>
      <c r="M66" s="75" t="s">
        <v>126</v>
      </c>
      <c r="N66" s="76"/>
      <c r="O66" s="77"/>
      <c r="P66" s="78" t="s">
        <v>319</v>
      </c>
      <c r="Q66" s="79" t="s">
        <v>320</v>
      </c>
      <c r="R66" s="80" t="s">
        <v>129</v>
      </c>
      <c r="S66" s="81">
        <v>27.5</v>
      </c>
      <c r="T66" s="82">
        <v>33</v>
      </c>
      <c r="U66" s="83"/>
      <c r="V66" s="84"/>
      <c r="W66" s="85">
        <f t="shared" si="2"/>
        <v>0</v>
      </c>
      <c r="X66" s="86">
        <f t="shared" si="3"/>
        <v>0</v>
      </c>
      <c r="Y66" s="59"/>
      <c r="Z66" s="87"/>
      <c r="AA66" s="88"/>
      <c r="AB66" s="89"/>
      <c r="AC66" s="90"/>
    </row>
    <row r="67" spans="1:29" ht="15.75" customHeight="1" x14ac:dyDescent="0.2">
      <c r="A67" s="64" t="s">
        <v>118</v>
      </c>
      <c r="B67" s="65" t="s">
        <v>119</v>
      </c>
      <c r="C67" s="66" t="s">
        <v>120</v>
      </c>
      <c r="D67" s="67" t="s">
        <v>121</v>
      </c>
      <c r="E67" s="68" t="s">
        <v>321</v>
      </c>
      <c r="F67" s="69"/>
      <c r="G67" s="70" t="s">
        <v>322</v>
      </c>
      <c r="H67" s="71" t="s">
        <v>323</v>
      </c>
      <c r="I67" s="68" t="s">
        <v>125</v>
      </c>
      <c r="J67" s="72">
        <v>2020</v>
      </c>
      <c r="K67" s="73">
        <v>0.75</v>
      </c>
      <c r="L67" s="74">
        <v>24</v>
      </c>
      <c r="M67" s="75" t="s">
        <v>126</v>
      </c>
      <c r="N67" s="76"/>
      <c r="O67" s="77"/>
      <c r="P67" s="78" t="s">
        <v>334</v>
      </c>
      <c r="Q67" s="79" t="s">
        <v>335</v>
      </c>
      <c r="R67" s="80" t="s">
        <v>129</v>
      </c>
      <c r="S67" s="81">
        <v>27.5</v>
      </c>
      <c r="T67" s="82">
        <v>33</v>
      </c>
      <c r="U67" s="83"/>
      <c r="V67" s="84"/>
      <c r="W67" s="85">
        <f t="shared" si="2"/>
        <v>0</v>
      </c>
      <c r="X67" s="86">
        <f t="shared" si="3"/>
        <v>0</v>
      </c>
      <c r="Y67" s="59"/>
      <c r="Z67" s="87"/>
      <c r="AA67" s="88"/>
      <c r="AB67" s="89"/>
      <c r="AC67" s="90"/>
    </row>
    <row r="68" spans="1:29" ht="15.75" customHeight="1" x14ac:dyDescent="0.2">
      <c r="A68" s="64" t="s">
        <v>118</v>
      </c>
      <c r="B68" s="65" t="s">
        <v>119</v>
      </c>
      <c r="C68" s="66" t="s">
        <v>120</v>
      </c>
      <c r="D68" s="67" t="s">
        <v>121</v>
      </c>
      <c r="E68" s="68" t="s">
        <v>321</v>
      </c>
      <c r="F68" s="69"/>
      <c r="G68" s="70" t="s">
        <v>322</v>
      </c>
      <c r="H68" s="71" t="s">
        <v>326</v>
      </c>
      <c r="I68" s="68" t="s">
        <v>125</v>
      </c>
      <c r="J68" s="72">
        <v>2020</v>
      </c>
      <c r="K68" s="73">
        <v>0.75</v>
      </c>
      <c r="L68" s="74">
        <v>24</v>
      </c>
      <c r="M68" s="75" t="s">
        <v>126</v>
      </c>
      <c r="N68" s="76"/>
      <c r="O68" s="77"/>
      <c r="P68" s="78" t="s">
        <v>334</v>
      </c>
      <c r="Q68" s="79" t="s">
        <v>337</v>
      </c>
      <c r="R68" s="80" t="s">
        <v>129</v>
      </c>
      <c r="S68" s="81">
        <v>27.5</v>
      </c>
      <c r="T68" s="82">
        <v>33</v>
      </c>
      <c r="U68" s="83"/>
      <c r="V68" s="84"/>
      <c r="W68" s="85">
        <f t="shared" si="2"/>
        <v>0</v>
      </c>
      <c r="X68" s="86">
        <f t="shared" si="3"/>
        <v>0</v>
      </c>
      <c r="Y68" s="59"/>
      <c r="Z68" s="87"/>
      <c r="AA68" s="88"/>
      <c r="AB68" s="89"/>
      <c r="AC68" s="90"/>
    </row>
    <row r="69" spans="1:29" ht="15.75" customHeight="1" x14ac:dyDescent="0.2">
      <c r="A69" s="64" t="s">
        <v>118</v>
      </c>
      <c r="B69" s="65" t="s">
        <v>119</v>
      </c>
      <c r="C69" s="66" t="s">
        <v>120</v>
      </c>
      <c r="D69" s="67" t="s">
        <v>121</v>
      </c>
      <c r="E69" s="68" t="s">
        <v>321</v>
      </c>
      <c r="F69" s="69"/>
      <c r="G69" s="70" t="s">
        <v>322</v>
      </c>
      <c r="H69" s="71" t="s">
        <v>328</v>
      </c>
      <c r="I69" s="68" t="s">
        <v>125</v>
      </c>
      <c r="J69" s="72">
        <v>2020</v>
      </c>
      <c r="K69" s="73">
        <v>0.75</v>
      </c>
      <c r="L69" s="74">
        <v>24</v>
      </c>
      <c r="M69" s="75" t="s">
        <v>126</v>
      </c>
      <c r="N69" s="76"/>
      <c r="O69" s="77"/>
      <c r="P69" s="78" t="s">
        <v>334</v>
      </c>
      <c r="Q69" s="79" t="s">
        <v>336</v>
      </c>
      <c r="R69" s="80" t="s">
        <v>129</v>
      </c>
      <c r="S69" s="81">
        <v>27.5</v>
      </c>
      <c r="T69" s="82">
        <v>33</v>
      </c>
      <c r="U69" s="83"/>
      <c r="V69" s="84"/>
      <c r="W69" s="85">
        <f t="shared" si="2"/>
        <v>0</v>
      </c>
      <c r="X69" s="86">
        <f t="shared" si="3"/>
        <v>0</v>
      </c>
      <c r="Y69" s="59"/>
      <c r="Z69" s="87"/>
      <c r="AA69" s="88"/>
      <c r="AB69" s="89"/>
      <c r="AC69" s="90"/>
    </row>
    <row r="70" spans="1:29" ht="15.75" customHeight="1" x14ac:dyDescent="0.2">
      <c r="A70" s="64" t="s">
        <v>118</v>
      </c>
      <c r="B70" s="65" t="s">
        <v>119</v>
      </c>
      <c r="C70" s="66" t="s">
        <v>120</v>
      </c>
      <c r="D70" s="67" t="s">
        <v>121</v>
      </c>
      <c r="E70" s="68" t="s">
        <v>321</v>
      </c>
      <c r="F70" s="69"/>
      <c r="G70" s="70" t="s">
        <v>322</v>
      </c>
      <c r="H70" s="71" t="s">
        <v>323</v>
      </c>
      <c r="I70" s="68" t="s">
        <v>125</v>
      </c>
      <c r="J70" s="72">
        <v>2019</v>
      </c>
      <c r="K70" s="73">
        <v>0.75</v>
      </c>
      <c r="L70" s="74">
        <v>24</v>
      </c>
      <c r="M70" s="75" t="s">
        <v>126</v>
      </c>
      <c r="N70" s="76"/>
      <c r="O70" s="77"/>
      <c r="P70" s="78" t="s">
        <v>324</v>
      </c>
      <c r="Q70" s="79" t="s">
        <v>325</v>
      </c>
      <c r="R70" s="80" t="s">
        <v>129</v>
      </c>
      <c r="S70" s="81">
        <v>27.5</v>
      </c>
      <c r="T70" s="82">
        <v>33</v>
      </c>
      <c r="U70" s="83"/>
      <c r="V70" s="84"/>
      <c r="W70" s="85">
        <f t="shared" si="2"/>
        <v>0</v>
      </c>
      <c r="X70" s="86">
        <f t="shared" si="3"/>
        <v>0</v>
      </c>
      <c r="Y70" s="59"/>
      <c r="Z70" s="87"/>
      <c r="AA70" s="88"/>
      <c r="AB70" s="89"/>
      <c r="AC70" s="90"/>
    </row>
    <row r="71" spans="1:29" ht="15.75" customHeight="1" x14ac:dyDescent="0.2">
      <c r="A71" s="64" t="s">
        <v>118</v>
      </c>
      <c r="B71" s="65" t="s">
        <v>119</v>
      </c>
      <c r="C71" s="66" t="s">
        <v>120</v>
      </c>
      <c r="D71" s="67" t="s">
        <v>121</v>
      </c>
      <c r="E71" s="68" t="s">
        <v>321</v>
      </c>
      <c r="F71" s="69"/>
      <c r="G71" s="70" t="s">
        <v>322</v>
      </c>
      <c r="H71" s="71" t="s">
        <v>326</v>
      </c>
      <c r="I71" s="68" t="s">
        <v>125</v>
      </c>
      <c r="J71" s="72">
        <v>2019</v>
      </c>
      <c r="K71" s="73">
        <v>0.75</v>
      </c>
      <c r="L71" s="74">
        <v>24</v>
      </c>
      <c r="M71" s="75" t="s">
        <v>126</v>
      </c>
      <c r="N71" s="76"/>
      <c r="O71" s="77"/>
      <c r="P71" s="78" t="s">
        <v>324</v>
      </c>
      <c r="Q71" s="79" t="s">
        <v>327</v>
      </c>
      <c r="R71" s="80" t="s">
        <v>129</v>
      </c>
      <c r="S71" s="81">
        <v>27.5</v>
      </c>
      <c r="T71" s="82">
        <v>33</v>
      </c>
      <c r="U71" s="83"/>
      <c r="V71" s="84"/>
      <c r="W71" s="85">
        <f t="shared" si="2"/>
        <v>0</v>
      </c>
      <c r="X71" s="86">
        <f t="shared" si="3"/>
        <v>0</v>
      </c>
      <c r="Y71" s="59"/>
      <c r="Z71" s="87"/>
      <c r="AA71" s="88"/>
      <c r="AB71" s="89"/>
      <c r="AC71" s="90"/>
    </row>
    <row r="72" spans="1:29" ht="15.75" customHeight="1" x14ac:dyDescent="0.2">
      <c r="A72" s="64" t="s">
        <v>118</v>
      </c>
      <c r="B72" s="65" t="s">
        <v>119</v>
      </c>
      <c r="C72" s="66" t="s">
        <v>120</v>
      </c>
      <c r="D72" s="67" t="s">
        <v>121</v>
      </c>
      <c r="E72" s="68" t="s">
        <v>321</v>
      </c>
      <c r="F72" s="69"/>
      <c r="G72" s="70" t="s">
        <v>322</v>
      </c>
      <c r="H72" s="71" t="s">
        <v>328</v>
      </c>
      <c r="I72" s="68" t="s">
        <v>125</v>
      </c>
      <c r="J72" s="72">
        <v>2019</v>
      </c>
      <c r="K72" s="73">
        <v>0.75</v>
      </c>
      <c r="L72" s="74">
        <v>24</v>
      </c>
      <c r="M72" s="75" t="s">
        <v>126</v>
      </c>
      <c r="N72" s="76"/>
      <c r="O72" s="77"/>
      <c r="P72" s="78" t="s">
        <v>324</v>
      </c>
      <c r="Q72" s="79" t="s">
        <v>329</v>
      </c>
      <c r="R72" s="80" t="s">
        <v>129</v>
      </c>
      <c r="S72" s="81">
        <v>27.5</v>
      </c>
      <c r="T72" s="82">
        <v>33</v>
      </c>
      <c r="U72" s="83"/>
      <c r="V72" s="84"/>
      <c r="W72" s="85">
        <f t="shared" si="2"/>
        <v>0</v>
      </c>
      <c r="X72" s="86">
        <f t="shared" si="3"/>
        <v>0</v>
      </c>
      <c r="Y72" s="59"/>
      <c r="Z72" s="87"/>
      <c r="AA72" s="88"/>
      <c r="AB72" s="89"/>
      <c r="AC72" s="90"/>
    </row>
    <row r="73" spans="1:29" ht="15.75" customHeight="1" x14ac:dyDescent="0.2">
      <c r="A73" s="64" t="s">
        <v>118</v>
      </c>
      <c r="B73" s="65" t="s">
        <v>119</v>
      </c>
      <c r="C73" s="66" t="s">
        <v>120</v>
      </c>
      <c r="D73" s="67" t="s">
        <v>330</v>
      </c>
      <c r="E73" s="68"/>
      <c r="F73" s="69"/>
      <c r="G73" s="70" t="s">
        <v>331</v>
      </c>
      <c r="H73" s="71" t="s">
        <v>332</v>
      </c>
      <c r="I73" s="68" t="s">
        <v>159</v>
      </c>
      <c r="J73" s="72">
        <v>2015</v>
      </c>
      <c r="K73" s="73">
        <v>0.75</v>
      </c>
      <c r="L73" s="74">
        <v>24</v>
      </c>
      <c r="M73" s="75" t="s">
        <v>126</v>
      </c>
      <c r="N73" s="76"/>
      <c r="O73" s="77"/>
      <c r="P73" s="78" t="s">
        <v>160</v>
      </c>
      <c r="Q73" s="79" t="s">
        <v>333</v>
      </c>
      <c r="R73" s="80" t="s">
        <v>129</v>
      </c>
      <c r="S73" s="81">
        <v>27.5</v>
      </c>
      <c r="T73" s="82">
        <v>33</v>
      </c>
      <c r="U73" s="83"/>
      <c r="V73" s="84"/>
      <c r="W73" s="85">
        <f t="shared" si="2"/>
        <v>0</v>
      </c>
      <c r="X73" s="86">
        <f t="shared" si="3"/>
        <v>0</v>
      </c>
      <c r="Y73" s="59"/>
      <c r="Z73" s="87"/>
      <c r="AA73" s="88"/>
      <c r="AB73" s="89"/>
      <c r="AC73" s="90"/>
    </row>
    <row r="74" spans="1:29" ht="15.75" customHeight="1" x14ac:dyDescent="0.2">
      <c r="A74" s="64" t="s">
        <v>118</v>
      </c>
      <c r="B74" s="65" t="s">
        <v>119</v>
      </c>
      <c r="C74" s="66" t="s">
        <v>120</v>
      </c>
      <c r="D74" s="67" t="s">
        <v>121</v>
      </c>
      <c r="E74" s="68" t="s">
        <v>122</v>
      </c>
      <c r="F74" s="69"/>
      <c r="G74" s="70" t="s">
        <v>152</v>
      </c>
      <c r="H74" s="71" t="s">
        <v>265</v>
      </c>
      <c r="I74" s="68" t="s">
        <v>125</v>
      </c>
      <c r="J74" s="72">
        <v>2021</v>
      </c>
      <c r="K74" s="73">
        <v>0.75</v>
      </c>
      <c r="L74" s="74">
        <v>24</v>
      </c>
      <c r="M74" s="75" t="s">
        <v>126</v>
      </c>
      <c r="N74" s="76"/>
      <c r="O74" s="77"/>
      <c r="P74" s="78" t="s">
        <v>338</v>
      </c>
      <c r="Q74" s="79" t="s">
        <v>339</v>
      </c>
      <c r="R74" s="80" t="s">
        <v>129</v>
      </c>
      <c r="S74" s="81">
        <v>28.333333333333336</v>
      </c>
      <c r="T74" s="82">
        <v>34</v>
      </c>
      <c r="U74" s="83"/>
      <c r="V74" s="84"/>
      <c r="W74" s="85">
        <f t="shared" si="2"/>
        <v>0</v>
      </c>
      <c r="X74" s="86">
        <f t="shared" si="3"/>
        <v>0</v>
      </c>
      <c r="Y74" s="59"/>
      <c r="Z74" s="87"/>
      <c r="AA74" s="88"/>
      <c r="AB74" s="89"/>
      <c r="AC74" s="90"/>
    </row>
    <row r="75" spans="1:29" ht="15.75" customHeight="1" x14ac:dyDescent="0.2">
      <c r="A75" s="64" t="s">
        <v>118</v>
      </c>
      <c r="B75" s="65" t="s">
        <v>119</v>
      </c>
      <c r="C75" s="66" t="s">
        <v>120</v>
      </c>
      <c r="D75" s="67" t="s">
        <v>362</v>
      </c>
      <c r="E75" s="68" t="s">
        <v>363</v>
      </c>
      <c r="F75" s="69"/>
      <c r="G75" s="70" t="s">
        <v>364</v>
      </c>
      <c r="H75" s="71" t="s">
        <v>381</v>
      </c>
      <c r="I75" s="68" t="s">
        <v>171</v>
      </c>
      <c r="J75" s="72">
        <v>2021</v>
      </c>
      <c r="K75" s="73">
        <v>0.75</v>
      </c>
      <c r="L75" s="74">
        <v>4</v>
      </c>
      <c r="M75" s="75" t="s">
        <v>126</v>
      </c>
      <c r="N75" s="76"/>
      <c r="O75" s="77"/>
      <c r="P75" s="78" t="s">
        <v>366</v>
      </c>
      <c r="Q75" s="79" t="s">
        <v>382</v>
      </c>
      <c r="R75" s="100" t="s">
        <v>129</v>
      </c>
      <c r="S75" s="81">
        <v>29.166666666666668</v>
      </c>
      <c r="T75" s="82">
        <v>35</v>
      </c>
      <c r="U75" s="83"/>
      <c r="V75" s="84"/>
      <c r="W75" s="85">
        <f t="shared" si="2"/>
        <v>0</v>
      </c>
      <c r="X75" s="86">
        <f t="shared" si="3"/>
        <v>0</v>
      </c>
      <c r="Y75" s="59"/>
      <c r="Z75" s="87"/>
      <c r="AA75" s="88"/>
      <c r="AB75" s="89"/>
      <c r="AC75" s="90"/>
    </row>
    <row r="76" spans="1:29" ht="15.75" customHeight="1" x14ac:dyDescent="0.2">
      <c r="A76" s="64" t="s">
        <v>118</v>
      </c>
      <c r="B76" s="65" t="s">
        <v>119</v>
      </c>
      <c r="C76" s="66" t="s">
        <v>120</v>
      </c>
      <c r="D76" s="67" t="s">
        <v>362</v>
      </c>
      <c r="E76" s="68" t="s">
        <v>363</v>
      </c>
      <c r="F76" s="69"/>
      <c r="G76" s="70" t="s">
        <v>364</v>
      </c>
      <c r="H76" s="71" t="s">
        <v>365</v>
      </c>
      <c r="I76" s="68" t="s">
        <v>171</v>
      </c>
      <c r="J76" s="72">
        <v>2021</v>
      </c>
      <c r="K76" s="73">
        <v>0.75</v>
      </c>
      <c r="L76" s="74">
        <v>2</v>
      </c>
      <c r="M76" s="75" t="s">
        <v>126</v>
      </c>
      <c r="N76" s="76"/>
      <c r="O76" s="77"/>
      <c r="P76" s="78" t="s">
        <v>366</v>
      </c>
      <c r="Q76" s="79" t="s">
        <v>367</v>
      </c>
      <c r="R76" s="80" t="s">
        <v>129</v>
      </c>
      <c r="S76" s="81">
        <v>29.166666666666668</v>
      </c>
      <c r="T76" s="82">
        <v>35</v>
      </c>
      <c r="U76" s="83"/>
      <c r="V76" s="84"/>
      <c r="W76" s="85">
        <f t="shared" si="2"/>
        <v>0</v>
      </c>
      <c r="X76" s="86">
        <f t="shared" si="3"/>
        <v>0</v>
      </c>
      <c r="Y76" s="59"/>
      <c r="Z76" s="87"/>
      <c r="AA76" s="88"/>
      <c r="AB76" s="89"/>
      <c r="AC76" s="90"/>
    </row>
    <row r="77" spans="1:29" ht="15.75" customHeight="1" x14ac:dyDescent="0.2">
      <c r="A77" s="64" t="s">
        <v>118</v>
      </c>
      <c r="B77" s="65" t="s">
        <v>119</v>
      </c>
      <c r="C77" s="66" t="s">
        <v>120</v>
      </c>
      <c r="D77" s="67" t="s">
        <v>362</v>
      </c>
      <c r="E77" s="68" t="s">
        <v>363</v>
      </c>
      <c r="F77" s="69"/>
      <c r="G77" s="70" t="s">
        <v>385</v>
      </c>
      <c r="H77" s="71" t="s">
        <v>400</v>
      </c>
      <c r="I77" s="68" t="s">
        <v>171</v>
      </c>
      <c r="J77" s="72">
        <v>2020</v>
      </c>
      <c r="K77" s="73">
        <v>0.75</v>
      </c>
      <c r="L77" s="74">
        <v>8</v>
      </c>
      <c r="M77" s="75" t="s">
        <v>126</v>
      </c>
      <c r="N77" s="76"/>
      <c r="O77" s="77"/>
      <c r="P77" s="78" t="s">
        <v>388</v>
      </c>
      <c r="Q77" s="79" t="s">
        <v>401</v>
      </c>
      <c r="R77" s="100" t="s">
        <v>129</v>
      </c>
      <c r="S77" s="81">
        <v>29.166666666666668</v>
      </c>
      <c r="T77" s="82">
        <v>35</v>
      </c>
      <c r="U77" s="83"/>
      <c r="V77" s="84"/>
      <c r="W77" s="85">
        <f t="shared" si="2"/>
        <v>0</v>
      </c>
      <c r="X77" s="86">
        <f t="shared" si="3"/>
        <v>0</v>
      </c>
      <c r="Y77" s="59"/>
      <c r="Z77" s="87"/>
      <c r="AA77" s="88"/>
      <c r="AB77" s="89"/>
      <c r="AC77" s="90"/>
    </row>
    <row r="78" spans="1:29" ht="15.75" customHeight="1" x14ac:dyDescent="0.2">
      <c r="A78" s="64" t="s">
        <v>118</v>
      </c>
      <c r="B78" s="65" t="s">
        <v>135</v>
      </c>
      <c r="C78" s="66" t="s">
        <v>120</v>
      </c>
      <c r="D78" s="67" t="s">
        <v>362</v>
      </c>
      <c r="E78" s="68" t="s">
        <v>363</v>
      </c>
      <c r="F78" s="69"/>
      <c r="G78" s="70" t="s">
        <v>385</v>
      </c>
      <c r="H78" s="71" t="s">
        <v>386</v>
      </c>
      <c r="I78" s="68" t="s">
        <v>387</v>
      </c>
      <c r="J78" s="72">
        <v>2020</v>
      </c>
      <c r="K78" s="73">
        <v>0.75</v>
      </c>
      <c r="L78" s="74">
        <v>5</v>
      </c>
      <c r="M78" s="75" t="s">
        <v>126</v>
      </c>
      <c r="N78" s="76"/>
      <c r="O78" s="77"/>
      <c r="P78" s="78" t="s">
        <v>388</v>
      </c>
      <c r="Q78" s="79" t="s">
        <v>389</v>
      </c>
      <c r="R78" s="100" t="s">
        <v>129</v>
      </c>
      <c r="S78" s="81">
        <v>29.166666666666668</v>
      </c>
      <c r="T78" s="82">
        <v>35</v>
      </c>
      <c r="U78" s="83"/>
      <c r="V78" s="84"/>
      <c r="W78" s="85">
        <f t="shared" si="2"/>
        <v>0</v>
      </c>
      <c r="X78" s="86">
        <f t="shared" si="3"/>
        <v>0</v>
      </c>
      <c r="Y78" s="59"/>
      <c r="Z78" s="87"/>
      <c r="AA78" s="88"/>
      <c r="AB78" s="89"/>
      <c r="AC78" s="90"/>
    </row>
    <row r="79" spans="1:29" ht="15.75" customHeight="1" x14ac:dyDescent="0.2">
      <c r="A79" s="64" t="s">
        <v>118</v>
      </c>
      <c r="B79" s="65" t="s">
        <v>119</v>
      </c>
      <c r="C79" s="66" t="s">
        <v>120</v>
      </c>
      <c r="D79" s="67" t="s">
        <v>121</v>
      </c>
      <c r="E79" s="68" t="s">
        <v>122</v>
      </c>
      <c r="F79" s="69"/>
      <c r="G79" s="70" t="s">
        <v>123</v>
      </c>
      <c r="H79" s="71" t="s">
        <v>398</v>
      </c>
      <c r="I79" s="68" t="s">
        <v>125</v>
      </c>
      <c r="J79" s="72">
        <v>2020</v>
      </c>
      <c r="K79" s="73">
        <v>0.75</v>
      </c>
      <c r="L79" s="74">
        <v>8</v>
      </c>
      <c r="M79" s="75" t="s">
        <v>126</v>
      </c>
      <c r="N79" s="76"/>
      <c r="O79" s="77"/>
      <c r="P79" s="78" t="s">
        <v>127</v>
      </c>
      <c r="Q79" s="79" t="s">
        <v>399</v>
      </c>
      <c r="R79" s="100" t="s">
        <v>129</v>
      </c>
      <c r="S79" s="81">
        <v>29.166666666666668</v>
      </c>
      <c r="T79" s="82">
        <v>35</v>
      </c>
      <c r="U79" s="83"/>
      <c r="V79" s="84"/>
      <c r="W79" s="85">
        <f t="shared" ref="W79:W110" si="4">V79*S79</f>
        <v>0</v>
      </c>
      <c r="X79" s="86">
        <f t="shared" ref="X79:X110" si="5">V79*T79</f>
        <v>0</v>
      </c>
      <c r="Y79" s="59"/>
      <c r="Z79" s="87"/>
      <c r="AA79" s="88"/>
      <c r="AB79" s="89"/>
      <c r="AC79" s="90"/>
    </row>
    <row r="80" spans="1:29" ht="15.75" customHeight="1" x14ac:dyDescent="0.2">
      <c r="A80" s="64" t="s">
        <v>118</v>
      </c>
      <c r="B80" s="65" t="s">
        <v>119</v>
      </c>
      <c r="C80" s="66" t="s">
        <v>120</v>
      </c>
      <c r="D80" s="67" t="s">
        <v>362</v>
      </c>
      <c r="E80" s="68" t="s">
        <v>363</v>
      </c>
      <c r="F80" s="69"/>
      <c r="G80" s="70" t="s">
        <v>368</v>
      </c>
      <c r="H80" s="71" t="s">
        <v>369</v>
      </c>
      <c r="I80" s="68" t="s">
        <v>171</v>
      </c>
      <c r="J80" s="72">
        <v>2019</v>
      </c>
      <c r="K80" s="73">
        <v>0.75</v>
      </c>
      <c r="L80" s="74">
        <v>2</v>
      </c>
      <c r="M80" s="75" t="s">
        <v>126</v>
      </c>
      <c r="N80" s="76"/>
      <c r="O80" s="77"/>
      <c r="P80" s="78" t="s">
        <v>370</v>
      </c>
      <c r="Q80" s="79" t="s">
        <v>371</v>
      </c>
      <c r="R80" s="80" t="s">
        <v>129</v>
      </c>
      <c r="S80" s="81">
        <v>29.166666666666668</v>
      </c>
      <c r="T80" s="82">
        <v>35</v>
      </c>
      <c r="U80" s="83"/>
      <c r="V80" s="84"/>
      <c r="W80" s="85">
        <f t="shared" si="4"/>
        <v>0</v>
      </c>
      <c r="X80" s="86">
        <f t="shared" si="5"/>
        <v>0</v>
      </c>
      <c r="Y80" s="59"/>
      <c r="Z80" s="87"/>
      <c r="AA80" s="88"/>
      <c r="AB80" s="89"/>
      <c r="AC80" s="90"/>
    </row>
    <row r="81" spans="1:29" ht="15.75" customHeight="1" x14ac:dyDescent="0.2">
      <c r="A81" s="64" t="s">
        <v>118</v>
      </c>
      <c r="B81" s="65" t="s">
        <v>119</v>
      </c>
      <c r="C81" s="66" t="s">
        <v>120</v>
      </c>
      <c r="D81" s="67" t="s">
        <v>136</v>
      </c>
      <c r="E81" s="68" t="s">
        <v>179</v>
      </c>
      <c r="F81" s="69"/>
      <c r="G81" s="70" t="s">
        <v>350</v>
      </c>
      <c r="H81" s="71" t="s">
        <v>351</v>
      </c>
      <c r="I81" s="68" t="s">
        <v>182</v>
      </c>
      <c r="J81" s="72">
        <v>2018</v>
      </c>
      <c r="K81" s="73">
        <v>0.75</v>
      </c>
      <c r="L81" s="74">
        <v>1</v>
      </c>
      <c r="M81" s="75" t="s">
        <v>126</v>
      </c>
      <c r="N81" s="76"/>
      <c r="O81" s="77"/>
      <c r="P81" s="78" t="s">
        <v>352</v>
      </c>
      <c r="Q81" s="79" t="s">
        <v>353</v>
      </c>
      <c r="R81" s="100" t="s">
        <v>169</v>
      </c>
      <c r="S81" s="81">
        <v>35</v>
      </c>
      <c r="T81" s="82">
        <v>35</v>
      </c>
      <c r="U81" s="83"/>
      <c r="V81" s="84"/>
      <c r="W81" s="85">
        <f t="shared" si="4"/>
        <v>0</v>
      </c>
      <c r="X81" s="86">
        <f t="shared" si="5"/>
        <v>0</v>
      </c>
      <c r="Y81" s="59"/>
      <c r="Z81" s="87"/>
      <c r="AA81" s="88"/>
      <c r="AB81" s="89"/>
      <c r="AC81" s="90"/>
    </row>
    <row r="82" spans="1:29" ht="15.75" customHeight="1" x14ac:dyDescent="0.2">
      <c r="A82" s="64" t="s">
        <v>118</v>
      </c>
      <c r="B82" s="65" t="s">
        <v>119</v>
      </c>
      <c r="C82" s="66" t="s">
        <v>120</v>
      </c>
      <c r="D82" s="67" t="s">
        <v>121</v>
      </c>
      <c r="E82" s="68" t="s">
        <v>321</v>
      </c>
      <c r="F82" s="69"/>
      <c r="G82" s="70" t="s">
        <v>358</v>
      </c>
      <c r="H82" s="71" t="s">
        <v>359</v>
      </c>
      <c r="I82" s="68" t="s">
        <v>125</v>
      </c>
      <c r="J82" s="72">
        <v>2018</v>
      </c>
      <c r="K82" s="73">
        <v>0.75</v>
      </c>
      <c r="L82" s="74">
        <v>2</v>
      </c>
      <c r="M82" s="75" t="s">
        <v>126</v>
      </c>
      <c r="N82" s="76"/>
      <c r="O82" s="77"/>
      <c r="P82" s="78" t="s">
        <v>360</v>
      </c>
      <c r="Q82" s="79" t="s">
        <v>361</v>
      </c>
      <c r="R82" s="100" t="s">
        <v>169</v>
      </c>
      <c r="S82" s="81">
        <v>35</v>
      </c>
      <c r="T82" s="82">
        <v>35</v>
      </c>
      <c r="U82" s="83"/>
      <c r="V82" s="84"/>
      <c r="W82" s="85">
        <f t="shared" si="4"/>
        <v>0</v>
      </c>
      <c r="X82" s="86">
        <f t="shared" si="5"/>
        <v>0</v>
      </c>
      <c r="Y82" s="59"/>
      <c r="Z82" s="87"/>
      <c r="AA82" s="88"/>
      <c r="AB82" s="89"/>
      <c r="AC82" s="90"/>
    </row>
    <row r="83" spans="1:29" ht="15.75" customHeight="1" x14ac:dyDescent="0.2">
      <c r="A83" s="64" t="s">
        <v>118</v>
      </c>
      <c r="B83" s="65" t="s">
        <v>119</v>
      </c>
      <c r="C83" s="66" t="s">
        <v>120</v>
      </c>
      <c r="D83" s="67" t="s">
        <v>121</v>
      </c>
      <c r="E83" s="68" t="s">
        <v>321</v>
      </c>
      <c r="F83" s="69"/>
      <c r="G83" s="70" t="s">
        <v>322</v>
      </c>
      <c r="H83" s="71" t="s">
        <v>328</v>
      </c>
      <c r="I83" s="68" t="s">
        <v>125</v>
      </c>
      <c r="J83" s="72">
        <v>2018</v>
      </c>
      <c r="K83" s="73">
        <v>0.75</v>
      </c>
      <c r="L83" s="74">
        <v>18</v>
      </c>
      <c r="M83" s="75" t="s">
        <v>126</v>
      </c>
      <c r="N83" s="76"/>
      <c r="O83" s="77"/>
      <c r="P83" s="78" t="s">
        <v>307</v>
      </c>
      <c r="Q83" s="79" t="s">
        <v>404</v>
      </c>
      <c r="R83" s="100" t="s">
        <v>129</v>
      </c>
      <c r="S83" s="81">
        <v>29.166666666666668</v>
      </c>
      <c r="T83" s="82">
        <v>35</v>
      </c>
      <c r="U83" s="83"/>
      <c r="V83" s="84"/>
      <c r="W83" s="85">
        <f t="shared" si="4"/>
        <v>0</v>
      </c>
      <c r="X83" s="86">
        <f t="shared" si="5"/>
        <v>0</v>
      </c>
      <c r="Y83" s="59"/>
      <c r="Z83" s="87"/>
      <c r="AA83" s="88"/>
      <c r="AB83" s="89"/>
      <c r="AC83" s="90"/>
    </row>
    <row r="84" spans="1:29" ht="15.75" customHeight="1" x14ac:dyDescent="0.2">
      <c r="A84" s="64" t="s">
        <v>118</v>
      </c>
      <c r="B84" s="65" t="s">
        <v>135</v>
      </c>
      <c r="C84" s="66" t="s">
        <v>120</v>
      </c>
      <c r="D84" s="67" t="s">
        <v>136</v>
      </c>
      <c r="E84" s="68" t="s">
        <v>344</v>
      </c>
      <c r="F84" s="69" t="s">
        <v>345</v>
      </c>
      <c r="G84" s="70" t="s">
        <v>346</v>
      </c>
      <c r="H84" s="71" t="s">
        <v>347</v>
      </c>
      <c r="I84" s="68" t="s">
        <v>140</v>
      </c>
      <c r="J84" s="72">
        <v>2017</v>
      </c>
      <c r="K84" s="73">
        <v>0.75</v>
      </c>
      <c r="L84" s="74">
        <v>1</v>
      </c>
      <c r="M84" s="75" t="s">
        <v>126</v>
      </c>
      <c r="N84" s="76"/>
      <c r="O84" s="77"/>
      <c r="P84" s="78" t="s">
        <v>348</v>
      </c>
      <c r="Q84" s="79" t="s">
        <v>349</v>
      </c>
      <c r="R84" s="80" t="s">
        <v>169</v>
      </c>
      <c r="S84" s="81">
        <v>35</v>
      </c>
      <c r="T84" s="82">
        <v>35</v>
      </c>
      <c r="U84" s="83"/>
      <c r="V84" s="84"/>
      <c r="W84" s="85">
        <f t="shared" si="4"/>
        <v>0</v>
      </c>
      <c r="X84" s="86">
        <f t="shared" si="5"/>
        <v>0</v>
      </c>
      <c r="Y84" s="59"/>
      <c r="Z84" s="87"/>
      <c r="AA84" s="88"/>
      <c r="AB84" s="89"/>
      <c r="AC84" s="90"/>
    </row>
    <row r="85" spans="1:29" ht="15.75" customHeight="1" x14ac:dyDescent="0.2">
      <c r="A85" s="64" t="s">
        <v>118</v>
      </c>
      <c r="B85" s="65" t="s">
        <v>135</v>
      </c>
      <c r="C85" s="66" t="s">
        <v>120</v>
      </c>
      <c r="D85" s="67" t="s">
        <v>136</v>
      </c>
      <c r="E85" s="68" t="s">
        <v>344</v>
      </c>
      <c r="F85" s="69"/>
      <c r="G85" s="70" t="s">
        <v>394</v>
      </c>
      <c r="H85" s="71" t="s">
        <v>395</v>
      </c>
      <c r="I85" s="68" t="s">
        <v>140</v>
      </c>
      <c r="J85" s="72">
        <v>2015</v>
      </c>
      <c r="K85" s="73">
        <v>0.75</v>
      </c>
      <c r="L85" s="74">
        <v>24</v>
      </c>
      <c r="M85" s="75" t="s">
        <v>126</v>
      </c>
      <c r="N85" s="76"/>
      <c r="O85" s="77"/>
      <c r="P85" s="78" t="s">
        <v>405</v>
      </c>
      <c r="Q85" s="79" t="s">
        <v>406</v>
      </c>
      <c r="R85" s="80" t="s">
        <v>129</v>
      </c>
      <c r="S85" s="81">
        <v>29.166666666666668</v>
      </c>
      <c r="T85" s="82">
        <v>35</v>
      </c>
      <c r="U85" s="83"/>
      <c r="V85" s="84"/>
      <c r="W85" s="85">
        <f t="shared" si="4"/>
        <v>0</v>
      </c>
      <c r="X85" s="86">
        <f t="shared" si="5"/>
        <v>0</v>
      </c>
      <c r="Y85" s="59"/>
      <c r="Z85" s="87"/>
      <c r="AA85" s="88"/>
      <c r="AB85" s="89"/>
      <c r="AC85" s="90"/>
    </row>
    <row r="86" spans="1:29" ht="15.75" customHeight="1" x14ac:dyDescent="0.2">
      <c r="A86" s="64" t="s">
        <v>118</v>
      </c>
      <c r="B86" s="65" t="s">
        <v>135</v>
      </c>
      <c r="C86" s="66" t="s">
        <v>120</v>
      </c>
      <c r="D86" s="67" t="s">
        <v>362</v>
      </c>
      <c r="E86" s="68" t="s">
        <v>372</v>
      </c>
      <c r="F86" s="69" t="s">
        <v>373</v>
      </c>
      <c r="G86" s="70" t="s">
        <v>374</v>
      </c>
      <c r="H86" s="71" t="s">
        <v>375</v>
      </c>
      <c r="I86" s="68" t="s">
        <v>147</v>
      </c>
      <c r="J86" s="72">
        <v>2015</v>
      </c>
      <c r="K86" s="73">
        <v>0.375</v>
      </c>
      <c r="L86" s="74">
        <v>2</v>
      </c>
      <c r="M86" s="75" t="s">
        <v>126</v>
      </c>
      <c r="N86" s="76"/>
      <c r="O86" s="77"/>
      <c r="P86" s="78" t="s">
        <v>376</v>
      </c>
      <c r="Q86" s="79" t="s">
        <v>377</v>
      </c>
      <c r="R86" s="80" t="s">
        <v>169</v>
      </c>
      <c r="S86" s="81">
        <v>35</v>
      </c>
      <c r="T86" s="82">
        <v>35</v>
      </c>
      <c r="U86" s="83"/>
      <c r="V86" s="84"/>
      <c r="W86" s="85">
        <f t="shared" si="4"/>
        <v>0</v>
      </c>
      <c r="X86" s="86">
        <f t="shared" si="5"/>
        <v>0</v>
      </c>
      <c r="Y86" s="59"/>
      <c r="Z86" s="87"/>
      <c r="AA86" s="88"/>
      <c r="AB86" s="89"/>
      <c r="AC86" s="90"/>
    </row>
    <row r="87" spans="1:29" ht="15.75" customHeight="1" x14ac:dyDescent="0.2">
      <c r="A87" s="64" t="s">
        <v>118</v>
      </c>
      <c r="B87" s="65" t="s">
        <v>119</v>
      </c>
      <c r="C87" s="66" t="s">
        <v>120</v>
      </c>
      <c r="D87" s="67" t="s">
        <v>362</v>
      </c>
      <c r="E87" s="68" t="s">
        <v>390</v>
      </c>
      <c r="F87" s="69"/>
      <c r="G87" s="70" t="s">
        <v>391</v>
      </c>
      <c r="H87" s="71" t="s">
        <v>392</v>
      </c>
      <c r="I87" s="68" t="s">
        <v>147</v>
      </c>
      <c r="J87" s="72">
        <v>2015</v>
      </c>
      <c r="K87" s="73">
        <v>0.75</v>
      </c>
      <c r="L87" s="74">
        <v>6</v>
      </c>
      <c r="M87" s="75" t="s">
        <v>126</v>
      </c>
      <c r="N87" s="76"/>
      <c r="O87" s="77"/>
      <c r="P87" s="78" t="s">
        <v>260</v>
      </c>
      <c r="Q87" s="79" t="s">
        <v>393</v>
      </c>
      <c r="R87" s="100" t="s">
        <v>129</v>
      </c>
      <c r="S87" s="81">
        <v>29.166666666666668</v>
      </c>
      <c r="T87" s="82">
        <v>35</v>
      </c>
      <c r="U87" s="83"/>
      <c r="V87" s="84"/>
      <c r="W87" s="85">
        <f t="shared" si="4"/>
        <v>0</v>
      </c>
      <c r="X87" s="86">
        <f t="shared" si="5"/>
        <v>0</v>
      </c>
      <c r="Y87" s="59"/>
      <c r="Z87" s="87"/>
      <c r="AA87" s="88"/>
      <c r="AB87" s="89"/>
      <c r="AC87" s="90"/>
    </row>
    <row r="88" spans="1:29" ht="15.75" customHeight="1" x14ac:dyDescent="0.2">
      <c r="A88" s="64" t="s">
        <v>118</v>
      </c>
      <c r="B88" s="65" t="s">
        <v>135</v>
      </c>
      <c r="C88" s="66" t="s">
        <v>120</v>
      </c>
      <c r="D88" s="67" t="s">
        <v>136</v>
      </c>
      <c r="E88" s="68" t="s">
        <v>344</v>
      </c>
      <c r="F88" s="69"/>
      <c r="G88" s="70" t="s">
        <v>394</v>
      </c>
      <c r="H88" s="71" t="s">
        <v>395</v>
      </c>
      <c r="I88" s="68" t="s">
        <v>140</v>
      </c>
      <c r="J88" s="72">
        <v>2014</v>
      </c>
      <c r="K88" s="73">
        <v>0.75</v>
      </c>
      <c r="L88" s="74">
        <v>6</v>
      </c>
      <c r="M88" s="75" t="s">
        <v>126</v>
      </c>
      <c r="N88" s="76"/>
      <c r="O88" s="77"/>
      <c r="P88" s="78" t="s">
        <v>396</v>
      </c>
      <c r="Q88" s="79" t="s">
        <v>397</v>
      </c>
      <c r="R88" s="100" t="s">
        <v>129</v>
      </c>
      <c r="S88" s="81">
        <v>29.166666666666668</v>
      </c>
      <c r="T88" s="82">
        <v>35</v>
      </c>
      <c r="U88" s="83"/>
      <c r="V88" s="84"/>
      <c r="W88" s="85">
        <f t="shared" si="4"/>
        <v>0</v>
      </c>
      <c r="X88" s="86">
        <f t="shared" si="5"/>
        <v>0</v>
      </c>
      <c r="Y88" s="59"/>
      <c r="Z88" s="87"/>
      <c r="AA88" s="88"/>
      <c r="AB88" s="89"/>
      <c r="AC88" s="90"/>
    </row>
    <row r="89" spans="1:29" ht="15.75" customHeight="1" x14ac:dyDescent="0.2">
      <c r="A89" s="64" t="s">
        <v>118</v>
      </c>
      <c r="B89" s="65" t="s">
        <v>135</v>
      </c>
      <c r="C89" s="66" t="s">
        <v>120</v>
      </c>
      <c r="D89" s="67" t="s">
        <v>136</v>
      </c>
      <c r="E89" s="68" t="s">
        <v>344</v>
      </c>
      <c r="F89" s="69"/>
      <c r="G89" s="70" t="s">
        <v>394</v>
      </c>
      <c r="H89" s="71" t="s">
        <v>395</v>
      </c>
      <c r="I89" s="68" t="s">
        <v>140</v>
      </c>
      <c r="J89" s="72">
        <v>2013</v>
      </c>
      <c r="K89" s="73">
        <v>0.75</v>
      </c>
      <c r="L89" s="74">
        <v>8</v>
      </c>
      <c r="M89" s="75" t="s">
        <v>126</v>
      </c>
      <c r="N89" s="76"/>
      <c r="O89" s="77"/>
      <c r="P89" s="78" t="s">
        <v>402</v>
      </c>
      <c r="Q89" s="79" t="s">
        <v>403</v>
      </c>
      <c r="R89" s="80" t="s">
        <v>129</v>
      </c>
      <c r="S89" s="81">
        <v>29.166666666666668</v>
      </c>
      <c r="T89" s="82">
        <v>35</v>
      </c>
      <c r="U89" s="83"/>
      <c r="V89" s="84"/>
      <c r="W89" s="85">
        <f t="shared" si="4"/>
        <v>0</v>
      </c>
      <c r="X89" s="86">
        <f t="shared" si="5"/>
        <v>0</v>
      </c>
      <c r="Y89" s="59"/>
      <c r="Z89" s="87"/>
      <c r="AA89" s="88"/>
      <c r="AB89" s="89"/>
      <c r="AC89" s="90"/>
    </row>
    <row r="90" spans="1:29" ht="15.75" customHeight="1" x14ac:dyDescent="0.2">
      <c r="A90" s="64" t="s">
        <v>118</v>
      </c>
      <c r="B90" s="65" t="s">
        <v>119</v>
      </c>
      <c r="C90" s="66" t="s">
        <v>120</v>
      </c>
      <c r="D90" s="67" t="s">
        <v>136</v>
      </c>
      <c r="E90" s="68" t="s">
        <v>144</v>
      </c>
      <c r="F90" s="69"/>
      <c r="G90" s="70" t="s">
        <v>145</v>
      </c>
      <c r="H90" s="71" t="s">
        <v>378</v>
      </c>
      <c r="I90" s="68" t="s">
        <v>125</v>
      </c>
      <c r="J90" s="72">
        <v>2012</v>
      </c>
      <c r="K90" s="73">
        <v>0.75</v>
      </c>
      <c r="L90" s="74">
        <v>3</v>
      </c>
      <c r="M90" s="75" t="s">
        <v>126</v>
      </c>
      <c r="N90" s="76"/>
      <c r="O90" s="77"/>
      <c r="P90" s="78" t="s">
        <v>379</v>
      </c>
      <c r="Q90" s="79" t="s">
        <v>380</v>
      </c>
      <c r="R90" s="100" t="s">
        <v>129</v>
      </c>
      <c r="S90" s="81">
        <v>29.166666666666668</v>
      </c>
      <c r="T90" s="82">
        <v>35</v>
      </c>
      <c r="U90" s="83"/>
      <c r="V90" s="84"/>
      <c r="W90" s="85">
        <f t="shared" si="4"/>
        <v>0</v>
      </c>
      <c r="X90" s="86">
        <f t="shared" si="5"/>
        <v>0</v>
      </c>
      <c r="Y90" s="59"/>
      <c r="Z90" s="87"/>
      <c r="AA90" s="88"/>
      <c r="AB90" s="89"/>
      <c r="AC90" s="90"/>
    </row>
    <row r="91" spans="1:29" ht="15.75" customHeight="1" x14ac:dyDescent="0.2">
      <c r="A91" s="64" t="s">
        <v>118</v>
      </c>
      <c r="B91" s="65" t="s">
        <v>119</v>
      </c>
      <c r="C91" s="66" t="s">
        <v>120</v>
      </c>
      <c r="D91" s="67" t="s">
        <v>136</v>
      </c>
      <c r="E91" s="68" t="s">
        <v>179</v>
      </c>
      <c r="F91" s="69"/>
      <c r="G91" s="70" t="s">
        <v>350</v>
      </c>
      <c r="H91" s="71" t="s">
        <v>354</v>
      </c>
      <c r="I91" s="68" t="s">
        <v>355</v>
      </c>
      <c r="J91" s="72">
        <v>2012</v>
      </c>
      <c r="K91" s="73">
        <v>0.5</v>
      </c>
      <c r="L91" s="74">
        <v>1</v>
      </c>
      <c r="M91" s="75" t="s">
        <v>126</v>
      </c>
      <c r="N91" s="76"/>
      <c r="O91" s="77"/>
      <c r="P91" s="78" t="s">
        <v>356</v>
      </c>
      <c r="Q91" s="79" t="s">
        <v>357</v>
      </c>
      <c r="R91" s="80" t="s">
        <v>169</v>
      </c>
      <c r="S91" s="81">
        <v>35</v>
      </c>
      <c r="T91" s="82">
        <v>35</v>
      </c>
      <c r="U91" s="83"/>
      <c r="V91" s="84"/>
      <c r="W91" s="85">
        <f t="shared" si="4"/>
        <v>0</v>
      </c>
      <c r="X91" s="86">
        <f t="shared" si="5"/>
        <v>0</v>
      </c>
      <c r="Y91" s="59"/>
      <c r="Z91" s="87"/>
      <c r="AA91" s="88"/>
      <c r="AB91" s="89"/>
      <c r="AC91" s="90"/>
    </row>
    <row r="92" spans="1:29" ht="15.75" customHeight="1" x14ac:dyDescent="0.2">
      <c r="A92" s="64" t="s">
        <v>118</v>
      </c>
      <c r="B92" s="65" t="s">
        <v>135</v>
      </c>
      <c r="C92" s="66" t="s">
        <v>120</v>
      </c>
      <c r="D92" s="67" t="s">
        <v>136</v>
      </c>
      <c r="E92" s="68" t="s">
        <v>274</v>
      </c>
      <c r="F92" s="69"/>
      <c r="G92" s="70" t="s">
        <v>383</v>
      </c>
      <c r="H92" s="71" t="s">
        <v>341</v>
      </c>
      <c r="I92" s="68" t="s">
        <v>147</v>
      </c>
      <c r="J92" s="72">
        <v>2004</v>
      </c>
      <c r="K92" s="73">
        <v>0.75</v>
      </c>
      <c r="L92" s="74">
        <v>4</v>
      </c>
      <c r="M92" s="75" t="s">
        <v>126</v>
      </c>
      <c r="N92" s="76"/>
      <c r="O92" s="77"/>
      <c r="P92" s="78" t="s">
        <v>342</v>
      </c>
      <c r="Q92" s="79" t="s">
        <v>384</v>
      </c>
      <c r="R92" s="100" t="s">
        <v>169</v>
      </c>
      <c r="S92" s="81">
        <v>35</v>
      </c>
      <c r="T92" s="82">
        <v>35</v>
      </c>
      <c r="U92" s="83"/>
      <c r="V92" s="84"/>
      <c r="W92" s="85">
        <f t="shared" si="4"/>
        <v>0</v>
      </c>
      <c r="X92" s="86">
        <f t="shared" si="5"/>
        <v>0</v>
      </c>
      <c r="Y92" s="59"/>
      <c r="Z92" s="87"/>
      <c r="AA92" s="88"/>
      <c r="AB92" s="89"/>
      <c r="AC92" s="90"/>
    </row>
    <row r="93" spans="1:29" ht="15.75" customHeight="1" x14ac:dyDescent="0.2">
      <c r="A93" s="64" t="s">
        <v>118</v>
      </c>
      <c r="B93" s="65" t="s">
        <v>135</v>
      </c>
      <c r="C93" s="66" t="s">
        <v>120</v>
      </c>
      <c r="D93" s="67" t="s">
        <v>136</v>
      </c>
      <c r="E93" s="68" t="s">
        <v>274</v>
      </c>
      <c r="F93" s="69"/>
      <c r="G93" s="70" t="s">
        <v>340</v>
      </c>
      <c r="H93" s="71" t="s">
        <v>341</v>
      </c>
      <c r="I93" s="68" t="s">
        <v>147</v>
      </c>
      <c r="J93" s="72">
        <v>2004</v>
      </c>
      <c r="K93" s="73">
        <v>0.75</v>
      </c>
      <c r="L93" s="74">
        <v>1</v>
      </c>
      <c r="M93" s="75" t="s">
        <v>126</v>
      </c>
      <c r="N93" s="76"/>
      <c r="O93" s="77"/>
      <c r="P93" s="78" t="s">
        <v>342</v>
      </c>
      <c r="Q93" s="79" t="s">
        <v>343</v>
      </c>
      <c r="R93" s="80" t="s">
        <v>169</v>
      </c>
      <c r="S93" s="81">
        <v>35</v>
      </c>
      <c r="T93" s="82">
        <v>35</v>
      </c>
      <c r="U93" s="83"/>
      <c r="V93" s="84"/>
      <c r="W93" s="85">
        <f t="shared" si="4"/>
        <v>0</v>
      </c>
      <c r="X93" s="86">
        <f t="shared" si="5"/>
        <v>0</v>
      </c>
      <c r="Y93" s="59"/>
      <c r="Z93" s="87"/>
      <c r="AA93" s="88"/>
      <c r="AB93" s="89"/>
      <c r="AC93" s="90"/>
    </row>
    <row r="94" spans="1:29" ht="15.75" customHeight="1" x14ac:dyDescent="0.2">
      <c r="A94" s="64" t="s">
        <v>118</v>
      </c>
      <c r="B94" s="65" t="s">
        <v>119</v>
      </c>
      <c r="C94" s="66" t="s">
        <v>120</v>
      </c>
      <c r="D94" s="67" t="s">
        <v>136</v>
      </c>
      <c r="E94" s="68" t="s">
        <v>137</v>
      </c>
      <c r="F94" s="69"/>
      <c r="G94" s="70" t="s">
        <v>138</v>
      </c>
      <c r="H94" s="71" t="s">
        <v>407</v>
      </c>
      <c r="I94" s="68" t="s">
        <v>182</v>
      </c>
      <c r="J94" s="72">
        <v>2021</v>
      </c>
      <c r="K94" s="73">
        <v>0.75</v>
      </c>
      <c r="L94" s="74">
        <v>24</v>
      </c>
      <c r="M94" s="75" t="s">
        <v>126</v>
      </c>
      <c r="N94" s="76"/>
      <c r="O94" s="77"/>
      <c r="P94" s="78" t="s">
        <v>269</v>
      </c>
      <c r="Q94" s="79" t="s">
        <v>408</v>
      </c>
      <c r="R94" s="80" t="s">
        <v>129</v>
      </c>
      <c r="S94" s="81">
        <v>30</v>
      </c>
      <c r="T94" s="82">
        <v>36</v>
      </c>
      <c r="U94" s="83"/>
      <c r="V94" s="84"/>
      <c r="W94" s="85">
        <f t="shared" si="4"/>
        <v>0</v>
      </c>
      <c r="X94" s="86">
        <f t="shared" si="5"/>
        <v>0</v>
      </c>
      <c r="Y94" s="59"/>
      <c r="Z94" s="87"/>
      <c r="AA94" s="88"/>
      <c r="AB94" s="89"/>
      <c r="AC94" s="90"/>
    </row>
    <row r="95" spans="1:29" ht="15.75" customHeight="1" x14ac:dyDescent="0.2">
      <c r="A95" s="64" t="s">
        <v>118</v>
      </c>
      <c r="B95" s="65" t="s">
        <v>119</v>
      </c>
      <c r="C95" s="66" t="s">
        <v>120</v>
      </c>
      <c r="D95" s="67" t="s">
        <v>121</v>
      </c>
      <c r="E95" s="68" t="s">
        <v>122</v>
      </c>
      <c r="F95" s="69"/>
      <c r="G95" s="70" t="s">
        <v>123</v>
      </c>
      <c r="H95" s="71" t="s">
        <v>409</v>
      </c>
      <c r="I95" s="68" t="s">
        <v>171</v>
      </c>
      <c r="J95" s="72">
        <v>2020</v>
      </c>
      <c r="K95" s="73">
        <v>0.75</v>
      </c>
      <c r="L95" s="74">
        <v>24</v>
      </c>
      <c r="M95" s="75" t="s">
        <v>126</v>
      </c>
      <c r="N95" s="76"/>
      <c r="O95" s="77"/>
      <c r="P95" s="78" t="s">
        <v>172</v>
      </c>
      <c r="Q95" s="79" t="s">
        <v>410</v>
      </c>
      <c r="R95" s="80" t="s">
        <v>129</v>
      </c>
      <c r="S95" s="81">
        <v>30</v>
      </c>
      <c r="T95" s="82">
        <v>36</v>
      </c>
      <c r="U95" s="83"/>
      <c r="V95" s="84"/>
      <c r="W95" s="85">
        <f t="shared" si="4"/>
        <v>0</v>
      </c>
      <c r="X95" s="86">
        <f t="shared" si="5"/>
        <v>0</v>
      </c>
      <c r="Y95" s="59"/>
      <c r="Z95" s="87"/>
      <c r="AA95" s="88"/>
      <c r="AB95" s="89"/>
      <c r="AC95" s="90"/>
    </row>
    <row r="96" spans="1:29" ht="15.75" customHeight="1" x14ac:dyDescent="0.2">
      <c r="A96" s="64" t="s">
        <v>118</v>
      </c>
      <c r="B96" s="65" t="s">
        <v>119</v>
      </c>
      <c r="C96" s="66" t="s">
        <v>120</v>
      </c>
      <c r="D96" s="67" t="s">
        <v>136</v>
      </c>
      <c r="E96" s="68" t="s">
        <v>179</v>
      </c>
      <c r="F96" s="69"/>
      <c r="G96" s="70" t="s">
        <v>414</v>
      </c>
      <c r="H96" s="71" t="s">
        <v>415</v>
      </c>
      <c r="I96" s="68" t="s">
        <v>182</v>
      </c>
      <c r="J96" s="72">
        <v>2018</v>
      </c>
      <c r="K96" s="73">
        <v>0.75</v>
      </c>
      <c r="L96" s="74">
        <v>19</v>
      </c>
      <c r="M96" s="75" t="s">
        <v>126</v>
      </c>
      <c r="N96" s="76"/>
      <c r="O96" s="77"/>
      <c r="P96" s="78" t="s">
        <v>416</v>
      </c>
      <c r="Q96" s="79" t="s">
        <v>417</v>
      </c>
      <c r="R96" s="100" t="s">
        <v>129</v>
      </c>
      <c r="S96" s="81">
        <v>30.833333333333336</v>
      </c>
      <c r="T96" s="82">
        <v>37</v>
      </c>
      <c r="U96" s="83"/>
      <c r="V96" s="84"/>
      <c r="W96" s="85">
        <f t="shared" si="4"/>
        <v>0</v>
      </c>
      <c r="X96" s="86">
        <f t="shared" si="5"/>
        <v>0</v>
      </c>
      <c r="Y96" s="59"/>
      <c r="Z96" s="87"/>
      <c r="AA96" s="88"/>
      <c r="AB96" s="89"/>
      <c r="AC96" s="90"/>
    </row>
    <row r="97" spans="1:29" ht="15.75" customHeight="1" x14ac:dyDescent="0.2">
      <c r="A97" s="64" t="s">
        <v>118</v>
      </c>
      <c r="B97" s="65" t="s">
        <v>119</v>
      </c>
      <c r="C97" s="66" t="s">
        <v>120</v>
      </c>
      <c r="D97" s="67" t="s">
        <v>136</v>
      </c>
      <c r="E97" s="68" t="s">
        <v>179</v>
      </c>
      <c r="F97" s="69"/>
      <c r="G97" s="70" t="s">
        <v>414</v>
      </c>
      <c r="H97" s="71" t="s">
        <v>418</v>
      </c>
      <c r="I97" s="68" t="s">
        <v>182</v>
      </c>
      <c r="J97" s="72">
        <v>2018</v>
      </c>
      <c r="K97" s="73">
        <v>0.75</v>
      </c>
      <c r="L97" s="74">
        <v>24</v>
      </c>
      <c r="M97" s="75" t="s">
        <v>126</v>
      </c>
      <c r="N97" s="76"/>
      <c r="O97" s="77"/>
      <c r="P97" s="78" t="s">
        <v>196</v>
      </c>
      <c r="Q97" s="79" t="s">
        <v>419</v>
      </c>
      <c r="R97" s="80" t="s">
        <v>129</v>
      </c>
      <c r="S97" s="81">
        <v>30.833333333333336</v>
      </c>
      <c r="T97" s="82">
        <v>37</v>
      </c>
      <c r="U97" s="83"/>
      <c r="V97" s="84"/>
      <c r="W97" s="85">
        <f t="shared" si="4"/>
        <v>0</v>
      </c>
      <c r="X97" s="86">
        <f t="shared" si="5"/>
        <v>0</v>
      </c>
      <c r="Y97" s="59"/>
      <c r="Z97" s="87"/>
      <c r="AA97" s="88"/>
      <c r="AB97" s="89"/>
      <c r="AC97" s="90"/>
    </row>
    <row r="98" spans="1:29" ht="15.75" customHeight="1" x14ac:dyDescent="0.2">
      <c r="A98" s="64" t="s">
        <v>118</v>
      </c>
      <c r="B98" s="65" t="s">
        <v>135</v>
      </c>
      <c r="C98" s="66" t="s">
        <v>120</v>
      </c>
      <c r="D98" s="67" t="s">
        <v>136</v>
      </c>
      <c r="E98" s="68" t="s">
        <v>137</v>
      </c>
      <c r="F98" s="69"/>
      <c r="G98" s="70" t="s">
        <v>242</v>
      </c>
      <c r="H98" s="71" t="s">
        <v>411</v>
      </c>
      <c r="I98" s="68" t="s">
        <v>147</v>
      </c>
      <c r="J98" s="72">
        <v>2015</v>
      </c>
      <c r="K98" s="73">
        <v>0.75</v>
      </c>
      <c r="L98" s="74">
        <v>3</v>
      </c>
      <c r="M98" s="75" t="s">
        <v>126</v>
      </c>
      <c r="N98" s="76"/>
      <c r="O98" s="77"/>
      <c r="P98" s="78" t="s">
        <v>412</v>
      </c>
      <c r="Q98" s="79" t="s">
        <v>413</v>
      </c>
      <c r="R98" s="80" t="s">
        <v>129</v>
      </c>
      <c r="S98" s="81">
        <v>30.833333333333336</v>
      </c>
      <c r="T98" s="82">
        <v>37</v>
      </c>
      <c r="U98" s="83"/>
      <c r="V98" s="84"/>
      <c r="W98" s="85">
        <f t="shared" si="4"/>
        <v>0</v>
      </c>
      <c r="X98" s="86">
        <f t="shared" si="5"/>
        <v>0</v>
      </c>
      <c r="Y98" s="59"/>
      <c r="Z98" s="87"/>
      <c r="AA98" s="88"/>
      <c r="AB98" s="89"/>
      <c r="AC98" s="90"/>
    </row>
    <row r="99" spans="1:29" ht="15.75" customHeight="1" x14ac:dyDescent="0.2">
      <c r="A99" s="64" t="s">
        <v>143</v>
      </c>
      <c r="B99" s="65" t="s">
        <v>119</v>
      </c>
      <c r="C99" s="66" t="s">
        <v>120</v>
      </c>
      <c r="D99" s="67" t="s">
        <v>362</v>
      </c>
      <c r="E99" s="68" t="s">
        <v>420</v>
      </c>
      <c r="F99" s="69"/>
      <c r="G99" s="70" t="s">
        <v>445</v>
      </c>
      <c r="H99" s="71" t="s">
        <v>446</v>
      </c>
      <c r="I99" s="68" t="s">
        <v>147</v>
      </c>
      <c r="J99" s="72" t="s">
        <v>148</v>
      </c>
      <c r="K99" s="73">
        <v>0.75</v>
      </c>
      <c r="L99" s="74">
        <v>3</v>
      </c>
      <c r="M99" s="75" t="s">
        <v>126</v>
      </c>
      <c r="N99" s="76"/>
      <c r="O99" s="77"/>
      <c r="P99" s="78" t="s">
        <v>447</v>
      </c>
      <c r="Q99" s="79" t="s">
        <v>448</v>
      </c>
      <c r="R99" s="80" t="s">
        <v>129</v>
      </c>
      <c r="S99" s="81">
        <v>33.333333333333336</v>
      </c>
      <c r="T99" s="82">
        <v>40</v>
      </c>
      <c r="U99" s="83"/>
      <c r="V99" s="84"/>
      <c r="W99" s="85">
        <f t="shared" si="4"/>
        <v>0</v>
      </c>
      <c r="X99" s="86">
        <f t="shared" si="5"/>
        <v>0</v>
      </c>
      <c r="Y99" s="59"/>
      <c r="Z99" s="87"/>
      <c r="AA99" s="88"/>
      <c r="AB99" s="89"/>
      <c r="AC99" s="90"/>
    </row>
    <row r="100" spans="1:29" ht="15.75" customHeight="1" x14ac:dyDescent="0.2">
      <c r="A100" s="64" t="s">
        <v>143</v>
      </c>
      <c r="B100" s="65" t="s">
        <v>119</v>
      </c>
      <c r="C100" s="66" t="s">
        <v>120</v>
      </c>
      <c r="D100" s="67" t="s">
        <v>362</v>
      </c>
      <c r="E100" s="68" t="s">
        <v>420</v>
      </c>
      <c r="F100" s="69"/>
      <c r="G100" s="70" t="s">
        <v>421</v>
      </c>
      <c r="H100" s="71" t="s">
        <v>422</v>
      </c>
      <c r="I100" s="68" t="s">
        <v>423</v>
      </c>
      <c r="J100" s="72" t="s">
        <v>148</v>
      </c>
      <c r="K100" s="73">
        <v>0.75</v>
      </c>
      <c r="L100" s="74">
        <v>1</v>
      </c>
      <c r="M100" s="75" t="s">
        <v>126</v>
      </c>
      <c r="N100" s="76"/>
      <c r="O100" s="77"/>
      <c r="P100" s="78" t="s">
        <v>424</v>
      </c>
      <c r="Q100" s="79" t="s">
        <v>425</v>
      </c>
      <c r="R100" s="80" t="s">
        <v>169</v>
      </c>
      <c r="S100" s="81">
        <v>40</v>
      </c>
      <c r="T100" s="82">
        <v>40</v>
      </c>
      <c r="U100" s="83"/>
      <c r="V100" s="84"/>
      <c r="W100" s="85">
        <f t="shared" si="4"/>
        <v>0</v>
      </c>
      <c r="X100" s="86">
        <f t="shared" si="5"/>
        <v>0</v>
      </c>
      <c r="Y100" s="59"/>
      <c r="Z100" s="87"/>
      <c r="AA100" s="88"/>
      <c r="AB100" s="89"/>
      <c r="AC100" s="90"/>
    </row>
    <row r="101" spans="1:29" ht="15.75" customHeight="1" x14ac:dyDescent="0.2">
      <c r="A101" s="64" t="s">
        <v>118</v>
      </c>
      <c r="B101" s="65" t="s">
        <v>119</v>
      </c>
      <c r="C101" s="66" t="s">
        <v>120</v>
      </c>
      <c r="D101" s="67" t="s">
        <v>362</v>
      </c>
      <c r="E101" s="68" t="s">
        <v>363</v>
      </c>
      <c r="F101" s="69"/>
      <c r="G101" s="70" t="s">
        <v>364</v>
      </c>
      <c r="H101" s="71" t="s">
        <v>457</v>
      </c>
      <c r="I101" s="68" t="s">
        <v>171</v>
      </c>
      <c r="J101" s="72">
        <v>2021</v>
      </c>
      <c r="K101" s="73">
        <v>0.75</v>
      </c>
      <c r="L101" s="74">
        <v>4</v>
      </c>
      <c r="M101" s="75" t="s">
        <v>126</v>
      </c>
      <c r="N101" s="76"/>
      <c r="O101" s="77"/>
      <c r="P101" s="78" t="s">
        <v>458</v>
      </c>
      <c r="Q101" s="79" t="s">
        <v>459</v>
      </c>
      <c r="R101" s="100" t="s">
        <v>129</v>
      </c>
      <c r="S101" s="81">
        <v>33.333333333333336</v>
      </c>
      <c r="T101" s="82">
        <v>40</v>
      </c>
      <c r="U101" s="83"/>
      <c r="V101" s="84"/>
      <c r="W101" s="85">
        <f t="shared" si="4"/>
        <v>0</v>
      </c>
      <c r="X101" s="86">
        <f t="shared" si="5"/>
        <v>0</v>
      </c>
      <c r="Y101" s="59"/>
      <c r="Z101" s="87"/>
      <c r="AA101" s="88"/>
      <c r="AB101" s="89"/>
      <c r="AC101" s="90"/>
    </row>
    <row r="102" spans="1:29" ht="15.75" customHeight="1" x14ac:dyDescent="0.2">
      <c r="A102" s="64" t="s">
        <v>118</v>
      </c>
      <c r="B102" s="65" t="s">
        <v>119</v>
      </c>
      <c r="C102" s="66" t="s">
        <v>120</v>
      </c>
      <c r="D102" s="67" t="s">
        <v>362</v>
      </c>
      <c r="E102" s="68" t="s">
        <v>363</v>
      </c>
      <c r="F102" s="69"/>
      <c r="G102" s="70" t="s">
        <v>385</v>
      </c>
      <c r="H102" s="71" t="s">
        <v>462</v>
      </c>
      <c r="I102" s="68" t="s">
        <v>171</v>
      </c>
      <c r="J102" s="72">
        <v>2020</v>
      </c>
      <c r="K102" s="73">
        <v>0.75</v>
      </c>
      <c r="L102" s="74">
        <v>10</v>
      </c>
      <c r="M102" s="75" t="s">
        <v>126</v>
      </c>
      <c r="N102" s="76"/>
      <c r="O102" s="77"/>
      <c r="P102" s="78" t="s">
        <v>463</v>
      </c>
      <c r="Q102" s="79" t="s">
        <v>464</v>
      </c>
      <c r="R102" s="100" t="s">
        <v>129</v>
      </c>
      <c r="S102" s="81">
        <v>33.333333333333336</v>
      </c>
      <c r="T102" s="82">
        <v>40</v>
      </c>
      <c r="U102" s="83"/>
      <c r="V102" s="84"/>
      <c r="W102" s="85">
        <f t="shared" si="4"/>
        <v>0</v>
      </c>
      <c r="X102" s="86">
        <f t="shared" si="5"/>
        <v>0</v>
      </c>
      <c r="Y102" s="59"/>
      <c r="Z102" s="87"/>
      <c r="AA102" s="88"/>
      <c r="AB102" s="89"/>
      <c r="AC102" s="90"/>
    </row>
    <row r="103" spans="1:29" ht="15.75" customHeight="1" x14ac:dyDescent="0.2">
      <c r="A103" s="64" t="s">
        <v>118</v>
      </c>
      <c r="B103" s="65" t="s">
        <v>119</v>
      </c>
      <c r="C103" s="66" t="s">
        <v>120</v>
      </c>
      <c r="D103" s="67" t="s">
        <v>136</v>
      </c>
      <c r="E103" s="68" t="s">
        <v>179</v>
      </c>
      <c r="F103" s="69"/>
      <c r="G103" s="70" t="s">
        <v>438</v>
      </c>
      <c r="H103" s="71" t="s">
        <v>442</v>
      </c>
      <c r="I103" s="68" t="s">
        <v>125</v>
      </c>
      <c r="J103" s="72">
        <v>2020</v>
      </c>
      <c r="K103" s="73">
        <v>0.75</v>
      </c>
      <c r="L103" s="74">
        <v>2</v>
      </c>
      <c r="M103" s="75" t="s">
        <v>126</v>
      </c>
      <c r="N103" s="76"/>
      <c r="O103" s="77"/>
      <c r="P103" s="78" t="s">
        <v>443</v>
      </c>
      <c r="Q103" s="79" t="s">
        <v>444</v>
      </c>
      <c r="R103" s="100" t="s">
        <v>169</v>
      </c>
      <c r="S103" s="81">
        <v>40</v>
      </c>
      <c r="T103" s="82">
        <v>40</v>
      </c>
      <c r="U103" s="83"/>
      <c r="V103" s="84"/>
      <c r="W103" s="85">
        <f t="shared" si="4"/>
        <v>0</v>
      </c>
      <c r="X103" s="86">
        <f t="shared" si="5"/>
        <v>0</v>
      </c>
      <c r="Y103" s="59"/>
      <c r="Z103" s="87"/>
      <c r="AA103" s="88"/>
      <c r="AB103" s="89"/>
      <c r="AC103" s="90"/>
    </row>
    <row r="104" spans="1:29" ht="15.75" customHeight="1" x14ac:dyDescent="0.2">
      <c r="A104" s="64" t="s">
        <v>118</v>
      </c>
      <c r="B104" s="65" t="s">
        <v>119</v>
      </c>
      <c r="C104" s="66" t="s">
        <v>120</v>
      </c>
      <c r="D104" s="67" t="s">
        <v>362</v>
      </c>
      <c r="E104" s="68" t="s">
        <v>363</v>
      </c>
      <c r="F104" s="69"/>
      <c r="G104" s="70" t="s">
        <v>453</v>
      </c>
      <c r="H104" s="71" t="s">
        <v>454</v>
      </c>
      <c r="I104" s="68" t="s">
        <v>171</v>
      </c>
      <c r="J104" s="72">
        <v>2019</v>
      </c>
      <c r="K104" s="73">
        <v>0.75</v>
      </c>
      <c r="L104" s="74">
        <v>4</v>
      </c>
      <c r="M104" s="75" t="s">
        <v>126</v>
      </c>
      <c r="N104" s="76"/>
      <c r="O104" s="77"/>
      <c r="P104" s="78" t="s">
        <v>455</v>
      </c>
      <c r="Q104" s="79" t="s">
        <v>456</v>
      </c>
      <c r="R104" s="100" t="s">
        <v>129</v>
      </c>
      <c r="S104" s="81">
        <v>33.333333333333336</v>
      </c>
      <c r="T104" s="82">
        <v>40</v>
      </c>
      <c r="U104" s="83"/>
      <c r="V104" s="84"/>
      <c r="W104" s="85">
        <f t="shared" si="4"/>
        <v>0</v>
      </c>
      <c r="X104" s="86">
        <f t="shared" si="5"/>
        <v>0</v>
      </c>
      <c r="Y104" s="59"/>
      <c r="Z104" s="87"/>
      <c r="AA104" s="88"/>
      <c r="AB104" s="89"/>
      <c r="AC104" s="90"/>
    </row>
    <row r="105" spans="1:29" ht="15.75" customHeight="1" x14ac:dyDescent="0.2">
      <c r="A105" s="64" t="s">
        <v>118</v>
      </c>
      <c r="B105" s="65" t="s">
        <v>119</v>
      </c>
      <c r="C105" s="66" t="s">
        <v>120</v>
      </c>
      <c r="D105" s="67" t="s">
        <v>136</v>
      </c>
      <c r="E105" s="68" t="s">
        <v>179</v>
      </c>
      <c r="F105" s="69"/>
      <c r="G105" s="70" t="s">
        <v>438</v>
      </c>
      <c r="H105" s="71" t="s">
        <v>439</v>
      </c>
      <c r="I105" s="68" t="s">
        <v>182</v>
      </c>
      <c r="J105" s="72">
        <v>2019</v>
      </c>
      <c r="K105" s="73">
        <v>0.75</v>
      </c>
      <c r="L105" s="74">
        <v>2</v>
      </c>
      <c r="M105" s="75" t="s">
        <v>126</v>
      </c>
      <c r="N105" s="76"/>
      <c r="O105" s="77"/>
      <c r="P105" s="78" t="s">
        <v>440</v>
      </c>
      <c r="Q105" s="79" t="s">
        <v>441</v>
      </c>
      <c r="R105" s="100" t="s">
        <v>169</v>
      </c>
      <c r="S105" s="81">
        <v>40</v>
      </c>
      <c r="T105" s="82">
        <v>40</v>
      </c>
      <c r="U105" s="83"/>
      <c r="V105" s="84"/>
      <c r="W105" s="85">
        <f t="shared" si="4"/>
        <v>0</v>
      </c>
      <c r="X105" s="86">
        <f t="shared" si="5"/>
        <v>0</v>
      </c>
      <c r="Y105" s="59"/>
      <c r="Z105" s="87"/>
      <c r="AA105" s="88"/>
      <c r="AB105" s="89"/>
      <c r="AC105" s="90"/>
    </row>
    <row r="106" spans="1:29" ht="15.75" customHeight="1" x14ac:dyDescent="0.2">
      <c r="A106" s="64" t="s">
        <v>118</v>
      </c>
      <c r="B106" s="65" t="s">
        <v>119</v>
      </c>
      <c r="C106" s="66" t="s">
        <v>120</v>
      </c>
      <c r="D106" s="67" t="s">
        <v>136</v>
      </c>
      <c r="E106" s="68" t="s">
        <v>179</v>
      </c>
      <c r="F106" s="69" t="s">
        <v>345</v>
      </c>
      <c r="G106" s="70" t="s">
        <v>350</v>
      </c>
      <c r="H106" s="71" t="s">
        <v>432</v>
      </c>
      <c r="I106" s="68" t="s">
        <v>125</v>
      </c>
      <c r="J106" s="72">
        <v>2019</v>
      </c>
      <c r="K106" s="73">
        <v>0.75</v>
      </c>
      <c r="L106" s="74">
        <v>4</v>
      </c>
      <c r="M106" s="75" t="s">
        <v>126</v>
      </c>
      <c r="N106" s="76"/>
      <c r="O106" s="77"/>
      <c r="P106" s="78" t="s">
        <v>460</v>
      </c>
      <c r="Q106" s="79" t="s">
        <v>461</v>
      </c>
      <c r="R106" s="100" t="s">
        <v>169</v>
      </c>
      <c r="S106" s="81">
        <v>40</v>
      </c>
      <c r="T106" s="82">
        <v>40</v>
      </c>
      <c r="U106" s="83"/>
      <c r="V106" s="84"/>
      <c r="W106" s="85">
        <f t="shared" si="4"/>
        <v>0</v>
      </c>
      <c r="X106" s="86">
        <f t="shared" si="5"/>
        <v>0</v>
      </c>
      <c r="Y106" s="59"/>
      <c r="Z106" s="87"/>
      <c r="AA106" s="88"/>
      <c r="AB106" s="89"/>
      <c r="AC106" s="90"/>
    </row>
    <row r="107" spans="1:29" ht="15.75" customHeight="1" x14ac:dyDescent="0.2">
      <c r="A107" s="64" t="s">
        <v>118</v>
      </c>
      <c r="B107" s="65" t="s">
        <v>119</v>
      </c>
      <c r="C107" s="66" t="s">
        <v>120</v>
      </c>
      <c r="D107" s="67" t="s">
        <v>136</v>
      </c>
      <c r="E107" s="68" t="s">
        <v>179</v>
      </c>
      <c r="F107" s="69"/>
      <c r="G107" s="70" t="s">
        <v>350</v>
      </c>
      <c r="H107" s="71" t="s">
        <v>432</v>
      </c>
      <c r="I107" s="68" t="s">
        <v>125</v>
      </c>
      <c r="J107" s="72">
        <v>2019</v>
      </c>
      <c r="K107" s="73">
        <v>0.75</v>
      </c>
      <c r="L107" s="74">
        <v>1</v>
      </c>
      <c r="M107" s="75" t="s">
        <v>126</v>
      </c>
      <c r="N107" s="76"/>
      <c r="O107" s="77"/>
      <c r="P107" s="78" t="s">
        <v>212</v>
      </c>
      <c r="Q107" s="79" t="s">
        <v>433</v>
      </c>
      <c r="R107" s="80" t="s">
        <v>129</v>
      </c>
      <c r="S107" s="81">
        <v>33.333333333333336</v>
      </c>
      <c r="T107" s="82">
        <v>40</v>
      </c>
      <c r="U107" s="83"/>
      <c r="V107" s="84"/>
      <c r="W107" s="85">
        <f t="shared" si="4"/>
        <v>0</v>
      </c>
      <c r="X107" s="86">
        <f t="shared" si="5"/>
        <v>0</v>
      </c>
      <c r="Y107" s="59"/>
      <c r="Z107" s="87"/>
      <c r="AA107" s="88"/>
      <c r="AB107" s="89"/>
      <c r="AC107" s="90"/>
    </row>
    <row r="108" spans="1:29" ht="15.75" customHeight="1" x14ac:dyDescent="0.2">
      <c r="A108" s="64" t="s">
        <v>118</v>
      </c>
      <c r="B108" s="65" t="s">
        <v>119</v>
      </c>
      <c r="C108" s="66" t="s">
        <v>120</v>
      </c>
      <c r="D108" s="67" t="s">
        <v>136</v>
      </c>
      <c r="E108" s="68" t="s">
        <v>156</v>
      </c>
      <c r="F108" s="69"/>
      <c r="G108" s="70" t="s">
        <v>426</v>
      </c>
      <c r="H108" s="71" t="s">
        <v>427</v>
      </c>
      <c r="I108" s="68" t="s">
        <v>171</v>
      </c>
      <c r="J108" s="72">
        <v>2017</v>
      </c>
      <c r="K108" s="73">
        <v>0.75</v>
      </c>
      <c r="L108" s="74">
        <v>1</v>
      </c>
      <c r="M108" s="75" t="s">
        <v>126</v>
      </c>
      <c r="N108" s="76"/>
      <c r="O108" s="77"/>
      <c r="P108" s="78" t="s">
        <v>428</v>
      </c>
      <c r="Q108" s="79" t="s">
        <v>429</v>
      </c>
      <c r="R108" s="80" t="s">
        <v>169</v>
      </c>
      <c r="S108" s="81">
        <v>40</v>
      </c>
      <c r="T108" s="82">
        <v>40</v>
      </c>
      <c r="U108" s="83"/>
      <c r="V108" s="84"/>
      <c r="W108" s="85">
        <f t="shared" si="4"/>
        <v>0</v>
      </c>
      <c r="X108" s="86">
        <f t="shared" si="5"/>
        <v>0</v>
      </c>
      <c r="Y108" s="59"/>
      <c r="Z108" s="87"/>
      <c r="AA108" s="88"/>
      <c r="AB108" s="89"/>
      <c r="AC108" s="90"/>
    </row>
    <row r="109" spans="1:29" ht="15.75" customHeight="1" x14ac:dyDescent="0.2">
      <c r="A109" s="64" t="s">
        <v>118</v>
      </c>
      <c r="B109" s="65" t="s">
        <v>119</v>
      </c>
      <c r="C109" s="66" t="s">
        <v>120</v>
      </c>
      <c r="D109" s="67" t="s">
        <v>136</v>
      </c>
      <c r="E109" s="68" t="s">
        <v>156</v>
      </c>
      <c r="F109" s="69"/>
      <c r="G109" s="70" t="s">
        <v>426</v>
      </c>
      <c r="H109" s="71" t="s">
        <v>430</v>
      </c>
      <c r="I109" s="68" t="s">
        <v>159</v>
      </c>
      <c r="J109" s="72">
        <v>2017</v>
      </c>
      <c r="K109" s="73">
        <v>0.75</v>
      </c>
      <c r="L109" s="74">
        <v>1</v>
      </c>
      <c r="M109" s="75" t="s">
        <v>126</v>
      </c>
      <c r="N109" s="76"/>
      <c r="O109" s="77"/>
      <c r="P109" s="78" t="s">
        <v>428</v>
      </c>
      <c r="Q109" s="79" t="s">
        <v>431</v>
      </c>
      <c r="R109" s="80" t="s">
        <v>169</v>
      </c>
      <c r="S109" s="81">
        <v>40</v>
      </c>
      <c r="T109" s="82">
        <v>40</v>
      </c>
      <c r="U109" s="83"/>
      <c r="V109" s="84"/>
      <c r="W109" s="85">
        <f t="shared" si="4"/>
        <v>0</v>
      </c>
      <c r="X109" s="86">
        <f t="shared" si="5"/>
        <v>0</v>
      </c>
      <c r="Y109" s="59"/>
      <c r="Z109" s="87"/>
      <c r="AA109" s="88"/>
      <c r="AB109" s="89"/>
      <c r="AC109" s="90"/>
    </row>
    <row r="110" spans="1:29" ht="15.75" customHeight="1" x14ac:dyDescent="0.2">
      <c r="A110" s="64" t="s">
        <v>118</v>
      </c>
      <c r="B110" s="65" t="s">
        <v>119</v>
      </c>
      <c r="C110" s="66" t="s">
        <v>120</v>
      </c>
      <c r="D110" s="67" t="s">
        <v>136</v>
      </c>
      <c r="E110" s="68" t="s">
        <v>179</v>
      </c>
      <c r="F110" s="69"/>
      <c r="G110" s="70" t="s">
        <v>350</v>
      </c>
      <c r="H110" s="71" t="s">
        <v>354</v>
      </c>
      <c r="I110" s="68" t="s">
        <v>355</v>
      </c>
      <c r="J110" s="72">
        <v>2012</v>
      </c>
      <c r="K110" s="73">
        <v>0.5</v>
      </c>
      <c r="L110" s="74">
        <v>1</v>
      </c>
      <c r="M110" s="75" t="s">
        <v>126</v>
      </c>
      <c r="N110" s="76"/>
      <c r="O110" s="77"/>
      <c r="P110" s="78" t="s">
        <v>436</v>
      </c>
      <c r="Q110" s="79" t="s">
        <v>437</v>
      </c>
      <c r="R110" s="100" t="s">
        <v>169</v>
      </c>
      <c r="S110" s="81">
        <v>40</v>
      </c>
      <c r="T110" s="82">
        <v>40</v>
      </c>
      <c r="U110" s="83"/>
      <c r="V110" s="84"/>
      <c r="W110" s="85">
        <f t="shared" si="4"/>
        <v>0</v>
      </c>
      <c r="X110" s="86">
        <f t="shared" si="5"/>
        <v>0</v>
      </c>
      <c r="Y110" s="59"/>
      <c r="Z110" s="87"/>
      <c r="AA110" s="88"/>
      <c r="AB110" s="89"/>
      <c r="AC110" s="90"/>
    </row>
    <row r="111" spans="1:29" ht="15.75" customHeight="1" x14ac:dyDescent="0.2">
      <c r="A111" s="64" t="s">
        <v>118</v>
      </c>
      <c r="B111" s="65" t="s">
        <v>119</v>
      </c>
      <c r="C111" s="66" t="s">
        <v>120</v>
      </c>
      <c r="D111" s="67" t="s">
        <v>136</v>
      </c>
      <c r="E111" s="68" t="s">
        <v>179</v>
      </c>
      <c r="F111" s="69"/>
      <c r="G111" s="70" t="s">
        <v>350</v>
      </c>
      <c r="H111" s="71" t="s">
        <v>354</v>
      </c>
      <c r="I111" s="68" t="s">
        <v>355</v>
      </c>
      <c r="J111" s="72">
        <v>2008</v>
      </c>
      <c r="K111" s="73">
        <v>0.5</v>
      </c>
      <c r="L111" s="74">
        <v>1</v>
      </c>
      <c r="M111" s="75" t="s">
        <v>126</v>
      </c>
      <c r="N111" s="76"/>
      <c r="O111" s="77"/>
      <c r="P111" s="78" t="s">
        <v>434</v>
      </c>
      <c r="Q111" s="79" t="s">
        <v>435</v>
      </c>
      <c r="R111" s="80" t="s">
        <v>169</v>
      </c>
      <c r="S111" s="81">
        <v>40</v>
      </c>
      <c r="T111" s="82">
        <v>40</v>
      </c>
      <c r="U111" s="83"/>
      <c r="V111" s="84"/>
      <c r="W111" s="85">
        <f t="shared" ref="W111:W142" si="6">V111*S111</f>
        <v>0</v>
      </c>
      <c r="X111" s="86">
        <f t="shared" ref="X111:X142" si="7">V111*T111</f>
        <v>0</v>
      </c>
      <c r="Y111" s="59"/>
      <c r="Z111" s="87"/>
      <c r="AA111" s="88"/>
      <c r="AB111" s="89"/>
      <c r="AC111" s="90"/>
    </row>
    <row r="112" spans="1:29" ht="15.75" customHeight="1" x14ac:dyDescent="0.2">
      <c r="A112" s="64" t="s">
        <v>118</v>
      </c>
      <c r="B112" s="65" t="s">
        <v>135</v>
      </c>
      <c r="C112" s="66" t="s">
        <v>120</v>
      </c>
      <c r="D112" s="67" t="s">
        <v>136</v>
      </c>
      <c r="E112" s="68" t="s">
        <v>192</v>
      </c>
      <c r="F112" s="69"/>
      <c r="G112" s="70" t="s">
        <v>449</v>
      </c>
      <c r="H112" s="71" t="s">
        <v>450</v>
      </c>
      <c r="I112" s="68" t="s">
        <v>387</v>
      </c>
      <c r="J112" s="72">
        <v>2003</v>
      </c>
      <c r="K112" s="73">
        <v>0.75</v>
      </c>
      <c r="L112" s="74">
        <v>3</v>
      </c>
      <c r="M112" s="75" t="s">
        <v>296</v>
      </c>
      <c r="N112" s="76"/>
      <c r="O112" s="77" t="s">
        <v>297</v>
      </c>
      <c r="P112" s="78" t="s">
        <v>451</v>
      </c>
      <c r="Q112" s="79" t="s">
        <v>452</v>
      </c>
      <c r="R112" s="80" t="s">
        <v>169</v>
      </c>
      <c r="S112" s="81">
        <v>40</v>
      </c>
      <c r="T112" s="82">
        <v>40</v>
      </c>
      <c r="U112" s="83"/>
      <c r="V112" s="84"/>
      <c r="W112" s="85">
        <f t="shared" si="6"/>
        <v>0</v>
      </c>
      <c r="X112" s="86">
        <f t="shared" si="7"/>
        <v>0</v>
      </c>
      <c r="Y112" s="59"/>
      <c r="Z112" s="87"/>
      <c r="AA112" s="88"/>
      <c r="AB112" s="89"/>
      <c r="AC112" s="90"/>
    </row>
    <row r="113" spans="1:29" ht="15.75" customHeight="1" x14ac:dyDescent="0.2">
      <c r="A113" s="64" t="s">
        <v>118</v>
      </c>
      <c r="B113" s="65" t="s">
        <v>119</v>
      </c>
      <c r="C113" s="66" t="s">
        <v>120</v>
      </c>
      <c r="D113" s="67" t="s">
        <v>136</v>
      </c>
      <c r="E113" s="68" t="s">
        <v>179</v>
      </c>
      <c r="F113" s="69"/>
      <c r="G113" s="70" t="s">
        <v>438</v>
      </c>
      <c r="H113" s="71" t="s">
        <v>473</v>
      </c>
      <c r="I113" s="68" t="s">
        <v>125</v>
      </c>
      <c r="J113" s="72">
        <v>2020</v>
      </c>
      <c r="K113" s="73">
        <v>0.75</v>
      </c>
      <c r="L113" s="74">
        <v>3</v>
      </c>
      <c r="M113" s="75" t="s">
        <v>126</v>
      </c>
      <c r="N113" s="76"/>
      <c r="O113" s="77"/>
      <c r="P113" s="78" t="s">
        <v>474</v>
      </c>
      <c r="Q113" s="79" t="s">
        <v>475</v>
      </c>
      <c r="R113" s="100" t="s">
        <v>169</v>
      </c>
      <c r="S113" s="81">
        <v>42</v>
      </c>
      <c r="T113" s="82">
        <v>42</v>
      </c>
      <c r="U113" s="83"/>
      <c r="V113" s="84"/>
      <c r="W113" s="85">
        <f t="shared" si="6"/>
        <v>0</v>
      </c>
      <c r="X113" s="86">
        <f t="shared" si="7"/>
        <v>0</v>
      </c>
      <c r="Y113" s="59"/>
      <c r="Z113" s="87"/>
      <c r="AA113" s="88"/>
      <c r="AB113" s="89"/>
      <c r="AC113" s="90"/>
    </row>
    <row r="114" spans="1:29" ht="15.75" customHeight="1" x14ac:dyDescent="0.2">
      <c r="A114" s="64" t="s">
        <v>118</v>
      </c>
      <c r="B114" s="65" t="s">
        <v>135</v>
      </c>
      <c r="C114" s="66" t="s">
        <v>120</v>
      </c>
      <c r="D114" s="67" t="s">
        <v>136</v>
      </c>
      <c r="E114" s="68" t="s">
        <v>192</v>
      </c>
      <c r="F114" s="69"/>
      <c r="G114" s="70" t="s">
        <v>193</v>
      </c>
      <c r="H114" s="71" t="s">
        <v>483</v>
      </c>
      <c r="I114" s="68" t="s">
        <v>140</v>
      </c>
      <c r="J114" s="72">
        <v>2019</v>
      </c>
      <c r="K114" s="73">
        <v>0.75</v>
      </c>
      <c r="L114" s="74">
        <v>6</v>
      </c>
      <c r="M114" s="75" t="s">
        <v>126</v>
      </c>
      <c r="N114" s="76"/>
      <c r="O114" s="77"/>
      <c r="P114" s="78" t="s">
        <v>477</v>
      </c>
      <c r="Q114" s="79" t="s">
        <v>484</v>
      </c>
      <c r="R114" s="100" t="s">
        <v>129</v>
      </c>
      <c r="S114" s="81">
        <v>35</v>
      </c>
      <c r="T114" s="82">
        <v>42</v>
      </c>
      <c r="U114" s="83"/>
      <c r="V114" s="84"/>
      <c r="W114" s="85">
        <f t="shared" si="6"/>
        <v>0</v>
      </c>
      <c r="X114" s="86">
        <f t="shared" si="7"/>
        <v>0</v>
      </c>
      <c r="Y114" s="59"/>
      <c r="Z114" s="87"/>
      <c r="AA114" s="88"/>
      <c r="AB114" s="89"/>
      <c r="AC114" s="90"/>
    </row>
    <row r="115" spans="1:29" ht="15.75" customHeight="1" x14ac:dyDescent="0.2">
      <c r="A115" s="64" t="s">
        <v>118</v>
      </c>
      <c r="B115" s="65" t="s">
        <v>135</v>
      </c>
      <c r="C115" s="66" t="s">
        <v>120</v>
      </c>
      <c r="D115" s="67" t="s">
        <v>136</v>
      </c>
      <c r="E115" s="68" t="s">
        <v>192</v>
      </c>
      <c r="F115" s="69"/>
      <c r="G115" s="70" t="s">
        <v>193</v>
      </c>
      <c r="H115" s="71" t="s">
        <v>485</v>
      </c>
      <c r="I115" s="68" t="s">
        <v>140</v>
      </c>
      <c r="J115" s="72">
        <v>2019</v>
      </c>
      <c r="K115" s="73">
        <v>0.75</v>
      </c>
      <c r="L115" s="74">
        <v>24</v>
      </c>
      <c r="M115" s="75" t="s">
        <v>126</v>
      </c>
      <c r="N115" s="76"/>
      <c r="O115" s="77"/>
      <c r="P115" s="78" t="s">
        <v>477</v>
      </c>
      <c r="Q115" s="79" t="s">
        <v>486</v>
      </c>
      <c r="R115" s="80" t="s">
        <v>129</v>
      </c>
      <c r="S115" s="81">
        <v>35</v>
      </c>
      <c r="T115" s="82">
        <v>42</v>
      </c>
      <c r="U115" s="83"/>
      <c r="V115" s="84"/>
      <c r="W115" s="85">
        <f t="shared" si="6"/>
        <v>0</v>
      </c>
      <c r="X115" s="86">
        <f t="shared" si="7"/>
        <v>0</v>
      </c>
      <c r="Y115" s="59"/>
      <c r="Z115" s="87"/>
      <c r="AA115" s="88"/>
      <c r="AB115" s="89"/>
      <c r="AC115" s="90"/>
    </row>
    <row r="116" spans="1:29" ht="15.75" customHeight="1" x14ac:dyDescent="0.2">
      <c r="A116" s="64" t="s">
        <v>118</v>
      </c>
      <c r="B116" s="65" t="s">
        <v>135</v>
      </c>
      <c r="C116" s="66" t="s">
        <v>120</v>
      </c>
      <c r="D116" s="67" t="s">
        <v>136</v>
      </c>
      <c r="E116" s="68" t="s">
        <v>192</v>
      </c>
      <c r="F116" s="69"/>
      <c r="G116" s="70" t="s">
        <v>193</v>
      </c>
      <c r="H116" s="71" t="s">
        <v>476</v>
      </c>
      <c r="I116" s="68" t="s">
        <v>140</v>
      </c>
      <c r="J116" s="72">
        <v>2019</v>
      </c>
      <c r="K116" s="73">
        <v>0.75</v>
      </c>
      <c r="L116" s="74">
        <v>4</v>
      </c>
      <c r="M116" s="75" t="s">
        <v>126</v>
      </c>
      <c r="N116" s="76"/>
      <c r="O116" s="77"/>
      <c r="P116" s="78" t="s">
        <v>477</v>
      </c>
      <c r="Q116" s="79" t="s">
        <v>478</v>
      </c>
      <c r="R116" s="100" t="s">
        <v>129</v>
      </c>
      <c r="S116" s="81">
        <v>35</v>
      </c>
      <c r="T116" s="82">
        <v>42</v>
      </c>
      <c r="U116" s="83"/>
      <c r="V116" s="84"/>
      <c r="W116" s="85">
        <f t="shared" si="6"/>
        <v>0</v>
      </c>
      <c r="X116" s="86">
        <f t="shared" si="7"/>
        <v>0</v>
      </c>
      <c r="Y116" s="59"/>
      <c r="Z116" s="87"/>
      <c r="AA116" s="88"/>
      <c r="AB116" s="89"/>
      <c r="AC116" s="90"/>
    </row>
    <row r="117" spans="1:29" ht="15.75" customHeight="1" x14ac:dyDescent="0.2">
      <c r="A117" s="64" t="s">
        <v>118</v>
      </c>
      <c r="B117" s="65" t="s">
        <v>135</v>
      </c>
      <c r="C117" s="66" t="s">
        <v>120</v>
      </c>
      <c r="D117" s="67" t="s">
        <v>136</v>
      </c>
      <c r="E117" s="68" t="s">
        <v>192</v>
      </c>
      <c r="F117" s="69"/>
      <c r="G117" s="70" t="s">
        <v>193</v>
      </c>
      <c r="H117" s="71" t="s">
        <v>295</v>
      </c>
      <c r="I117" s="68" t="s">
        <v>295</v>
      </c>
      <c r="J117" s="72">
        <v>2019</v>
      </c>
      <c r="K117" s="73">
        <v>0.75</v>
      </c>
      <c r="L117" s="74">
        <v>4</v>
      </c>
      <c r="M117" s="75" t="s">
        <v>126</v>
      </c>
      <c r="N117" s="76"/>
      <c r="O117" s="77"/>
      <c r="P117" s="78" t="s">
        <v>479</v>
      </c>
      <c r="Q117" s="79" t="s">
        <v>480</v>
      </c>
      <c r="R117" s="100" t="s">
        <v>129</v>
      </c>
      <c r="S117" s="81">
        <v>35</v>
      </c>
      <c r="T117" s="82">
        <v>42</v>
      </c>
      <c r="U117" s="83"/>
      <c r="V117" s="84"/>
      <c r="W117" s="85">
        <f t="shared" si="6"/>
        <v>0</v>
      </c>
      <c r="X117" s="86">
        <f t="shared" si="7"/>
        <v>0</v>
      </c>
      <c r="Y117" s="59"/>
      <c r="Z117" s="87"/>
      <c r="AA117" s="88"/>
      <c r="AB117" s="89"/>
      <c r="AC117" s="90"/>
    </row>
    <row r="118" spans="1:29" ht="15.75" customHeight="1" x14ac:dyDescent="0.2">
      <c r="A118" s="64" t="s">
        <v>118</v>
      </c>
      <c r="B118" s="65" t="s">
        <v>135</v>
      </c>
      <c r="C118" s="66" t="s">
        <v>120</v>
      </c>
      <c r="D118" s="67" t="s">
        <v>136</v>
      </c>
      <c r="E118" s="68" t="s">
        <v>192</v>
      </c>
      <c r="F118" s="69"/>
      <c r="G118" s="70" t="s">
        <v>193</v>
      </c>
      <c r="H118" s="71" t="s">
        <v>481</v>
      </c>
      <c r="I118" s="68" t="s">
        <v>140</v>
      </c>
      <c r="J118" s="72">
        <v>2018</v>
      </c>
      <c r="K118" s="73">
        <v>0.75</v>
      </c>
      <c r="L118" s="74">
        <v>5</v>
      </c>
      <c r="M118" s="75" t="s">
        <v>126</v>
      </c>
      <c r="N118" s="76"/>
      <c r="O118" s="77"/>
      <c r="P118" s="78" t="s">
        <v>477</v>
      </c>
      <c r="Q118" s="79" t="s">
        <v>482</v>
      </c>
      <c r="R118" s="100" t="s">
        <v>129</v>
      </c>
      <c r="S118" s="81">
        <v>35</v>
      </c>
      <c r="T118" s="82">
        <v>42</v>
      </c>
      <c r="U118" s="83"/>
      <c r="V118" s="84"/>
      <c r="W118" s="85">
        <f t="shared" si="6"/>
        <v>0</v>
      </c>
      <c r="X118" s="86">
        <f t="shared" si="7"/>
        <v>0</v>
      </c>
      <c r="Y118" s="59"/>
      <c r="Z118" s="87"/>
      <c r="AA118" s="88"/>
      <c r="AB118" s="89"/>
      <c r="AC118" s="90"/>
    </row>
    <row r="119" spans="1:29" ht="15.75" customHeight="1" x14ac:dyDescent="0.2">
      <c r="A119" s="64" t="s">
        <v>118</v>
      </c>
      <c r="B119" s="65" t="s">
        <v>119</v>
      </c>
      <c r="C119" s="66" t="s">
        <v>120</v>
      </c>
      <c r="D119" s="67" t="s">
        <v>136</v>
      </c>
      <c r="E119" s="68" t="s">
        <v>179</v>
      </c>
      <c r="F119" s="69"/>
      <c r="G119" s="70" t="s">
        <v>350</v>
      </c>
      <c r="H119" s="71" t="s">
        <v>432</v>
      </c>
      <c r="I119" s="68" t="s">
        <v>125</v>
      </c>
      <c r="J119" s="72">
        <v>2017</v>
      </c>
      <c r="K119" s="73">
        <v>0.75</v>
      </c>
      <c r="L119" s="74">
        <v>1</v>
      </c>
      <c r="M119" s="75" t="s">
        <v>126</v>
      </c>
      <c r="N119" s="76"/>
      <c r="O119" s="77"/>
      <c r="P119" s="78" t="s">
        <v>465</v>
      </c>
      <c r="Q119" s="79" t="s">
        <v>466</v>
      </c>
      <c r="R119" s="100" t="s">
        <v>169</v>
      </c>
      <c r="S119" s="81">
        <v>42</v>
      </c>
      <c r="T119" s="82">
        <v>42</v>
      </c>
      <c r="U119" s="83"/>
      <c r="V119" s="84"/>
      <c r="W119" s="85">
        <f t="shared" si="6"/>
        <v>0</v>
      </c>
      <c r="X119" s="86">
        <f t="shared" si="7"/>
        <v>0</v>
      </c>
      <c r="Y119" s="59"/>
      <c r="Z119" s="87"/>
      <c r="AA119" s="88"/>
      <c r="AB119" s="89"/>
      <c r="AC119" s="90"/>
    </row>
    <row r="120" spans="1:29" ht="15.75" customHeight="1" x14ac:dyDescent="0.2">
      <c r="A120" s="64" t="s">
        <v>118</v>
      </c>
      <c r="B120" s="65" t="s">
        <v>135</v>
      </c>
      <c r="C120" s="66" t="s">
        <v>120</v>
      </c>
      <c r="D120" s="67" t="s">
        <v>467</v>
      </c>
      <c r="E120" s="68" t="s">
        <v>468</v>
      </c>
      <c r="F120" s="69"/>
      <c r="G120" s="70" t="s">
        <v>469</v>
      </c>
      <c r="H120" s="71" t="s">
        <v>470</v>
      </c>
      <c r="I120" s="68" t="s">
        <v>147</v>
      </c>
      <c r="J120" s="72">
        <v>2016</v>
      </c>
      <c r="K120" s="73">
        <v>0.75</v>
      </c>
      <c r="L120" s="74">
        <v>1</v>
      </c>
      <c r="M120" s="75" t="s">
        <v>126</v>
      </c>
      <c r="N120" s="76"/>
      <c r="O120" s="77"/>
      <c r="P120" s="78" t="s">
        <v>471</v>
      </c>
      <c r="Q120" s="79" t="s">
        <v>472</v>
      </c>
      <c r="R120" s="100" t="s">
        <v>129</v>
      </c>
      <c r="S120" s="81">
        <v>35</v>
      </c>
      <c r="T120" s="82">
        <v>42</v>
      </c>
      <c r="U120" s="83"/>
      <c r="V120" s="84"/>
      <c r="W120" s="85">
        <f t="shared" si="6"/>
        <v>0</v>
      </c>
      <c r="X120" s="86">
        <f t="shared" si="7"/>
        <v>0</v>
      </c>
      <c r="Y120" s="59"/>
      <c r="Z120" s="87"/>
      <c r="AA120" s="88"/>
      <c r="AB120" s="89"/>
      <c r="AC120" s="90"/>
    </row>
    <row r="121" spans="1:29" ht="15.75" customHeight="1" x14ac:dyDescent="0.2">
      <c r="A121" s="64" t="s">
        <v>118</v>
      </c>
      <c r="B121" s="65" t="s">
        <v>135</v>
      </c>
      <c r="C121" s="66" t="s">
        <v>120</v>
      </c>
      <c r="D121" s="67" t="s">
        <v>136</v>
      </c>
      <c r="E121" s="68" t="s">
        <v>187</v>
      </c>
      <c r="F121" s="69"/>
      <c r="G121" s="70" t="s">
        <v>188</v>
      </c>
      <c r="H121" s="71" t="s">
        <v>487</v>
      </c>
      <c r="I121" s="68" t="s">
        <v>140</v>
      </c>
      <c r="J121" s="72">
        <v>2011</v>
      </c>
      <c r="K121" s="73">
        <v>0.75</v>
      </c>
      <c r="L121" s="74">
        <v>24</v>
      </c>
      <c r="M121" s="75" t="s">
        <v>126</v>
      </c>
      <c r="N121" s="76"/>
      <c r="O121" s="77"/>
      <c r="P121" s="78" t="s">
        <v>488</v>
      </c>
      <c r="Q121" s="79" t="s">
        <v>489</v>
      </c>
      <c r="R121" s="100" t="s">
        <v>129</v>
      </c>
      <c r="S121" s="81">
        <v>35</v>
      </c>
      <c r="T121" s="82">
        <v>42</v>
      </c>
      <c r="U121" s="83"/>
      <c r="V121" s="84"/>
      <c r="W121" s="85">
        <f t="shared" si="6"/>
        <v>0</v>
      </c>
      <c r="X121" s="86">
        <f t="shared" si="7"/>
        <v>0</v>
      </c>
      <c r="Y121" s="59"/>
      <c r="Z121" s="87"/>
      <c r="AA121" s="88"/>
      <c r="AB121" s="89"/>
      <c r="AC121" s="90"/>
    </row>
    <row r="122" spans="1:29" ht="15.75" customHeight="1" x14ac:dyDescent="0.2">
      <c r="A122" s="64" t="s">
        <v>118</v>
      </c>
      <c r="B122" s="65" t="s">
        <v>119</v>
      </c>
      <c r="C122" s="66" t="s">
        <v>120</v>
      </c>
      <c r="D122" s="67" t="s">
        <v>362</v>
      </c>
      <c r="E122" s="68" t="s">
        <v>363</v>
      </c>
      <c r="F122" s="69"/>
      <c r="G122" s="70" t="s">
        <v>385</v>
      </c>
      <c r="H122" s="71" t="s">
        <v>528</v>
      </c>
      <c r="I122" s="68" t="s">
        <v>171</v>
      </c>
      <c r="J122" s="72">
        <v>2020</v>
      </c>
      <c r="K122" s="73">
        <v>0.75</v>
      </c>
      <c r="L122" s="74">
        <v>4</v>
      </c>
      <c r="M122" s="75" t="s">
        <v>126</v>
      </c>
      <c r="N122" s="76"/>
      <c r="O122" s="77"/>
      <c r="P122" s="78" t="s">
        <v>463</v>
      </c>
      <c r="Q122" s="79" t="s">
        <v>529</v>
      </c>
      <c r="R122" s="80" t="s">
        <v>129</v>
      </c>
      <c r="S122" s="81">
        <v>37.5</v>
      </c>
      <c r="T122" s="82">
        <v>45</v>
      </c>
      <c r="U122" s="83"/>
      <c r="V122" s="84"/>
      <c r="W122" s="85">
        <f t="shared" si="6"/>
        <v>0</v>
      </c>
      <c r="X122" s="86">
        <f t="shared" si="7"/>
        <v>0</v>
      </c>
      <c r="Y122" s="59"/>
      <c r="Z122" s="87"/>
      <c r="AA122" s="88"/>
      <c r="AB122" s="89"/>
      <c r="AC122" s="90"/>
    </row>
    <row r="123" spans="1:29" ht="15.75" customHeight="1" x14ac:dyDescent="0.2">
      <c r="A123" s="64" t="s">
        <v>118</v>
      </c>
      <c r="B123" s="65" t="s">
        <v>119</v>
      </c>
      <c r="C123" s="66" t="s">
        <v>120</v>
      </c>
      <c r="D123" s="67" t="s">
        <v>136</v>
      </c>
      <c r="E123" s="68" t="s">
        <v>179</v>
      </c>
      <c r="F123" s="69"/>
      <c r="G123" s="70" t="s">
        <v>499</v>
      </c>
      <c r="H123" s="71" t="s">
        <v>500</v>
      </c>
      <c r="I123" s="68" t="s">
        <v>501</v>
      </c>
      <c r="J123" s="72">
        <v>2019</v>
      </c>
      <c r="K123" s="73">
        <v>0.75</v>
      </c>
      <c r="L123" s="74">
        <v>1</v>
      </c>
      <c r="M123" s="75" t="s">
        <v>126</v>
      </c>
      <c r="N123" s="76"/>
      <c r="O123" s="77"/>
      <c r="P123" s="78" t="s">
        <v>502</v>
      </c>
      <c r="Q123" s="79" t="s">
        <v>503</v>
      </c>
      <c r="R123" s="80" t="s">
        <v>169</v>
      </c>
      <c r="S123" s="81">
        <v>45</v>
      </c>
      <c r="T123" s="82">
        <v>45</v>
      </c>
      <c r="U123" s="83"/>
      <c r="V123" s="84"/>
      <c r="W123" s="85">
        <f t="shared" si="6"/>
        <v>0</v>
      </c>
      <c r="X123" s="86">
        <f t="shared" si="7"/>
        <v>0</v>
      </c>
      <c r="Y123" s="59"/>
      <c r="Z123" s="87"/>
      <c r="AA123" s="88"/>
      <c r="AB123" s="89"/>
      <c r="AC123" s="90"/>
    </row>
    <row r="124" spans="1:29" ht="15.75" customHeight="1" x14ac:dyDescent="0.2">
      <c r="A124" s="64" t="s">
        <v>118</v>
      </c>
      <c r="B124" s="65" t="s">
        <v>119</v>
      </c>
      <c r="C124" s="66" t="s">
        <v>120</v>
      </c>
      <c r="D124" s="67" t="s">
        <v>136</v>
      </c>
      <c r="E124" s="68" t="s">
        <v>179</v>
      </c>
      <c r="F124" s="69"/>
      <c r="G124" s="70" t="s">
        <v>180</v>
      </c>
      <c r="H124" s="71" t="s">
        <v>496</v>
      </c>
      <c r="I124" s="68" t="s">
        <v>125</v>
      </c>
      <c r="J124" s="72">
        <v>2019</v>
      </c>
      <c r="K124" s="73">
        <v>0.75</v>
      </c>
      <c r="L124" s="74">
        <v>1</v>
      </c>
      <c r="M124" s="75" t="s">
        <v>126</v>
      </c>
      <c r="N124" s="76"/>
      <c r="O124" s="77"/>
      <c r="P124" s="78" t="s">
        <v>497</v>
      </c>
      <c r="Q124" s="79" t="s">
        <v>498</v>
      </c>
      <c r="R124" s="80" t="s">
        <v>169</v>
      </c>
      <c r="S124" s="81">
        <v>45</v>
      </c>
      <c r="T124" s="82">
        <v>45</v>
      </c>
      <c r="U124" s="83"/>
      <c r="V124" s="84"/>
      <c r="W124" s="85">
        <f t="shared" si="6"/>
        <v>0</v>
      </c>
      <c r="X124" s="86">
        <f t="shared" si="7"/>
        <v>0</v>
      </c>
      <c r="Y124" s="59"/>
      <c r="Z124" s="87"/>
      <c r="AA124" s="88"/>
      <c r="AB124" s="89"/>
      <c r="AC124" s="90"/>
    </row>
    <row r="125" spans="1:29" ht="15.75" customHeight="1" x14ac:dyDescent="0.2">
      <c r="A125" s="64" t="s">
        <v>118</v>
      </c>
      <c r="B125" s="65" t="s">
        <v>119</v>
      </c>
      <c r="C125" s="66" t="s">
        <v>120</v>
      </c>
      <c r="D125" s="67" t="s">
        <v>136</v>
      </c>
      <c r="E125" s="68" t="s">
        <v>156</v>
      </c>
      <c r="F125" s="69"/>
      <c r="G125" s="70" t="s">
        <v>207</v>
      </c>
      <c r="H125" s="71" t="s">
        <v>493</v>
      </c>
      <c r="I125" s="68" t="s">
        <v>171</v>
      </c>
      <c r="J125" s="72">
        <v>2018</v>
      </c>
      <c r="K125" s="73">
        <v>0.75</v>
      </c>
      <c r="L125" s="74">
        <v>1</v>
      </c>
      <c r="M125" s="75" t="s">
        <v>126</v>
      </c>
      <c r="N125" s="76"/>
      <c r="O125" s="77"/>
      <c r="P125" s="78" t="s">
        <v>494</v>
      </c>
      <c r="Q125" s="79" t="s">
        <v>495</v>
      </c>
      <c r="R125" s="80" t="s">
        <v>129</v>
      </c>
      <c r="S125" s="81">
        <v>37.5</v>
      </c>
      <c r="T125" s="82">
        <v>45</v>
      </c>
      <c r="U125" s="83"/>
      <c r="V125" s="84"/>
      <c r="W125" s="85">
        <f t="shared" si="6"/>
        <v>0</v>
      </c>
      <c r="X125" s="86">
        <f t="shared" si="7"/>
        <v>0</v>
      </c>
      <c r="Y125" s="59"/>
      <c r="Z125" s="87"/>
      <c r="AA125" s="88"/>
      <c r="AB125" s="89"/>
      <c r="AC125" s="90"/>
    </row>
    <row r="126" spans="1:29" ht="15.75" customHeight="1" x14ac:dyDescent="0.2">
      <c r="A126" s="64" t="s">
        <v>118</v>
      </c>
      <c r="B126" s="65" t="s">
        <v>119</v>
      </c>
      <c r="C126" s="66" t="s">
        <v>120</v>
      </c>
      <c r="D126" s="67" t="s">
        <v>136</v>
      </c>
      <c r="E126" s="68" t="s">
        <v>179</v>
      </c>
      <c r="F126" s="69"/>
      <c r="G126" s="70" t="s">
        <v>438</v>
      </c>
      <c r="H126" s="71" t="s">
        <v>513</v>
      </c>
      <c r="I126" s="68" t="s">
        <v>182</v>
      </c>
      <c r="J126" s="72">
        <v>2018</v>
      </c>
      <c r="K126" s="73">
        <v>0.75</v>
      </c>
      <c r="L126" s="74">
        <v>1</v>
      </c>
      <c r="M126" s="75" t="s">
        <v>126</v>
      </c>
      <c r="N126" s="76"/>
      <c r="O126" s="77"/>
      <c r="P126" s="78" t="s">
        <v>497</v>
      </c>
      <c r="Q126" s="79" t="s">
        <v>514</v>
      </c>
      <c r="R126" s="80" t="s">
        <v>169</v>
      </c>
      <c r="S126" s="81">
        <v>45</v>
      </c>
      <c r="T126" s="82">
        <v>45</v>
      </c>
      <c r="U126" s="83"/>
      <c r="V126" s="84"/>
      <c r="W126" s="85">
        <f t="shared" si="6"/>
        <v>0</v>
      </c>
      <c r="X126" s="86">
        <f t="shared" si="7"/>
        <v>0</v>
      </c>
      <c r="Y126" s="59"/>
      <c r="Z126" s="87"/>
      <c r="AA126" s="88"/>
      <c r="AB126" s="89"/>
      <c r="AC126" s="90"/>
    </row>
    <row r="127" spans="1:29" ht="15.75" customHeight="1" x14ac:dyDescent="0.2">
      <c r="A127" s="64" t="s">
        <v>118</v>
      </c>
      <c r="B127" s="65" t="s">
        <v>119</v>
      </c>
      <c r="C127" s="66" t="s">
        <v>120</v>
      </c>
      <c r="D127" s="67" t="s">
        <v>136</v>
      </c>
      <c r="E127" s="68" t="s">
        <v>179</v>
      </c>
      <c r="F127" s="69"/>
      <c r="G127" s="70" t="s">
        <v>438</v>
      </c>
      <c r="H127" s="71" t="s">
        <v>507</v>
      </c>
      <c r="I127" s="68" t="s">
        <v>125</v>
      </c>
      <c r="J127" s="72">
        <v>2018</v>
      </c>
      <c r="K127" s="73">
        <v>0.75</v>
      </c>
      <c r="L127" s="74">
        <v>6</v>
      </c>
      <c r="M127" s="75" t="s">
        <v>126</v>
      </c>
      <c r="N127" s="76"/>
      <c r="O127" s="77"/>
      <c r="P127" s="78" t="s">
        <v>534</v>
      </c>
      <c r="Q127" s="79" t="s">
        <v>535</v>
      </c>
      <c r="R127" s="80" t="s">
        <v>169</v>
      </c>
      <c r="S127" s="81">
        <v>45</v>
      </c>
      <c r="T127" s="82">
        <v>45</v>
      </c>
      <c r="U127" s="83"/>
      <c r="V127" s="84"/>
      <c r="W127" s="85">
        <f t="shared" si="6"/>
        <v>0</v>
      </c>
      <c r="X127" s="86">
        <f t="shared" si="7"/>
        <v>0</v>
      </c>
      <c r="Y127" s="59"/>
      <c r="Z127" s="87"/>
      <c r="AA127" s="88"/>
      <c r="AB127" s="89"/>
      <c r="AC127" s="90"/>
    </row>
    <row r="128" spans="1:29" ht="15.75" customHeight="1" x14ac:dyDescent="0.2">
      <c r="A128" s="64" t="s">
        <v>118</v>
      </c>
      <c r="B128" s="65" t="s">
        <v>135</v>
      </c>
      <c r="C128" s="66" t="s">
        <v>120</v>
      </c>
      <c r="D128" s="67" t="s">
        <v>136</v>
      </c>
      <c r="E128" s="68" t="s">
        <v>192</v>
      </c>
      <c r="F128" s="69"/>
      <c r="G128" s="70" t="s">
        <v>193</v>
      </c>
      <c r="H128" s="71" t="s">
        <v>295</v>
      </c>
      <c r="I128" s="68" t="s">
        <v>295</v>
      </c>
      <c r="J128" s="72">
        <v>2018</v>
      </c>
      <c r="K128" s="73">
        <v>0.75</v>
      </c>
      <c r="L128" s="74">
        <v>24</v>
      </c>
      <c r="M128" s="75" t="s">
        <v>126</v>
      </c>
      <c r="N128" s="76"/>
      <c r="O128" s="77"/>
      <c r="P128" s="78" t="s">
        <v>479</v>
      </c>
      <c r="Q128" s="79" t="s">
        <v>549</v>
      </c>
      <c r="R128" s="100" t="s">
        <v>129</v>
      </c>
      <c r="S128" s="81">
        <v>37.5</v>
      </c>
      <c r="T128" s="82">
        <v>45</v>
      </c>
      <c r="U128" s="83"/>
      <c r="V128" s="84"/>
      <c r="W128" s="85">
        <f t="shared" si="6"/>
        <v>0</v>
      </c>
      <c r="X128" s="86">
        <f t="shared" si="7"/>
        <v>0</v>
      </c>
      <c r="Y128" s="59"/>
      <c r="Z128" s="87"/>
      <c r="AA128" s="88"/>
      <c r="AB128" s="89"/>
      <c r="AC128" s="90"/>
    </row>
    <row r="129" spans="1:29" ht="15.75" customHeight="1" x14ac:dyDescent="0.2">
      <c r="A129" s="64" t="s">
        <v>118</v>
      </c>
      <c r="B129" s="65" t="s">
        <v>119</v>
      </c>
      <c r="C129" s="66" t="s">
        <v>120</v>
      </c>
      <c r="D129" s="67" t="s">
        <v>136</v>
      </c>
      <c r="E129" s="68" t="s">
        <v>156</v>
      </c>
      <c r="F129" s="69"/>
      <c r="G129" s="70" t="s">
        <v>207</v>
      </c>
      <c r="H129" s="71" t="s">
        <v>523</v>
      </c>
      <c r="I129" s="68" t="s">
        <v>501</v>
      </c>
      <c r="J129" s="72">
        <v>2017</v>
      </c>
      <c r="K129" s="73">
        <v>0.75</v>
      </c>
      <c r="L129" s="74">
        <v>2</v>
      </c>
      <c r="M129" s="75" t="s">
        <v>126</v>
      </c>
      <c r="N129" s="76"/>
      <c r="O129" s="77"/>
      <c r="P129" s="78" t="s">
        <v>494</v>
      </c>
      <c r="Q129" s="79" t="s">
        <v>524</v>
      </c>
      <c r="R129" s="80" t="s">
        <v>129</v>
      </c>
      <c r="S129" s="81">
        <v>37.5</v>
      </c>
      <c r="T129" s="82">
        <v>45</v>
      </c>
      <c r="U129" s="83"/>
      <c r="V129" s="84"/>
      <c r="W129" s="85">
        <f t="shared" si="6"/>
        <v>0</v>
      </c>
      <c r="X129" s="86">
        <f t="shared" si="7"/>
        <v>0</v>
      </c>
      <c r="Y129" s="59"/>
      <c r="Z129" s="87"/>
      <c r="AA129" s="88"/>
      <c r="AB129" s="89"/>
      <c r="AC129" s="90"/>
    </row>
    <row r="130" spans="1:29" ht="15.75" customHeight="1" x14ac:dyDescent="0.2">
      <c r="A130" s="64" t="s">
        <v>118</v>
      </c>
      <c r="B130" s="65" t="s">
        <v>119</v>
      </c>
      <c r="C130" s="66" t="s">
        <v>120</v>
      </c>
      <c r="D130" s="67" t="s">
        <v>136</v>
      </c>
      <c r="E130" s="68" t="s">
        <v>179</v>
      </c>
      <c r="F130" s="69"/>
      <c r="G130" s="70" t="s">
        <v>499</v>
      </c>
      <c r="H130" s="71" t="s">
        <v>541</v>
      </c>
      <c r="I130" s="68" t="s">
        <v>125</v>
      </c>
      <c r="J130" s="72">
        <v>2017</v>
      </c>
      <c r="K130" s="73">
        <v>0.75</v>
      </c>
      <c r="L130" s="74">
        <v>12</v>
      </c>
      <c r="M130" s="75" t="s">
        <v>126</v>
      </c>
      <c r="N130" s="76"/>
      <c r="O130" s="77"/>
      <c r="P130" s="78" t="s">
        <v>542</v>
      </c>
      <c r="Q130" s="79" t="s">
        <v>543</v>
      </c>
      <c r="R130" s="80" t="s">
        <v>169</v>
      </c>
      <c r="S130" s="81">
        <v>45</v>
      </c>
      <c r="T130" s="82">
        <v>45</v>
      </c>
      <c r="U130" s="83"/>
      <c r="V130" s="84"/>
      <c r="W130" s="85">
        <f t="shared" si="6"/>
        <v>0</v>
      </c>
      <c r="X130" s="86">
        <f t="shared" si="7"/>
        <v>0</v>
      </c>
      <c r="Y130" s="59"/>
      <c r="Z130" s="87"/>
      <c r="AA130" s="88"/>
      <c r="AB130" s="89"/>
      <c r="AC130" s="90"/>
    </row>
    <row r="131" spans="1:29" ht="15.75" customHeight="1" x14ac:dyDescent="0.2">
      <c r="A131" s="64" t="s">
        <v>118</v>
      </c>
      <c r="B131" s="65" t="s">
        <v>119</v>
      </c>
      <c r="C131" s="66" t="s">
        <v>120</v>
      </c>
      <c r="D131" s="67" t="s">
        <v>136</v>
      </c>
      <c r="E131" s="68" t="s">
        <v>156</v>
      </c>
      <c r="F131" s="69"/>
      <c r="G131" s="70" t="s">
        <v>207</v>
      </c>
      <c r="H131" s="71" t="s">
        <v>525</v>
      </c>
      <c r="I131" s="68" t="s">
        <v>159</v>
      </c>
      <c r="J131" s="72">
        <v>2017</v>
      </c>
      <c r="K131" s="73">
        <v>0.75</v>
      </c>
      <c r="L131" s="74">
        <v>2</v>
      </c>
      <c r="M131" s="75" t="s">
        <v>126</v>
      </c>
      <c r="N131" s="76"/>
      <c r="O131" s="77"/>
      <c r="P131" s="78" t="s">
        <v>526</v>
      </c>
      <c r="Q131" s="79" t="s">
        <v>527</v>
      </c>
      <c r="R131" s="80" t="s">
        <v>129</v>
      </c>
      <c r="S131" s="81">
        <v>37.5</v>
      </c>
      <c r="T131" s="82">
        <v>45</v>
      </c>
      <c r="U131" s="83"/>
      <c r="V131" s="84"/>
      <c r="W131" s="85">
        <f t="shared" si="6"/>
        <v>0</v>
      </c>
      <c r="X131" s="86">
        <f t="shared" si="7"/>
        <v>0</v>
      </c>
      <c r="Y131" s="59"/>
      <c r="Z131" s="87"/>
      <c r="AA131" s="88"/>
      <c r="AB131" s="89"/>
      <c r="AC131" s="90"/>
    </row>
    <row r="132" spans="1:29" ht="15.75" customHeight="1" x14ac:dyDescent="0.2">
      <c r="A132" s="64" t="s">
        <v>118</v>
      </c>
      <c r="B132" s="65" t="s">
        <v>119</v>
      </c>
      <c r="C132" s="66" t="s">
        <v>120</v>
      </c>
      <c r="D132" s="67" t="s">
        <v>136</v>
      </c>
      <c r="E132" s="68" t="s">
        <v>156</v>
      </c>
      <c r="F132" s="69"/>
      <c r="G132" s="70" t="s">
        <v>207</v>
      </c>
      <c r="H132" s="71" t="s">
        <v>521</v>
      </c>
      <c r="I132" s="68" t="s">
        <v>147</v>
      </c>
      <c r="J132" s="72">
        <v>2016</v>
      </c>
      <c r="K132" s="73">
        <v>0.75</v>
      </c>
      <c r="L132" s="74">
        <v>2</v>
      </c>
      <c r="M132" s="75" t="s">
        <v>126</v>
      </c>
      <c r="N132" s="76"/>
      <c r="O132" s="77"/>
      <c r="P132" s="78" t="s">
        <v>494</v>
      </c>
      <c r="Q132" s="79" t="s">
        <v>522</v>
      </c>
      <c r="R132" s="80" t="s">
        <v>129</v>
      </c>
      <c r="S132" s="81">
        <v>37.5</v>
      </c>
      <c r="T132" s="82">
        <v>45</v>
      </c>
      <c r="U132" s="83"/>
      <c r="V132" s="84"/>
      <c r="W132" s="85">
        <f t="shared" si="6"/>
        <v>0</v>
      </c>
      <c r="X132" s="86">
        <f t="shared" si="7"/>
        <v>0</v>
      </c>
      <c r="Y132" s="59"/>
      <c r="Z132" s="87"/>
      <c r="AA132" s="88"/>
      <c r="AB132" s="89"/>
      <c r="AC132" s="90"/>
    </row>
    <row r="133" spans="1:29" ht="15.75" customHeight="1" x14ac:dyDescent="0.2">
      <c r="A133" s="64" t="s">
        <v>118</v>
      </c>
      <c r="B133" s="65" t="s">
        <v>119</v>
      </c>
      <c r="C133" s="66" t="s">
        <v>120</v>
      </c>
      <c r="D133" s="67" t="s">
        <v>136</v>
      </c>
      <c r="E133" s="68" t="s">
        <v>179</v>
      </c>
      <c r="F133" s="69"/>
      <c r="G133" s="70" t="s">
        <v>350</v>
      </c>
      <c r="H133" s="71" t="s">
        <v>432</v>
      </c>
      <c r="I133" s="68" t="s">
        <v>125</v>
      </c>
      <c r="J133" s="72">
        <v>2016</v>
      </c>
      <c r="K133" s="73">
        <v>0.75</v>
      </c>
      <c r="L133" s="74">
        <v>1</v>
      </c>
      <c r="M133" s="75" t="s">
        <v>126</v>
      </c>
      <c r="N133" s="76"/>
      <c r="O133" s="77"/>
      <c r="P133" s="78" t="s">
        <v>504</v>
      </c>
      <c r="Q133" s="79" t="s">
        <v>505</v>
      </c>
      <c r="R133" s="80" t="s">
        <v>169</v>
      </c>
      <c r="S133" s="81">
        <v>45</v>
      </c>
      <c r="T133" s="82">
        <v>45</v>
      </c>
      <c r="U133" s="83"/>
      <c r="V133" s="84"/>
      <c r="W133" s="85">
        <f t="shared" si="6"/>
        <v>0</v>
      </c>
      <c r="X133" s="86">
        <f t="shared" si="7"/>
        <v>0</v>
      </c>
      <c r="Y133" s="59"/>
      <c r="Z133" s="87"/>
      <c r="AA133" s="88"/>
      <c r="AB133" s="89"/>
      <c r="AC133" s="90"/>
    </row>
    <row r="134" spans="1:29" ht="15.75" customHeight="1" x14ac:dyDescent="0.2">
      <c r="A134" s="64" t="s">
        <v>118</v>
      </c>
      <c r="B134" s="65" t="s">
        <v>119</v>
      </c>
      <c r="C134" s="66" t="s">
        <v>120</v>
      </c>
      <c r="D134" s="67" t="s">
        <v>136</v>
      </c>
      <c r="E134" s="68" t="s">
        <v>179</v>
      </c>
      <c r="F134" s="69"/>
      <c r="G134" s="70" t="s">
        <v>506</v>
      </c>
      <c r="H134" s="71" t="s">
        <v>507</v>
      </c>
      <c r="I134" s="68" t="s">
        <v>125</v>
      </c>
      <c r="J134" s="72">
        <v>2015</v>
      </c>
      <c r="K134" s="73">
        <v>0.75</v>
      </c>
      <c r="L134" s="74">
        <v>1</v>
      </c>
      <c r="M134" s="75" t="s">
        <v>126</v>
      </c>
      <c r="N134" s="76"/>
      <c r="O134" s="77" t="s">
        <v>254</v>
      </c>
      <c r="P134" s="78" t="s">
        <v>508</v>
      </c>
      <c r="Q134" s="79" t="s">
        <v>509</v>
      </c>
      <c r="R134" s="80" t="s">
        <v>169</v>
      </c>
      <c r="S134" s="81">
        <v>45</v>
      </c>
      <c r="T134" s="82">
        <v>45</v>
      </c>
      <c r="U134" s="83"/>
      <c r="V134" s="84"/>
      <c r="W134" s="85">
        <f t="shared" si="6"/>
        <v>0</v>
      </c>
      <c r="X134" s="86">
        <f t="shared" si="7"/>
        <v>0</v>
      </c>
      <c r="Y134" s="59"/>
      <c r="Z134" s="87"/>
      <c r="AA134" s="88"/>
      <c r="AB134" s="89"/>
      <c r="AC134" s="90"/>
    </row>
    <row r="135" spans="1:29" ht="15.75" customHeight="1" x14ac:dyDescent="0.2">
      <c r="A135" s="64" t="s">
        <v>118</v>
      </c>
      <c r="B135" s="65" t="s">
        <v>119</v>
      </c>
      <c r="C135" s="66" t="s">
        <v>120</v>
      </c>
      <c r="D135" s="67" t="s">
        <v>121</v>
      </c>
      <c r="E135" s="68" t="s">
        <v>130</v>
      </c>
      <c r="F135" s="69"/>
      <c r="G135" s="70" t="s">
        <v>536</v>
      </c>
      <c r="H135" s="71" t="s">
        <v>537</v>
      </c>
      <c r="I135" s="68" t="s">
        <v>538</v>
      </c>
      <c r="J135" s="72">
        <v>2015</v>
      </c>
      <c r="K135" s="73">
        <v>0.75</v>
      </c>
      <c r="L135" s="74">
        <v>8</v>
      </c>
      <c r="M135" s="75" t="s">
        <v>126</v>
      </c>
      <c r="N135" s="76"/>
      <c r="O135" s="77"/>
      <c r="P135" s="78" t="s">
        <v>539</v>
      </c>
      <c r="Q135" s="79" t="s">
        <v>540</v>
      </c>
      <c r="R135" s="80" t="s">
        <v>169</v>
      </c>
      <c r="S135" s="81">
        <v>45</v>
      </c>
      <c r="T135" s="82">
        <v>45</v>
      </c>
      <c r="U135" s="83"/>
      <c r="V135" s="84"/>
      <c r="W135" s="85">
        <f t="shared" si="6"/>
        <v>0</v>
      </c>
      <c r="X135" s="86">
        <f t="shared" si="7"/>
        <v>0</v>
      </c>
      <c r="Y135" s="59"/>
      <c r="Z135" s="87"/>
      <c r="AA135" s="88"/>
      <c r="AB135" s="89"/>
      <c r="AC135" s="90"/>
    </row>
    <row r="136" spans="1:29" ht="15.75" customHeight="1" x14ac:dyDescent="0.2">
      <c r="A136" s="64" t="s">
        <v>118</v>
      </c>
      <c r="B136" s="65" t="s">
        <v>119</v>
      </c>
      <c r="C136" s="66" t="s">
        <v>120</v>
      </c>
      <c r="D136" s="67" t="s">
        <v>136</v>
      </c>
      <c r="E136" s="68" t="s">
        <v>179</v>
      </c>
      <c r="F136" s="69"/>
      <c r="G136" s="70" t="s">
        <v>515</v>
      </c>
      <c r="H136" s="71" t="s">
        <v>507</v>
      </c>
      <c r="I136" s="68" t="s">
        <v>125</v>
      </c>
      <c r="J136" s="72">
        <v>2014</v>
      </c>
      <c r="K136" s="73">
        <v>0.75</v>
      </c>
      <c r="L136" s="74">
        <v>1</v>
      </c>
      <c r="M136" s="75" t="s">
        <v>126</v>
      </c>
      <c r="N136" s="76"/>
      <c r="O136" s="77"/>
      <c r="P136" s="78" t="s">
        <v>516</v>
      </c>
      <c r="Q136" s="79" t="s">
        <v>517</v>
      </c>
      <c r="R136" s="80" t="s">
        <v>129</v>
      </c>
      <c r="S136" s="81">
        <v>37.5</v>
      </c>
      <c r="T136" s="82">
        <v>45</v>
      </c>
      <c r="U136" s="83"/>
      <c r="V136" s="84"/>
      <c r="W136" s="85">
        <f t="shared" si="6"/>
        <v>0</v>
      </c>
      <c r="X136" s="86">
        <f t="shared" si="7"/>
        <v>0</v>
      </c>
      <c r="Y136" s="59"/>
      <c r="Z136" s="87"/>
      <c r="AA136" s="88"/>
      <c r="AB136" s="89"/>
      <c r="AC136" s="90"/>
    </row>
    <row r="137" spans="1:29" ht="15.75" customHeight="1" x14ac:dyDescent="0.2">
      <c r="A137" s="64" t="s">
        <v>118</v>
      </c>
      <c r="B137" s="65" t="s">
        <v>135</v>
      </c>
      <c r="C137" s="66" t="s">
        <v>120</v>
      </c>
      <c r="D137" s="67" t="s">
        <v>136</v>
      </c>
      <c r="E137" s="68" t="s">
        <v>137</v>
      </c>
      <c r="F137" s="69"/>
      <c r="G137" s="70" t="s">
        <v>544</v>
      </c>
      <c r="H137" s="71" t="s">
        <v>545</v>
      </c>
      <c r="I137" s="68" t="s">
        <v>140</v>
      </c>
      <c r="J137" s="72">
        <v>2013</v>
      </c>
      <c r="K137" s="73">
        <v>0.75</v>
      </c>
      <c r="L137" s="74">
        <v>20</v>
      </c>
      <c r="M137" s="75" t="s">
        <v>126</v>
      </c>
      <c r="N137" s="76"/>
      <c r="O137" s="77"/>
      <c r="P137" s="78" t="s">
        <v>546</v>
      </c>
      <c r="Q137" s="79" t="s">
        <v>548</v>
      </c>
      <c r="R137" s="100" t="s">
        <v>129</v>
      </c>
      <c r="S137" s="81">
        <v>37.5</v>
      </c>
      <c r="T137" s="82">
        <v>45</v>
      </c>
      <c r="U137" s="83"/>
      <c r="V137" s="84"/>
      <c r="W137" s="85">
        <f t="shared" si="6"/>
        <v>0</v>
      </c>
      <c r="X137" s="86">
        <f t="shared" si="7"/>
        <v>0</v>
      </c>
      <c r="Y137" s="59"/>
      <c r="Z137" s="87"/>
      <c r="AA137" s="88"/>
      <c r="AB137" s="89"/>
      <c r="AC137" s="90"/>
    </row>
    <row r="138" spans="1:29" ht="15.75" customHeight="1" x14ac:dyDescent="0.2">
      <c r="A138" s="64" t="s">
        <v>118</v>
      </c>
      <c r="B138" s="65" t="s">
        <v>135</v>
      </c>
      <c r="C138" s="66" t="s">
        <v>120</v>
      </c>
      <c r="D138" s="67" t="s">
        <v>136</v>
      </c>
      <c r="E138" s="68" t="s">
        <v>274</v>
      </c>
      <c r="F138" s="69"/>
      <c r="G138" s="70" t="s">
        <v>530</v>
      </c>
      <c r="H138" s="71" t="s">
        <v>531</v>
      </c>
      <c r="I138" s="68" t="s">
        <v>147</v>
      </c>
      <c r="J138" s="72">
        <v>2013</v>
      </c>
      <c r="K138" s="73">
        <v>0.75</v>
      </c>
      <c r="L138" s="74">
        <v>5</v>
      </c>
      <c r="M138" s="75" t="s">
        <v>126</v>
      </c>
      <c r="N138" s="76"/>
      <c r="O138" s="77"/>
      <c r="P138" s="78" t="s">
        <v>532</v>
      </c>
      <c r="Q138" s="79" t="s">
        <v>533</v>
      </c>
      <c r="R138" s="80" t="s">
        <v>169</v>
      </c>
      <c r="S138" s="81">
        <v>45</v>
      </c>
      <c r="T138" s="82">
        <v>45</v>
      </c>
      <c r="U138" s="83"/>
      <c r="V138" s="84"/>
      <c r="W138" s="85">
        <f t="shared" si="6"/>
        <v>0</v>
      </c>
      <c r="X138" s="86">
        <f t="shared" si="7"/>
        <v>0</v>
      </c>
      <c r="Y138" s="59"/>
      <c r="Z138" s="87"/>
      <c r="AA138" s="88"/>
      <c r="AB138" s="89"/>
      <c r="AC138" s="90"/>
    </row>
    <row r="139" spans="1:29" ht="15.75" customHeight="1" x14ac:dyDescent="0.2">
      <c r="A139" s="64" t="s">
        <v>118</v>
      </c>
      <c r="B139" s="65" t="s">
        <v>135</v>
      </c>
      <c r="C139" s="66" t="s">
        <v>120</v>
      </c>
      <c r="D139" s="67" t="s">
        <v>136</v>
      </c>
      <c r="E139" s="68" t="s">
        <v>137</v>
      </c>
      <c r="F139" s="69"/>
      <c r="G139" s="70" t="s">
        <v>544</v>
      </c>
      <c r="H139" s="71" t="s">
        <v>545</v>
      </c>
      <c r="I139" s="68" t="s">
        <v>140</v>
      </c>
      <c r="J139" s="72">
        <v>2012</v>
      </c>
      <c r="K139" s="73">
        <v>0.75</v>
      </c>
      <c r="L139" s="74">
        <v>17</v>
      </c>
      <c r="M139" s="75" t="s">
        <v>126</v>
      </c>
      <c r="N139" s="76"/>
      <c r="O139" s="77"/>
      <c r="P139" s="78" t="s">
        <v>546</v>
      </c>
      <c r="Q139" s="79" t="s">
        <v>547</v>
      </c>
      <c r="R139" s="80" t="s">
        <v>129</v>
      </c>
      <c r="S139" s="81">
        <v>37.5</v>
      </c>
      <c r="T139" s="82">
        <v>45</v>
      </c>
      <c r="U139" s="83"/>
      <c r="V139" s="84"/>
      <c r="W139" s="85">
        <f t="shared" si="6"/>
        <v>0</v>
      </c>
      <c r="X139" s="86">
        <f t="shared" si="7"/>
        <v>0</v>
      </c>
      <c r="Y139" s="59"/>
      <c r="Z139" s="87"/>
      <c r="AA139" s="88"/>
      <c r="AB139" s="89"/>
      <c r="AC139" s="90"/>
    </row>
    <row r="140" spans="1:29" ht="15.75" customHeight="1" x14ac:dyDescent="0.2">
      <c r="A140" s="64" t="s">
        <v>118</v>
      </c>
      <c r="B140" s="65" t="s">
        <v>119</v>
      </c>
      <c r="C140" s="66" t="s">
        <v>120</v>
      </c>
      <c r="D140" s="67" t="s">
        <v>136</v>
      </c>
      <c r="E140" s="68" t="s">
        <v>179</v>
      </c>
      <c r="F140" s="69"/>
      <c r="G140" s="70" t="s">
        <v>506</v>
      </c>
      <c r="H140" s="71" t="s">
        <v>510</v>
      </c>
      <c r="I140" s="68" t="s">
        <v>125</v>
      </c>
      <c r="J140" s="72">
        <v>2012</v>
      </c>
      <c r="K140" s="73">
        <v>0.75</v>
      </c>
      <c r="L140" s="74">
        <v>1</v>
      </c>
      <c r="M140" s="75" t="s">
        <v>126</v>
      </c>
      <c r="N140" s="76"/>
      <c r="O140" s="77" t="s">
        <v>511</v>
      </c>
      <c r="P140" s="78" t="s">
        <v>508</v>
      </c>
      <c r="Q140" s="79" t="s">
        <v>512</v>
      </c>
      <c r="R140" s="80" t="s">
        <v>169</v>
      </c>
      <c r="S140" s="81">
        <v>45</v>
      </c>
      <c r="T140" s="82">
        <v>45</v>
      </c>
      <c r="U140" s="83"/>
      <c r="V140" s="84"/>
      <c r="W140" s="85">
        <f t="shared" si="6"/>
        <v>0</v>
      </c>
      <c r="X140" s="86">
        <f t="shared" si="7"/>
        <v>0</v>
      </c>
      <c r="Y140" s="59"/>
      <c r="Z140" s="87"/>
      <c r="AA140" s="88"/>
      <c r="AB140" s="89"/>
      <c r="AC140" s="90"/>
    </row>
    <row r="141" spans="1:29" ht="15.75" customHeight="1" x14ac:dyDescent="0.2">
      <c r="A141" s="64" t="s">
        <v>118</v>
      </c>
      <c r="B141" s="65" t="s">
        <v>135</v>
      </c>
      <c r="C141" s="66" t="s">
        <v>120</v>
      </c>
      <c r="D141" s="67" t="s">
        <v>136</v>
      </c>
      <c r="E141" s="68" t="s">
        <v>274</v>
      </c>
      <c r="F141" s="69"/>
      <c r="G141" s="70" t="s">
        <v>294</v>
      </c>
      <c r="H141" s="71" t="s">
        <v>490</v>
      </c>
      <c r="I141" s="68" t="s">
        <v>140</v>
      </c>
      <c r="J141" s="72">
        <v>2011</v>
      </c>
      <c r="K141" s="73">
        <v>0.75</v>
      </c>
      <c r="L141" s="74">
        <v>1</v>
      </c>
      <c r="M141" s="75" t="s">
        <v>126</v>
      </c>
      <c r="N141" s="76"/>
      <c r="O141" s="77"/>
      <c r="P141" s="78" t="s">
        <v>491</v>
      </c>
      <c r="Q141" s="79" t="s">
        <v>492</v>
      </c>
      <c r="R141" s="80" t="s">
        <v>129</v>
      </c>
      <c r="S141" s="81">
        <v>37.5</v>
      </c>
      <c r="T141" s="82">
        <v>45</v>
      </c>
      <c r="U141" s="83"/>
      <c r="V141" s="84"/>
      <c r="W141" s="85">
        <f t="shared" si="6"/>
        <v>0</v>
      </c>
      <c r="X141" s="86">
        <f t="shared" si="7"/>
        <v>0</v>
      </c>
      <c r="Y141" s="59"/>
      <c r="Z141" s="87"/>
      <c r="AA141" s="88"/>
      <c r="AB141" s="89"/>
      <c r="AC141" s="90"/>
    </row>
    <row r="142" spans="1:29" ht="15.75" customHeight="1" x14ac:dyDescent="0.2">
      <c r="A142" s="64" t="s">
        <v>118</v>
      </c>
      <c r="B142" s="65" t="s">
        <v>135</v>
      </c>
      <c r="C142" s="66" t="s">
        <v>120</v>
      </c>
      <c r="D142" s="67" t="s">
        <v>136</v>
      </c>
      <c r="E142" s="68" t="s">
        <v>274</v>
      </c>
      <c r="F142" s="69"/>
      <c r="G142" s="70" t="s">
        <v>294</v>
      </c>
      <c r="H142" s="71" t="s">
        <v>518</v>
      </c>
      <c r="I142" s="68" t="s">
        <v>140</v>
      </c>
      <c r="J142" s="72">
        <v>2003</v>
      </c>
      <c r="K142" s="73">
        <v>0.75</v>
      </c>
      <c r="L142" s="74">
        <v>2</v>
      </c>
      <c r="M142" s="75" t="s">
        <v>296</v>
      </c>
      <c r="N142" s="76"/>
      <c r="O142" s="77" t="s">
        <v>297</v>
      </c>
      <c r="P142" s="78" t="s">
        <v>519</v>
      </c>
      <c r="Q142" s="79" t="s">
        <v>520</v>
      </c>
      <c r="R142" s="80" t="s">
        <v>169</v>
      </c>
      <c r="S142" s="81">
        <v>45</v>
      </c>
      <c r="T142" s="82">
        <v>45</v>
      </c>
      <c r="U142" s="83"/>
      <c r="V142" s="84"/>
      <c r="W142" s="85">
        <f t="shared" si="6"/>
        <v>0</v>
      </c>
      <c r="X142" s="86">
        <f t="shared" si="7"/>
        <v>0</v>
      </c>
      <c r="Y142" s="59"/>
      <c r="Z142" s="87"/>
      <c r="AA142" s="88"/>
      <c r="AB142" s="89"/>
      <c r="AC142" s="90"/>
    </row>
    <row r="143" spans="1:29" ht="15.75" customHeight="1" x14ac:dyDescent="0.2">
      <c r="A143" s="64" t="s">
        <v>118</v>
      </c>
      <c r="B143" s="65" t="s">
        <v>119</v>
      </c>
      <c r="C143" s="66" t="s">
        <v>120</v>
      </c>
      <c r="D143" s="67" t="s">
        <v>362</v>
      </c>
      <c r="E143" s="68" t="s">
        <v>550</v>
      </c>
      <c r="F143" s="69"/>
      <c r="G143" s="70" t="s">
        <v>551</v>
      </c>
      <c r="H143" s="71" t="s">
        <v>552</v>
      </c>
      <c r="I143" s="68" t="s">
        <v>171</v>
      </c>
      <c r="J143" s="72">
        <v>2018</v>
      </c>
      <c r="K143" s="73">
        <v>0.75</v>
      </c>
      <c r="L143" s="74">
        <v>3</v>
      </c>
      <c r="M143" s="75" t="s">
        <v>126</v>
      </c>
      <c r="N143" s="76"/>
      <c r="O143" s="77"/>
      <c r="P143" s="78" t="s">
        <v>553</v>
      </c>
      <c r="Q143" s="79" t="s">
        <v>554</v>
      </c>
      <c r="R143" s="80" t="s">
        <v>129</v>
      </c>
      <c r="S143" s="81">
        <v>39.166666666666671</v>
      </c>
      <c r="T143" s="82">
        <v>47</v>
      </c>
      <c r="U143" s="83"/>
      <c r="V143" s="84"/>
      <c r="W143" s="85">
        <f t="shared" ref="W143:W174" si="8">V143*S143</f>
        <v>0</v>
      </c>
      <c r="X143" s="86">
        <f t="shared" ref="X143:X169" si="9">V143*T143</f>
        <v>0</v>
      </c>
      <c r="Y143" s="59"/>
      <c r="Z143" s="87"/>
      <c r="AA143" s="88"/>
      <c r="AB143" s="89"/>
      <c r="AC143" s="90"/>
    </row>
    <row r="144" spans="1:29" ht="15.75" customHeight="1" x14ac:dyDescent="0.2">
      <c r="A144" s="64" t="s">
        <v>143</v>
      </c>
      <c r="B144" s="65" t="s">
        <v>119</v>
      </c>
      <c r="C144" s="66" t="s">
        <v>120</v>
      </c>
      <c r="D144" s="67" t="s">
        <v>362</v>
      </c>
      <c r="E144" s="68" t="s">
        <v>420</v>
      </c>
      <c r="F144" s="69"/>
      <c r="G144" s="70" t="s">
        <v>559</v>
      </c>
      <c r="H144" s="71" t="s">
        <v>560</v>
      </c>
      <c r="I144" s="68" t="s">
        <v>147</v>
      </c>
      <c r="J144" s="72" t="s">
        <v>148</v>
      </c>
      <c r="K144" s="73">
        <v>0.75</v>
      </c>
      <c r="L144" s="74">
        <v>1</v>
      </c>
      <c r="M144" s="75" t="s">
        <v>126</v>
      </c>
      <c r="N144" s="76"/>
      <c r="O144" s="77"/>
      <c r="P144" s="78" t="s">
        <v>561</v>
      </c>
      <c r="Q144" s="79" t="s">
        <v>562</v>
      </c>
      <c r="R144" s="80" t="s">
        <v>169</v>
      </c>
      <c r="S144" s="81">
        <v>50</v>
      </c>
      <c r="T144" s="82">
        <v>50</v>
      </c>
      <c r="U144" s="83"/>
      <c r="V144" s="84"/>
      <c r="W144" s="85">
        <f t="shared" si="8"/>
        <v>0</v>
      </c>
      <c r="X144" s="86">
        <f t="shared" si="9"/>
        <v>0</v>
      </c>
      <c r="Y144" s="59"/>
      <c r="Z144" s="87"/>
      <c r="AA144" s="88"/>
      <c r="AB144" s="89"/>
      <c r="AC144" s="90"/>
    </row>
    <row r="145" spans="1:29" ht="15.75" customHeight="1" x14ac:dyDescent="0.2">
      <c r="A145" s="64" t="s">
        <v>143</v>
      </c>
      <c r="B145" s="65" t="s">
        <v>119</v>
      </c>
      <c r="C145" s="66" t="s">
        <v>120</v>
      </c>
      <c r="D145" s="67" t="s">
        <v>362</v>
      </c>
      <c r="E145" s="68" t="s">
        <v>420</v>
      </c>
      <c r="F145" s="69"/>
      <c r="G145" s="70" t="s">
        <v>595</v>
      </c>
      <c r="H145" s="71" t="s">
        <v>596</v>
      </c>
      <c r="I145" s="68" t="s">
        <v>147</v>
      </c>
      <c r="J145" s="72" t="s">
        <v>148</v>
      </c>
      <c r="K145" s="73">
        <v>0.75</v>
      </c>
      <c r="L145" s="74">
        <v>4</v>
      </c>
      <c r="M145" s="75" t="s">
        <v>126</v>
      </c>
      <c r="N145" s="76"/>
      <c r="O145" s="77"/>
      <c r="P145" s="78" t="s">
        <v>597</v>
      </c>
      <c r="Q145" s="79" t="s">
        <v>598</v>
      </c>
      <c r="R145" s="100" t="s">
        <v>129</v>
      </c>
      <c r="S145" s="81">
        <v>41.666666666666671</v>
      </c>
      <c r="T145" s="82">
        <v>50</v>
      </c>
      <c r="U145" s="83"/>
      <c r="V145" s="84"/>
      <c r="W145" s="85">
        <f t="shared" si="8"/>
        <v>0</v>
      </c>
      <c r="X145" s="86">
        <f t="shared" si="9"/>
        <v>0</v>
      </c>
      <c r="Y145" s="59"/>
      <c r="Z145" s="87"/>
      <c r="AA145" s="88"/>
      <c r="AB145" s="89"/>
      <c r="AC145" s="90"/>
    </row>
    <row r="146" spans="1:29" ht="15.75" customHeight="1" x14ac:dyDescent="0.2">
      <c r="A146" s="64" t="s">
        <v>143</v>
      </c>
      <c r="B146" s="65" t="s">
        <v>119</v>
      </c>
      <c r="C146" s="66" t="s">
        <v>120</v>
      </c>
      <c r="D146" s="67" t="s">
        <v>362</v>
      </c>
      <c r="E146" s="68" t="s">
        <v>420</v>
      </c>
      <c r="F146" s="69"/>
      <c r="G146" s="70" t="s">
        <v>595</v>
      </c>
      <c r="H146" s="71" t="s">
        <v>599</v>
      </c>
      <c r="I146" s="68" t="s">
        <v>147</v>
      </c>
      <c r="J146" s="72" t="s">
        <v>148</v>
      </c>
      <c r="K146" s="73">
        <v>0.75</v>
      </c>
      <c r="L146" s="74">
        <v>4</v>
      </c>
      <c r="M146" s="75" t="s">
        <v>126</v>
      </c>
      <c r="N146" s="76"/>
      <c r="O146" s="77"/>
      <c r="P146" s="78" t="s">
        <v>600</v>
      </c>
      <c r="Q146" s="79" t="s">
        <v>601</v>
      </c>
      <c r="R146" s="80" t="s">
        <v>129</v>
      </c>
      <c r="S146" s="81">
        <v>41.666666666666671</v>
      </c>
      <c r="T146" s="82">
        <v>50</v>
      </c>
      <c r="U146" s="83"/>
      <c r="V146" s="84"/>
      <c r="W146" s="85">
        <f t="shared" si="8"/>
        <v>0</v>
      </c>
      <c r="X146" s="86">
        <f t="shared" si="9"/>
        <v>0</v>
      </c>
      <c r="Y146" s="59"/>
      <c r="Z146" s="87"/>
      <c r="AA146" s="88"/>
      <c r="AB146" s="89"/>
      <c r="AC146" s="90"/>
    </row>
    <row r="147" spans="1:29" ht="15.75" customHeight="1" x14ac:dyDescent="0.2">
      <c r="A147" s="64" t="s">
        <v>118</v>
      </c>
      <c r="B147" s="65" t="s">
        <v>119</v>
      </c>
      <c r="C147" s="66" t="s">
        <v>120</v>
      </c>
      <c r="D147" s="67" t="s">
        <v>136</v>
      </c>
      <c r="E147" s="68" t="s">
        <v>179</v>
      </c>
      <c r="F147" s="69"/>
      <c r="G147" s="70" t="s">
        <v>499</v>
      </c>
      <c r="H147" s="71" t="s">
        <v>593</v>
      </c>
      <c r="I147" s="68" t="s">
        <v>125</v>
      </c>
      <c r="J147" s="72">
        <v>2020</v>
      </c>
      <c r="K147" s="73">
        <v>0.75</v>
      </c>
      <c r="L147" s="74">
        <v>3</v>
      </c>
      <c r="M147" s="75" t="s">
        <v>126</v>
      </c>
      <c r="N147" s="76"/>
      <c r="O147" s="77"/>
      <c r="P147" s="78" t="s">
        <v>352</v>
      </c>
      <c r="Q147" s="79" t="s">
        <v>594</v>
      </c>
      <c r="R147" s="100" t="s">
        <v>169</v>
      </c>
      <c r="S147" s="81">
        <v>50</v>
      </c>
      <c r="T147" s="82">
        <v>50</v>
      </c>
      <c r="U147" s="83"/>
      <c r="V147" s="84"/>
      <c r="W147" s="85">
        <f t="shared" si="8"/>
        <v>0</v>
      </c>
      <c r="X147" s="86">
        <f t="shared" si="9"/>
        <v>0</v>
      </c>
      <c r="Y147" s="59"/>
      <c r="Z147" s="87"/>
      <c r="AA147" s="88"/>
      <c r="AB147" s="89"/>
      <c r="AC147" s="90"/>
    </row>
    <row r="148" spans="1:29" ht="15.75" customHeight="1" x14ac:dyDescent="0.2">
      <c r="A148" s="64" t="s">
        <v>118</v>
      </c>
      <c r="B148" s="65" t="s">
        <v>135</v>
      </c>
      <c r="C148" s="66" t="s">
        <v>120</v>
      </c>
      <c r="D148" s="67" t="s">
        <v>226</v>
      </c>
      <c r="E148" s="68" t="s">
        <v>227</v>
      </c>
      <c r="F148" s="69"/>
      <c r="G148" s="70" t="s">
        <v>228</v>
      </c>
      <c r="H148" s="71" t="s">
        <v>627</v>
      </c>
      <c r="I148" s="68" t="s">
        <v>230</v>
      </c>
      <c r="J148" s="72">
        <v>2019</v>
      </c>
      <c r="K148" s="73">
        <v>0.75</v>
      </c>
      <c r="L148" s="74">
        <v>24</v>
      </c>
      <c r="M148" s="75" t="s">
        <v>126</v>
      </c>
      <c r="N148" s="76"/>
      <c r="O148" s="77"/>
      <c r="P148" s="78" t="s">
        <v>628</v>
      </c>
      <c r="Q148" s="79" t="s">
        <v>629</v>
      </c>
      <c r="R148" s="100" t="s">
        <v>129</v>
      </c>
      <c r="S148" s="81">
        <v>41.666666666666671</v>
      </c>
      <c r="T148" s="82">
        <v>50</v>
      </c>
      <c r="U148" s="83"/>
      <c r="V148" s="84"/>
      <c r="W148" s="85">
        <f t="shared" si="8"/>
        <v>0</v>
      </c>
      <c r="X148" s="86">
        <f t="shared" si="9"/>
        <v>0</v>
      </c>
      <c r="Y148" s="59"/>
      <c r="Z148" s="87"/>
      <c r="AA148" s="88"/>
      <c r="AB148" s="89"/>
      <c r="AC148" s="90"/>
    </row>
    <row r="149" spans="1:29" ht="15.75" customHeight="1" x14ac:dyDescent="0.2">
      <c r="A149" s="64" t="s">
        <v>118</v>
      </c>
      <c r="B149" s="65" t="s">
        <v>119</v>
      </c>
      <c r="C149" s="66" t="s">
        <v>120</v>
      </c>
      <c r="D149" s="67" t="s">
        <v>136</v>
      </c>
      <c r="E149" s="68" t="s">
        <v>179</v>
      </c>
      <c r="F149" s="69" t="s">
        <v>345</v>
      </c>
      <c r="G149" s="70" t="s">
        <v>350</v>
      </c>
      <c r="H149" s="71" t="s">
        <v>611</v>
      </c>
      <c r="I149" s="68" t="s">
        <v>125</v>
      </c>
      <c r="J149" s="72">
        <v>2019</v>
      </c>
      <c r="K149" s="73">
        <v>0.75</v>
      </c>
      <c r="L149" s="74">
        <v>6</v>
      </c>
      <c r="M149" s="75" t="s">
        <v>126</v>
      </c>
      <c r="N149" s="76"/>
      <c r="O149" s="77"/>
      <c r="P149" s="78" t="s">
        <v>504</v>
      </c>
      <c r="Q149" s="79" t="s">
        <v>612</v>
      </c>
      <c r="R149" s="80" t="s">
        <v>169</v>
      </c>
      <c r="S149" s="81">
        <v>50</v>
      </c>
      <c r="T149" s="82">
        <v>50</v>
      </c>
      <c r="U149" s="83"/>
      <c r="V149" s="84"/>
      <c r="W149" s="85">
        <f t="shared" si="8"/>
        <v>0</v>
      </c>
      <c r="X149" s="86">
        <f t="shared" si="9"/>
        <v>0</v>
      </c>
      <c r="Y149" s="59"/>
      <c r="Z149" s="87"/>
      <c r="AA149" s="88"/>
      <c r="AB149" s="89"/>
      <c r="AC149" s="90"/>
    </row>
    <row r="150" spans="1:29" ht="15.75" customHeight="1" x14ac:dyDescent="0.2">
      <c r="A150" s="64" t="s">
        <v>118</v>
      </c>
      <c r="B150" s="65" t="s">
        <v>119</v>
      </c>
      <c r="C150" s="66" t="s">
        <v>120</v>
      </c>
      <c r="D150" s="67" t="s">
        <v>136</v>
      </c>
      <c r="E150" s="68" t="s">
        <v>584</v>
      </c>
      <c r="F150" s="69"/>
      <c r="G150" s="70" t="s">
        <v>585</v>
      </c>
      <c r="H150" s="71" t="s">
        <v>617</v>
      </c>
      <c r="I150" s="68" t="s">
        <v>182</v>
      </c>
      <c r="J150" s="72">
        <v>2018</v>
      </c>
      <c r="K150" s="73">
        <v>0.75</v>
      </c>
      <c r="L150" s="74">
        <v>9</v>
      </c>
      <c r="M150" s="75" t="s">
        <v>126</v>
      </c>
      <c r="N150" s="76"/>
      <c r="O150" s="77"/>
      <c r="P150" s="78" t="s">
        <v>587</v>
      </c>
      <c r="Q150" s="79" t="s">
        <v>619</v>
      </c>
      <c r="R150" s="100" t="s">
        <v>129</v>
      </c>
      <c r="S150" s="81">
        <v>41.666666666666671</v>
      </c>
      <c r="T150" s="82">
        <v>50</v>
      </c>
      <c r="U150" s="83"/>
      <c r="V150" s="84"/>
      <c r="W150" s="85">
        <f t="shared" si="8"/>
        <v>0</v>
      </c>
      <c r="X150" s="86">
        <f t="shared" si="9"/>
        <v>0</v>
      </c>
      <c r="Y150" s="59"/>
      <c r="Z150" s="87"/>
      <c r="AA150" s="88"/>
      <c r="AB150" s="89"/>
      <c r="AC150" s="90"/>
    </row>
    <row r="151" spans="1:29" ht="15.75" customHeight="1" x14ac:dyDescent="0.2">
      <c r="A151" s="64" t="s">
        <v>118</v>
      </c>
      <c r="B151" s="65" t="s">
        <v>119</v>
      </c>
      <c r="C151" s="66" t="s">
        <v>120</v>
      </c>
      <c r="D151" s="67" t="s">
        <v>121</v>
      </c>
      <c r="E151" s="68" t="s">
        <v>122</v>
      </c>
      <c r="F151" s="69"/>
      <c r="G151" s="70" t="s">
        <v>152</v>
      </c>
      <c r="H151" s="71" t="s">
        <v>251</v>
      </c>
      <c r="I151" s="68" t="s">
        <v>125</v>
      </c>
      <c r="J151" s="72">
        <v>2018</v>
      </c>
      <c r="K151" s="73">
        <v>1.5</v>
      </c>
      <c r="L151" s="74">
        <v>6</v>
      </c>
      <c r="M151" s="75" t="s">
        <v>126</v>
      </c>
      <c r="N151" s="76"/>
      <c r="O151" s="77"/>
      <c r="P151" s="78" t="s">
        <v>609</v>
      </c>
      <c r="Q151" s="79" t="s">
        <v>610</v>
      </c>
      <c r="R151" s="80" t="s">
        <v>129</v>
      </c>
      <c r="S151" s="81">
        <v>41.666666666666671</v>
      </c>
      <c r="T151" s="82">
        <v>50</v>
      </c>
      <c r="U151" s="83"/>
      <c r="V151" s="84"/>
      <c r="W151" s="85">
        <f t="shared" si="8"/>
        <v>0</v>
      </c>
      <c r="X151" s="86">
        <f t="shared" si="9"/>
        <v>0</v>
      </c>
      <c r="Y151" s="59"/>
      <c r="Z151" s="87"/>
      <c r="AA151" s="88"/>
      <c r="AB151" s="89"/>
      <c r="AC151" s="90"/>
    </row>
    <row r="152" spans="1:29" ht="15.75" customHeight="1" x14ac:dyDescent="0.2">
      <c r="A152" s="64" t="s">
        <v>118</v>
      </c>
      <c r="B152" s="65" t="s">
        <v>119</v>
      </c>
      <c r="C152" s="66" t="s">
        <v>120</v>
      </c>
      <c r="D152" s="67" t="s">
        <v>136</v>
      </c>
      <c r="E152" s="68" t="s">
        <v>584</v>
      </c>
      <c r="F152" s="69"/>
      <c r="G152" s="70" t="s">
        <v>585</v>
      </c>
      <c r="H152" s="71" t="s">
        <v>620</v>
      </c>
      <c r="I152" s="68" t="s">
        <v>125</v>
      </c>
      <c r="J152" s="72">
        <v>2018</v>
      </c>
      <c r="K152" s="73">
        <v>0.75</v>
      </c>
      <c r="L152" s="74">
        <v>10</v>
      </c>
      <c r="M152" s="75" t="s">
        <v>126</v>
      </c>
      <c r="N152" s="76"/>
      <c r="O152" s="77"/>
      <c r="P152" s="78" t="s">
        <v>587</v>
      </c>
      <c r="Q152" s="79" t="s">
        <v>621</v>
      </c>
      <c r="R152" s="100" t="s">
        <v>129</v>
      </c>
      <c r="S152" s="81">
        <v>41.666666666666671</v>
      </c>
      <c r="T152" s="82">
        <v>50</v>
      </c>
      <c r="U152" s="83"/>
      <c r="V152" s="84"/>
      <c r="W152" s="85">
        <f t="shared" si="8"/>
        <v>0</v>
      </c>
      <c r="X152" s="86">
        <f t="shared" si="9"/>
        <v>0</v>
      </c>
      <c r="Y152" s="59"/>
      <c r="Z152" s="87"/>
      <c r="AA152" s="88"/>
      <c r="AB152" s="89"/>
      <c r="AC152" s="90"/>
    </row>
    <row r="153" spans="1:29" ht="15.75" customHeight="1" x14ac:dyDescent="0.2">
      <c r="A153" s="64" t="s">
        <v>118</v>
      </c>
      <c r="B153" s="65" t="s">
        <v>119</v>
      </c>
      <c r="C153" s="66" t="s">
        <v>120</v>
      </c>
      <c r="D153" s="67" t="s">
        <v>136</v>
      </c>
      <c r="E153" s="68" t="s">
        <v>179</v>
      </c>
      <c r="F153" s="69"/>
      <c r="G153" s="70" t="s">
        <v>499</v>
      </c>
      <c r="H153" s="71" t="s">
        <v>623</v>
      </c>
      <c r="I153" s="68" t="s">
        <v>125</v>
      </c>
      <c r="J153" s="72">
        <v>2018</v>
      </c>
      <c r="K153" s="73">
        <v>0.75</v>
      </c>
      <c r="L153" s="74">
        <v>16</v>
      </c>
      <c r="M153" s="75" t="s">
        <v>126</v>
      </c>
      <c r="N153" s="76"/>
      <c r="O153" s="77"/>
      <c r="P153" s="78" t="s">
        <v>624</v>
      </c>
      <c r="Q153" s="79" t="s">
        <v>625</v>
      </c>
      <c r="R153" s="100" t="s">
        <v>169</v>
      </c>
      <c r="S153" s="81">
        <v>50</v>
      </c>
      <c r="T153" s="82">
        <v>50</v>
      </c>
      <c r="U153" s="83"/>
      <c r="V153" s="84"/>
      <c r="W153" s="85">
        <f t="shared" si="8"/>
        <v>0</v>
      </c>
      <c r="X153" s="86">
        <f t="shared" si="9"/>
        <v>0</v>
      </c>
      <c r="Y153" s="59"/>
      <c r="Z153" s="87"/>
      <c r="AA153" s="88"/>
      <c r="AB153" s="89"/>
      <c r="AC153" s="90"/>
    </row>
    <row r="154" spans="1:29" ht="15.75" customHeight="1" x14ac:dyDescent="0.2">
      <c r="A154" s="64" t="s">
        <v>118</v>
      </c>
      <c r="B154" s="65" t="s">
        <v>119</v>
      </c>
      <c r="C154" s="66" t="s">
        <v>120</v>
      </c>
      <c r="D154" s="67" t="s">
        <v>121</v>
      </c>
      <c r="E154" s="68" t="s">
        <v>321</v>
      </c>
      <c r="F154" s="69"/>
      <c r="G154" s="70" t="s">
        <v>589</v>
      </c>
      <c r="H154" s="71" t="s">
        <v>590</v>
      </c>
      <c r="I154" s="68" t="s">
        <v>125</v>
      </c>
      <c r="J154" s="72">
        <v>2018</v>
      </c>
      <c r="K154" s="73">
        <v>0.75</v>
      </c>
      <c r="L154" s="74">
        <v>3</v>
      </c>
      <c r="M154" s="75" t="s">
        <v>126</v>
      </c>
      <c r="N154" s="76"/>
      <c r="O154" s="77"/>
      <c r="P154" s="78" t="s">
        <v>591</v>
      </c>
      <c r="Q154" s="79" t="s">
        <v>592</v>
      </c>
      <c r="R154" s="80" t="s">
        <v>169</v>
      </c>
      <c r="S154" s="81">
        <v>50</v>
      </c>
      <c r="T154" s="82">
        <v>50</v>
      </c>
      <c r="U154" s="83"/>
      <c r="V154" s="84"/>
      <c r="W154" s="85">
        <f t="shared" si="8"/>
        <v>0</v>
      </c>
      <c r="X154" s="86">
        <f t="shared" si="9"/>
        <v>0</v>
      </c>
      <c r="Y154" s="59"/>
      <c r="Z154" s="87"/>
      <c r="AA154" s="88"/>
      <c r="AB154" s="89"/>
      <c r="AC154" s="90"/>
    </row>
    <row r="155" spans="1:29" ht="15.75" customHeight="1" x14ac:dyDescent="0.2">
      <c r="A155" s="64" t="s">
        <v>118</v>
      </c>
      <c r="B155" s="65" t="s">
        <v>135</v>
      </c>
      <c r="C155" s="66" t="s">
        <v>120</v>
      </c>
      <c r="D155" s="67" t="s">
        <v>136</v>
      </c>
      <c r="E155" s="68" t="s">
        <v>274</v>
      </c>
      <c r="F155" s="69"/>
      <c r="G155" s="70" t="s">
        <v>275</v>
      </c>
      <c r="H155" s="71" t="s">
        <v>303</v>
      </c>
      <c r="I155" s="68" t="s">
        <v>147</v>
      </c>
      <c r="J155" s="72">
        <v>2017</v>
      </c>
      <c r="K155" s="73">
        <v>0.75</v>
      </c>
      <c r="L155" s="74">
        <v>1</v>
      </c>
      <c r="M155" s="75" t="s">
        <v>296</v>
      </c>
      <c r="N155" s="76"/>
      <c r="O155" s="77"/>
      <c r="P155" s="78" t="s">
        <v>565</v>
      </c>
      <c r="Q155" s="79" t="s">
        <v>573</v>
      </c>
      <c r="R155" s="80" t="s">
        <v>169</v>
      </c>
      <c r="S155" s="81">
        <v>50</v>
      </c>
      <c r="T155" s="82">
        <v>50</v>
      </c>
      <c r="U155" s="83"/>
      <c r="V155" s="84"/>
      <c r="W155" s="85">
        <f t="shared" si="8"/>
        <v>0</v>
      </c>
      <c r="X155" s="86">
        <f t="shared" si="9"/>
        <v>0</v>
      </c>
      <c r="Y155" s="59"/>
      <c r="Z155" s="87"/>
      <c r="AA155" s="88"/>
      <c r="AB155" s="89"/>
      <c r="AC155" s="90"/>
    </row>
    <row r="156" spans="1:29" ht="15.75" customHeight="1" x14ac:dyDescent="0.2">
      <c r="A156" s="64" t="s">
        <v>118</v>
      </c>
      <c r="B156" s="65" t="s">
        <v>119</v>
      </c>
      <c r="C156" s="66" t="s">
        <v>120</v>
      </c>
      <c r="D156" s="67" t="s">
        <v>136</v>
      </c>
      <c r="E156" s="68" t="s">
        <v>584</v>
      </c>
      <c r="F156" s="69"/>
      <c r="G156" s="70" t="s">
        <v>585</v>
      </c>
      <c r="H156" s="71" t="s">
        <v>617</v>
      </c>
      <c r="I156" s="68" t="s">
        <v>182</v>
      </c>
      <c r="J156" s="72">
        <v>2017</v>
      </c>
      <c r="K156" s="73">
        <v>0.75</v>
      </c>
      <c r="L156" s="74">
        <v>9</v>
      </c>
      <c r="M156" s="75" t="s">
        <v>126</v>
      </c>
      <c r="N156" s="76"/>
      <c r="O156" s="77"/>
      <c r="P156" s="78" t="s">
        <v>587</v>
      </c>
      <c r="Q156" s="79" t="s">
        <v>618</v>
      </c>
      <c r="R156" s="100" t="s">
        <v>129</v>
      </c>
      <c r="S156" s="81">
        <v>41.666666666666671</v>
      </c>
      <c r="T156" s="82">
        <v>50</v>
      </c>
      <c r="U156" s="83"/>
      <c r="V156" s="84"/>
      <c r="W156" s="85">
        <f t="shared" si="8"/>
        <v>0</v>
      </c>
      <c r="X156" s="86">
        <f t="shared" si="9"/>
        <v>0</v>
      </c>
      <c r="Y156" s="59"/>
      <c r="Z156" s="87"/>
      <c r="AA156" s="88"/>
      <c r="AB156" s="89"/>
      <c r="AC156" s="90"/>
    </row>
    <row r="157" spans="1:29" ht="15.75" customHeight="1" x14ac:dyDescent="0.2">
      <c r="A157" s="64" t="s">
        <v>118</v>
      </c>
      <c r="B157" s="65" t="s">
        <v>119</v>
      </c>
      <c r="C157" s="66" t="s">
        <v>120</v>
      </c>
      <c r="D157" s="67" t="s">
        <v>136</v>
      </c>
      <c r="E157" s="68" t="s">
        <v>179</v>
      </c>
      <c r="F157" s="69"/>
      <c r="G157" s="70" t="s">
        <v>350</v>
      </c>
      <c r="H157" s="71" t="s">
        <v>602</v>
      </c>
      <c r="I157" s="68" t="s">
        <v>182</v>
      </c>
      <c r="J157" s="72">
        <v>2017</v>
      </c>
      <c r="K157" s="73">
        <v>0.75</v>
      </c>
      <c r="L157" s="74">
        <v>4</v>
      </c>
      <c r="M157" s="75" t="s">
        <v>126</v>
      </c>
      <c r="N157" s="76"/>
      <c r="O157" s="77"/>
      <c r="P157" s="78" t="s">
        <v>603</v>
      </c>
      <c r="Q157" s="79" t="s">
        <v>604</v>
      </c>
      <c r="R157" s="80" t="s">
        <v>169</v>
      </c>
      <c r="S157" s="81">
        <v>50</v>
      </c>
      <c r="T157" s="82">
        <v>50</v>
      </c>
      <c r="U157" s="83"/>
      <c r="V157" s="84"/>
      <c r="W157" s="85">
        <f t="shared" si="8"/>
        <v>0</v>
      </c>
      <c r="X157" s="86">
        <f t="shared" si="9"/>
        <v>0</v>
      </c>
      <c r="Y157" s="59"/>
      <c r="Z157" s="87"/>
      <c r="AA157" s="88"/>
      <c r="AB157" s="89"/>
      <c r="AC157" s="90"/>
    </row>
    <row r="158" spans="1:29" ht="15.75" customHeight="1" x14ac:dyDescent="0.2">
      <c r="A158" s="64" t="s">
        <v>118</v>
      </c>
      <c r="B158" s="65" t="s">
        <v>119</v>
      </c>
      <c r="C158" s="66" t="s">
        <v>120</v>
      </c>
      <c r="D158" s="67" t="s">
        <v>121</v>
      </c>
      <c r="E158" s="68" t="s">
        <v>130</v>
      </c>
      <c r="F158" s="69"/>
      <c r="G158" s="70" t="s">
        <v>536</v>
      </c>
      <c r="H158" s="71" t="s">
        <v>630</v>
      </c>
      <c r="I158" s="68" t="s">
        <v>125</v>
      </c>
      <c r="J158" s="72">
        <v>2017</v>
      </c>
      <c r="K158" s="73">
        <v>0.75</v>
      </c>
      <c r="L158" s="74">
        <v>24</v>
      </c>
      <c r="M158" s="75" t="s">
        <v>126</v>
      </c>
      <c r="N158" s="76"/>
      <c r="O158" s="77"/>
      <c r="P158" s="78" t="s">
        <v>631</v>
      </c>
      <c r="Q158" s="79" t="s">
        <v>632</v>
      </c>
      <c r="R158" s="100" t="s">
        <v>129</v>
      </c>
      <c r="S158" s="81">
        <v>41.666666666666671</v>
      </c>
      <c r="T158" s="82">
        <v>50</v>
      </c>
      <c r="U158" s="83"/>
      <c r="V158" s="84"/>
      <c r="W158" s="85">
        <f t="shared" si="8"/>
        <v>0</v>
      </c>
      <c r="X158" s="86">
        <f t="shared" si="9"/>
        <v>0</v>
      </c>
      <c r="Y158" s="59"/>
      <c r="Z158" s="87"/>
      <c r="AA158" s="88"/>
      <c r="AB158" s="89"/>
      <c r="AC158" s="90"/>
    </row>
    <row r="159" spans="1:29" ht="15.75" customHeight="1" x14ac:dyDescent="0.2">
      <c r="A159" s="64" t="s">
        <v>118</v>
      </c>
      <c r="B159" s="65" t="s">
        <v>119</v>
      </c>
      <c r="C159" s="66" t="s">
        <v>120</v>
      </c>
      <c r="D159" s="67" t="s">
        <v>136</v>
      </c>
      <c r="E159" s="68" t="s">
        <v>179</v>
      </c>
      <c r="F159" s="69"/>
      <c r="G159" s="70" t="s">
        <v>605</v>
      </c>
      <c r="H159" s="71" t="s">
        <v>606</v>
      </c>
      <c r="I159" s="68" t="s">
        <v>125</v>
      </c>
      <c r="J159" s="72">
        <v>2017</v>
      </c>
      <c r="K159" s="73">
        <v>0.75</v>
      </c>
      <c r="L159" s="74">
        <v>4</v>
      </c>
      <c r="M159" s="75" t="s">
        <v>126</v>
      </c>
      <c r="N159" s="76"/>
      <c r="O159" s="77"/>
      <c r="P159" s="78" t="s">
        <v>607</v>
      </c>
      <c r="Q159" s="79" t="s">
        <v>608</v>
      </c>
      <c r="R159" s="80" t="s">
        <v>129</v>
      </c>
      <c r="S159" s="81">
        <v>41.666666666666671</v>
      </c>
      <c r="T159" s="82">
        <v>50</v>
      </c>
      <c r="U159" s="83"/>
      <c r="V159" s="84"/>
      <c r="W159" s="85">
        <f t="shared" si="8"/>
        <v>0</v>
      </c>
      <c r="X159" s="86">
        <f t="shared" si="9"/>
        <v>0</v>
      </c>
      <c r="Y159" s="59"/>
      <c r="Z159" s="87"/>
      <c r="AA159" s="88"/>
      <c r="AB159" s="89"/>
      <c r="AC159" s="90"/>
    </row>
    <row r="160" spans="1:29" ht="15.75" customHeight="1" x14ac:dyDescent="0.2">
      <c r="A160" s="64" t="s">
        <v>118</v>
      </c>
      <c r="B160" s="65" t="s">
        <v>119</v>
      </c>
      <c r="C160" s="66" t="s">
        <v>120</v>
      </c>
      <c r="D160" s="67" t="s">
        <v>136</v>
      </c>
      <c r="E160" s="68" t="s">
        <v>179</v>
      </c>
      <c r="F160" s="69"/>
      <c r="G160" s="70" t="s">
        <v>499</v>
      </c>
      <c r="H160" s="71" t="s">
        <v>623</v>
      </c>
      <c r="I160" s="68" t="s">
        <v>125</v>
      </c>
      <c r="J160" s="72">
        <v>2017</v>
      </c>
      <c r="K160" s="73">
        <v>0.75</v>
      </c>
      <c r="L160" s="74">
        <v>24</v>
      </c>
      <c r="M160" s="75" t="s">
        <v>126</v>
      </c>
      <c r="N160" s="76"/>
      <c r="O160" s="77"/>
      <c r="P160" s="78" t="s">
        <v>307</v>
      </c>
      <c r="Q160" s="79" t="s">
        <v>626</v>
      </c>
      <c r="R160" s="100" t="s">
        <v>169</v>
      </c>
      <c r="S160" s="81">
        <v>50</v>
      </c>
      <c r="T160" s="82">
        <v>50</v>
      </c>
      <c r="U160" s="83"/>
      <c r="V160" s="84"/>
      <c r="W160" s="85">
        <f t="shared" si="8"/>
        <v>0</v>
      </c>
      <c r="X160" s="86">
        <f t="shared" si="9"/>
        <v>0</v>
      </c>
      <c r="Y160" s="59"/>
      <c r="Z160" s="87"/>
      <c r="AA160" s="88"/>
      <c r="AB160" s="89"/>
      <c r="AC160" s="90"/>
    </row>
    <row r="161" spans="1:29" ht="15.75" customHeight="1" x14ac:dyDescent="0.2">
      <c r="A161" s="64" t="s">
        <v>118</v>
      </c>
      <c r="B161" s="65" t="s">
        <v>119</v>
      </c>
      <c r="C161" s="66" t="s">
        <v>120</v>
      </c>
      <c r="D161" s="67" t="s">
        <v>136</v>
      </c>
      <c r="E161" s="68" t="s">
        <v>584</v>
      </c>
      <c r="F161" s="69"/>
      <c r="G161" s="70" t="s">
        <v>585</v>
      </c>
      <c r="H161" s="71" t="s">
        <v>586</v>
      </c>
      <c r="I161" s="68" t="s">
        <v>182</v>
      </c>
      <c r="J161" s="72">
        <v>2016</v>
      </c>
      <c r="K161" s="73">
        <v>0.75</v>
      </c>
      <c r="L161" s="74">
        <v>2</v>
      </c>
      <c r="M161" s="75" t="s">
        <v>126</v>
      </c>
      <c r="N161" s="76"/>
      <c r="O161" s="77"/>
      <c r="P161" s="78" t="s">
        <v>587</v>
      </c>
      <c r="Q161" s="79" t="s">
        <v>588</v>
      </c>
      <c r="R161" s="80" t="s">
        <v>129</v>
      </c>
      <c r="S161" s="81">
        <v>41.666666666666671</v>
      </c>
      <c r="T161" s="82">
        <v>50</v>
      </c>
      <c r="U161" s="83"/>
      <c r="V161" s="84"/>
      <c r="W161" s="85">
        <f t="shared" si="8"/>
        <v>0</v>
      </c>
      <c r="X161" s="86">
        <f t="shared" si="9"/>
        <v>0</v>
      </c>
      <c r="Y161" s="59"/>
      <c r="Z161" s="87"/>
      <c r="AA161" s="88"/>
      <c r="AB161" s="89"/>
      <c r="AC161" s="90"/>
    </row>
    <row r="162" spans="1:29" ht="15.75" customHeight="1" x14ac:dyDescent="0.2">
      <c r="A162" s="64" t="s">
        <v>118</v>
      </c>
      <c r="B162" s="65" t="s">
        <v>135</v>
      </c>
      <c r="C162" s="66" t="s">
        <v>120</v>
      </c>
      <c r="D162" s="67" t="s">
        <v>136</v>
      </c>
      <c r="E162" s="68" t="s">
        <v>187</v>
      </c>
      <c r="F162" s="69"/>
      <c r="G162" s="70" t="s">
        <v>563</v>
      </c>
      <c r="H162" s="71" t="s">
        <v>564</v>
      </c>
      <c r="I162" s="68" t="s">
        <v>140</v>
      </c>
      <c r="J162" s="72">
        <v>2015</v>
      </c>
      <c r="K162" s="73">
        <v>0.75</v>
      </c>
      <c r="L162" s="74">
        <v>1</v>
      </c>
      <c r="M162" s="75" t="s">
        <v>126</v>
      </c>
      <c r="N162" s="76"/>
      <c r="O162" s="77" t="s">
        <v>254</v>
      </c>
      <c r="P162" s="78" t="s">
        <v>565</v>
      </c>
      <c r="Q162" s="79" t="s">
        <v>566</v>
      </c>
      <c r="R162" s="80" t="s">
        <v>169</v>
      </c>
      <c r="S162" s="81">
        <v>50</v>
      </c>
      <c r="T162" s="82">
        <v>50</v>
      </c>
      <c r="U162" s="83"/>
      <c r="V162" s="84"/>
      <c r="W162" s="85">
        <f t="shared" si="8"/>
        <v>0</v>
      </c>
      <c r="X162" s="86">
        <f t="shared" si="9"/>
        <v>0</v>
      </c>
      <c r="Y162" s="59"/>
      <c r="Z162" s="87"/>
      <c r="AA162" s="88"/>
      <c r="AB162" s="89"/>
      <c r="AC162" s="90"/>
    </row>
    <row r="163" spans="1:29" ht="15.75" customHeight="1" x14ac:dyDescent="0.2">
      <c r="A163" s="64" t="s">
        <v>118</v>
      </c>
      <c r="B163" s="65" t="s">
        <v>135</v>
      </c>
      <c r="C163" s="66" t="s">
        <v>120</v>
      </c>
      <c r="D163" s="67" t="s">
        <v>136</v>
      </c>
      <c r="E163" s="68" t="s">
        <v>187</v>
      </c>
      <c r="F163" s="69"/>
      <c r="G163" s="70" t="s">
        <v>567</v>
      </c>
      <c r="H163" s="71" t="s">
        <v>568</v>
      </c>
      <c r="I163" s="68" t="s">
        <v>140</v>
      </c>
      <c r="J163" s="72">
        <v>2015</v>
      </c>
      <c r="K163" s="73">
        <v>0.75</v>
      </c>
      <c r="L163" s="74">
        <v>1</v>
      </c>
      <c r="M163" s="75" t="s">
        <v>126</v>
      </c>
      <c r="N163" s="76"/>
      <c r="O163" s="77"/>
      <c r="P163" s="78" t="s">
        <v>569</v>
      </c>
      <c r="Q163" s="79" t="s">
        <v>570</v>
      </c>
      <c r="R163" s="80" t="s">
        <v>169</v>
      </c>
      <c r="S163" s="81">
        <v>50</v>
      </c>
      <c r="T163" s="82">
        <v>50</v>
      </c>
      <c r="U163" s="83"/>
      <c r="V163" s="84"/>
      <c r="W163" s="85">
        <f t="shared" si="8"/>
        <v>0</v>
      </c>
      <c r="X163" s="86">
        <f t="shared" si="9"/>
        <v>0</v>
      </c>
      <c r="Y163" s="59"/>
      <c r="Z163" s="87"/>
      <c r="AA163" s="88"/>
      <c r="AB163" s="89"/>
      <c r="AC163" s="90"/>
    </row>
    <row r="164" spans="1:29" ht="15.75" customHeight="1" x14ac:dyDescent="0.2">
      <c r="A164" s="64" t="s">
        <v>118</v>
      </c>
      <c r="B164" s="65" t="s">
        <v>135</v>
      </c>
      <c r="C164" s="66" t="s">
        <v>120</v>
      </c>
      <c r="D164" s="67" t="s">
        <v>136</v>
      </c>
      <c r="E164" s="68" t="s">
        <v>274</v>
      </c>
      <c r="F164" s="69"/>
      <c r="G164" s="70" t="s">
        <v>275</v>
      </c>
      <c r="H164" s="71" t="s">
        <v>303</v>
      </c>
      <c r="I164" s="68" t="s">
        <v>147</v>
      </c>
      <c r="J164" s="72">
        <v>2015</v>
      </c>
      <c r="K164" s="73">
        <v>0.75</v>
      </c>
      <c r="L164" s="74">
        <v>1</v>
      </c>
      <c r="M164" s="75" t="s">
        <v>126</v>
      </c>
      <c r="N164" s="76"/>
      <c r="O164" s="77"/>
      <c r="P164" s="78" t="s">
        <v>571</v>
      </c>
      <c r="Q164" s="79" t="s">
        <v>572</v>
      </c>
      <c r="R164" s="80" t="s">
        <v>169</v>
      </c>
      <c r="S164" s="81">
        <v>50</v>
      </c>
      <c r="T164" s="82">
        <v>50</v>
      </c>
      <c r="U164" s="83"/>
      <c r="V164" s="84"/>
      <c r="W164" s="85">
        <f t="shared" si="8"/>
        <v>0</v>
      </c>
      <c r="X164" s="86">
        <f t="shared" si="9"/>
        <v>0</v>
      </c>
      <c r="Y164" s="59"/>
      <c r="Z164" s="87"/>
      <c r="AA164" s="88"/>
      <c r="AB164" s="89"/>
      <c r="AC164" s="90"/>
    </row>
    <row r="165" spans="1:29" ht="15.75" customHeight="1" x14ac:dyDescent="0.2">
      <c r="A165" s="64" t="s">
        <v>118</v>
      </c>
      <c r="B165" s="65" t="s">
        <v>119</v>
      </c>
      <c r="C165" s="66" t="s">
        <v>120</v>
      </c>
      <c r="D165" s="67" t="s">
        <v>136</v>
      </c>
      <c r="E165" s="68" t="s">
        <v>584</v>
      </c>
      <c r="F165" s="69"/>
      <c r="G165" s="70" t="s">
        <v>585</v>
      </c>
      <c r="H165" s="71" t="s">
        <v>620</v>
      </c>
      <c r="I165" s="68" t="s">
        <v>125</v>
      </c>
      <c r="J165" s="72">
        <v>2014</v>
      </c>
      <c r="K165" s="73">
        <v>0.75</v>
      </c>
      <c r="L165" s="74">
        <v>11</v>
      </c>
      <c r="M165" s="75" t="s">
        <v>126</v>
      </c>
      <c r="N165" s="76"/>
      <c r="O165" s="77"/>
      <c r="P165" s="78" t="s">
        <v>587</v>
      </c>
      <c r="Q165" s="79" t="s">
        <v>622</v>
      </c>
      <c r="R165" s="100" t="s">
        <v>129</v>
      </c>
      <c r="S165" s="81">
        <v>41.666666666666671</v>
      </c>
      <c r="T165" s="82">
        <v>50</v>
      </c>
      <c r="U165" s="83"/>
      <c r="V165" s="84"/>
      <c r="W165" s="85">
        <f t="shared" si="8"/>
        <v>0</v>
      </c>
      <c r="X165" s="86">
        <f t="shared" si="9"/>
        <v>0</v>
      </c>
      <c r="Y165" s="59"/>
      <c r="Z165" s="87"/>
      <c r="AA165" s="88"/>
      <c r="AB165" s="89"/>
      <c r="AC165" s="90"/>
    </row>
    <row r="166" spans="1:29" ht="15.75" customHeight="1" x14ac:dyDescent="0.2">
      <c r="A166" s="64" t="s">
        <v>118</v>
      </c>
      <c r="B166" s="65" t="s">
        <v>119</v>
      </c>
      <c r="C166" s="66" t="s">
        <v>120</v>
      </c>
      <c r="D166" s="67" t="s">
        <v>136</v>
      </c>
      <c r="E166" s="68" t="s">
        <v>574</v>
      </c>
      <c r="F166" s="69"/>
      <c r="G166" s="70" t="s">
        <v>575</v>
      </c>
      <c r="H166" s="71" t="s">
        <v>576</v>
      </c>
      <c r="I166" s="68" t="s">
        <v>159</v>
      </c>
      <c r="J166" s="72">
        <v>2012</v>
      </c>
      <c r="K166" s="73">
        <v>0.75</v>
      </c>
      <c r="L166" s="74">
        <v>1</v>
      </c>
      <c r="M166" s="75" t="s">
        <v>126</v>
      </c>
      <c r="N166" s="76"/>
      <c r="O166" s="77"/>
      <c r="P166" s="78" t="s">
        <v>577</v>
      </c>
      <c r="Q166" s="79" t="s">
        <v>578</v>
      </c>
      <c r="R166" s="80" t="s">
        <v>169</v>
      </c>
      <c r="S166" s="81">
        <v>50</v>
      </c>
      <c r="T166" s="82">
        <v>50</v>
      </c>
      <c r="U166" s="83"/>
      <c r="V166" s="84"/>
      <c r="W166" s="85">
        <f t="shared" si="8"/>
        <v>0</v>
      </c>
      <c r="X166" s="86">
        <f t="shared" si="9"/>
        <v>0</v>
      </c>
      <c r="Y166" s="59"/>
      <c r="Z166" s="87"/>
      <c r="AA166" s="88"/>
      <c r="AB166" s="89"/>
      <c r="AC166" s="90"/>
    </row>
    <row r="167" spans="1:29" ht="15.75" customHeight="1" x14ac:dyDescent="0.2">
      <c r="A167" s="64" t="s">
        <v>118</v>
      </c>
      <c r="B167" s="65" t="s">
        <v>135</v>
      </c>
      <c r="C167" s="66" t="s">
        <v>120</v>
      </c>
      <c r="D167" s="67" t="s">
        <v>136</v>
      </c>
      <c r="E167" s="68" t="s">
        <v>274</v>
      </c>
      <c r="F167" s="69"/>
      <c r="G167" s="70" t="s">
        <v>613</v>
      </c>
      <c r="H167" s="71" t="s">
        <v>614</v>
      </c>
      <c r="I167" s="68" t="s">
        <v>147</v>
      </c>
      <c r="J167" s="72">
        <v>2005</v>
      </c>
      <c r="K167" s="73">
        <v>0.75</v>
      </c>
      <c r="L167" s="74">
        <v>8</v>
      </c>
      <c r="M167" s="75" t="s">
        <v>126</v>
      </c>
      <c r="N167" s="76"/>
      <c r="O167" s="77"/>
      <c r="P167" s="78" t="s">
        <v>615</v>
      </c>
      <c r="Q167" s="79" t="s">
        <v>616</v>
      </c>
      <c r="R167" s="80" t="s">
        <v>169</v>
      </c>
      <c r="S167" s="81">
        <v>50</v>
      </c>
      <c r="T167" s="82">
        <v>50</v>
      </c>
      <c r="U167" s="83"/>
      <c r="V167" s="84"/>
      <c r="W167" s="85">
        <f t="shared" si="8"/>
        <v>0</v>
      </c>
      <c r="X167" s="86">
        <f t="shared" si="9"/>
        <v>0</v>
      </c>
      <c r="Y167" s="59"/>
      <c r="Z167" s="87"/>
      <c r="AA167" s="88"/>
      <c r="AB167" s="89"/>
      <c r="AC167" s="90"/>
    </row>
    <row r="168" spans="1:29" ht="15.75" customHeight="1" x14ac:dyDescent="0.2">
      <c r="A168" s="64" t="s">
        <v>118</v>
      </c>
      <c r="B168" s="65" t="s">
        <v>119</v>
      </c>
      <c r="C168" s="66" t="s">
        <v>120</v>
      </c>
      <c r="D168" s="67" t="s">
        <v>121</v>
      </c>
      <c r="E168" s="68" t="s">
        <v>130</v>
      </c>
      <c r="F168" s="69"/>
      <c r="G168" s="70" t="s">
        <v>555</v>
      </c>
      <c r="H168" s="71" t="s">
        <v>556</v>
      </c>
      <c r="I168" s="68" t="s">
        <v>125</v>
      </c>
      <c r="J168" s="72">
        <v>2003</v>
      </c>
      <c r="K168" s="73">
        <v>0.75</v>
      </c>
      <c r="L168" s="74">
        <v>1</v>
      </c>
      <c r="M168" s="75" t="s">
        <v>126</v>
      </c>
      <c r="N168" s="76"/>
      <c r="O168" s="77"/>
      <c r="P168" s="78" t="s">
        <v>557</v>
      </c>
      <c r="Q168" s="79" t="s">
        <v>558</v>
      </c>
      <c r="R168" s="80" t="s">
        <v>129</v>
      </c>
      <c r="S168" s="81">
        <v>41.666666666666671</v>
      </c>
      <c r="T168" s="82">
        <v>50</v>
      </c>
      <c r="U168" s="83"/>
      <c r="V168" s="84"/>
      <c r="W168" s="85">
        <f t="shared" si="8"/>
        <v>0</v>
      </c>
      <c r="X168" s="86">
        <f t="shared" si="9"/>
        <v>0</v>
      </c>
      <c r="Y168" s="59"/>
      <c r="Z168" s="87"/>
      <c r="AA168" s="88"/>
      <c r="AB168" s="89"/>
      <c r="AC168" s="90"/>
    </row>
    <row r="169" spans="1:29" ht="15.75" customHeight="1" thickBot="1" x14ac:dyDescent="0.25">
      <c r="A169" s="114" t="s">
        <v>118</v>
      </c>
      <c r="B169" s="115" t="s">
        <v>119</v>
      </c>
      <c r="C169" s="116" t="s">
        <v>120</v>
      </c>
      <c r="D169" s="117" t="s">
        <v>136</v>
      </c>
      <c r="E169" s="118" t="s">
        <v>179</v>
      </c>
      <c r="F169" s="119"/>
      <c r="G169" s="120" t="s">
        <v>499</v>
      </c>
      <c r="H169" s="121" t="s">
        <v>579</v>
      </c>
      <c r="I169" s="118" t="s">
        <v>580</v>
      </c>
      <c r="J169" s="122">
        <v>1998</v>
      </c>
      <c r="K169" s="123">
        <v>0.75</v>
      </c>
      <c r="L169" s="124">
        <v>1</v>
      </c>
      <c r="M169" s="125" t="s">
        <v>126</v>
      </c>
      <c r="N169" s="126" t="s">
        <v>581</v>
      </c>
      <c r="O169" s="127"/>
      <c r="P169" s="128" t="s">
        <v>582</v>
      </c>
      <c r="Q169" s="129" t="s">
        <v>583</v>
      </c>
      <c r="R169" s="192" t="s">
        <v>169</v>
      </c>
      <c r="S169" s="130">
        <v>50</v>
      </c>
      <c r="T169" s="131">
        <v>50</v>
      </c>
      <c r="U169" s="101"/>
      <c r="V169" s="102"/>
      <c r="W169" s="103">
        <f t="shared" si="8"/>
        <v>0</v>
      </c>
      <c r="X169" s="104">
        <f t="shared" si="9"/>
        <v>0</v>
      </c>
      <c r="Y169" s="59"/>
      <c r="Z169" s="87"/>
      <c r="AA169" s="88"/>
      <c r="AB169" s="89"/>
      <c r="AC169" s="90"/>
    </row>
  </sheetData>
  <autoFilter ref="A14:X169" xr:uid="{00000000-0009-0000-0000-000000000000}">
    <sortState xmlns:xlrd2="http://schemas.microsoft.com/office/spreadsheetml/2017/richdata2" ref="A15:X169">
      <sortCondition ref="T14:T169"/>
    </sortState>
  </autoFilter>
  <mergeCells count="31">
    <mergeCell ref="A13:C13"/>
    <mergeCell ref="D13:F13"/>
    <mergeCell ref="G13:L13"/>
    <mergeCell ref="M13:O13"/>
    <mergeCell ref="P13:T13"/>
    <mergeCell ref="J11:K11"/>
    <mergeCell ref="L11:M11"/>
    <mergeCell ref="N11:O11"/>
    <mergeCell ref="V11:W11"/>
    <mergeCell ref="V13:X13"/>
    <mergeCell ref="V9:W9"/>
    <mergeCell ref="J10:K10"/>
    <mergeCell ref="L10:M10"/>
    <mergeCell ref="N10:O10"/>
    <mergeCell ref="V10:W10"/>
    <mergeCell ref="V2:X2"/>
    <mergeCell ref="J3:O3"/>
    <mergeCell ref="J4:O4"/>
    <mergeCell ref="J5:O5"/>
    <mergeCell ref="J8:K8"/>
    <mergeCell ref="L8:M8"/>
    <mergeCell ref="N8:O8"/>
    <mergeCell ref="V8:W8"/>
    <mergeCell ref="H6:O6"/>
    <mergeCell ref="D6:G9"/>
    <mergeCell ref="D5:G5"/>
    <mergeCell ref="D4:G4"/>
    <mergeCell ref="J2:O2"/>
    <mergeCell ref="J9:K9"/>
    <mergeCell ref="L9:M9"/>
    <mergeCell ref="N9:O9"/>
  </mergeCells>
  <conditionalFormatting sqref="R15:R1048576">
    <cfRule type="containsText" dxfId="1" priority="2" operator="containsText" text="U">
      <formula>NOT(ISERROR(SEARCH("U",R15)))</formula>
    </cfRule>
    <cfRule type="cellIs" dxfId="0" priority="3" operator="equal">
      <formula>"D"</formula>
    </cfRule>
  </conditionalFormatting>
  <dataValidations count="6">
    <dataValidation type="whole" allowBlank="1" showInputMessage="1" showErrorMessage="1" sqref="Z1:AA12 Z15:AA169" xr:uid="{00000000-0002-0000-0000-000000000000}">
      <formula1>-500</formula1>
      <formula2>500</formula2>
    </dataValidation>
    <dataValidation type="list" allowBlank="1" showInputMessage="1" showErrorMessage="1" sqref="AB1:AB12 AB15:AB169" xr:uid="{00000000-0002-0000-0000-000001000000}">
      <formula1>"VERKAUFT,ALTE PREISLISTE,FEHLBESTAND,ZUSTAND,BRUCH"</formula1>
      <formula2>0</formula2>
    </dataValidation>
    <dataValidation type="whole" allowBlank="1" showInputMessage="1" showErrorMessage="1" sqref="L15:L169" xr:uid="{00000000-0002-0000-0000-000002000000}">
      <formula1>0</formula1>
      <formula2>1000</formula2>
    </dataValidation>
    <dataValidation type="list" allowBlank="1" showInputMessage="1" showErrorMessage="1" sqref="A15:A169" xr:uid="{00000000-0002-0000-0000-000003000000}">
      <formula1>"Wein,Schaumwein,Fortfied,Spirituose"</formula1>
      <formula2>0</formula2>
    </dataValidation>
    <dataValidation type="list" allowBlank="1" showInputMessage="1" showErrorMessage="1" sqref="B15:B169" xr:uid="{00000000-0002-0000-0000-000004000000}">
      <formula1>"weiÃ,rot,rosÃ©,n.a."</formula1>
      <formula2>0</formula2>
    </dataValidation>
    <dataValidation type="list" allowBlank="1" showInputMessage="1" showErrorMessage="1" sqref="C15:C169" xr:uid="{00000000-0002-0000-0000-000005000000}">
      <formula1>"trocken,sÃ¼Ã,halbtrocken,n.a."</formula1>
      <formula2>0</formula2>
    </dataValidation>
  </dataValidations>
  <hyperlinks>
    <hyperlink ref="M13:O13" location="Gesamtliste!J2510" display="ZUSTAND / CONDITION" xr:uid="{7177F37C-F6DB-634E-A8B9-D13333F25BAC}"/>
  </hyperlinks>
  <pageMargins left="0.25" right="0.25" top="0.75" bottom="0.75" header="0.3" footer="0.3"/>
  <pageSetup paperSize="9" scale="54" firstPageNumber="0" fitToHeight="0" orientation="landscape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9841B2-4837-5544-AA48-4E43AAB9C1D0}">
  <sheetPr>
    <tabColor theme="9"/>
    <pageSetUpPr fitToPage="1"/>
  </sheetPr>
  <dimension ref="A1:O19"/>
  <sheetViews>
    <sheetView showGridLines="0" zoomScale="80" zoomScaleNormal="80" zoomScalePageLayoutView="92" workbookViewId="0">
      <selection activeCell="I10" sqref="I10"/>
    </sheetView>
  </sheetViews>
  <sheetFormatPr baseColWidth="10" defaultRowHeight="16" x14ac:dyDescent="0.2"/>
  <cols>
    <col min="1" max="1" width="13.83203125" style="137" customWidth="1"/>
    <col min="2" max="2" width="19.33203125" style="137" customWidth="1"/>
    <col min="3" max="3" width="12.83203125" style="137" bestFit="1" customWidth="1"/>
    <col min="4" max="4" width="11.5" style="137" customWidth="1"/>
    <col min="5" max="5" width="23.5" style="137" customWidth="1"/>
    <col min="6" max="6" width="31.6640625" style="137" bestFit="1" customWidth="1"/>
    <col min="7" max="9" width="10.83203125" style="137"/>
    <col min="10" max="10" width="17.1640625" style="137" customWidth="1"/>
    <col min="11" max="11" width="8" style="137" customWidth="1"/>
    <col min="12" max="12" width="8.1640625" style="137" customWidth="1"/>
    <col min="13" max="13" width="7.83203125" style="137" customWidth="1"/>
    <col min="14" max="16384" width="10.83203125" style="137"/>
  </cols>
  <sheetData>
    <row r="1" spans="1:15" ht="17" thickBot="1" x14ac:dyDescent="0.25"/>
    <row r="2" spans="1:15" s="138" customFormat="1" ht="29" customHeight="1" x14ac:dyDescent="0.2">
      <c r="D2" s="259" t="s">
        <v>49</v>
      </c>
      <c r="E2" s="260"/>
      <c r="F2" s="139" t="s">
        <v>1</v>
      </c>
      <c r="G2" s="261"/>
      <c r="H2" s="262"/>
      <c r="I2" s="263"/>
      <c r="J2" s="140"/>
      <c r="K2" s="264" t="s">
        <v>2</v>
      </c>
      <c r="L2" s="265"/>
      <c r="M2" s="265"/>
      <c r="N2" s="265"/>
      <c r="O2" s="266"/>
    </row>
    <row r="3" spans="1:15" s="138" customFormat="1" ht="31" customHeight="1" thickBot="1" x14ac:dyDescent="0.25">
      <c r="D3" s="236" t="s">
        <v>50</v>
      </c>
      <c r="E3" s="237"/>
      <c r="F3" s="141" t="s">
        <v>3</v>
      </c>
      <c r="G3" s="243"/>
      <c r="H3" s="244"/>
      <c r="I3" s="245"/>
      <c r="J3" s="140"/>
      <c r="K3" s="142" t="s">
        <v>51</v>
      </c>
      <c r="L3" s="143" t="s">
        <v>52</v>
      </c>
      <c r="M3" s="144" t="s">
        <v>63</v>
      </c>
      <c r="N3" s="145" t="s">
        <v>5</v>
      </c>
      <c r="O3" s="146" t="s">
        <v>6</v>
      </c>
    </row>
    <row r="4" spans="1:15" s="138" customFormat="1" ht="28" customHeight="1" x14ac:dyDescent="0.2">
      <c r="A4" s="241" t="s">
        <v>53</v>
      </c>
      <c r="B4" s="241"/>
      <c r="C4" s="241"/>
      <c r="D4" s="242" t="s">
        <v>54</v>
      </c>
      <c r="E4" s="237"/>
      <c r="F4" s="147" t="s">
        <v>7</v>
      </c>
      <c r="G4" s="243"/>
      <c r="H4" s="244"/>
      <c r="I4" s="245"/>
      <c r="J4" s="140"/>
      <c r="K4" s="246">
        <f>SUM(K9:K3493)</f>
        <v>0</v>
      </c>
      <c r="L4" s="248">
        <f>SUM(L9:L3493)</f>
        <v>0</v>
      </c>
      <c r="M4" s="229">
        <f>SUM(M9:M3493)</f>
        <v>0</v>
      </c>
      <c r="N4" s="231">
        <f>SUM(N9:N3493)</f>
        <v>0</v>
      </c>
      <c r="O4" s="233">
        <f>SUM(O9:O3493)</f>
        <v>0</v>
      </c>
    </row>
    <row r="5" spans="1:15" s="138" customFormat="1" ht="32" customHeight="1" thickBot="1" x14ac:dyDescent="0.25">
      <c r="A5" s="235" t="s">
        <v>117</v>
      </c>
      <c r="B5" s="235"/>
      <c r="D5" s="236" t="s">
        <v>55</v>
      </c>
      <c r="E5" s="237"/>
      <c r="F5" s="148" t="s">
        <v>8</v>
      </c>
      <c r="G5" s="238"/>
      <c r="H5" s="239"/>
      <c r="I5" s="240"/>
      <c r="J5" s="140"/>
      <c r="K5" s="247"/>
      <c r="L5" s="249"/>
      <c r="M5" s="230"/>
      <c r="N5" s="232"/>
      <c r="O5" s="234"/>
    </row>
    <row r="6" spans="1:15" s="138" customFormat="1" ht="14" customHeight="1" thickBot="1" x14ac:dyDescent="0.25">
      <c r="D6" s="149"/>
      <c r="E6" s="149"/>
      <c r="F6" s="150"/>
      <c r="G6" s="151"/>
      <c r="H6" s="152"/>
      <c r="I6" s="152"/>
      <c r="J6" s="140"/>
      <c r="K6" s="153"/>
      <c r="L6" s="153"/>
      <c r="M6" s="153"/>
      <c r="N6" s="153"/>
      <c r="O6" s="153"/>
    </row>
    <row r="7" spans="1:15" s="154" customFormat="1" ht="26.25" customHeight="1" x14ac:dyDescent="0.2">
      <c r="A7" s="250" t="s">
        <v>56</v>
      </c>
      <c r="B7" s="251"/>
      <c r="C7" s="251"/>
      <c r="D7" s="252"/>
      <c r="E7" s="253" t="s">
        <v>57</v>
      </c>
      <c r="F7" s="255" t="s">
        <v>58</v>
      </c>
      <c r="G7" s="255" t="s">
        <v>59</v>
      </c>
      <c r="H7" s="257"/>
      <c r="I7" s="258"/>
      <c r="J7" s="224" t="s">
        <v>19</v>
      </c>
      <c r="K7" s="226" t="s">
        <v>25</v>
      </c>
      <c r="L7" s="227"/>
      <c r="M7" s="227"/>
      <c r="N7" s="227"/>
      <c r="O7" s="228"/>
    </row>
    <row r="8" spans="1:15" s="138" customFormat="1" ht="41" customHeight="1" thickBot="1" x14ac:dyDescent="0.25">
      <c r="A8" s="155" t="s">
        <v>28</v>
      </c>
      <c r="B8" s="156" t="s">
        <v>60</v>
      </c>
      <c r="C8" s="157" t="s">
        <v>61</v>
      </c>
      <c r="D8" s="158" t="s">
        <v>62</v>
      </c>
      <c r="E8" s="254"/>
      <c r="F8" s="256"/>
      <c r="G8" s="159" t="s">
        <v>51</v>
      </c>
      <c r="H8" s="160" t="s">
        <v>52</v>
      </c>
      <c r="I8" s="161" t="s">
        <v>63</v>
      </c>
      <c r="J8" s="225"/>
      <c r="K8" s="162" t="s">
        <v>64</v>
      </c>
      <c r="L8" s="163" t="s">
        <v>65</v>
      </c>
      <c r="M8" s="163" t="s">
        <v>66</v>
      </c>
      <c r="N8" s="164" t="s">
        <v>5</v>
      </c>
      <c r="O8" s="165" t="s">
        <v>6</v>
      </c>
    </row>
    <row r="9" spans="1:15" s="138" customFormat="1" ht="171" customHeight="1" x14ac:dyDescent="0.2">
      <c r="A9" s="166" t="s">
        <v>67</v>
      </c>
      <c r="B9" s="167" t="s">
        <v>68</v>
      </c>
      <c r="C9" s="168" t="s">
        <v>69</v>
      </c>
      <c r="D9" s="169" t="s">
        <v>70</v>
      </c>
      <c r="E9" s="170"/>
      <c r="F9" s="171" t="s">
        <v>102</v>
      </c>
      <c r="G9" s="172">
        <v>51.1</v>
      </c>
      <c r="H9" s="173">
        <v>101</v>
      </c>
      <c r="I9" s="174">
        <v>299.39999999999998</v>
      </c>
      <c r="J9" s="175"/>
      <c r="K9" s="176"/>
      <c r="L9" s="177"/>
      <c r="M9" s="177"/>
      <c r="N9" s="178">
        <f t="shared" ref="N9:N19" si="0">O9/1.2</f>
        <v>0</v>
      </c>
      <c r="O9" s="179">
        <f>K9*G9+L9*H9+M9*I9</f>
        <v>0</v>
      </c>
    </row>
    <row r="10" spans="1:15" s="138" customFormat="1" ht="171" customHeight="1" x14ac:dyDescent="0.2">
      <c r="A10" s="166" t="s">
        <v>67</v>
      </c>
      <c r="B10" s="167" t="s">
        <v>43</v>
      </c>
      <c r="C10" s="168" t="s">
        <v>71</v>
      </c>
      <c r="D10" s="169" t="s">
        <v>72</v>
      </c>
      <c r="E10" s="170"/>
      <c r="F10" s="171" t="s">
        <v>103</v>
      </c>
      <c r="G10" s="172">
        <v>48.1</v>
      </c>
      <c r="H10" s="173">
        <v>95</v>
      </c>
      <c r="I10" s="174">
        <v>281.39999999999998</v>
      </c>
      <c r="J10" s="175"/>
      <c r="K10" s="176"/>
      <c r="L10" s="177"/>
      <c r="M10" s="177"/>
      <c r="N10" s="178">
        <f t="shared" si="0"/>
        <v>0</v>
      </c>
      <c r="O10" s="179">
        <f t="shared" ref="O10:O12" si="1">K10*G10+L10*H10+M10*I10</f>
        <v>0</v>
      </c>
    </row>
    <row r="11" spans="1:15" s="138" customFormat="1" ht="183" customHeight="1" x14ac:dyDescent="0.2">
      <c r="A11" s="166" t="s">
        <v>67</v>
      </c>
      <c r="B11" s="167" t="s">
        <v>73</v>
      </c>
      <c r="C11" s="168" t="s">
        <v>74</v>
      </c>
      <c r="D11" s="169" t="s">
        <v>75</v>
      </c>
      <c r="E11" s="170"/>
      <c r="F11" s="171" t="s">
        <v>104</v>
      </c>
      <c r="G11" s="172">
        <v>47.1</v>
      </c>
      <c r="H11" s="173">
        <v>93</v>
      </c>
      <c r="I11" s="174">
        <v>275.39999999999998</v>
      </c>
      <c r="J11" s="175"/>
      <c r="K11" s="176"/>
      <c r="L11" s="177"/>
      <c r="M11" s="177"/>
      <c r="N11" s="178">
        <f t="shared" si="0"/>
        <v>0</v>
      </c>
      <c r="O11" s="179">
        <f t="shared" si="1"/>
        <v>0</v>
      </c>
    </row>
    <row r="12" spans="1:15" s="138" customFormat="1" ht="187" customHeight="1" x14ac:dyDescent="0.2">
      <c r="A12" s="166" t="s">
        <v>67</v>
      </c>
      <c r="B12" s="167" t="s">
        <v>76</v>
      </c>
      <c r="C12" s="168" t="s">
        <v>69</v>
      </c>
      <c r="D12" s="169" t="s">
        <v>77</v>
      </c>
      <c r="E12" s="170"/>
      <c r="F12" s="171" t="s">
        <v>105</v>
      </c>
      <c r="G12" s="172">
        <v>46.1</v>
      </c>
      <c r="H12" s="173">
        <v>91</v>
      </c>
      <c r="I12" s="174">
        <v>269.39999999999998</v>
      </c>
      <c r="J12" s="175"/>
      <c r="K12" s="176"/>
      <c r="L12" s="177"/>
      <c r="M12" s="177"/>
      <c r="N12" s="178">
        <f t="shared" si="0"/>
        <v>0</v>
      </c>
      <c r="O12" s="179">
        <f t="shared" si="1"/>
        <v>0</v>
      </c>
    </row>
    <row r="13" spans="1:15" s="138" customFormat="1" ht="171" customHeight="1" x14ac:dyDescent="0.2">
      <c r="A13" s="166" t="s">
        <v>78</v>
      </c>
      <c r="B13" s="167" t="s">
        <v>79</v>
      </c>
      <c r="C13" s="168" t="s">
        <v>80</v>
      </c>
      <c r="D13" s="169" t="s">
        <v>81</v>
      </c>
      <c r="E13" s="170"/>
      <c r="F13" s="171" t="s">
        <v>106</v>
      </c>
      <c r="G13" s="172">
        <v>98.9</v>
      </c>
      <c r="H13" s="173" t="s">
        <v>45</v>
      </c>
      <c r="I13" s="174" t="s">
        <v>45</v>
      </c>
      <c r="J13" s="175"/>
      <c r="K13" s="176"/>
      <c r="L13" s="177" t="s">
        <v>45</v>
      </c>
      <c r="M13" s="177" t="s">
        <v>45</v>
      </c>
      <c r="N13" s="178">
        <f t="shared" si="0"/>
        <v>0</v>
      </c>
      <c r="O13" s="179">
        <f t="shared" ref="O13:O19" si="2">K13*G13</f>
        <v>0</v>
      </c>
    </row>
    <row r="14" spans="1:15" s="138" customFormat="1" ht="171" customHeight="1" x14ac:dyDescent="0.2">
      <c r="A14" s="166" t="s">
        <v>78</v>
      </c>
      <c r="B14" s="167" t="s">
        <v>44</v>
      </c>
      <c r="C14" s="168" t="s">
        <v>82</v>
      </c>
      <c r="D14" s="169" t="s">
        <v>83</v>
      </c>
      <c r="E14" s="170"/>
      <c r="F14" s="171" t="s">
        <v>107</v>
      </c>
      <c r="G14" s="172">
        <v>114.9</v>
      </c>
      <c r="H14" s="173" t="s">
        <v>45</v>
      </c>
      <c r="I14" s="174" t="s">
        <v>45</v>
      </c>
      <c r="J14" s="175"/>
      <c r="K14" s="176"/>
      <c r="L14" s="177" t="s">
        <v>45</v>
      </c>
      <c r="M14" s="177" t="s">
        <v>45</v>
      </c>
      <c r="N14" s="178">
        <f t="shared" si="0"/>
        <v>0</v>
      </c>
      <c r="O14" s="179">
        <f t="shared" si="2"/>
        <v>0</v>
      </c>
    </row>
    <row r="15" spans="1:15" s="138" customFormat="1" ht="171" customHeight="1" x14ac:dyDescent="0.2">
      <c r="A15" s="166" t="s">
        <v>78</v>
      </c>
      <c r="B15" s="167" t="s">
        <v>84</v>
      </c>
      <c r="C15" s="168" t="s">
        <v>85</v>
      </c>
      <c r="D15" s="169" t="s">
        <v>86</v>
      </c>
      <c r="E15" s="170"/>
      <c r="F15" s="171" t="s">
        <v>108</v>
      </c>
      <c r="G15" s="172">
        <v>45.9</v>
      </c>
      <c r="H15" s="173" t="s">
        <v>45</v>
      </c>
      <c r="I15" s="174" t="s">
        <v>45</v>
      </c>
      <c r="J15" s="175"/>
      <c r="K15" s="176"/>
      <c r="L15" s="177" t="s">
        <v>45</v>
      </c>
      <c r="M15" s="177" t="s">
        <v>45</v>
      </c>
      <c r="N15" s="178">
        <f t="shared" si="0"/>
        <v>0</v>
      </c>
      <c r="O15" s="179">
        <f t="shared" si="2"/>
        <v>0</v>
      </c>
    </row>
    <row r="16" spans="1:15" s="138" customFormat="1" ht="171" customHeight="1" x14ac:dyDescent="0.2">
      <c r="A16" s="166" t="s">
        <v>78</v>
      </c>
      <c r="B16" s="167" t="s">
        <v>87</v>
      </c>
      <c r="C16" s="168" t="s">
        <v>88</v>
      </c>
      <c r="D16" s="169" t="s">
        <v>89</v>
      </c>
      <c r="E16" s="170"/>
      <c r="F16" s="171" t="s">
        <v>109</v>
      </c>
      <c r="G16" s="172">
        <v>63.9</v>
      </c>
      <c r="H16" s="173" t="s">
        <v>45</v>
      </c>
      <c r="I16" s="174" t="s">
        <v>45</v>
      </c>
      <c r="J16" s="175"/>
      <c r="K16" s="176"/>
      <c r="L16" s="177" t="s">
        <v>45</v>
      </c>
      <c r="M16" s="177" t="s">
        <v>45</v>
      </c>
      <c r="N16" s="178">
        <f t="shared" si="0"/>
        <v>0</v>
      </c>
      <c r="O16" s="179">
        <f t="shared" si="2"/>
        <v>0</v>
      </c>
    </row>
    <row r="17" spans="1:15" s="138" customFormat="1" ht="189" customHeight="1" x14ac:dyDescent="0.2">
      <c r="A17" s="166" t="s">
        <v>78</v>
      </c>
      <c r="B17" s="167" t="s">
        <v>90</v>
      </c>
      <c r="C17" s="168" t="s">
        <v>91</v>
      </c>
      <c r="D17" s="169" t="s">
        <v>92</v>
      </c>
      <c r="E17" s="170"/>
      <c r="F17" s="171" t="s">
        <v>110</v>
      </c>
      <c r="G17" s="172">
        <v>79.900000000000006</v>
      </c>
      <c r="H17" s="173" t="s">
        <v>45</v>
      </c>
      <c r="I17" s="174" t="s">
        <v>45</v>
      </c>
      <c r="J17" s="175"/>
      <c r="K17" s="176"/>
      <c r="L17" s="177" t="s">
        <v>45</v>
      </c>
      <c r="M17" s="177" t="s">
        <v>45</v>
      </c>
      <c r="N17" s="178">
        <f t="shared" si="0"/>
        <v>0</v>
      </c>
      <c r="O17" s="179">
        <f t="shared" si="2"/>
        <v>0</v>
      </c>
    </row>
    <row r="18" spans="1:15" s="138" customFormat="1" ht="171" customHeight="1" thickBot="1" x14ac:dyDescent="0.25">
      <c r="A18" s="166" t="s">
        <v>78</v>
      </c>
      <c r="B18" s="167" t="s">
        <v>93</v>
      </c>
      <c r="C18" s="168" t="s">
        <v>94</v>
      </c>
      <c r="D18" s="169" t="s">
        <v>95</v>
      </c>
      <c r="E18" s="170"/>
      <c r="F18" s="180" t="s">
        <v>111</v>
      </c>
      <c r="G18" s="172">
        <v>50.9</v>
      </c>
      <c r="H18" s="173" t="s">
        <v>45</v>
      </c>
      <c r="I18" s="174" t="s">
        <v>45</v>
      </c>
      <c r="J18" s="175"/>
      <c r="K18" s="176"/>
      <c r="L18" s="177" t="s">
        <v>45</v>
      </c>
      <c r="M18" s="177" t="s">
        <v>45</v>
      </c>
      <c r="N18" s="178">
        <f t="shared" si="0"/>
        <v>0</v>
      </c>
      <c r="O18" s="179">
        <f t="shared" si="2"/>
        <v>0</v>
      </c>
    </row>
    <row r="19" spans="1:15" s="138" customFormat="1" ht="171" customHeight="1" thickBot="1" x14ac:dyDescent="0.25">
      <c r="A19" s="181" t="s">
        <v>78</v>
      </c>
      <c r="B19" s="182" t="s">
        <v>96</v>
      </c>
      <c r="C19" s="183" t="s">
        <v>97</v>
      </c>
      <c r="D19" s="184" t="s">
        <v>98</v>
      </c>
      <c r="E19" s="185"/>
      <c r="F19" s="180" t="s">
        <v>112</v>
      </c>
      <c r="G19" s="186">
        <v>81.900000000000006</v>
      </c>
      <c r="H19" s="173" t="s">
        <v>45</v>
      </c>
      <c r="I19" s="174" t="s">
        <v>45</v>
      </c>
      <c r="J19" s="187"/>
      <c r="K19" s="188"/>
      <c r="L19" s="189" t="s">
        <v>45</v>
      </c>
      <c r="M19" s="189" t="s">
        <v>45</v>
      </c>
      <c r="N19" s="190">
        <f t="shared" si="0"/>
        <v>0</v>
      </c>
      <c r="O19" s="191">
        <f t="shared" si="2"/>
        <v>0</v>
      </c>
    </row>
  </sheetData>
  <mergeCells count="22">
    <mergeCell ref="K2:O2"/>
    <mergeCell ref="D3:E3"/>
    <mergeCell ref="G3:I3"/>
    <mergeCell ref="A7:D7"/>
    <mergeCell ref="E7:E8"/>
    <mergeCell ref="F7:F8"/>
    <mergeCell ref="G7:I7"/>
    <mergeCell ref="D2:E2"/>
    <mergeCell ref="G2:I2"/>
    <mergeCell ref="A5:B5"/>
    <mergeCell ref="D5:E5"/>
    <mergeCell ref="G5:I5"/>
    <mergeCell ref="A4:C4"/>
    <mergeCell ref="D4:E4"/>
    <mergeCell ref="G4:I4"/>
    <mergeCell ref="J7:J8"/>
    <mergeCell ref="K7:O7"/>
    <mergeCell ref="M4:M5"/>
    <mergeCell ref="N4:N5"/>
    <mergeCell ref="O4:O5"/>
    <mergeCell ref="K4:K5"/>
    <mergeCell ref="L4:L5"/>
  </mergeCells>
  <hyperlinks>
    <hyperlink ref="D4" r:id="rId1" xr:uid="{9B641D1A-E001-D24C-ADBF-BBEE9BF3ABE6}"/>
  </hyperlinks>
  <printOptions horizontalCentered="1"/>
  <pageMargins left="0.2" right="0.2" top="0.39370078740157483" bottom="0.39370078740157483" header="0.39370078740157483" footer="0.39370078740157483"/>
  <pageSetup paperSize="9" scale="65" fitToHeight="4" orientation="landscape" horizontalDpi="0" verticalDpi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Gesamtliste</vt:lpstr>
      <vt:lpstr>Zalto Denk'Art</vt:lpstr>
      <vt:lpstr>Gesamtliste!Druckbereich</vt:lpstr>
      <vt:lpstr>'Zalto Denk''Art'!Druckbereich</vt:lpstr>
    </vt:vector>
  </TitlesOfParts>
  <Company>beBrand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Clemens Riedl</dc:creator>
  <dc:description/>
  <cp:lastModifiedBy>Microsoft Office User</cp:lastModifiedBy>
  <cp:revision>3</cp:revision>
  <cp:lastPrinted>2023-08-03T11:16:09Z</cp:lastPrinted>
  <dcterms:created xsi:type="dcterms:W3CDTF">2014-09-02T10:40:28Z</dcterms:created>
  <dcterms:modified xsi:type="dcterms:W3CDTF">2023-08-03T11:16:57Z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beBrand B.V.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