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us/Library/CloudStorage/Dropbox-Trinkreif/Team-Ordner „Trinkreif“/"/>
    </mc:Choice>
  </mc:AlternateContent>
  <xr:revisionPtr revIDLastSave="0" documentId="8_{0D8C3755-E7AF-624F-8499-255AB3A3E328}" xr6:coauthVersionLast="47" xr6:coauthVersionMax="47" xr10:uidLastSave="{00000000-0000-0000-0000-000000000000}"/>
  <bookViews>
    <workbookView xWindow="0" yWindow="600" windowWidth="28800" windowHeight="15840" tabRatio="500" xr2:uid="{00000000-000D-0000-FFFF-FFFF00000000}"/>
  </bookViews>
  <sheets>
    <sheet name="Gesamtliste" sheetId="1" r:id="rId1"/>
    <sheet name="Zalto Denk'Art" sheetId="5" r:id="rId2"/>
    <sheet name="LIEFERSCHEIN" sheetId="6" state="hidden" r:id="rId3"/>
  </sheets>
  <definedNames>
    <definedName name="_xlnm._FilterDatabase" localSheetId="0" hidden="1">Gesamtliste!$A$14:$AA$3014</definedName>
    <definedName name="_xlnm._FilterDatabase" localSheetId="2" hidden="1">LIEFERSCHEIN!$A$22:$E$2656</definedName>
    <definedName name="_xlnm.Print_Area" localSheetId="0">Gesamtliste!$A$1:$V$1395</definedName>
    <definedName name="_xlnm.Print_Area" localSheetId="2">LIEFERSCHEIN!$A$1:$E$2666</definedName>
    <definedName name="_xlnm.Print_Area" localSheetId="1">'Zalto Denk''Art'!$A$2:$O$19</definedName>
    <definedName name="MW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704" i="1" l="1"/>
  <c r="Q225" i="1"/>
  <c r="Q227" i="1"/>
  <c r="Q228" i="1"/>
  <c r="Q299" i="1"/>
  <c r="Q237" i="1"/>
  <c r="Q240" i="1"/>
  <c r="Q241" i="1"/>
  <c r="Q245" i="1"/>
  <c r="Q253" i="1"/>
  <c r="Q303" i="1"/>
  <c r="Q255" i="1"/>
  <c r="Q260" i="1"/>
  <c r="Q266" i="1"/>
  <c r="Q269" i="1"/>
  <c r="Q290" i="1"/>
  <c r="Q292" i="1"/>
  <c r="Q293" i="1"/>
  <c r="Q447" i="1"/>
  <c r="Q407" i="1"/>
  <c r="Q406" i="1"/>
  <c r="Q296" i="1"/>
  <c r="Q297" i="1"/>
  <c r="Q307" i="1"/>
  <c r="Q308" i="1"/>
  <c r="Q309" i="1"/>
  <c r="Q310" i="1"/>
  <c r="Q311" i="1"/>
  <c r="Q312" i="1"/>
  <c r="Q313" i="1"/>
  <c r="Q314" i="1"/>
  <c r="Q315" i="1"/>
  <c r="Q316" i="1"/>
  <c r="Q317" i="1"/>
  <c r="Q327" i="1"/>
  <c r="Q263" i="1"/>
  <c r="Q264" i="1"/>
  <c r="Q340" i="1"/>
  <c r="Q347" i="1"/>
  <c r="Q352" i="1"/>
  <c r="Q362" i="1"/>
  <c r="Q402" i="1"/>
  <c r="Q365" i="1"/>
  <c r="Q371" i="1"/>
  <c r="Q376" i="1"/>
  <c r="Q391" i="1"/>
  <c r="Q393" i="1"/>
  <c r="Q396" i="1"/>
  <c r="Q399" i="1"/>
  <c r="Q401" i="1"/>
  <c r="Q403" i="1"/>
  <c r="Q394" i="1"/>
  <c r="Q395" i="1"/>
  <c r="Q408" i="1"/>
  <c r="Q417" i="1"/>
  <c r="Q418" i="1"/>
  <c r="Q422" i="1"/>
  <c r="Q423" i="1"/>
  <c r="Q427" i="1"/>
  <c r="Q428" i="1"/>
  <c r="Q429" i="1"/>
  <c r="Q431" i="1"/>
  <c r="Q437" i="1"/>
  <c r="Q622" i="1"/>
  <c r="Q623" i="1"/>
  <c r="Q624" i="1"/>
  <c r="Q641" i="1"/>
  <c r="Q648" i="1"/>
  <c r="Q674" i="1"/>
  <c r="Q681" i="1"/>
  <c r="Q706" i="1"/>
  <c r="Q710" i="1"/>
  <c r="Q711" i="1"/>
  <c r="Q718" i="1"/>
  <c r="Q717" i="1"/>
  <c r="Q776" i="1"/>
  <c r="Q782" i="1"/>
  <c r="Q784" i="1"/>
  <c r="Q780" i="1"/>
  <c r="Q783" i="1"/>
  <c r="Q779" i="1"/>
  <c r="Q781" i="1"/>
  <c r="Q775" i="1"/>
  <c r="Q773" i="1"/>
  <c r="Q774" i="1"/>
  <c r="Q719" i="1"/>
  <c r="Q715" i="1"/>
  <c r="Q712" i="1"/>
  <c r="Q579" i="1"/>
  <c r="Q678" i="1"/>
  <c r="Q961" i="1"/>
  <c r="Q777" i="1"/>
  <c r="Q998" i="1"/>
  <c r="Q1032" i="1"/>
  <c r="Q1031" i="1"/>
  <c r="Q969" i="1"/>
  <c r="Q1120" i="1"/>
  <c r="Q902" i="1"/>
  <c r="Q1954" i="1"/>
  <c r="Q1955" i="1"/>
  <c r="Q1942" i="1"/>
  <c r="Q2054" i="1"/>
  <c r="Q448" i="1"/>
  <c r="Q443" i="1"/>
  <c r="Q262" i="1"/>
  <c r="Q261" i="1"/>
  <c r="Q989" i="1"/>
  <c r="Q1870" i="1"/>
  <c r="Q1216" i="1"/>
  <c r="Q462" i="1"/>
  <c r="Q459" i="1"/>
  <c r="Q744" i="1"/>
  <c r="Q464" i="1"/>
  <c r="Q457" i="1"/>
  <c r="Q458" i="1"/>
  <c r="Q531" i="1"/>
  <c r="Q2081" i="1"/>
  <c r="Q976" i="1"/>
  <c r="Q975" i="1"/>
  <c r="Q1050" i="1"/>
  <c r="Q1052" i="1"/>
  <c r="Q1044" i="1"/>
  <c r="Q1046" i="1"/>
  <c r="Q1048" i="1"/>
  <c r="Q1815" i="1"/>
  <c r="Q1513" i="1"/>
  <c r="Q650" i="1"/>
  <c r="Q1045" i="1"/>
  <c r="Q1091" i="1"/>
  <c r="Q655" i="1"/>
  <c r="Q1177" i="1"/>
  <c r="Q2094" i="1"/>
  <c r="Q2095" i="1"/>
  <c r="Q1285" i="1"/>
  <c r="Q1149" i="1"/>
  <c r="Q1146" i="1"/>
  <c r="Q1247" i="1"/>
  <c r="Q682" i="1"/>
  <c r="Q1371" i="1"/>
  <c r="Q965" i="1"/>
  <c r="Q326" i="1"/>
  <c r="Q2026" i="1"/>
  <c r="Q2023" i="1"/>
  <c r="Q1330" i="1"/>
  <c r="Q1337" i="1"/>
  <c r="Q1265" i="1"/>
  <c r="Q1885" i="1"/>
  <c r="Q602" i="1"/>
  <c r="Q2105" i="1"/>
  <c r="Q2112" i="1"/>
  <c r="Q2111" i="1"/>
  <c r="Q1058" i="1"/>
  <c r="Q1700" i="1"/>
  <c r="Q1064" i="1"/>
  <c r="Q1967" i="1"/>
  <c r="Q1158" i="1"/>
  <c r="Q1102" i="1"/>
  <c r="Q1147" i="1"/>
  <c r="Q1819" i="1"/>
  <c r="Q1331" i="1"/>
  <c r="Q1338" i="1"/>
  <c r="Q273" i="1"/>
  <c r="Q2010" i="1"/>
  <c r="Q145" i="1"/>
  <c r="Q153" i="1"/>
  <c r="Q491" i="1"/>
  <c r="Q493" i="1"/>
  <c r="Q1282" i="1"/>
  <c r="Q1889" i="1"/>
  <c r="Q1346" i="1"/>
  <c r="Q339" i="1"/>
  <c r="Q1524" i="1"/>
  <c r="Q1287" i="1"/>
  <c r="Q683" i="1"/>
  <c r="Q638" i="1"/>
  <c r="Q1163" i="1"/>
  <c r="Q1105" i="1"/>
  <c r="Q1714" i="1"/>
  <c r="Q1755" i="1"/>
  <c r="Q1754" i="1"/>
  <c r="Q1753" i="1"/>
  <c r="Q1716" i="1"/>
  <c r="Q1715" i="1"/>
  <c r="Q1732" i="1"/>
  <c r="Q1733" i="1"/>
  <c r="Q684" i="1"/>
  <c r="Q688" i="1"/>
  <c r="Q692" i="1"/>
  <c r="Q696" i="1"/>
  <c r="Q685" i="1"/>
  <c r="Q694" i="1"/>
  <c r="Q697" i="1"/>
  <c r="Q686" i="1"/>
  <c r="Q690" i="1"/>
  <c r="Q695" i="1"/>
  <c r="Q698" i="1"/>
  <c r="Q687" i="1"/>
  <c r="Q691" i="1"/>
  <c r="Q410" i="1"/>
  <c r="Q996" i="1"/>
  <c r="Q994" i="1"/>
  <c r="Q995" i="1"/>
  <c r="Q705" i="1"/>
  <c r="Q701" i="1"/>
  <c r="Q702" i="1"/>
  <c r="Q703" i="1"/>
  <c r="Q1230" i="1"/>
  <c r="Q1717" i="1"/>
  <c r="Q1720" i="1"/>
  <c r="Q1735" i="1"/>
  <c r="Q1759" i="1"/>
  <c r="Q1718" i="1"/>
  <c r="Q1702" i="1"/>
  <c r="Q1703" i="1"/>
  <c r="Q1701" i="1"/>
  <c r="Q1705" i="1"/>
  <c r="Q1531" i="1"/>
  <c r="Q1532" i="1"/>
  <c r="Q1729" i="1"/>
  <c r="Q640" i="1"/>
  <c r="Q1061" i="1"/>
  <c r="Q1051" i="1"/>
  <c r="Q1070" i="1"/>
  <c r="Q1569" i="1"/>
  <c r="Q2073" i="1"/>
  <c r="Q1756" i="1"/>
  <c r="Q1422" i="1"/>
  <c r="Q982" i="1"/>
  <c r="Q1602" i="1"/>
  <c r="Q1624" i="1"/>
  <c r="Q1748" i="1"/>
  <c r="Q1498" i="1"/>
  <c r="Q1012" i="1"/>
  <c r="Q1639" i="1"/>
  <c r="Q1530" i="1"/>
  <c r="Q613" i="1"/>
  <c r="Q600" i="1"/>
  <c r="Q534" i="1"/>
  <c r="Q517" i="1"/>
  <c r="Q803" i="1"/>
  <c r="Q1388" i="1"/>
  <c r="Q1383" i="1"/>
  <c r="Q1379" i="1"/>
  <c r="Q1006" i="1"/>
  <c r="Q404" i="1"/>
  <c r="Q2033" i="1"/>
  <c r="Q1825" i="1"/>
  <c r="Q1824" i="1"/>
  <c r="Q283" i="1"/>
  <c r="Q1640" i="1"/>
  <c r="Q1641" i="1"/>
  <c r="Q1642" i="1"/>
  <c r="Q1651" i="1"/>
  <c r="Q1652" i="1"/>
  <c r="Q1653" i="1"/>
  <c r="Q1659" i="1"/>
  <c r="Q1661" i="1"/>
  <c r="Q1662" i="1"/>
  <c r="Q1664" i="1"/>
  <c r="Q1665" i="1"/>
  <c r="Q1666" i="1"/>
  <c r="Q1667" i="1"/>
  <c r="Q1668" i="1"/>
  <c r="Q1672" i="1"/>
  <c r="Q1682" i="1"/>
  <c r="Q1683" i="1"/>
  <c r="Q1685" i="1"/>
  <c r="Q1688" i="1"/>
  <c r="Q1690" i="1"/>
  <c r="Q1691" i="1"/>
  <c r="Q1692" i="1"/>
  <c r="Q1694" i="1"/>
  <c r="Q1695" i="1"/>
  <c r="Q1696" i="1"/>
  <c r="Q1673" i="1"/>
  <c r="Q1674" i="1"/>
  <c r="Q1676" i="1"/>
  <c r="Q432" i="1"/>
  <c r="Q318" i="1"/>
  <c r="Q281" i="1"/>
  <c r="Q286" i="1"/>
  <c r="Q282" i="1"/>
  <c r="Q389" i="1"/>
  <c r="Q385" i="1"/>
  <c r="Q433" i="1"/>
  <c r="Q434" i="1"/>
  <c r="Q435" i="1"/>
  <c r="Q279" i="1"/>
  <c r="Q288" i="1"/>
  <c r="Q387" i="1"/>
  <c r="Q321" i="1"/>
  <c r="Q322" i="1"/>
  <c r="Q323" i="1"/>
  <c r="Q324" i="1"/>
  <c r="Q325" i="1"/>
  <c r="Q1689" i="1"/>
  <c r="Q2021" i="1"/>
  <c r="Q1356" i="1"/>
  <c r="Q265" i="1"/>
  <c r="Q294" i="1"/>
  <c r="Q414" i="1"/>
  <c r="Q348" i="1"/>
  <c r="Q229" i="1"/>
  <c r="Q1104" i="1"/>
  <c r="Q40" i="1"/>
  <c r="Q1224" i="1"/>
  <c r="Q1226" i="1"/>
  <c r="Q251" i="1"/>
  <c r="Q280" i="1"/>
  <c r="Q301" i="1"/>
  <c r="Q1202" i="1"/>
  <c r="Q1204" i="1"/>
  <c r="Q1206" i="1"/>
  <c r="Q1207" i="1"/>
  <c r="Q1215" i="1"/>
  <c r="Q1980" i="1"/>
  <c r="Q186" i="1"/>
  <c r="Q485" i="1"/>
  <c r="Q612" i="1"/>
  <c r="Q1698" i="1"/>
  <c r="Q499" i="1"/>
  <c r="Q639" i="1"/>
  <c r="Q1813" i="1"/>
  <c r="Q47" i="1"/>
  <c r="Q48" i="1"/>
  <c r="Q349" i="1"/>
  <c r="Q350" i="1"/>
  <c r="Q351" i="1"/>
  <c r="Q231" i="1"/>
  <c r="Q232" i="1"/>
  <c r="Q233" i="1"/>
  <c r="Q235" i="1"/>
  <c r="Q236" i="1"/>
  <c r="Q238" i="1"/>
  <c r="Q248" i="1"/>
  <c r="Q256" i="1"/>
  <c r="Q257" i="1"/>
  <c r="Q258" i="1"/>
  <c r="Q284" i="1"/>
  <c r="Q285" i="1"/>
  <c r="Q415" i="1"/>
  <c r="Q305" i="1"/>
  <c r="Q328" i="1"/>
  <c r="Q329" i="1"/>
  <c r="Q331" i="1"/>
  <c r="Q332" i="1"/>
  <c r="Q333" i="1"/>
  <c r="Q335" i="1"/>
  <c r="Q338" i="1"/>
  <c r="Q374" i="1"/>
  <c r="Q382" i="1"/>
  <c r="Q397" i="1"/>
  <c r="Q398" i="1"/>
  <c r="Q421" i="1"/>
  <c r="Q424" i="1"/>
  <c r="Q426" i="1"/>
  <c r="Q430" i="1"/>
  <c r="Q439" i="1"/>
  <c r="Q445" i="1"/>
  <c r="Q446" i="1"/>
  <c r="Q469" i="1"/>
  <c r="Q470" i="1"/>
  <c r="Q471" i="1"/>
  <c r="Q472" i="1"/>
  <c r="Q473" i="1"/>
  <c r="Q543" i="1"/>
  <c r="Q544" i="1"/>
  <c r="Q573" i="1"/>
  <c r="Q722" i="1"/>
  <c r="Q726" i="1"/>
  <c r="Q895" i="1"/>
  <c r="Q916" i="1"/>
  <c r="Q917" i="1"/>
  <c r="Q1189" i="1"/>
  <c r="Q1190" i="1"/>
  <c r="Q1539" i="1"/>
  <c r="Q1540" i="1"/>
  <c r="Q1541" i="1"/>
  <c r="Q1548" i="1"/>
  <c r="Q1550" i="1"/>
  <c r="Q1559" i="1"/>
  <c r="Q1376" i="1"/>
  <c r="Q1208" i="1"/>
  <c r="Q1343" i="1"/>
  <c r="Q1344" i="1"/>
  <c r="Q1448" i="1"/>
  <c r="Q1494" i="1"/>
  <c r="Q1492" i="1"/>
  <c r="Q1503" i="1"/>
  <c r="Q1501" i="1"/>
  <c r="Q1920" i="1"/>
  <c r="Q1580" i="1"/>
  <c r="Q1581" i="1"/>
  <c r="Q1582" i="1"/>
  <c r="Q1583" i="1"/>
  <c r="Q1669" i="1"/>
  <c r="Q1675" i="1"/>
  <c r="Q1697" i="1"/>
  <c r="Q1708" i="1"/>
  <c r="Q1794" i="1"/>
  <c r="Q1931" i="1"/>
  <c r="Q1932" i="1"/>
  <c r="Q1933" i="1"/>
  <c r="Q1934" i="1"/>
  <c r="Q1937" i="1"/>
  <c r="Q1938" i="1"/>
  <c r="Q1936" i="1"/>
  <c r="Q1956" i="1"/>
  <c r="Q2008" i="1"/>
  <c r="Q2011" i="1"/>
  <c r="Q614" i="1"/>
  <c r="Q609" i="1"/>
  <c r="Q741" i="1"/>
  <c r="Q891" i="1"/>
  <c r="Q1918" i="1"/>
  <c r="Q1917" i="1"/>
  <c r="Q1911" i="1"/>
  <c r="Q1921" i="1"/>
  <c r="Q1915" i="1"/>
  <c r="Q1377" i="1"/>
  <c r="Q852" i="1"/>
  <c r="Q985" i="1"/>
  <c r="Q986" i="1"/>
  <c r="Q555" i="1"/>
  <c r="Q556" i="1"/>
  <c r="Q632" i="1"/>
  <c r="Q716" i="1"/>
  <c r="Q842" i="1"/>
  <c r="Q1086" i="1"/>
  <c r="Q1069" i="1"/>
  <c r="Q1075" i="1"/>
  <c r="Q1083" i="1"/>
  <c r="Q1074" i="1"/>
  <c r="Q1114" i="1"/>
  <c r="Q1113" i="1"/>
  <c r="Q1115" i="1"/>
  <c r="Q1128" i="1"/>
  <c r="Q1127" i="1"/>
  <c r="Q1129" i="1"/>
  <c r="Q17" i="1"/>
  <c r="Q15" i="1"/>
  <c r="Q19" i="1"/>
  <c r="Q1162" i="1"/>
  <c r="Q1041" i="1"/>
  <c r="Q1039" i="1"/>
  <c r="Q1037" i="1"/>
  <c r="Q1567" i="1"/>
  <c r="Q1568" i="1"/>
  <c r="Q1829" i="1"/>
  <c r="Q170" i="1"/>
  <c r="Q645" i="1"/>
  <c r="Q714" i="1"/>
  <c r="Q815" i="1"/>
  <c r="Q1965" i="1"/>
  <c r="Q205" i="1"/>
  <c r="Q216" i="1"/>
  <c r="Q211" i="1"/>
  <c r="Q206" i="1"/>
  <c r="Q217" i="1"/>
  <c r="Q204" i="1"/>
  <c r="Q212" i="1"/>
  <c r="Q2069" i="1"/>
  <c r="Q2068" i="1"/>
  <c r="Q2067" i="1"/>
  <c r="Q2071" i="1"/>
  <c r="Q2072" i="1"/>
  <c r="Q2070" i="1"/>
  <c r="Q1719" i="1"/>
  <c r="Q1140" i="1"/>
  <c r="Q1142" i="1"/>
  <c r="Q1139" i="1"/>
  <c r="Q1141" i="1"/>
  <c r="Q1125" i="1"/>
  <c r="Q1107" i="1"/>
  <c r="Q1108" i="1"/>
  <c r="Q1116" i="1"/>
  <c r="Q1025" i="1"/>
  <c r="Q1026" i="1"/>
  <c r="Q1033" i="1"/>
  <c r="Q1053" i="1"/>
  <c r="Q1468" i="1"/>
  <c r="Q1496" i="1"/>
  <c r="Q1499" i="1"/>
  <c r="Q1497" i="1"/>
  <c r="Q1500" i="1"/>
  <c r="Q1369" i="1"/>
  <c r="Q1263" i="1"/>
  <c r="Q1145" i="1"/>
  <c r="Q1179" i="1"/>
  <c r="Q1095" i="1"/>
  <c r="Q1096" i="1"/>
  <c r="Q1495" i="1"/>
  <c r="Q1034" i="1"/>
  <c r="Q934" i="1"/>
  <c r="Q475" i="1"/>
  <c r="Q476" i="1"/>
  <c r="Q497" i="1"/>
  <c r="Q494" i="1"/>
  <c r="Q936" i="1"/>
  <c r="Q935" i="1"/>
  <c r="Q631" i="1"/>
  <c r="Q547" i="1"/>
  <c r="Q625" i="1"/>
  <c r="Q739" i="1"/>
  <c r="Q740" i="1"/>
  <c r="Q628" i="1"/>
  <c r="Q742" i="1"/>
  <c r="Q737" i="1"/>
  <c r="Q677" i="1"/>
  <c r="Q707" i="1"/>
  <c r="Q575" i="1"/>
  <c r="Q577" i="1"/>
  <c r="Q578" i="1"/>
  <c r="Q708" i="1"/>
  <c r="Q709" i="1"/>
  <c r="Q486" i="1"/>
  <c r="Q487" i="1"/>
  <c r="Q488" i="1"/>
  <c r="Q738" i="1"/>
  <c r="Q730" i="1"/>
  <c r="Q731" i="1"/>
  <c r="Q732" i="1"/>
  <c r="Q733" i="1"/>
  <c r="Q734" i="1"/>
  <c r="Q735" i="1"/>
  <c r="Q736" i="1"/>
  <c r="Q449" i="1"/>
  <c r="Q450" i="1"/>
  <c r="Q892" i="1"/>
  <c r="Q893" i="1"/>
  <c r="Q627" i="1"/>
  <c r="Q903" i="1"/>
  <c r="Q904" i="1"/>
  <c r="Q905" i="1"/>
  <c r="Q906" i="1"/>
  <c r="Q908" i="1"/>
  <c r="Q909" i="1"/>
  <c r="Q912" i="1"/>
  <c r="Q913" i="1"/>
  <c r="Q918" i="1"/>
  <c r="Q896" i="1"/>
  <c r="Q931" i="1"/>
  <c r="Q626" i="1"/>
  <c r="Q933" i="1"/>
  <c r="Q629" i="1"/>
  <c r="Q992" i="1"/>
  <c r="Q1059" i="1"/>
  <c r="Q1060" i="1"/>
  <c r="Q1134" i="1"/>
  <c r="Q1135" i="1"/>
  <c r="Q1136" i="1"/>
  <c r="Q858" i="1"/>
  <c r="Q857" i="1"/>
  <c r="Q859" i="1"/>
  <c r="Q1890" i="1"/>
  <c r="Q1891" i="1"/>
  <c r="Q1893" i="1"/>
  <c r="Q1919" i="1"/>
  <c r="Q1922" i="1"/>
  <c r="Q1925" i="1"/>
  <c r="Q1443" i="1"/>
  <c r="Q504" i="1"/>
  <c r="Q541" i="1"/>
  <c r="Q536" i="1"/>
  <c r="Q532" i="1"/>
  <c r="Q537" i="1"/>
  <c r="Q539" i="1"/>
  <c r="Q538" i="1"/>
  <c r="Q2075" i="1"/>
  <c r="Q1820" i="1"/>
  <c r="Q533" i="1"/>
  <c r="Q535" i="1"/>
  <c r="Q540" i="1"/>
  <c r="Q133" i="1"/>
  <c r="Q508" i="1"/>
  <c r="Q510" i="1"/>
  <c r="Q1618" i="1"/>
  <c r="Q1623" i="1"/>
  <c r="Q1601" i="1"/>
  <c r="Q1589" i="1"/>
  <c r="Q1612" i="1"/>
  <c r="Q1552" i="1"/>
  <c r="Q1245" i="1"/>
  <c r="Q1166" i="1"/>
  <c r="Q1678" i="1"/>
  <c r="Q484" i="1"/>
  <c r="Q61" i="1"/>
  <c r="Q795" i="1"/>
  <c r="Q649" i="1"/>
  <c r="Q654" i="1"/>
  <c r="Q823" i="1"/>
  <c r="Q548" i="1"/>
  <c r="Q160" i="1"/>
  <c r="Q1240" i="1"/>
  <c r="Q146" i="1"/>
  <c r="Q163" i="1"/>
  <c r="Q2076" i="1"/>
  <c r="Q2074" i="1"/>
  <c r="Q559" i="1"/>
  <c r="Q560" i="1"/>
  <c r="Q558" i="1"/>
  <c r="Q563" i="1"/>
  <c r="Q564" i="1"/>
  <c r="Q562" i="1"/>
  <c r="Q561" i="1"/>
  <c r="Q565" i="1"/>
  <c r="Q566" i="1"/>
  <c r="Q91" i="1"/>
  <c r="Q1971" i="1"/>
  <c r="Q1830" i="1"/>
  <c r="Q1481" i="1"/>
  <c r="Q977" i="1"/>
  <c r="Q1275" i="1"/>
  <c r="Q725" i="1"/>
  <c r="Q2046" i="1"/>
  <c r="Q594" i="1"/>
  <c r="Q595" i="1"/>
  <c r="Q596" i="1"/>
  <c r="Q597" i="1"/>
  <c r="Q606" i="1"/>
  <c r="Q615" i="1"/>
  <c r="Q616" i="1"/>
  <c r="Q603" i="1"/>
  <c r="Q604" i="1"/>
  <c r="Q598" i="1"/>
  <c r="Q610" i="1"/>
  <c r="Q611" i="1"/>
  <c r="Q619" i="1"/>
  <c r="Q1806" i="1"/>
  <c r="Q1814" i="1"/>
  <c r="Q662" i="1"/>
  <c r="Q1289" i="1"/>
  <c r="Q1280" i="1"/>
  <c r="Q1281" i="1"/>
  <c r="Q1283" i="1"/>
  <c r="Q1284" i="1"/>
  <c r="Q824" i="1"/>
  <c r="Q822" i="1"/>
  <c r="Q821" i="1"/>
  <c r="Q827" i="1"/>
  <c r="Q831" i="1"/>
  <c r="Q832" i="1"/>
  <c r="Q829" i="1"/>
  <c r="Q506" i="1"/>
  <c r="Q507" i="1"/>
  <c r="Q337" i="1"/>
  <c r="Q955" i="1"/>
  <c r="Q956" i="1"/>
  <c r="Q957" i="1"/>
  <c r="Q958" i="1"/>
  <c r="Q959" i="1"/>
  <c r="Q960" i="1"/>
  <c r="Q939" i="1"/>
  <c r="Q1199" i="1"/>
  <c r="Q819" i="1"/>
  <c r="Q336" i="1"/>
  <c r="Q341" i="1"/>
  <c r="Q386" i="1"/>
  <c r="Q1181" i="1"/>
  <c r="Q1182" i="1"/>
  <c r="Q630" i="1"/>
  <c r="Q226" i="1"/>
  <c r="Q270" i="1"/>
  <c r="Q271" i="1"/>
  <c r="Q274" i="1"/>
  <c r="Q275" i="1"/>
  <c r="Q287" i="1"/>
  <c r="Q354" i="1"/>
  <c r="Q413" i="1"/>
  <c r="Q1094" i="1"/>
  <c r="Q663" i="1"/>
  <c r="Q666" i="1"/>
  <c r="Q667" i="1"/>
  <c r="Q668" i="1"/>
  <c r="Q669" i="1"/>
  <c r="Q670" i="1"/>
  <c r="Q664" i="1"/>
  <c r="Q665" i="1"/>
  <c r="Q671" i="1"/>
  <c r="Q672" i="1"/>
  <c r="Q1798" i="1"/>
  <c r="Q1797" i="1"/>
  <c r="Q1795" i="1"/>
  <c r="Q633" i="1"/>
  <c r="Q87" i="1"/>
  <c r="Q411" i="1"/>
  <c r="Q983" i="1"/>
  <c r="Q938" i="1"/>
  <c r="Q942" i="1"/>
  <c r="Q943" i="1"/>
  <c r="Q820" i="1"/>
  <c r="Q545" i="1"/>
  <c r="Q300" i="1"/>
  <c r="Q1736" i="1"/>
  <c r="Q816" i="1"/>
  <c r="Q1175" i="1"/>
  <c r="Q1572" i="1"/>
  <c r="Q1571" i="1"/>
  <c r="Q1570" i="1"/>
  <c r="Q1526" i="1"/>
  <c r="Q1926" i="1"/>
  <c r="Q1871" i="1"/>
  <c r="Q369" i="1"/>
  <c r="Q356" i="1"/>
  <c r="Q357" i="1"/>
  <c r="Q1777" i="1"/>
  <c r="Q1769" i="1"/>
  <c r="Q1770" i="1"/>
  <c r="Q1649" i="1"/>
  <c r="Q1648" i="1"/>
  <c r="Q1636" i="1"/>
  <c r="Q1644" i="1"/>
  <c r="Q1634" i="1"/>
  <c r="Q1643" i="1"/>
  <c r="Q1606" i="1"/>
  <c r="Q1593" i="1"/>
  <c r="Q1586" i="1"/>
  <c r="Q1609" i="1"/>
  <c r="Q1585" i="1"/>
  <c r="Q1490" i="1"/>
  <c r="Q1489" i="1"/>
  <c r="Q1201" i="1"/>
  <c r="Q847" i="1"/>
  <c r="Q848" i="1"/>
  <c r="Q1809" i="1"/>
  <c r="Q1812" i="1"/>
  <c r="Q1811" i="1"/>
  <c r="Q1810" i="1"/>
  <c r="Q798" i="1"/>
  <c r="Q800" i="1"/>
  <c r="Q793" i="1"/>
  <c r="Q794" i="1"/>
  <c r="Q792" i="1"/>
  <c r="Q122" i="1"/>
  <c r="Q148" i="1"/>
  <c r="Q149" i="1"/>
  <c r="Q121" i="1"/>
  <c r="Q530" i="1"/>
  <c r="Q495" i="1"/>
  <c r="Q523" i="1"/>
  <c r="Q550" i="1"/>
  <c r="Q1632" i="1"/>
  <c r="Q1380" i="1"/>
  <c r="Q978" i="1"/>
  <c r="Q1590" i="1"/>
  <c r="Q1841" i="1"/>
  <c r="Q1779" i="1"/>
  <c r="Q1152" i="1"/>
  <c r="Q849" i="1"/>
  <c r="Q1373" i="1"/>
  <c r="Q1372" i="1"/>
  <c r="Q1486" i="1"/>
  <c r="Q1750" i="1"/>
  <c r="Q1746" i="1"/>
  <c r="Q1713" i="1"/>
  <c r="Q1645" i="1"/>
  <c r="Q1671" i="1"/>
  <c r="Q23" i="1"/>
  <c r="Q1381" i="1"/>
  <c r="Q2108" i="1"/>
  <c r="Q2113" i="1"/>
  <c r="Q1744" i="1"/>
  <c r="Q840" i="1"/>
  <c r="Q839" i="1"/>
  <c r="Q836" i="1"/>
  <c r="Q837" i="1"/>
  <c r="Q835" i="1"/>
  <c r="Q841" i="1"/>
  <c r="Q838" i="1"/>
  <c r="Q1293" i="1"/>
  <c r="Q1295" i="1"/>
  <c r="Q219" i="1"/>
  <c r="Q218" i="1"/>
  <c r="Q1928" i="1"/>
  <c r="Q1386" i="1"/>
  <c r="Q1389" i="1"/>
  <c r="Q1390" i="1"/>
  <c r="Q1374" i="1"/>
  <c r="Q436" i="1"/>
  <c r="Q1832" i="1"/>
  <c r="Q1831" i="1"/>
  <c r="Q1808" i="1"/>
  <c r="Q1382" i="1"/>
  <c r="Q2118" i="1"/>
  <c r="Q661" i="1"/>
  <c r="Q1186" i="1"/>
  <c r="Q997" i="1"/>
  <c r="Q1018" i="1"/>
  <c r="Q1021" i="1"/>
  <c r="Q1019" i="1"/>
  <c r="Q1017" i="1"/>
  <c r="Q1016" i="1"/>
  <c r="Q1528" i="1"/>
  <c r="Q1521" i="1"/>
  <c r="Q1527" i="1"/>
  <c r="Q1523" i="1"/>
  <c r="Q1512" i="1"/>
  <c r="Q1984" i="1"/>
  <c r="Q1983" i="1"/>
  <c r="Q1687" i="1"/>
  <c r="Q1892" i="1"/>
  <c r="Q57" i="1"/>
  <c r="Q833" i="1"/>
  <c r="Q1751" i="1"/>
  <c r="Q1680" i="1"/>
  <c r="Q1178" i="1"/>
  <c r="Q1150" i="1"/>
  <c r="Q1176" i="1"/>
  <c r="Q363" i="1"/>
  <c r="Q342" i="1"/>
  <c r="Q367" i="1"/>
  <c r="Q378" i="1"/>
  <c r="Q377" i="1"/>
  <c r="Q379" i="1"/>
  <c r="Q2022" i="1"/>
  <c r="Q1047" i="1"/>
  <c r="Q1049" i="1"/>
  <c r="Q1332" i="1"/>
  <c r="Q1333" i="1"/>
  <c r="Q1323" i="1"/>
  <c r="Q1269" i="1"/>
  <c r="Q1365" i="1"/>
  <c r="Q1364" i="1"/>
  <c r="Q1342" i="1"/>
  <c r="Q1340" i="1"/>
  <c r="Q1339" i="1"/>
  <c r="Q1336" i="1"/>
  <c r="Q1329" i="1"/>
  <c r="Q1327" i="1"/>
  <c r="Q1325" i="1"/>
  <c r="Q1322" i="1"/>
  <c r="Q1320" i="1"/>
  <c r="Q1277" i="1"/>
  <c r="Q1525" i="1"/>
  <c r="Q1522" i="1"/>
  <c r="Q1529" i="1"/>
  <c r="Q1519" i="1"/>
  <c r="Q808" i="1"/>
  <c r="Q964" i="1"/>
  <c r="Q962" i="1"/>
  <c r="Q993" i="1"/>
  <c r="Q2035" i="1"/>
  <c r="Q381" i="1"/>
  <c r="Q762" i="1"/>
  <c r="Q721" i="1"/>
  <c r="Q585" i="1"/>
  <c r="Q673" i="1"/>
  <c r="Q465" i="1"/>
  <c r="Q157" i="1"/>
  <c r="Q1081" i="1"/>
  <c r="Q1073" i="1"/>
  <c r="Q1066" i="1"/>
  <c r="Q1085" i="1"/>
  <c r="Q963" i="1"/>
  <c r="Q1657" i="1"/>
  <c r="Q766" i="1"/>
  <c r="Q2059" i="1"/>
  <c r="Q1799" i="1"/>
  <c r="Q1796" i="1"/>
  <c r="Q1561" i="1"/>
  <c r="Q1560" i="1"/>
  <c r="Q1334" i="1"/>
  <c r="Q1324" i="1"/>
  <c r="Q1415" i="1"/>
  <c r="Q1197" i="1"/>
  <c r="Q1679" i="1"/>
  <c r="Q924" i="1"/>
  <c r="Q926" i="1"/>
  <c r="Q123" i="1"/>
  <c r="Q113" i="1"/>
  <c r="Q1172" i="1"/>
  <c r="Q1171" i="1"/>
  <c r="Q1170" i="1"/>
  <c r="Q1757" i="1"/>
  <c r="Q1775" i="1"/>
  <c r="Q1760" i="1"/>
  <c r="Q1456" i="1"/>
  <c r="Q1455" i="1"/>
  <c r="Q1409" i="1"/>
  <c r="Q1408" i="1"/>
  <c r="Q1392" i="1"/>
  <c r="Q1391" i="1"/>
  <c r="Q1367" i="1"/>
  <c r="Q1366" i="1"/>
  <c r="Q1562" i="1"/>
  <c r="Q1556" i="1"/>
  <c r="Q1553" i="1"/>
  <c r="Q1551" i="1"/>
  <c r="Q2093" i="1"/>
  <c r="Q2024" i="1"/>
  <c r="Q2027" i="1"/>
  <c r="Q1608" i="1"/>
  <c r="Q1605" i="1"/>
  <c r="Q1774" i="1"/>
  <c r="Q1767" i="1"/>
  <c r="Q1112" i="1"/>
  <c r="Q1110" i="1"/>
  <c r="Q405" i="1"/>
  <c r="Q368" i="1"/>
  <c r="Q355" i="1"/>
  <c r="Q306" i="1"/>
  <c r="Q900" i="1"/>
  <c r="Q948" i="1"/>
  <c r="Q947" i="1"/>
  <c r="Q785" i="1"/>
  <c r="Q2060" i="1"/>
  <c r="Q2134" i="1"/>
  <c r="Q1747" i="1"/>
  <c r="Q1407" i="1"/>
  <c r="Q1401" i="1"/>
  <c r="Q1398" i="1"/>
  <c r="Q1393" i="1"/>
  <c r="Q1387" i="1"/>
  <c r="Q1535" i="1"/>
  <c r="Q1194" i="1"/>
  <c r="Q1157" i="1"/>
  <c r="Q1156" i="1"/>
  <c r="Q1154" i="1"/>
  <c r="Q1153" i="1"/>
  <c r="Q1148" i="1"/>
  <c r="Q1133" i="1"/>
  <c r="Q1124" i="1"/>
  <c r="Q1119" i="1"/>
  <c r="Q1118" i="1"/>
  <c r="Q1106" i="1"/>
  <c r="Q1103" i="1"/>
  <c r="Q460" i="1"/>
  <c r="Q419" i="1"/>
  <c r="Q1098" i="1"/>
  <c r="Q1101" i="1"/>
  <c r="Q826" i="1"/>
  <c r="Q830" i="1"/>
  <c r="Q828" i="1"/>
  <c r="Q825" i="1"/>
  <c r="Q811" i="1"/>
  <c r="Q278" i="1"/>
  <c r="Q1731" i="1"/>
  <c r="Q1447" i="1"/>
  <c r="Q1444" i="1"/>
  <c r="Q1445" i="1"/>
  <c r="Q1442" i="1"/>
  <c r="Q1441" i="1"/>
  <c r="Q1438" i="1"/>
  <c r="Q1429" i="1"/>
  <c r="Q1428" i="1"/>
  <c r="Q1427" i="1"/>
  <c r="Q1426" i="1"/>
  <c r="Q1425" i="1"/>
  <c r="Q1424" i="1"/>
  <c r="Q1262" i="1"/>
  <c r="Q1111" i="1"/>
  <c r="Q990" i="1"/>
  <c r="Q988" i="1"/>
  <c r="Q878" i="1"/>
  <c r="Q877" i="1"/>
  <c r="Q277" i="1"/>
  <c r="Q276" i="1"/>
  <c r="Q919" i="1"/>
  <c r="Q907" i="1"/>
  <c r="Q911" i="1"/>
  <c r="Q910" i="1"/>
  <c r="Q814" i="1"/>
  <c r="Q1677" i="1"/>
  <c r="Q974" i="1"/>
  <c r="Q2125" i="1"/>
  <c r="Q2098" i="1"/>
  <c r="Q2097" i="1"/>
  <c r="Q158" i="1"/>
  <c r="Q1533" i="1"/>
  <c r="Q854" i="1"/>
  <c r="Q853" i="1"/>
  <c r="Q1205" i="1"/>
  <c r="Q1203" i="1"/>
  <c r="Q2117" i="1"/>
  <c r="Q1271" i="1"/>
  <c r="Q1279" i="1"/>
  <c r="Q1267" i="1"/>
  <c r="Q1288" i="1"/>
  <c r="Q1355" i="1"/>
  <c r="Q1354" i="1"/>
  <c r="Q759" i="1"/>
  <c r="Q760" i="1"/>
  <c r="Q758" i="1"/>
  <c r="Q746" i="1"/>
  <c r="Q272" i="1"/>
  <c r="Q1090" i="1"/>
  <c r="Q2006" i="1"/>
  <c r="Q2004" i="1"/>
  <c r="Q1656" i="1"/>
  <c r="Q865" i="1"/>
  <c r="Q871" i="1"/>
  <c r="Q801" i="1"/>
  <c r="Q468" i="1"/>
  <c r="Q553" i="1"/>
  <c r="Q899" i="1"/>
  <c r="Q754" i="1"/>
  <c r="Q751" i="1"/>
  <c r="Q1887" i="1"/>
  <c r="Q110" i="1"/>
  <c r="Q1109" i="1"/>
  <c r="Q1558" i="1"/>
  <c r="Q1547" i="1"/>
  <c r="Q1419" i="1"/>
  <c r="Q1418" i="1"/>
  <c r="Q1417" i="1"/>
  <c r="Q1850" i="1"/>
  <c r="Q111" i="1"/>
  <c r="Q1167" i="1"/>
  <c r="Q1164" i="1"/>
  <c r="Q1839" i="1"/>
  <c r="Q166" i="1"/>
  <c r="Q185" i="1"/>
  <c r="Q187" i="1"/>
  <c r="Q1579" i="1"/>
  <c r="Q1029" i="1"/>
  <c r="Q778" i="1"/>
  <c r="Q620" i="1"/>
  <c r="Q151" i="1"/>
  <c r="Q799" i="1"/>
  <c r="Q796" i="1"/>
  <c r="Q797" i="1"/>
  <c r="Q1509" i="1"/>
  <c r="Q1173" i="1"/>
  <c r="Q1773" i="1"/>
  <c r="Q1681" i="1"/>
  <c r="Q1635" i="1"/>
  <c r="Q915" i="1"/>
  <c r="Q769" i="1"/>
  <c r="Q768" i="1"/>
  <c r="Q748" i="1"/>
  <c r="Q1079" i="1"/>
  <c r="Q1071" i="1"/>
  <c r="Q174" i="1"/>
  <c r="Q173" i="1"/>
  <c r="Q172" i="1"/>
  <c r="Q171" i="1"/>
  <c r="Q194" i="1"/>
  <c r="Q190" i="1"/>
  <c r="Q188" i="1"/>
  <c r="Q183" i="1"/>
  <c r="Q178" i="1"/>
  <c r="Q176" i="1"/>
  <c r="Q169" i="1"/>
  <c r="Q1650" i="1"/>
  <c r="Q1663" i="1"/>
  <c r="Q802" i="1"/>
  <c r="Q152" i="1"/>
  <c r="Q2016" i="1"/>
  <c r="Q1160" i="1"/>
  <c r="Q1097" i="1"/>
  <c r="Q771" i="1"/>
  <c r="Q770" i="1"/>
  <c r="Q767" i="1"/>
  <c r="Q749" i="1"/>
  <c r="Q752" i="1"/>
  <c r="Q570" i="1"/>
  <c r="Q569" i="1"/>
  <c r="Q492" i="1"/>
  <c r="Q490" i="1"/>
  <c r="Q925" i="1"/>
  <c r="Q927" i="1"/>
  <c r="Q1866" i="1"/>
  <c r="Q642" i="1"/>
  <c r="Q643" i="1"/>
  <c r="Q676" i="1"/>
  <c r="Q675" i="1"/>
  <c r="Q1805" i="1"/>
  <c r="Q1326" i="1"/>
  <c r="Q1360" i="1"/>
  <c r="Q1358" i="1"/>
  <c r="Q1314" i="1"/>
  <c r="Q1310" i="1"/>
  <c r="Q1313" i="1"/>
  <c r="Q1311" i="1"/>
  <c r="Q1348" i="1"/>
  <c r="Q1345" i="1"/>
  <c r="Q1349" i="1"/>
  <c r="Q1363" i="1"/>
  <c r="Q1169" i="1"/>
  <c r="Q1168" i="1"/>
  <c r="Q1174" i="1"/>
  <c r="Q144" i="1"/>
  <c r="Q143" i="1"/>
  <c r="Q132" i="1"/>
  <c r="Q131" i="1"/>
  <c r="Q120" i="1"/>
  <c r="Q950" i="1"/>
  <c r="Q884" i="1"/>
  <c r="Q1758" i="1"/>
  <c r="Q1629" i="1"/>
  <c r="Q2115" i="1"/>
  <c r="Q787" i="1"/>
  <c r="Q220" i="1"/>
  <c r="Q221" i="1"/>
  <c r="Q1246" i="1"/>
  <c r="Q192" i="1"/>
  <c r="Q195" i="1"/>
  <c r="Q189" i="1"/>
  <c r="Q184" i="1"/>
  <c r="Q180" i="1"/>
  <c r="Q167" i="1"/>
  <c r="Q1350" i="1"/>
  <c r="Q1309" i="1"/>
  <c r="Q945" i="1"/>
  <c r="Q944" i="1"/>
  <c r="Q1654" i="1"/>
  <c r="Q1721" i="1"/>
  <c r="Q973" i="1"/>
  <c r="Q970" i="1"/>
  <c r="Q971" i="1"/>
  <c r="Q972" i="1"/>
  <c r="Q2088" i="1"/>
  <c r="Q63" i="1"/>
  <c r="Q66" i="1"/>
  <c r="Q65" i="1"/>
  <c r="Q150" i="1"/>
  <c r="Q147" i="1"/>
  <c r="Q112" i="1"/>
  <c r="Q1930" i="1"/>
  <c r="Q1191" i="1"/>
  <c r="Q1131" i="1"/>
  <c r="Q1132" i="1"/>
  <c r="Q1130" i="1"/>
  <c r="Q1123" i="1"/>
  <c r="Q1089" i="1"/>
  <c r="Q1002" i="1"/>
  <c r="Q1001" i="1"/>
  <c r="Q1000" i="1"/>
  <c r="Q999" i="1"/>
  <c r="Q991" i="1"/>
  <c r="Q980" i="1"/>
  <c r="Q979" i="1"/>
  <c r="Q932" i="1"/>
  <c r="Q930" i="1"/>
  <c r="Q921" i="1"/>
  <c r="Q914" i="1"/>
  <c r="Q920" i="1"/>
  <c r="Q813" i="1"/>
  <c r="Q810" i="1"/>
  <c r="Q789" i="1"/>
  <c r="Q724" i="1"/>
  <c r="Q467" i="1"/>
  <c r="Q1783" i="1"/>
  <c r="Q1307" i="1"/>
  <c r="Q1423" i="1"/>
  <c r="Q1261" i="1"/>
  <c r="Q1260" i="1"/>
  <c r="Q1577" i="1"/>
  <c r="Q1578" i="1"/>
  <c r="Q1195" i="1"/>
  <c r="Q1196" i="1"/>
  <c r="Q1198" i="1"/>
  <c r="Q98" i="1"/>
  <c r="Q97" i="1"/>
  <c r="Q99" i="1"/>
  <c r="Q100" i="1"/>
  <c r="Q106" i="1"/>
  <c r="Q105" i="1"/>
  <c r="Q1975" i="1"/>
  <c r="Q1864" i="1"/>
  <c r="Q1867" i="1"/>
  <c r="Q94" i="1"/>
  <c r="Q874" i="1"/>
  <c r="Q929" i="1"/>
  <c r="Q883" i="1"/>
  <c r="Q2091" i="1"/>
  <c r="Q2089" i="1"/>
  <c r="Q2066" i="1"/>
  <c r="Q482" i="1"/>
  <c r="Q480" i="1"/>
  <c r="Q481" i="1"/>
  <c r="Q1080" i="1"/>
  <c r="Q1072" i="1"/>
  <c r="Q1065" i="1"/>
  <c r="Q2131" i="1"/>
  <c r="Q2127" i="1"/>
  <c r="Q2129" i="1"/>
  <c r="Q1941" i="1"/>
  <c r="Q1940" i="1"/>
  <c r="Q882" i="1"/>
  <c r="Q1437" i="1"/>
  <c r="Q1436" i="1"/>
  <c r="Q2017" i="1"/>
  <c r="Q2019" i="1"/>
  <c r="Q1353" i="1"/>
  <c r="Q1352" i="1"/>
  <c r="Q1341" i="1"/>
  <c r="Q1335" i="1"/>
  <c r="Q1328" i="1"/>
  <c r="Q864" i="1"/>
  <c r="Q2124" i="1"/>
  <c r="Q2007" i="1"/>
  <c r="Q557" i="1"/>
  <c r="Q71" i="1"/>
  <c r="Q1914" i="1"/>
  <c r="Q1913" i="1"/>
  <c r="Q1908" i="1"/>
  <c r="Q1903" i="1"/>
  <c r="Q1897" i="1"/>
  <c r="Q1872" i="1"/>
  <c r="Q1270" i="1"/>
  <c r="Q1266" i="1"/>
  <c r="Q52" i="1"/>
  <c r="Q51" i="1"/>
  <c r="Q1286" i="1"/>
  <c r="Q1278" i="1"/>
  <c r="Q1370" i="1"/>
  <c r="Q165" i="1"/>
  <c r="Q1845" i="1"/>
  <c r="Q1840" i="1"/>
  <c r="Q1838" i="1"/>
  <c r="Q898" i="1"/>
  <c r="Q498" i="1"/>
  <c r="Q657" i="1"/>
  <c r="Q656" i="1"/>
  <c r="Q659" i="1"/>
  <c r="Q660" i="1"/>
  <c r="Q25" i="1"/>
  <c r="Q1948" i="1"/>
  <c r="Q26" i="1"/>
  <c r="Q24" i="1"/>
  <c r="Q1952" i="1"/>
  <c r="Q1953" i="1"/>
  <c r="Q76" i="1"/>
  <c r="Q442" i="1"/>
  <c r="Q764" i="1"/>
  <c r="Q568" i="1"/>
  <c r="Q1943" i="1"/>
  <c r="Q843" i="1"/>
  <c r="Q2049" i="1"/>
  <c r="Q879" i="1"/>
  <c r="Q651" i="1"/>
  <c r="Q720" i="1"/>
  <c r="Q894" i="1"/>
  <c r="Q142" i="1"/>
  <c r="Q141" i="1"/>
  <c r="Q130" i="1"/>
  <c r="Q129" i="1"/>
  <c r="Q119" i="1"/>
  <c r="Q1863" i="1"/>
  <c r="Q1860" i="1"/>
  <c r="Q1869" i="1"/>
  <c r="Q62" i="1"/>
  <c r="Q64" i="1"/>
  <c r="Q175" i="1"/>
  <c r="Q1402" i="1"/>
  <c r="Q1400" i="1"/>
  <c r="Q2083" i="1"/>
  <c r="Q34" i="1"/>
  <c r="Q1161" i="1"/>
  <c r="Q886" i="1"/>
  <c r="Q1359" i="1"/>
  <c r="Q1351" i="1"/>
  <c r="Q1321" i="1"/>
  <c r="Q1949" i="1"/>
  <c r="Q1397" i="1"/>
  <c r="Q1306" i="1"/>
  <c r="Q1449" i="1"/>
  <c r="Q946" i="1"/>
  <c r="Q763" i="1"/>
  <c r="Q582" i="1"/>
  <c r="Q107" i="1"/>
  <c r="Q104" i="1"/>
  <c r="Q102" i="1"/>
  <c r="Q901" i="1"/>
  <c r="Q949" i="1"/>
  <c r="Q1852" i="1"/>
  <c r="Q1854" i="1"/>
  <c r="Q1859" i="1"/>
  <c r="Q86" i="1"/>
  <c r="Q103" i="1"/>
  <c r="Q92" i="1"/>
  <c r="Q2130" i="1"/>
  <c r="Q2128" i="1"/>
  <c r="Q2126" i="1"/>
  <c r="Q851" i="1"/>
  <c r="Q729" i="1"/>
  <c r="Q584" i="1"/>
  <c r="Q552" i="1"/>
  <c r="Q551" i="1"/>
  <c r="Q653" i="1"/>
  <c r="Q93" i="1"/>
  <c r="Q140" i="1"/>
  <c r="Q128" i="1"/>
  <c r="Q117" i="1"/>
  <c r="Q139" i="1"/>
  <c r="Q127" i="1"/>
  <c r="Q116" i="1"/>
  <c r="Q2086" i="1"/>
  <c r="Q2084" i="1"/>
  <c r="Q1534" i="1"/>
  <c r="Q478" i="1"/>
  <c r="Q483" i="1"/>
  <c r="Q479" i="1"/>
  <c r="Q590" i="1"/>
  <c r="Q589" i="1"/>
  <c r="Q588" i="1"/>
  <c r="Q215" i="1"/>
  <c r="Q208" i="1"/>
  <c r="Q201" i="1"/>
  <c r="Q1884" i="1"/>
  <c r="Q1214" i="1"/>
  <c r="Q1213" i="1"/>
  <c r="Q1837" i="1"/>
  <c r="Q1836" i="1"/>
  <c r="Q1078" i="1"/>
  <c r="Q591" i="1"/>
  <c r="Q844" i="1"/>
  <c r="Q846" i="1"/>
  <c r="Q1576" i="1"/>
  <c r="Q1566" i="1"/>
  <c r="Q1575" i="1"/>
  <c r="Q1565" i="1"/>
  <c r="Q1564" i="1"/>
  <c r="Q514" i="1"/>
  <c r="Q1399" i="1"/>
  <c r="Q519" i="1"/>
  <c r="Q518" i="1"/>
  <c r="Q516" i="1"/>
  <c r="Q1633" i="1"/>
  <c r="Q1780" i="1"/>
  <c r="Q1707" i="1"/>
  <c r="Q1749" i="1"/>
  <c r="Q1712" i="1"/>
  <c r="Q1711" i="1"/>
  <c r="Q2047" i="1"/>
  <c r="Q2039" i="1"/>
  <c r="Q1088" i="1"/>
  <c r="Q922" i="1"/>
  <c r="Q542" i="1"/>
  <c r="Q1628" i="1"/>
  <c r="Q384" i="1"/>
  <c r="Q213" i="1"/>
  <c r="Q2064" i="1"/>
  <c r="Q890" i="1"/>
  <c r="Q522" i="1"/>
  <c r="Q587" i="1"/>
  <c r="Q583" i="1"/>
  <c r="Q581" i="1"/>
  <c r="Q456" i="1"/>
  <c r="Q370" i="1"/>
  <c r="Q88" i="1"/>
  <c r="Q592" i="1"/>
  <c r="Q500" i="1"/>
  <c r="Q466" i="1"/>
  <c r="Q1843" i="1"/>
  <c r="Q2132" i="1"/>
  <c r="Q214" i="1"/>
  <c r="Q200" i="1"/>
  <c r="Q198" i="1"/>
  <c r="Q60" i="1"/>
  <c r="Q59" i="1"/>
  <c r="Q727" i="1"/>
  <c r="Q182" i="1"/>
  <c r="Q1272" i="1"/>
  <c r="Q1274" i="1"/>
  <c r="Q1273" i="1"/>
  <c r="Q1511" i="1"/>
  <c r="Q1510" i="1"/>
  <c r="Q1361" i="1"/>
  <c r="Q1239" i="1"/>
  <c r="Q1234" i="1"/>
  <c r="Q646" i="1"/>
  <c r="Q1982" i="1"/>
  <c r="Q1977" i="1"/>
  <c r="Q888" i="1"/>
  <c r="Q33" i="1"/>
  <c r="Q31" i="1"/>
  <c r="Q38" i="1"/>
  <c r="Q37" i="1"/>
  <c r="Q2082" i="1"/>
  <c r="Q101" i="1"/>
  <c r="Q89" i="1"/>
  <c r="Q567" i="1"/>
  <c r="Q41" i="1"/>
  <c r="Q489" i="1"/>
  <c r="Q1849" i="1"/>
  <c r="Q1844" i="1"/>
  <c r="Q1848" i="1"/>
  <c r="Q1847" i="1"/>
  <c r="Q1846" i="1"/>
  <c r="Q728" i="1"/>
  <c r="Q679" i="1"/>
  <c r="Q1218" i="1"/>
  <c r="Q1217" i="1"/>
  <c r="Q2061" i="1"/>
  <c r="Q1144" i="1"/>
  <c r="Q1055" i="1"/>
  <c r="Q1003" i="1"/>
  <c r="Q923" i="1"/>
  <c r="Q90" i="1"/>
  <c r="Q1861" i="1"/>
  <c r="Q1857" i="1"/>
  <c r="Q1236" i="1"/>
  <c r="Q78" i="1"/>
  <c r="Q1904" i="1"/>
  <c r="Q1880" i="1"/>
  <c r="Q22" i="1"/>
  <c r="Q1853" i="1"/>
  <c r="Q1862" i="1"/>
  <c r="Q1858" i="1"/>
  <c r="Q2031" i="1"/>
  <c r="Q2032" i="1"/>
  <c r="Q1877" i="1"/>
  <c r="Q513" i="1"/>
  <c r="Q199" i="1"/>
  <c r="Q207" i="1"/>
  <c r="Q2109" i="1"/>
  <c r="Q2051" i="1"/>
  <c r="Q2040" i="1"/>
  <c r="Q2114" i="1"/>
  <c r="Q2063" i="1"/>
  <c r="Q388" i="1"/>
  <c r="Q580" i="1"/>
  <c r="Q520" i="1"/>
  <c r="Q875" i="1"/>
  <c r="Q1184" i="1"/>
  <c r="Q1185" i="1"/>
  <c r="Q512" i="1"/>
  <c r="Q652" i="1"/>
  <c r="Q966" i="1"/>
  <c r="Q967" i="1"/>
  <c r="Q1188" i="1"/>
  <c r="Q658" i="1"/>
  <c r="Q1193" i="1"/>
  <c r="Q125" i="1"/>
  <c r="Q137" i="1"/>
  <c r="Q136" i="1"/>
  <c r="Q115" i="1"/>
  <c r="Q114" i="1"/>
  <c r="Q43" i="1"/>
  <c r="Q44" i="1"/>
  <c r="Q29" i="1"/>
  <c r="Q1554" i="1"/>
  <c r="Q2048" i="1"/>
  <c r="Q644" i="1"/>
  <c r="Q1966" i="1"/>
  <c r="Q1883" i="1"/>
  <c r="Q1924" i="1"/>
  <c r="Q1923" i="1"/>
  <c r="Q1879" i="1"/>
  <c r="Q1878" i="1"/>
  <c r="Q1910" i="1"/>
  <c r="Q1896" i="1"/>
  <c r="Q1232" i="1"/>
  <c r="Q1238" i="1"/>
  <c r="Q1233" i="1"/>
  <c r="Q1544" i="1"/>
  <c r="Q1155" i="1"/>
  <c r="Q45" i="1"/>
  <c r="Q30" i="1"/>
  <c r="Q39" i="1"/>
  <c r="Q856" i="1"/>
  <c r="Q2065" i="1"/>
  <c r="Q2062" i="1"/>
  <c r="Q2034" i="1"/>
  <c r="Q1122" i="1"/>
  <c r="Q1121" i="1"/>
  <c r="Q440" i="1"/>
  <c r="Q1627" i="1"/>
  <c r="Q1868" i="1"/>
  <c r="Q1319" i="1"/>
  <c r="Q1318" i="1"/>
  <c r="Q441" i="1"/>
  <c r="Q155" i="1"/>
  <c r="Q109" i="1"/>
  <c r="Q55" i="1"/>
  <c r="Q53" i="1"/>
  <c r="Q1616" i="1"/>
  <c r="Q1472" i="1"/>
  <c r="Q1469" i="1"/>
  <c r="Q1470" i="1"/>
  <c r="Q1865" i="1"/>
  <c r="Q1646" i="1"/>
  <c r="Q1647" i="1"/>
  <c r="Q2053" i="1"/>
  <c r="Q2052" i="1"/>
  <c r="Q1573" i="1"/>
  <c r="Q124" i="1"/>
  <c r="Q1745" i="1"/>
  <c r="Q1901" i="1"/>
  <c r="Q1898" i="1"/>
  <c r="Q1882" i="1"/>
  <c r="Q1881" i="1"/>
  <c r="Q1907" i="1"/>
  <c r="Q1906" i="1"/>
  <c r="Q1876" i="1"/>
  <c r="Q1905" i="1"/>
  <c r="Q1244" i="1"/>
  <c r="Q1241" i="1"/>
  <c r="Q1237" i="1"/>
  <c r="Q1231" i="1"/>
  <c r="Q1555" i="1"/>
  <c r="Q897" i="1"/>
  <c r="Q135" i="1"/>
  <c r="Q134" i="1"/>
  <c r="Q1518" i="1"/>
  <c r="Q1515" i="1"/>
  <c r="Q1912" i="1"/>
  <c r="Q1316" i="1"/>
  <c r="Q21" i="1"/>
  <c r="Q80" i="1"/>
  <c r="Q1710" i="1"/>
  <c r="Q58" i="1"/>
  <c r="Q1856" i="1"/>
  <c r="Q85" i="1"/>
  <c r="Q1851" i="1"/>
  <c r="Q56" i="1"/>
  <c r="Q1563" i="1"/>
  <c r="Q1574" i="1"/>
  <c r="Q81" i="1"/>
  <c r="Q77" i="1"/>
  <c r="Q27" i="1"/>
  <c r="Q36" i="1"/>
  <c r="Q35" i="1"/>
  <c r="Q42" i="1"/>
  <c r="Q49" i="1"/>
  <c r="Q1888" i="1"/>
  <c r="Q1886" i="1"/>
  <c r="Q1875" i="1"/>
  <c r="Q1902" i="1"/>
  <c r="Q1899" i="1"/>
  <c r="Q1855" i="1"/>
  <c r="Q1315" i="1"/>
  <c r="Q1368" i="1"/>
  <c r="Q75" i="1"/>
  <c r="Q1312" i="1"/>
  <c r="Q1895" i="1"/>
  <c r="Q1516" i="1"/>
  <c r="Q806" i="1"/>
  <c r="Q1151" i="1"/>
  <c r="Q1467" i="1"/>
  <c r="Q2000" i="1"/>
  <c r="Q2002" i="1"/>
  <c r="Q2003" i="1"/>
  <c r="Q1973" i="1"/>
  <c r="Q1974" i="1"/>
  <c r="Q2100" i="1"/>
  <c r="Q243" i="1"/>
  <c r="Q244" i="1"/>
  <c r="Q246" i="1"/>
  <c r="Q319" i="1"/>
  <c r="Q320" i="1"/>
  <c r="Q343" i="1"/>
  <c r="Q358" i="1"/>
  <c r="Q400" i="1"/>
  <c r="Q359" i="1"/>
  <c r="Q360" i="1"/>
  <c r="Q409" i="1"/>
  <c r="Q527" i="1"/>
  <c r="Q528" i="1"/>
  <c r="Q529" i="1"/>
  <c r="Q474" i="1"/>
  <c r="Q525" i="1"/>
  <c r="Q526" i="1"/>
  <c r="Q743" i="1"/>
  <c r="Q1762" i="1"/>
  <c r="Q1637" i="1"/>
  <c r="Q807" i="1"/>
  <c r="Q818" i="1"/>
  <c r="Q761" i="1"/>
  <c r="Q876" i="1"/>
  <c r="Q1722" i="1"/>
  <c r="Q1727" i="1"/>
  <c r="Q1724" i="1"/>
  <c r="Q1723" i="1"/>
  <c r="Q952" i="1"/>
  <c r="Q953" i="1"/>
  <c r="Q951" i="1"/>
  <c r="Q954" i="1"/>
  <c r="Q1084" i="1"/>
  <c r="Q1752" i="1"/>
  <c r="Q1807" i="1"/>
  <c r="Q1508" i="1"/>
  <c r="Q1900" i="1"/>
  <c r="Q168" i="1"/>
  <c r="Q196" i="1"/>
  <c r="Q161" i="1"/>
  <c r="Q164" i="1"/>
  <c r="Q181" i="1"/>
  <c r="Q191" i="1"/>
  <c r="Q193" i="1"/>
  <c r="Q463" i="1"/>
  <c r="Q1968" i="1"/>
  <c r="Q1969" i="1"/>
  <c r="Q1970" i="1"/>
  <c r="Q1788" i="1"/>
  <c r="Q1793" i="1"/>
  <c r="Q1789" i="1"/>
  <c r="Q1787" i="1"/>
  <c r="Q1790" i="1"/>
  <c r="Q1308" i="1"/>
  <c r="Q2018" i="1"/>
  <c r="Q2029" i="1"/>
  <c r="Q1268" i="1"/>
  <c r="Q1549" i="1"/>
  <c r="Q1706" i="1"/>
  <c r="Q1709" i="1"/>
  <c r="Q1725" i="1"/>
  <c r="Q1764" i="1"/>
  <c r="Q1670" i="1"/>
  <c r="Q636" i="1"/>
  <c r="Q637" i="1"/>
  <c r="Q635" i="1"/>
  <c r="Q1076" i="1"/>
  <c r="Q1062" i="1"/>
  <c r="Q501" i="1"/>
  <c r="Q502" i="1"/>
  <c r="Q505" i="1"/>
  <c r="Q571" i="1"/>
  <c r="Q572" i="1"/>
  <c r="Q745" i="1"/>
  <c r="Q747" i="1"/>
  <c r="Q750" i="1"/>
  <c r="Q753" i="1"/>
  <c r="Q755" i="1"/>
  <c r="Q757" i="1"/>
  <c r="Q756" i="1"/>
  <c r="Q765" i="1"/>
  <c r="Q772" i="1"/>
  <c r="Q1997" i="1"/>
  <c r="Q1994" i="1"/>
  <c r="Q1993" i="1"/>
  <c r="Q1992" i="1"/>
  <c r="Q1991" i="1"/>
  <c r="Q1990" i="1"/>
  <c r="Q1988" i="1"/>
  <c r="Q1996" i="1"/>
  <c r="Q1989" i="1"/>
  <c r="Q1987" i="1"/>
  <c r="Q1986" i="1"/>
  <c r="Q1985" i="1"/>
  <c r="Q1998" i="1"/>
  <c r="Q1781" i="1"/>
  <c r="Q1761" i="1"/>
  <c r="Q515" i="1"/>
  <c r="Q521" i="1"/>
  <c r="Q2005" i="1"/>
  <c r="Q817" i="1"/>
  <c r="Q1545" i="1"/>
  <c r="Q1092" i="1"/>
  <c r="Q1874" i="1"/>
  <c r="Q1873" i="1"/>
  <c r="Q416" i="1"/>
  <c r="Q1004" i="1"/>
  <c r="Q1005" i="1"/>
  <c r="Q1007" i="1"/>
  <c r="Q1013" i="1"/>
  <c r="Q1014" i="1"/>
  <c r="Q1015" i="1"/>
  <c r="Q1093" i="1"/>
  <c r="Q1210" i="1"/>
  <c r="Q1212" i="1"/>
  <c r="Q1235" i="1"/>
  <c r="Q1242" i="1"/>
  <c r="Q1276" i="1"/>
  <c r="Q1439" i="1"/>
  <c r="Q1440" i="1"/>
  <c r="Q1506" i="1"/>
  <c r="Q1507" i="1"/>
  <c r="Q1482" i="1"/>
  <c r="Q1772" i="1"/>
  <c r="Q1704" i="1"/>
  <c r="Q634" i="1"/>
  <c r="Q1630" i="1"/>
  <c r="Q1100" i="1"/>
  <c r="Q1099" i="1"/>
  <c r="Q1022" i="1"/>
  <c r="Q344" i="1"/>
  <c r="Q345" i="1"/>
  <c r="Q599" i="1"/>
  <c r="Q601" i="1"/>
  <c r="Q607" i="1"/>
  <c r="Q608" i="1"/>
  <c r="Q617" i="1"/>
  <c r="Q618" i="1"/>
  <c r="Q126" i="1"/>
  <c r="Q138" i="1"/>
  <c r="Q2042" i="1"/>
  <c r="Q1615" i="1"/>
  <c r="Q1347" i="1"/>
  <c r="Q2133" i="1"/>
  <c r="Q2055" i="1"/>
  <c r="Q2056" i="1"/>
  <c r="Q2057" i="1"/>
  <c r="Q2025" i="1"/>
  <c r="Q364" i="1"/>
  <c r="Q1686" i="1"/>
  <c r="Q2096" i="1"/>
  <c r="Q2036" i="1"/>
  <c r="Q2037" i="1"/>
  <c r="Q2038" i="1"/>
  <c r="Q2045" i="1"/>
  <c r="Q880" i="1"/>
  <c r="Q881" i="1"/>
  <c r="Q937" i="1"/>
  <c r="Q805" i="1"/>
  <c r="Q1165" i="1"/>
  <c r="Q118" i="1"/>
  <c r="Q1159" i="1"/>
  <c r="Q1126" i="1"/>
  <c r="Q1143" i="1"/>
  <c r="Q1421" i="1"/>
  <c r="Q1077" i="1"/>
  <c r="Q554" i="1"/>
  <c r="Q1137" i="1"/>
  <c r="Q1631" i="1"/>
  <c r="Q223" i="1"/>
  <c r="Q1916" i="1"/>
  <c r="Q2020" i="1"/>
  <c r="Q1520" i="1"/>
  <c r="Q2099" i="1"/>
  <c r="Q700" i="1"/>
  <c r="Q1378" i="1"/>
  <c r="Q593" i="1"/>
  <c r="Q1432" i="1"/>
  <c r="Q1434" i="1"/>
  <c r="Q1433" i="1"/>
  <c r="Q1435" i="1"/>
  <c r="Q1011" i="1"/>
  <c r="Q1894" i="1"/>
  <c r="Q69" i="1"/>
  <c r="Q425" i="1"/>
  <c r="Q791" i="1"/>
  <c r="Q1699" i="1"/>
  <c r="Q1300" i="1"/>
  <c r="Q72" i="1"/>
  <c r="Q73" i="1"/>
  <c r="Q74" i="1"/>
  <c r="Q574" i="1"/>
  <c r="Q981" i="1"/>
  <c r="Q1607" i="1"/>
  <c r="Q46" i="1"/>
  <c r="Q67" i="1"/>
  <c r="Q68" i="1"/>
  <c r="Q70" i="1"/>
  <c r="Q230" i="1"/>
  <c r="Q291" i="1"/>
  <c r="Q1256" i="1"/>
  <c r="Q298" i="1"/>
  <c r="Q254" i="1"/>
  <c r="Q444" i="1"/>
  <c r="Q477" i="1"/>
  <c r="Q546" i="1"/>
  <c r="Q855" i="1"/>
  <c r="Q987" i="1"/>
  <c r="Q1010" i="1"/>
  <c r="Q1024" i="1"/>
  <c r="Q1117" i="1"/>
  <c r="Q1536" i="1"/>
  <c r="Q1537" i="1"/>
  <c r="Q1538" i="1"/>
  <c r="Q1542" i="1"/>
  <c r="Q1543" i="1"/>
  <c r="Q1227" i="1"/>
  <c r="Q1228" i="1"/>
  <c r="Q1229" i="1"/>
  <c r="Q1927" i="1"/>
  <c r="Q1658" i="1"/>
  <c r="Q1730" i="1"/>
  <c r="Q1726" i="1"/>
  <c r="Q1728" i="1"/>
  <c r="Q1743" i="1"/>
  <c r="Q1739" i="1"/>
  <c r="Q1740" i="1"/>
  <c r="Q1738" i="1"/>
  <c r="Q1741" i="1"/>
  <c r="Q1742" i="1"/>
  <c r="Q1778" i="1"/>
  <c r="Q1800" i="1"/>
  <c r="Q1803" i="1"/>
  <c r="Q1801" i="1"/>
  <c r="Q1802" i="1"/>
  <c r="Q1804" i="1"/>
  <c r="Q1384" i="1"/>
  <c r="Q1385" i="1"/>
  <c r="Q1200" i="1"/>
  <c r="Q1221" i="1"/>
  <c r="Q1219" i="1"/>
  <c r="Q1220" i="1"/>
  <c r="Q1225" i="1"/>
  <c r="Q1222" i="1"/>
  <c r="Q1291" i="1"/>
  <c r="Q1297" i="1"/>
  <c r="Q1296" i="1"/>
  <c r="Q1416" i="1"/>
  <c r="Q1420" i="1"/>
  <c r="Q1298" i="1"/>
  <c r="Q1301" i="1"/>
  <c r="Q1299" i="1"/>
  <c r="Q1302" i="1"/>
  <c r="Q1305" i="1"/>
  <c r="Q1304" i="1"/>
  <c r="Q1303" i="1"/>
  <c r="Q1488" i="1"/>
  <c r="Q1487" i="1"/>
  <c r="Q1491" i="1"/>
  <c r="Q1502" i="1"/>
  <c r="Q1505" i="1"/>
  <c r="Q1504" i="1"/>
  <c r="Q1493" i="1"/>
  <c r="Q1248" i="1"/>
  <c r="Q1250" i="1"/>
  <c r="Q1249" i="1"/>
  <c r="Q1252" i="1"/>
  <c r="Q1251" i="1"/>
  <c r="Q1259" i="1"/>
  <c r="Q1258" i="1"/>
  <c r="Q1257" i="1"/>
  <c r="Q1254" i="1"/>
  <c r="Q1253" i="1"/>
  <c r="Q1255" i="1"/>
  <c r="Q1584" i="1"/>
  <c r="Q1929" i="1"/>
  <c r="Q1446" i="1"/>
  <c r="Q1394" i="1"/>
  <c r="Q1395" i="1"/>
  <c r="Q1396" i="1"/>
  <c r="Q1403" i="1"/>
  <c r="Q1404" i="1"/>
  <c r="Q1405" i="1"/>
  <c r="Q1406" i="1"/>
  <c r="Q1410" i="1"/>
  <c r="Q1411" i="1"/>
  <c r="Q1412" i="1"/>
  <c r="Q1413" i="1"/>
  <c r="Q1414" i="1"/>
  <c r="Q1459" i="1"/>
  <c r="Q1460" i="1"/>
  <c r="Q1461" i="1"/>
  <c r="Q1462" i="1"/>
  <c r="Q1463" i="1"/>
  <c r="Q1464" i="1"/>
  <c r="Q1465" i="1"/>
  <c r="Q1457" i="1"/>
  <c r="Q1458" i="1"/>
  <c r="Q1473" i="1"/>
  <c r="Q1474" i="1"/>
  <c r="Q1475" i="1"/>
  <c r="Q1476" i="1"/>
  <c r="Q1477" i="1"/>
  <c r="Q1478" i="1"/>
  <c r="Q1479" i="1"/>
  <c r="Q1480" i="1"/>
  <c r="Q1466" i="1"/>
  <c r="Q1485" i="1"/>
  <c r="Q1483" i="1"/>
  <c r="Q1484" i="1"/>
  <c r="Q1939" i="1"/>
  <c r="Q1978" i="1"/>
  <c r="Q1957" i="1"/>
  <c r="Q1958" i="1"/>
  <c r="Q1959" i="1"/>
  <c r="Q1960" i="1"/>
  <c r="Q1961" i="1"/>
  <c r="Q1962" i="1"/>
  <c r="Q1963" i="1"/>
  <c r="Q1964" i="1"/>
  <c r="Q2135" i="1"/>
  <c r="Q2030" i="1"/>
  <c r="Q2120" i="1"/>
  <c r="Q2121" i="1"/>
  <c r="Q2122" i="1"/>
  <c r="Q2123" i="1"/>
  <c r="Q2077" i="1"/>
  <c r="Q2078" i="1"/>
  <c r="Q2079" i="1"/>
  <c r="Q2080" i="1"/>
  <c r="Q2085" i="1"/>
  <c r="Q2087" i="1"/>
  <c r="Q2090" i="1"/>
  <c r="Q2092" i="1"/>
  <c r="Q2104" i="1"/>
  <c r="Q2106" i="1"/>
  <c r="Q2107" i="1"/>
  <c r="Q2110" i="1"/>
  <c r="Q2116" i="1"/>
  <c r="Q2101" i="1"/>
  <c r="Q2102" i="1"/>
  <c r="Q2119" i="1"/>
  <c r="Q1835" i="1"/>
  <c r="Q1834" i="1"/>
  <c r="Q1833" i="1"/>
  <c r="Q1828" i="1"/>
  <c r="Q1827" i="1"/>
  <c r="Q1826" i="1"/>
  <c r="Q1823" i="1"/>
  <c r="Q1822" i="1"/>
  <c r="Q1818" i="1"/>
  <c r="Q1817" i="1"/>
  <c r="Q1816" i="1"/>
  <c r="Q259" i="1"/>
  <c r="Q242" i="1"/>
  <c r="Q267" i="1"/>
  <c r="Q392" i="1"/>
  <c r="Q295" i="1"/>
  <c r="Q239" i="1"/>
  <c r="Q353" i="1"/>
  <c r="Q361" i="1"/>
  <c r="Q375" i="1"/>
  <c r="Q330" i="1"/>
  <c r="Q373" i="1"/>
  <c r="Q366" i="1"/>
  <c r="Q390" i="1"/>
  <c r="Q302" i="1"/>
  <c r="Q438" i="1"/>
  <c r="Q372" i="1"/>
  <c r="Q252" i="1"/>
  <c r="Q224" i="1"/>
  <c r="Q334" i="1"/>
  <c r="Q383" i="1"/>
  <c r="Q268" i="1"/>
  <c r="Q197" i="1"/>
  <c r="Q179" i="1"/>
  <c r="Q885" i="1"/>
  <c r="Q1243" i="1"/>
  <c r="Q289" i="1"/>
  <c r="Q1454" i="1"/>
  <c r="Q1450" i="1"/>
  <c r="Q1452" i="1"/>
  <c r="Q1451" i="1"/>
  <c r="Q1453" i="1"/>
  <c r="Q159" i="1"/>
  <c r="Q154" i="1"/>
  <c r="Q156" i="1"/>
  <c r="Q693" i="1"/>
  <c r="Q605" i="1"/>
  <c r="Q1223" i="1"/>
  <c r="Q2013" i="1"/>
  <c r="Q2015" i="1"/>
  <c r="Q2012" i="1"/>
  <c r="Q2014" i="1"/>
  <c r="Q1935" i="1"/>
  <c r="Q1357" i="1"/>
  <c r="Q1138" i="1"/>
  <c r="Q984" i="1"/>
  <c r="Q1042" i="1"/>
  <c r="Q1056" i="1"/>
  <c r="Q1057" i="1"/>
  <c r="Q1008" i="1"/>
  <c r="Q1009" i="1"/>
  <c r="Q786" i="1"/>
  <c r="Q28" i="1"/>
  <c r="Q32" i="1"/>
  <c r="Q1638" i="1"/>
  <c r="Q1655" i="1"/>
  <c r="Q1030" i="1"/>
  <c r="Q1027" i="1"/>
  <c r="Q1028" i="1"/>
  <c r="Q1023" i="1"/>
  <c r="Q941" i="1"/>
  <c r="Q1763" i="1"/>
  <c r="Q1784" i="1"/>
  <c r="Q1785" i="1"/>
  <c r="Q1771" i="1"/>
  <c r="Q1431" i="1"/>
  <c r="Q1430" i="1"/>
  <c r="Q576" i="1"/>
  <c r="Q50" i="1"/>
  <c r="Q1995" i="1"/>
  <c r="Q1054" i="1"/>
  <c r="Q1945" i="1"/>
  <c r="Q1944" i="1"/>
  <c r="Q1950" i="1"/>
  <c r="Q1946" i="1"/>
  <c r="Q1791" i="1"/>
  <c r="Q2050" i="1"/>
  <c r="Q18" i="1"/>
  <c r="Q16" i="1"/>
  <c r="Q20" i="1"/>
  <c r="Q1951" i="1"/>
  <c r="Q1087" i="1"/>
  <c r="Q850" i="1"/>
  <c r="Q2009" i="1"/>
  <c r="Q1979" i="1"/>
  <c r="Q1981" i="1"/>
  <c r="Q788" i="1"/>
  <c r="Q790" i="1"/>
  <c r="Q108" i="1"/>
  <c r="Q96" i="1"/>
  <c r="Q1546" i="1"/>
  <c r="Q412" i="1"/>
  <c r="Q887" i="1"/>
  <c r="Q420" i="1"/>
  <c r="Q234" i="1"/>
  <c r="Q249" i="1"/>
  <c r="Q247" i="1"/>
  <c r="Q346" i="1"/>
  <c r="Q968" i="1"/>
  <c r="Q2001" i="1"/>
  <c r="Q1999" i="1"/>
  <c r="Q54" i="1"/>
  <c r="Q1517" i="1"/>
  <c r="Q1514" i="1"/>
  <c r="Q222" i="1"/>
  <c r="Q889" i="1"/>
  <c r="Q1317" i="1"/>
  <c r="Q1619" i="1"/>
  <c r="Q1557" i="1"/>
  <c r="Q1597" i="1"/>
  <c r="Q1620" i="1"/>
  <c r="Q1596" i="1"/>
  <c r="Q209" i="1"/>
  <c r="Q202" i="1"/>
  <c r="Q210" i="1"/>
  <c r="Q203" i="1"/>
  <c r="Q2058" i="1"/>
  <c r="Q1035" i="1"/>
  <c r="Q1036" i="1"/>
  <c r="Q455" i="1"/>
  <c r="Q461" i="1"/>
  <c r="Q304" i="1"/>
  <c r="Q496" i="1"/>
  <c r="Q804" i="1"/>
  <c r="Q524" i="1"/>
  <c r="Q812" i="1"/>
  <c r="Q1187" i="1"/>
  <c r="Q1040" i="1"/>
  <c r="Q1038" i="1"/>
  <c r="Q873" i="1"/>
  <c r="Q1976" i="1"/>
  <c r="Q845" i="1"/>
  <c r="Q1192" i="1"/>
  <c r="Q380" i="1"/>
  <c r="Q1947" i="1"/>
  <c r="Q1660" i="1"/>
  <c r="Q1684" i="1"/>
  <c r="Q1693" i="1"/>
  <c r="Q1471" i="1"/>
  <c r="Q1737" i="1"/>
  <c r="Q1842" i="1"/>
  <c r="Q1766" i="1"/>
  <c r="Q1595" i="1"/>
  <c r="Q1611" i="1"/>
  <c r="Q1603" i="1"/>
  <c r="Q1625" i="1"/>
  <c r="Q1588" i="1"/>
  <c r="Q1043" i="1"/>
  <c r="Q723" i="1"/>
  <c r="Q699" i="1"/>
  <c r="Q680" i="1"/>
  <c r="Q1821" i="1"/>
  <c r="Q940" i="1"/>
  <c r="Q1591" i="1"/>
  <c r="Q1183" i="1"/>
  <c r="Q1264" i="1"/>
  <c r="Q1180" i="1"/>
  <c r="Q1294" i="1"/>
  <c r="Q1786" i="1"/>
  <c r="Q1211" i="1"/>
  <c r="Q549" i="1"/>
  <c r="Q1362" i="1"/>
  <c r="Q1613" i="1"/>
  <c r="Q2028" i="1"/>
  <c r="Q1209" i="1"/>
  <c r="Q177" i="1"/>
  <c r="Q1792" i="1"/>
  <c r="Q95" i="1"/>
  <c r="Q1292" i="1"/>
  <c r="Q503" i="1"/>
  <c r="Q1734" i="1"/>
  <c r="Q1290" i="1"/>
  <c r="Q1375" i="1"/>
  <c r="Q2043" i="1"/>
  <c r="Q2044" i="1"/>
  <c r="Q2041" i="1"/>
  <c r="Q1598" i="1"/>
  <c r="Q1587" i="1"/>
  <c r="Q1617" i="1"/>
  <c r="Q1594" i="1"/>
  <c r="Q1610" i="1"/>
  <c r="Q83" i="1"/>
  <c r="Q1622" i="1"/>
  <c r="Q1600" i="1"/>
  <c r="Q79" i="1"/>
  <c r="Q84" i="1"/>
  <c r="Q1909" i="1"/>
  <c r="Q82" i="1"/>
  <c r="Q1604" i="1"/>
  <c r="Q1626" i="1"/>
  <c r="Q1765" i="1"/>
  <c r="Q162" i="1"/>
  <c r="Q1776" i="1"/>
  <c r="Q1782" i="1"/>
  <c r="Q1599" i="1"/>
  <c r="Q1592" i="1"/>
  <c r="Q1621" i="1"/>
  <c r="Q1614" i="1"/>
  <c r="Q1768" i="1"/>
  <c r="Q2103" i="1"/>
  <c r="Q451" i="1"/>
  <c r="Q454" i="1"/>
  <c r="Q452" i="1"/>
  <c r="Q453" i="1"/>
  <c r="Q861" i="1"/>
  <c r="Q862" i="1"/>
  <c r="Q860" i="1"/>
  <c r="Q863" i="1"/>
  <c r="Q869" i="1"/>
  <c r="Q870" i="1"/>
  <c r="Q866" i="1"/>
  <c r="Q867" i="1"/>
  <c r="Q868" i="1"/>
  <c r="Q872" i="1"/>
  <c r="Q928" i="1"/>
  <c r="Q1067" i="1"/>
  <c r="Q1068" i="1"/>
  <c r="Q1063" i="1"/>
  <c r="Q1082" i="1"/>
  <c r="Q1020" i="1"/>
  <c r="Q647" i="1"/>
  <c r="Q509" i="1"/>
  <c r="Q511" i="1"/>
  <c r="Q809" i="1"/>
  <c r="Q834" i="1"/>
  <c r="Q586" i="1"/>
  <c r="Q1972" i="1"/>
  <c r="Q621" i="1"/>
  <c r="Q713" i="1"/>
  <c r="Q689" i="1"/>
  <c r="Q250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D5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1502" i="6"/>
  <c r="A1503" i="6"/>
  <c r="A1504" i="6"/>
  <c r="A1505" i="6"/>
  <c r="A1506" i="6"/>
  <c r="A1507" i="6"/>
  <c r="A1508" i="6"/>
  <c r="A1509" i="6"/>
  <c r="A1510" i="6"/>
  <c r="A1511" i="6"/>
  <c r="A1512" i="6"/>
  <c r="A1513" i="6"/>
  <c r="A1514" i="6"/>
  <c r="A1515" i="6"/>
  <c r="A1516" i="6"/>
  <c r="A1517" i="6"/>
  <c r="A1518" i="6"/>
  <c r="A1519" i="6"/>
  <c r="A1520" i="6"/>
  <c r="A1521" i="6"/>
  <c r="A1522" i="6"/>
  <c r="A1523" i="6"/>
  <c r="A1524" i="6"/>
  <c r="A1525" i="6"/>
  <c r="A1526" i="6"/>
  <c r="A1527" i="6"/>
  <c r="A1528" i="6"/>
  <c r="A1529" i="6"/>
  <c r="A1530" i="6"/>
  <c r="A1531" i="6"/>
  <c r="A1532" i="6"/>
  <c r="A1533" i="6"/>
  <c r="A1534" i="6"/>
  <c r="A1535" i="6"/>
  <c r="A1536" i="6"/>
  <c r="A1537" i="6"/>
  <c r="A1538" i="6"/>
  <c r="A1539" i="6"/>
  <c r="A1540" i="6"/>
  <c r="A1541" i="6"/>
  <c r="A1542" i="6"/>
  <c r="A1543" i="6"/>
  <c r="A1544" i="6"/>
  <c r="A1545" i="6"/>
  <c r="A1546" i="6"/>
  <c r="A1547" i="6"/>
  <c r="A1548" i="6"/>
  <c r="A1549" i="6"/>
  <c r="A1550" i="6"/>
  <c r="A1551" i="6"/>
  <c r="A1552" i="6"/>
  <c r="A1553" i="6"/>
  <c r="A1554" i="6"/>
  <c r="A1555" i="6"/>
  <c r="A1556" i="6"/>
  <c r="A1557" i="6"/>
  <c r="A1558" i="6"/>
  <c r="A1559" i="6"/>
  <c r="A1560" i="6"/>
  <c r="A1561" i="6"/>
  <c r="A1562" i="6"/>
  <c r="A1563" i="6"/>
  <c r="A1564" i="6"/>
  <c r="A1565" i="6"/>
  <c r="A1566" i="6"/>
  <c r="A1567" i="6"/>
  <c r="A1568" i="6"/>
  <c r="A1569" i="6"/>
  <c r="A1570" i="6"/>
  <c r="A1571" i="6"/>
  <c r="A1572" i="6"/>
  <c r="A1573" i="6"/>
  <c r="A1574" i="6"/>
  <c r="A1575" i="6"/>
  <c r="A1576" i="6"/>
  <c r="A1577" i="6"/>
  <c r="A1578" i="6"/>
  <c r="A1579" i="6"/>
  <c r="A1580" i="6"/>
  <c r="A1581" i="6"/>
  <c r="A1582" i="6"/>
  <c r="A1583" i="6"/>
  <c r="A1584" i="6"/>
  <c r="A1585" i="6"/>
  <c r="A1586" i="6"/>
  <c r="A1587" i="6"/>
  <c r="A1588" i="6"/>
  <c r="A1589" i="6"/>
  <c r="A1590" i="6"/>
  <c r="A1591" i="6"/>
  <c r="A1592" i="6"/>
  <c r="A1593" i="6"/>
  <c r="A1594" i="6"/>
  <c r="A1595" i="6"/>
  <c r="A1596" i="6"/>
  <c r="A1597" i="6"/>
  <c r="A1598" i="6"/>
  <c r="A1599" i="6"/>
  <c r="A1600" i="6"/>
  <c r="A1601" i="6"/>
  <c r="A1602" i="6"/>
  <c r="A1603" i="6"/>
  <c r="A1604" i="6"/>
  <c r="A1605" i="6"/>
  <c r="A1606" i="6"/>
  <c r="A1607" i="6"/>
  <c r="A1608" i="6"/>
  <c r="A1609" i="6"/>
  <c r="A1610" i="6"/>
  <c r="A1611" i="6"/>
  <c r="A1612" i="6"/>
  <c r="A1613" i="6"/>
  <c r="A1614" i="6"/>
  <c r="A1615" i="6"/>
  <c r="A1616" i="6"/>
  <c r="A1617" i="6"/>
  <c r="A1618" i="6"/>
  <c r="A1619" i="6"/>
  <c r="A1620" i="6"/>
  <c r="A1621" i="6"/>
  <c r="A1622" i="6"/>
  <c r="A1623" i="6"/>
  <c r="A1624" i="6"/>
  <c r="A1625" i="6"/>
  <c r="A1626" i="6"/>
  <c r="A1627" i="6"/>
  <c r="A1628" i="6"/>
  <c r="A1629" i="6"/>
  <c r="A1630" i="6"/>
  <c r="A1631" i="6"/>
  <c r="A1632" i="6"/>
  <c r="A1633" i="6"/>
  <c r="A1634" i="6"/>
  <c r="A1635" i="6"/>
  <c r="A1636" i="6"/>
  <c r="A1637" i="6"/>
  <c r="A1638" i="6"/>
  <c r="A1639" i="6"/>
  <c r="A1640" i="6"/>
  <c r="A1641" i="6"/>
  <c r="A1642" i="6"/>
  <c r="A1643" i="6"/>
  <c r="A1644" i="6"/>
  <c r="A1645" i="6"/>
  <c r="A1646" i="6"/>
  <c r="A1647" i="6"/>
  <c r="A1648" i="6"/>
  <c r="A1649" i="6"/>
  <c r="A1650" i="6"/>
  <c r="A1651" i="6"/>
  <c r="A1652" i="6"/>
  <c r="A1653" i="6"/>
  <c r="A1654" i="6"/>
  <c r="A1655" i="6"/>
  <c r="A1656" i="6"/>
  <c r="A1657" i="6"/>
  <c r="A1658" i="6"/>
  <c r="A1659" i="6"/>
  <c r="A1660" i="6"/>
  <c r="A1661" i="6"/>
  <c r="A1662" i="6"/>
  <c r="A1663" i="6"/>
  <c r="A1664" i="6"/>
  <c r="A1665" i="6"/>
  <c r="A1666" i="6"/>
  <c r="A1667" i="6"/>
  <c r="A1668" i="6"/>
  <c r="A1669" i="6"/>
  <c r="A1670" i="6"/>
  <c r="A1671" i="6"/>
  <c r="A1672" i="6"/>
  <c r="A1673" i="6"/>
  <c r="A1674" i="6"/>
  <c r="A1675" i="6"/>
  <c r="A1676" i="6"/>
  <c r="A1677" i="6"/>
  <c r="A1678" i="6"/>
  <c r="A1679" i="6"/>
  <c r="A1680" i="6"/>
  <c r="A1681" i="6"/>
  <c r="A1682" i="6"/>
  <c r="A1683" i="6"/>
  <c r="A1684" i="6"/>
  <c r="A1685" i="6"/>
  <c r="A1686" i="6"/>
  <c r="A1687" i="6"/>
  <c r="A1688" i="6"/>
  <c r="A1689" i="6"/>
  <c r="A1690" i="6"/>
  <c r="A1691" i="6"/>
  <c r="A1692" i="6"/>
  <c r="A1693" i="6"/>
  <c r="A1694" i="6"/>
  <c r="A1695" i="6"/>
  <c r="A1696" i="6"/>
  <c r="A1697" i="6"/>
  <c r="A1698" i="6"/>
  <c r="A1699" i="6"/>
  <c r="A1700" i="6"/>
  <c r="A1701" i="6"/>
  <c r="A1702" i="6"/>
  <c r="A1703" i="6"/>
  <c r="A1704" i="6"/>
  <c r="A1705" i="6"/>
  <c r="A1706" i="6"/>
  <c r="A1707" i="6"/>
  <c r="A1708" i="6"/>
  <c r="A1709" i="6"/>
  <c r="A1710" i="6"/>
  <c r="A1711" i="6"/>
  <c r="A1712" i="6"/>
  <c r="A1713" i="6"/>
  <c r="A1714" i="6"/>
  <c r="A1715" i="6"/>
  <c r="A1716" i="6"/>
  <c r="A1717" i="6"/>
  <c r="A1718" i="6"/>
  <c r="A1719" i="6"/>
  <c r="A1720" i="6"/>
  <c r="A1721" i="6"/>
  <c r="A1722" i="6"/>
  <c r="A1723" i="6"/>
  <c r="A1724" i="6"/>
  <c r="A1725" i="6"/>
  <c r="A1726" i="6"/>
  <c r="A1727" i="6"/>
  <c r="A1728" i="6"/>
  <c r="A1729" i="6"/>
  <c r="A1730" i="6"/>
  <c r="A1731" i="6"/>
  <c r="A1732" i="6"/>
  <c r="A1733" i="6"/>
  <c r="A1734" i="6"/>
  <c r="A1735" i="6"/>
  <c r="A1736" i="6"/>
  <c r="A1737" i="6"/>
  <c r="A1738" i="6"/>
  <c r="A1739" i="6"/>
  <c r="A1740" i="6"/>
  <c r="A1741" i="6"/>
  <c r="A1742" i="6"/>
  <c r="A1743" i="6"/>
  <c r="A1744" i="6"/>
  <c r="A1745" i="6"/>
  <c r="A1746" i="6"/>
  <c r="A1747" i="6"/>
  <c r="A1748" i="6"/>
  <c r="A1749" i="6"/>
  <c r="A1750" i="6"/>
  <c r="A1751" i="6"/>
  <c r="A1752" i="6"/>
  <c r="A1753" i="6"/>
  <c r="A1754" i="6"/>
  <c r="A1755" i="6"/>
  <c r="A1756" i="6"/>
  <c r="A1757" i="6"/>
  <c r="A1758" i="6"/>
  <c r="A1759" i="6"/>
  <c r="A1760" i="6"/>
  <c r="A1761" i="6"/>
  <c r="A1762" i="6"/>
  <c r="A1763" i="6"/>
  <c r="A1764" i="6"/>
  <c r="A1765" i="6"/>
  <c r="A1766" i="6"/>
  <c r="A1767" i="6"/>
  <c r="A1768" i="6"/>
  <c r="A1769" i="6"/>
  <c r="A1770" i="6"/>
  <c r="A1771" i="6"/>
  <c r="A1772" i="6"/>
  <c r="A1773" i="6"/>
  <c r="A1774" i="6"/>
  <c r="A1775" i="6"/>
  <c r="A1776" i="6"/>
  <c r="A1777" i="6"/>
  <c r="A1778" i="6"/>
  <c r="A1779" i="6"/>
  <c r="A1780" i="6"/>
  <c r="A1781" i="6"/>
  <c r="A1782" i="6"/>
  <c r="A1783" i="6"/>
  <c r="A1784" i="6"/>
  <c r="A1785" i="6"/>
  <c r="A1786" i="6"/>
  <c r="A1787" i="6"/>
  <c r="A1788" i="6"/>
  <c r="A1789" i="6"/>
  <c r="A1790" i="6"/>
  <c r="A1791" i="6"/>
  <c r="A1792" i="6"/>
  <c r="A1793" i="6"/>
  <c r="A1794" i="6"/>
  <c r="A1795" i="6"/>
  <c r="A1796" i="6"/>
  <c r="A1797" i="6"/>
  <c r="A1798" i="6"/>
  <c r="A1799" i="6"/>
  <c r="A1800" i="6"/>
  <c r="A1801" i="6"/>
  <c r="A1802" i="6"/>
  <c r="A1803" i="6"/>
  <c r="A1804" i="6"/>
  <c r="A1805" i="6"/>
  <c r="A1806" i="6"/>
  <c r="A1807" i="6"/>
  <c r="A1808" i="6"/>
  <c r="A1809" i="6"/>
  <c r="A1810" i="6"/>
  <c r="A1811" i="6"/>
  <c r="A1812" i="6"/>
  <c r="A1813" i="6"/>
  <c r="A1814" i="6"/>
  <c r="A1815" i="6"/>
  <c r="A1816" i="6"/>
  <c r="A1817" i="6"/>
  <c r="A1818" i="6"/>
  <c r="A1819" i="6"/>
  <c r="A1820" i="6"/>
  <c r="A1821" i="6"/>
  <c r="A1822" i="6"/>
  <c r="A1823" i="6"/>
  <c r="A1824" i="6"/>
  <c r="A1825" i="6"/>
  <c r="A1826" i="6"/>
  <c r="A1827" i="6"/>
  <c r="A1828" i="6"/>
  <c r="A1829" i="6"/>
  <c r="A1830" i="6"/>
  <c r="A1831" i="6"/>
  <c r="A1832" i="6"/>
  <c r="A1833" i="6"/>
  <c r="A1834" i="6"/>
  <c r="A1835" i="6"/>
  <c r="A1836" i="6"/>
  <c r="A1837" i="6"/>
  <c r="A1838" i="6"/>
  <c r="A1839" i="6"/>
  <c r="A1840" i="6"/>
  <c r="A1841" i="6"/>
  <c r="A1842" i="6"/>
  <c r="A1843" i="6"/>
  <c r="A1844" i="6"/>
  <c r="A1845" i="6"/>
  <c r="A1846" i="6"/>
  <c r="A1847" i="6"/>
  <c r="A1848" i="6"/>
  <c r="A1849" i="6"/>
  <c r="A1850" i="6"/>
  <c r="A1851" i="6"/>
  <c r="A1852" i="6"/>
  <c r="A1853" i="6"/>
  <c r="A1854" i="6"/>
  <c r="A1855" i="6"/>
  <c r="A1856" i="6"/>
  <c r="A1857" i="6"/>
  <c r="A1858" i="6"/>
  <c r="A1859" i="6"/>
  <c r="A1860" i="6"/>
  <c r="A1861" i="6"/>
  <c r="A1862" i="6"/>
  <c r="A1863" i="6"/>
  <c r="A1864" i="6"/>
  <c r="A1865" i="6"/>
  <c r="A1866" i="6"/>
  <c r="A1867" i="6"/>
  <c r="A1868" i="6"/>
  <c r="A1869" i="6"/>
  <c r="A1870" i="6"/>
  <c r="A1871" i="6"/>
  <c r="A1872" i="6"/>
  <c r="A1873" i="6"/>
  <c r="A1874" i="6"/>
  <c r="A1875" i="6"/>
  <c r="A1876" i="6"/>
  <c r="A1877" i="6"/>
  <c r="A1878" i="6"/>
  <c r="A1879" i="6"/>
  <c r="A1880" i="6"/>
  <c r="A1881" i="6"/>
  <c r="A1882" i="6"/>
  <c r="A1883" i="6"/>
  <c r="A1884" i="6"/>
  <c r="A1885" i="6"/>
  <c r="A1886" i="6"/>
  <c r="A1887" i="6"/>
  <c r="A1888" i="6"/>
  <c r="A1889" i="6"/>
  <c r="A1890" i="6"/>
  <c r="A1891" i="6"/>
  <c r="A1892" i="6"/>
  <c r="A1893" i="6"/>
  <c r="A1894" i="6"/>
  <c r="A1895" i="6"/>
  <c r="A1896" i="6"/>
  <c r="A1897" i="6"/>
  <c r="A1898" i="6"/>
  <c r="A1899" i="6"/>
  <c r="A1900" i="6"/>
  <c r="A1901" i="6"/>
  <c r="A1902" i="6"/>
  <c r="A1903" i="6"/>
  <c r="A1904" i="6"/>
  <c r="A1905" i="6"/>
  <c r="A1906" i="6"/>
  <c r="A1907" i="6"/>
  <c r="A1908" i="6"/>
  <c r="A1909" i="6"/>
  <c r="A1910" i="6"/>
  <c r="A1911" i="6"/>
  <c r="A1912" i="6"/>
  <c r="A1913" i="6"/>
  <c r="A1914" i="6"/>
  <c r="A1915" i="6"/>
  <c r="A1916" i="6"/>
  <c r="A1917" i="6"/>
  <c r="A1918" i="6"/>
  <c r="A1919" i="6"/>
  <c r="A1920" i="6"/>
  <c r="A1921" i="6"/>
  <c r="A1922" i="6"/>
  <c r="A1923" i="6"/>
  <c r="A1924" i="6"/>
  <c r="A1925" i="6"/>
  <c r="A1926" i="6"/>
  <c r="A1927" i="6"/>
  <c r="A1928" i="6"/>
  <c r="A1929" i="6"/>
  <c r="A1930" i="6"/>
  <c r="A1931" i="6"/>
  <c r="A1932" i="6"/>
  <c r="A1933" i="6"/>
  <c r="A1934" i="6"/>
  <c r="A1935" i="6"/>
  <c r="A1936" i="6"/>
  <c r="A1937" i="6"/>
  <c r="A1938" i="6"/>
  <c r="A1939" i="6"/>
  <c r="A1940" i="6"/>
  <c r="A1941" i="6"/>
  <c r="A1942" i="6"/>
  <c r="A1943" i="6"/>
  <c r="A1944" i="6"/>
  <c r="A1945" i="6"/>
  <c r="A1946" i="6"/>
  <c r="A1947" i="6"/>
  <c r="A1948" i="6"/>
  <c r="A1949" i="6"/>
  <c r="A1950" i="6"/>
  <c r="A1951" i="6"/>
  <c r="A1952" i="6"/>
  <c r="A1953" i="6"/>
  <c r="A1954" i="6"/>
  <c r="A1955" i="6"/>
  <c r="A1956" i="6"/>
  <c r="A1957" i="6"/>
  <c r="A1958" i="6"/>
  <c r="A1959" i="6"/>
  <c r="A1960" i="6"/>
  <c r="A1961" i="6"/>
  <c r="A1962" i="6"/>
  <c r="A1963" i="6"/>
  <c r="A1964" i="6"/>
  <c r="A1965" i="6"/>
  <c r="A1966" i="6"/>
  <c r="A1967" i="6"/>
  <c r="A1968" i="6"/>
  <c r="A1969" i="6"/>
  <c r="A1970" i="6"/>
  <c r="A1971" i="6"/>
  <c r="A1972" i="6"/>
  <c r="A1973" i="6"/>
  <c r="A1974" i="6"/>
  <c r="A1975" i="6"/>
  <c r="A1976" i="6"/>
  <c r="A1977" i="6"/>
  <c r="A1978" i="6"/>
  <c r="A1979" i="6"/>
  <c r="A1980" i="6"/>
  <c r="A1981" i="6"/>
  <c r="A1982" i="6"/>
  <c r="A1983" i="6"/>
  <c r="A1984" i="6"/>
  <c r="A1985" i="6"/>
  <c r="A1986" i="6"/>
  <c r="A1987" i="6"/>
  <c r="A1988" i="6"/>
  <c r="A1989" i="6"/>
  <c r="A1990" i="6"/>
  <c r="A1991" i="6"/>
  <c r="A1992" i="6"/>
  <c r="A1993" i="6"/>
  <c r="A1994" i="6"/>
  <c r="A1995" i="6"/>
  <c r="A1996" i="6"/>
  <c r="A1997" i="6"/>
  <c r="A1998" i="6"/>
  <c r="A1999" i="6"/>
  <c r="A2000" i="6"/>
  <c r="A2001" i="6"/>
  <c r="A2002" i="6"/>
  <c r="A2003" i="6"/>
  <c r="A2004" i="6"/>
  <c r="A2005" i="6"/>
  <c r="A2006" i="6"/>
  <c r="A2007" i="6"/>
  <c r="A2008" i="6"/>
  <c r="A2009" i="6"/>
  <c r="A2010" i="6"/>
  <c r="A2011" i="6"/>
  <c r="A2012" i="6"/>
  <c r="A2013" i="6"/>
  <c r="A2014" i="6"/>
  <c r="A2015" i="6"/>
  <c r="A2016" i="6"/>
  <c r="A2017" i="6"/>
  <c r="A2018" i="6"/>
  <c r="A2019" i="6"/>
  <c r="A2020" i="6"/>
  <c r="A2021" i="6"/>
  <c r="A2022" i="6"/>
  <c r="A2023" i="6"/>
  <c r="A2024" i="6"/>
  <c r="A2025" i="6"/>
  <c r="A2026" i="6"/>
  <c r="A2027" i="6"/>
  <c r="A2028" i="6"/>
  <c r="A2029" i="6"/>
  <c r="A2030" i="6"/>
  <c r="A2031" i="6"/>
  <c r="A2032" i="6"/>
  <c r="A2033" i="6"/>
  <c r="A2034" i="6"/>
  <c r="A2035" i="6"/>
  <c r="A2036" i="6"/>
  <c r="A2037" i="6"/>
  <c r="A2038" i="6"/>
  <c r="A2039" i="6"/>
  <c r="A2040" i="6"/>
  <c r="A2041" i="6"/>
  <c r="A2042" i="6"/>
  <c r="A2043" i="6"/>
  <c r="A2044" i="6"/>
  <c r="A2045" i="6"/>
  <c r="A2046" i="6"/>
  <c r="A2047" i="6"/>
  <c r="A2048" i="6"/>
  <c r="A2049" i="6"/>
  <c r="A2050" i="6"/>
  <c r="A2051" i="6"/>
  <c r="A2052" i="6"/>
  <c r="A2053" i="6"/>
  <c r="A2054" i="6"/>
  <c r="A2055" i="6"/>
  <c r="A2056" i="6"/>
  <c r="A2057" i="6"/>
  <c r="A2058" i="6"/>
  <c r="A2059" i="6"/>
  <c r="A2060" i="6"/>
  <c r="A2061" i="6"/>
  <c r="A2062" i="6"/>
  <c r="A2063" i="6"/>
  <c r="A2064" i="6"/>
  <c r="A2065" i="6"/>
  <c r="A2066" i="6"/>
  <c r="A2067" i="6"/>
  <c r="A2068" i="6"/>
  <c r="A2069" i="6"/>
  <c r="A2070" i="6"/>
  <c r="A2071" i="6"/>
  <c r="A2072" i="6"/>
  <c r="A2073" i="6"/>
  <c r="A2074" i="6"/>
  <c r="A2075" i="6"/>
  <c r="A2076" i="6"/>
  <c r="A2077" i="6"/>
  <c r="A2078" i="6"/>
  <c r="A2079" i="6"/>
  <c r="A2080" i="6"/>
  <c r="A2081" i="6"/>
  <c r="A2082" i="6"/>
  <c r="A2083" i="6"/>
  <c r="A2084" i="6"/>
  <c r="A2085" i="6"/>
  <c r="A2086" i="6"/>
  <c r="A2087" i="6"/>
  <c r="A2088" i="6"/>
  <c r="A2089" i="6"/>
  <c r="A2090" i="6"/>
  <c r="A2091" i="6"/>
  <c r="A2092" i="6"/>
  <c r="A2093" i="6"/>
  <c r="A2094" i="6"/>
  <c r="A2095" i="6"/>
  <c r="A2096" i="6"/>
  <c r="A2097" i="6"/>
  <c r="A2098" i="6"/>
  <c r="A2099" i="6"/>
  <c r="A2100" i="6"/>
  <c r="A2101" i="6"/>
  <c r="A2102" i="6"/>
  <c r="A2103" i="6"/>
  <c r="A2104" i="6"/>
  <c r="A2105" i="6"/>
  <c r="A2106" i="6"/>
  <c r="A2107" i="6"/>
  <c r="A2108" i="6"/>
  <c r="A2109" i="6"/>
  <c r="A2110" i="6"/>
  <c r="A2111" i="6"/>
  <c r="A2112" i="6"/>
  <c r="A2113" i="6"/>
  <c r="A2114" i="6"/>
  <c r="A2115" i="6"/>
  <c r="A2116" i="6"/>
  <c r="A2117" i="6"/>
  <c r="A2118" i="6"/>
  <c r="A2119" i="6"/>
  <c r="A2120" i="6"/>
  <c r="A2121" i="6"/>
  <c r="A2122" i="6"/>
  <c r="A2123" i="6"/>
  <c r="A2124" i="6"/>
  <c r="A2125" i="6"/>
  <c r="A2126" i="6"/>
  <c r="A2127" i="6"/>
  <c r="A2128" i="6"/>
  <c r="A2129" i="6"/>
  <c r="A2130" i="6"/>
  <c r="A2131" i="6"/>
  <c r="A2132" i="6"/>
  <c r="A2133" i="6"/>
  <c r="A2134" i="6"/>
  <c r="A2135" i="6"/>
  <c r="A2136" i="6"/>
  <c r="A2137" i="6"/>
  <c r="A2138" i="6"/>
  <c r="A2139" i="6"/>
  <c r="A2140" i="6"/>
  <c r="A2141" i="6"/>
  <c r="A2142" i="6"/>
  <c r="A2143" i="6"/>
  <c r="A2144" i="6"/>
  <c r="A2145" i="6"/>
  <c r="A2146" i="6"/>
  <c r="A2147" i="6"/>
  <c r="A2148" i="6"/>
  <c r="A2149" i="6"/>
  <c r="A2150" i="6"/>
  <c r="A2151" i="6"/>
  <c r="A2152" i="6"/>
  <c r="A2153" i="6"/>
  <c r="A2154" i="6"/>
  <c r="A2155" i="6"/>
  <c r="A2156" i="6"/>
  <c r="A2157" i="6"/>
  <c r="A2158" i="6"/>
  <c r="A2159" i="6"/>
  <c r="A2160" i="6"/>
  <c r="A2161" i="6"/>
  <c r="A2162" i="6"/>
  <c r="A2163" i="6"/>
  <c r="A2164" i="6"/>
  <c r="A2165" i="6"/>
  <c r="A2166" i="6"/>
  <c r="A2167" i="6"/>
  <c r="A2168" i="6"/>
  <c r="A2169" i="6"/>
  <c r="A2170" i="6"/>
  <c r="A2171" i="6"/>
  <c r="A2172" i="6"/>
  <c r="A2173" i="6"/>
  <c r="A2174" i="6"/>
  <c r="A2175" i="6"/>
  <c r="A2176" i="6"/>
  <c r="A2177" i="6"/>
  <c r="A2178" i="6"/>
  <c r="A2179" i="6"/>
  <c r="A2180" i="6"/>
  <c r="A2181" i="6"/>
  <c r="A2182" i="6"/>
  <c r="A2183" i="6"/>
  <c r="A2184" i="6"/>
  <c r="A2185" i="6"/>
  <c r="A2186" i="6"/>
  <c r="A2187" i="6"/>
  <c r="A2188" i="6"/>
  <c r="A2189" i="6"/>
  <c r="A2190" i="6"/>
  <c r="A2191" i="6"/>
  <c r="A2192" i="6"/>
  <c r="A2193" i="6"/>
  <c r="A2194" i="6"/>
  <c r="A2195" i="6"/>
  <c r="A2196" i="6"/>
  <c r="A2197" i="6"/>
  <c r="A2198" i="6"/>
  <c r="A2199" i="6"/>
  <c r="A2200" i="6"/>
  <c r="A2201" i="6"/>
  <c r="A2202" i="6"/>
  <c r="A2203" i="6"/>
  <c r="A2204" i="6"/>
  <c r="A2205" i="6"/>
  <c r="A2206" i="6"/>
  <c r="A2207" i="6"/>
  <c r="A2208" i="6"/>
  <c r="A2209" i="6"/>
  <c r="A2210" i="6"/>
  <c r="A2211" i="6"/>
  <c r="A2212" i="6"/>
  <c r="A2213" i="6"/>
  <c r="A2214" i="6"/>
  <c r="A2215" i="6"/>
  <c r="A2216" i="6"/>
  <c r="A2217" i="6"/>
  <c r="A2218" i="6"/>
  <c r="A2219" i="6"/>
  <c r="A2220" i="6"/>
  <c r="A2221" i="6"/>
  <c r="A2222" i="6"/>
  <c r="A2223" i="6"/>
  <c r="A2224" i="6"/>
  <c r="A2225" i="6"/>
  <c r="A2226" i="6"/>
  <c r="A2227" i="6"/>
  <c r="A2228" i="6"/>
  <c r="A2229" i="6"/>
  <c r="A2230" i="6"/>
  <c r="A2231" i="6"/>
  <c r="A2232" i="6"/>
  <c r="A2233" i="6"/>
  <c r="A2234" i="6"/>
  <c r="A2235" i="6"/>
  <c r="A2236" i="6"/>
  <c r="A2237" i="6"/>
  <c r="A2238" i="6"/>
  <c r="A2239" i="6"/>
  <c r="A2240" i="6"/>
  <c r="A2241" i="6"/>
  <c r="A2242" i="6"/>
  <c r="A2243" i="6"/>
  <c r="A2244" i="6"/>
  <c r="A2245" i="6"/>
  <c r="A2246" i="6"/>
  <c r="A2247" i="6"/>
  <c r="A2248" i="6"/>
  <c r="A2249" i="6"/>
  <c r="A2250" i="6"/>
  <c r="A2251" i="6"/>
  <c r="A2252" i="6"/>
  <c r="A2253" i="6"/>
  <c r="A2254" i="6"/>
  <c r="A2255" i="6"/>
  <c r="A2256" i="6"/>
  <c r="A2257" i="6"/>
  <c r="A2258" i="6"/>
  <c r="A2259" i="6"/>
  <c r="A2260" i="6"/>
  <c r="A2261" i="6"/>
  <c r="A2262" i="6"/>
  <c r="A2263" i="6"/>
  <c r="A2264" i="6"/>
  <c r="A2265" i="6"/>
  <c r="A2266" i="6"/>
  <c r="A2267" i="6"/>
  <c r="A2268" i="6"/>
  <c r="A2269" i="6"/>
  <c r="A2270" i="6"/>
  <c r="A2271" i="6"/>
  <c r="A2272" i="6"/>
  <c r="A2273" i="6"/>
  <c r="A2274" i="6"/>
  <c r="A2275" i="6"/>
  <c r="A2276" i="6"/>
  <c r="A2277" i="6"/>
  <c r="A2278" i="6"/>
  <c r="A2279" i="6"/>
  <c r="A2280" i="6"/>
  <c r="A2281" i="6"/>
  <c r="A2282" i="6"/>
  <c r="A2283" i="6"/>
  <c r="A2284" i="6"/>
  <c r="A2285" i="6"/>
  <c r="A2286" i="6"/>
  <c r="A2287" i="6"/>
  <c r="A2288" i="6"/>
  <c r="A2289" i="6"/>
  <c r="A2290" i="6"/>
  <c r="A2291" i="6"/>
  <c r="A2292" i="6"/>
  <c r="A2293" i="6"/>
  <c r="A2294" i="6"/>
  <c r="A2295" i="6"/>
  <c r="A2296" i="6"/>
  <c r="A2297" i="6"/>
  <c r="A2298" i="6"/>
  <c r="A2299" i="6"/>
  <c r="A2300" i="6"/>
  <c r="A2301" i="6"/>
  <c r="A2302" i="6"/>
  <c r="A2303" i="6"/>
  <c r="A2304" i="6"/>
  <c r="A2305" i="6"/>
  <c r="A2306" i="6"/>
  <c r="A2307" i="6"/>
  <c r="A2308" i="6"/>
  <c r="A2309" i="6"/>
  <c r="A2310" i="6"/>
  <c r="A2311" i="6"/>
  <c r="A2312" i="6"/>
  <c r="A2313" i="6"/>
  <c r="A2314" i="6"/>
  <c r="A2315" i="6"/>
  <c r="A2316" i="6"/>
  <c r="A2317" i="6"/>
  <c r="A2318" i="6"/>
  <c r="A2319" i="6"/>
  <c r="A2320" i="6"/>
  <c r="A2321" i="6"/>
  <c r="A2322" i="6"/>
  <c r="A2323" i="6"/>
  <c r="A2324" i="6"/>
  <c r="A2325" i="6"/>
  <c r="A2326" i="6"/>
  <c r="A2327" i="6"/>
  <c r="A2328" i="6"/>
  <c r="A2329" i="6"/>
  <c r="A2330" i="6"/>
  <c r="A2331" i="6"/>
  <c r="A2332" i="6"/>
  <c r="A2333" i="6"/>
  <c r="A2334" i="6"/>
  <c r="A2335" i="6"/>
  <c r="A2336" i="6"/>
  <c r="A2337" i="6"/>
  <c r="A2338" i="6"/>
  <c r="A2339" i="6"/>
  <c r="A2340" i="6"/>
  <c r="A2341" i="6"/>
  <c r="A2342" i="6"/>
  <c r="A2343" i="6"/>
  <c r="A2344" i="6"/>
  <c r="A2345" i="6"/>
  <c r="A2346" i="6"/>
  <c r="A2347" i="6"/>
  <c r="A2348" i="6"/>
  <c r="A2349" i="6"/>
  <c r="A2350" i="6"/>
  <c r="A2351" i="6"/>
  <c r="A2352" i="6"/>
  <c r="A2353" i="6"/>
  <c r="A2354" i="6"/>
  <c r="A2355" i="6"/>
  <c r="A2356" i="6"/>
  <c r="A2357" i="6"/>
  <c r="A2358" i="6"/>
  <c r="A2359" i="6"/>
  <c r="A2360" i="6"/>
  <c r="A2361" i="6"/>
  <c r="A2362" i="6"/>
  <c r="A2363" i="6"/>
  <c r="A2364" i="6"/>
  <c r="A2365" i="6"/>
  <c r="A2366" i="6"/>
  <c r="A2367" i="6"/>
  <c r="A2368" i="6"/>
  <c r="A2369" i="6"/>
  <c r="A2370" i="6"/>
  <c r="A2371" i="6"/>
  <c r="A2372" i="6"/>
  <c r="A2373" i="6"/>
  <c r="A2374" i="6"/>
  <c r="A2375" i="6"/>
  <c r="A2376" i="6"/>
  <c r="A2377" i="6"/>
  <c r="A2378" i="6"/>
  <c r="A2379" i="6"/>
  <c r="A2380" i="6"/>
  <c r="A2381" i="6"/>
  <c r="A2382" i="6"/>
  <c r="A2383" i="6"/>
  <c r="A2384" i="6"/>
  <c r="A2385" i="6"/>
  <c r="A2386" i="6"/>
  <c r="A2387" i="6"/>
  <c r="A2388" i="6"/>
  <c r="A2389" i="6"/>
  <c r="A2390" i="6"/>
  <c r="A2391" i="6"/>
  <c r="A2392" i="6"/>
  <c r="A2393" i="6"/>
  <c r="A2394" i="6"/>
  <c r="A2395" i="6"/>
  <c r="A2396" i="6"/>
  <c r="A2397" i="6"/>
  <c r="A2398" i="6"/>
  <c r="A2399" i="6"/>
  <c r="A2400" i="6"/>
  <c r="A2401" i="6"/>
  <c r="A2402" i="6"/>
  <c r="A2403" i="6"/>
  <c r="A2404" i="6"/>
  <c r="A2405" i="6"/>
  <c r="A2406" i="6"/>
  <c r="A2407" i="6"/>
  <c r="A2408" i="6"/>
  <c r="A2409" i="6"/>
  <c r="A2410" i="6"/>
  <c r="A2411" i="6"/>
  <c r="A2412" i="6"/>
  <c r="A2413" i="6"/>
  <c r="A2414" i="6"/>
  <c r="A2415" i="6"/>
  <c r="A2416" i="6"/>
  <c r="A2417" i="6"/>
  <c r="A2418" i="6"/>
  <c r="A2419" i="6"/>
  <c r="A2420" i="6"/>
  <c r="A2421" i="6"/>
  <c r="A2422" i="6"/>
  <c r="A2423" i="6"/>
  <c r="A2424" i="6"/>
  <c r="A2425" i="6"/>
  <c r="A2426" i="6"/>
  <c r="A2427" i="6"/>
  <c r="A2428" i="6"/>
  <c r="A2429" i="6"/>
  <c r="A2430" i="6"/>
  <c r="A2431" i="6"/>
  <c r="A2432" i="6"/>
  <c r="A2433" i="6"/>
  <c r="A2434" i="6"/>
  <c r="A2435" i="6"/>
  <c r="A2436" i="6"/>
  <c r="A2437" i="6"/>
  <c r="A2438" i="6"/>
  <c r="A2439" i="6"/>
  <c r="A2440" i="6"/>
  <c r="A2441" i="6"/>
  <c r="A2442" i="6"/>
  <c r="A2443" i="6"/>
  <c r="A2444" i="6"/>
  <c r="A2445" i="6"/>
  <c r="A2446" i="6"/>
  <c r="A2447" i="6"/>
  <c r="A2448" i="6"/>
  <c r="A2449" i="6"/>
  <c r="A2450" i="6"/>
  <c r="A2451" i="6"/>
  <c r="A2452" i="6"/>
  <c r="A2453" i="6"/>
  <c r="A2454" i="6"/>
  <c r="A2455" i="6"/>
  <c r="A2456" i="6"/>
  <c r="A2457" i="6"/>
  <c r="A2458" i="6"/>
  <c r="A2459" i="6"/>
  <c r="A2460" i="6"/>
  <c r="A2461" i="6"/>
  <c r="A2462" i="6"/>
  <c r="A2463" i="6"/>
  <c r="A2464" i="6"/>
  <c r="A2465" i="6"/>
  <c r="A2466" i="6"/>
  <c r="A2467" i="6"/>
  <c r="A2468" i="6"/>
  <c r="A2469" i="6"/>
  <c r="A2470" i="6"/>
  <c r="A2471" i="6"/>
  <c r="A2472" i="6"/>
  <c r="A2473" i="6"/>
  <c r="A2474" i="6"/>
  <c r="A2475" i="6"/>
  <c r="A2476" i="6"/>
  <c r="A2477" i="6"/>
  <c r="A2478" i="6"/>
  <c r="A2479" i="6"/>
  <c r="A2480" i="6"/>
  <c r="A2481" i="6"/>
  <c r="A2482" i="6"/>
  <c r="A2483" i="6"/>
  <c r="A2484" i="6"/>
  <c r="A2485" i="6"/>
  <c r="A2486" i="6"/>
  <c r="A2487" i="6"/>
  <c r="A2488" i="6"/>
  <c r="A2489" i="6"/>
  <c r="A2490" i="6"/>
  <c r="A2491" i="6"/>
  <c r="A2492" i="6"/>
  <c r="A2493" i="6"/>
  <c r="A2494" i="6"/>
  <c r="A2495" i="6"/>
  <c r="A2496" i="6"/>
  <c r="A2497" i="6"/>
  <c r="A2498" i="6"/>
  <c r="A2499" i="6"/>
  <c r="A2500" i="6"/>
  <c r="A2501" i="6"/>
  <c r="A2502" i="6"/>
  <c r="A2503" i="6"/>
  <c r="A2504" i="6"/>
  <c r="A2505" i="6"/>
  <c r="A2506" i="6"/>
  <c r="A2507" i="6"/>
  <c r="A2508" i="6"/>
  <c r="A2509" i="6"/>
  <c r="A2510" i="6"/>
  <c r="A2511" i="6"/>
  <c r="A2512" i="6"/>
  <c r="A2513" i="6"/>
  <c r="A2514" i="6"/>
  <c r="A2515" i="6"/>
  <c r="A2516" i="6"/>
  <c r="A2517" i="6"/>
  <c r="A2518" i="6"/>
  <c r="A2519" i="6"/>
  <c r="A2520" i="6"/>
  <c r="A2521" i="6"/>
  <c r="A2522" i="6"/>
  <c r="A2523" i="6"/>
  <c r="A2524" i="6"/>
  <c r="A2525" i="6"/>
  <c r="A2526" i="6"/>
  <c r="A2527" i="6"/>
  <c r="A2528" i="6"/>
  <c r="A2529" i="6"/>
  <c r="A2530" i="6"/>
  <c r="A2531" i="6"/>
  <c r="A2532" i="6"/>
  <c r="A2533" i="6"/>
  <c r="A2534" i="6"/>
  <c r="A2535" i="6"/>
  <c r="A2536" i="6"/>
  <c r="A2537" i="6"/>
  <c r="A2538" i="6"/>
  <c r="A2539" i="6"/>
  <c r="A2540" i="6"/>
  <c r="A2541" i="6"/>
  <c r="A2542" i="6"/>
  <c r="A2543" i="6"/>
  <c r="A2544" i="6"/>
  <c r="A2545" i="6"/>
  <c r="A2546" i="6"/>
  <c r="A2547" i="6"/>
  <c r="A2548" i="6"/>
  <c r="A2549" i="6"/>
  <c r="A2550" i="6"/>
  <c r="A2551" i="6"/>
  <c r="A2552" i="6"/>
  <c r="A2553" i="6"/>
  <c r="A2554" i="6"/>
  <c r="A2555" i="6"/>
  <c r="A2556" i="6"/>
  <c r="A2557" i="6"/>
  <c r="A2558" i="6"/>
  <c r="A2559" i="6"/>
  <c r="A2560" i="6"/>
  <c r="A2561" i="6"/>
  <c r="A2562" i="6"/>
  <c r="A2563" i="6"/>
  <c r="A2564" i="6"/>
  <c r="A2565" i="6"/>
  <c r="A2566" i="6"/>
  <c r="A2567" i="6"/>
  <c r="A2568" i="6"/>
  <c r="A2569" i="6"/>
  <c r="A2570" i="6"/>
  <c r="A2571" i="6"/>
  <c r="A2572" i="6"/>
  <c r="A2573" i="6"/>
  <c r="A2574" i="6"/>
  <c r="A2575" i="6"/>
  <c r="A2576" i="6"/>
  <c r="A2577" i="6"/>
  <c r="A2578" i="6"/>
  <c r="A2579" i="6"/>
  <c r="A2580" i="6"/>
  <c r="A2581" i="6"/>
  <c r="A2582" i="6"/>
  <c r="A2583" i="6"/>
  <c r="A2584" i="6"/>
  <c r="A2585" i="6"/>
  <c r="A2586" i="6"/>
  <c r="A2587" i="6"/>
  <c r="A2588" i="6"/>
  <c r="A2589" i="6"/>
  <c r="A2590" i="6"/>
  <c r="A2591" i="6"/>
  <c r="A2592" i="6"/>
  <c r="A2593" i="6"/>
  <c r="A2594" i="6"/>
  <c r="A2595" i="6"/>
  <c r="A2596" i="6"/>
  <c r="A2597" i="6"/>
  <c r="A2598" i="6"/>
  <c r="A2599" i="6"/>
  <c r="A2600" i="6"/>
  <c r="A2601" i="6"/>
  <c r="A2602" i="6"/>
  <c r="A2603" i="6"/>
  <c r="A2604" i="6"/>
  <c r="A2605" i="6"/>
  <c r="A2606" i="6"/>
  <c r="A2607" i="6"/>
  <c r="A2608" i="6"/>
  <c r="A2609" i="6"/>
  <c r="A2610" i="6"/>
  <c r="A2611" i="6"/>
  <c r="A2612" i="6"/>
  <c r="A2613" i="6"/>
  <c r="A2614" i="6"/>
  <c r="A2615" i="6"/>
  <c r="A2616" i="6"/>
  <c r="A2617" i="6"/>
  <c r="A2618" i="6"/>
  <c r="A2619" i="6"/>
  <c r="A2620" i="6"/>
  <c r="A2621" i="6"/>
  <c r="A2622" i="6"/>
  <c r="A2623" i="6"/>
  <c r="A2624" i="6"/>
  <c r="A2625" i="6"/>
  <c r="A2626" i="6"/>
  <c r="A2627" i="6"/>
  <c r="A2628" i="6"/>
  <c r="A2629" i="6"/>
  <c r="A2630" i="6"/>
  <c r="A2631" i="6"/>
  <c r="A2632" i="6"/>
  <c r="A2633" i="6"/>
  <c r="A2634" i="6"/>
  <c r="A2635" i="6"/>
  <c r="A2636" i="6"/>
  <c r="A2637" i="6"/>
  <c r="A2638" i="6"/>
  <c r="A2639" i="6"/>
  <c r="A2640" i="6"/>
  <c r="A2641" i="6"/>
  <c r="A2642" i="6"/>
  <c r="A2643" i="6"/>
  <c r="A2644" i="6"/>
  <c r="A2645" i="6"/>
  <c r="A2646" i="6"/>
  <c r="A2647" i="6"/>
  <c r="A2648" i="6"/>
  <c r="A2649" i="6"/>
  <c r="A2650" i="6"/>
  <c r="A2651" i="6"/>
  <c r="A2652" i="6"/>
  <c r="A2653" i="6"/>
  <c r="A2654" i="6"/>
  <c r="A2655" i="6"/>
  <c r="A2656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C1215" i="6"/>
  <c r="C1216" i="6"/>
  <c r="C1217" i="6"/>
  <c r="C1218" i="6"/>
  <c r="C1219" i="6"/>
  <c r="C1220" i="6"/>
  <c r="C1221" i="6"/>
  <c r="C1222" i="6"/>
  <c r="C1223" i="6"/>
  <c r="C1224" i="6"/>
  <c r="C1225" i="6"/>
  <c r="C1226" i="6"/>
  <c r="C1227" i="6"/>
  <c r="C1228" i="6"/>
  <c r="C1229" i="6"/>
  <c r="C1230" i="6"/>
  <c r="C1231" i="6"/>
  <c r="C1232" i="6"/>
  <c r="C1233" i="6"/>
  <c r="C1234" i="6"/>
  <c r="C1235" i="6"/>
  <c r="C1236" i="6"/>
  <c r="C1237" i="6"/>
  <c r="C1238" i="6"/>
  <c r="C1239" i="6"/>
  <c r="C1240" i="6"/>
  <c r="C1241" i="6"/>
  <c r="C1242" i="6"/>
  <c r="C1243" i="6"/>
  <c r="C1244" i="6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C1264" i="6"/>
  <c r="C1265" i="6"/>
  <c r="C1266" i="6"/>
  <c r="C1267" i="6"/>
  <c r="C1268" i="6"/>
  <c r="C1269" i="6"/>
  <c r="C1270" i="6"/>
  <c r="C1271" i="6"/>
  <c r="C1272" i="6"/>
  <c r="C1273" i="6"/>
  <c r="C1274" i="6"/>
  <c r="C1275" i="6"/>
  <c r="C1276" i="6"/>
  <c r="C1277" i="6"/>
  <c r="C1278" i="6"/>
  <c r="C1279" i="6"/>
  <c r="C1280" i="6"/>
  <c r="C1281" i="6"/>
  <c r="C1282" i="6"/>
  <c r="C1283" i="6"/>
  <c r="C1284" i="6"/>
  <c r="C1285" i="6"/>
  <c r="C1286" i="6"/>
  <c r="C1287" i="6"/>
  <c r="C1288" i="6"/>
  <c r="C1289" i="6"/>
  <c r="C1290" i="6"/>
  <c r="C1291" i="6"/>
  <c r="C1292" i="6"/>
  <c r="C1293" i="6"/>
  <c r="C1294" i="6"/>
  <c r="C1295" i="6"/>
  <c r="C1296" i="6"/>
  <c r="C1297" i="6"/>
  <c r="C1298" i="6"/>
  <c r="C1299" i="6"/>
  <c r="C1300" i="6"/>
  <c r="C1301" i="6"/>
  <c r="C1302" i="6"/>
  <c r="C1303" i="6"/>
  <c r="C1304" i="6"/>
  <c r="C1305" i="6"/>
  <c r="C1306" i="6"/>
  <c r="C1307" i="6"/>
  <c r="C1308" i="6"/>
  <c r="C1309" i="6"/>
  <c r="C1310" i="6"/>
  <c r="C1311" i="6"/>
  <c r="C1312" i="6"/>
  <c r="C1313" i="6"/>
  <c r="C1314" i="6"/>
  <c r="C1315" i="6"/>
  <c r="C1316" i="6"/>
  <c r="C1317" i="6"/>
  <c r="C1318" i="6"/>
  <c r="C1319" i="6"/>
  <c r="C1320" i="6"/>
  <c r="C1321" i="6"/>
  <c r="C1322" i="6"/>
  <c r="C1323" i="6"/>
  <c r="C1324" i="6"/>
  <c r="C1325" i="6"/>
  <c r="C1326" i="6"/>
  <c r="C1327" i="6"/>
  <c r="C1328" i="6"/>
  <c r="C1329" i="6"/>
  <c r="C1330" i="6"/>
  <c r="C1331" i="6"/>
  <c r="C1332" i="6"/>
  <c r="C1333" i="6"/>
  <c r="C1334" i="6"/>
  <c r="C1335" i="6"/>
  <c r="C1336" i="6"/>
  <c r="C1337" i="6"/>
  <c r="C1338" i="6"/>
  <c r="C1339" i="6"/>
  <c r="C1340" i="6"/>
  <c r="C1341" i="6"/>
  <c r="C1342" i="6"/>
  <c r="C1343" i="6"/>
  <c r="C1344" i="6"/>
  <c r="C1345" i="6"/>
  <c r="C1346" i="6"/>
  <c r="C1347" i="6"/>
  <c r="C1348" i="6"/>
  <c r="C1349" i="6"/>
  <c r="C1350" i="6"/>
  <c r="C1351" i="6"/>
  <c r="C1352" i="6"/>
  <c r="C1353" i="6"/>
  <c r="C1354" i="6"/>
  <c r="C1355" i="6"/>
  <c r="C1356" i="6"/>
  <c r="C1357" i="6"/>
  <c r="C1358" i="6"/>
  <c r="C1359" i="6"/>
  <c r="C1360" i="6"/>
  <c r="C1361" i="6"/>
  <c r="C1362" i="6"/>
  <c r="C1363" i="6"/>
  <c r="C1364" i="6"/>
  <c r="C1365" i="6"/>
  <c r="C1366" i="6"/>
  <c r="C1367" i="6"/>
  <c r="C1368" i="6"/>
  <c r="C1369" i="6"/>
  <c r="C1370" i="6"/>
  <c r="C1371" i="6"/>
  <c r="C1372" i="6"/>
  <c r="C1373" i="6"/>
  <c r="C1374" i="6"/>
  <c r="C1375" i="6"/>
  <c r="C1376" i="6"/>
  <c r="C1377" i="6"/>
  <c r="C1378" i="6"/>
  <c r="C1379" i="6"/>
  <c r="C1380" i="6"/>
  <c r="C1381" i="6"/>
  <c r="C1382" i="6"/>
  <c r="C1383" i="6"/>
  <c r="C1384" i="6"/>
  <c r="C1385" i="6"/>
  <c r="C1386" i="6"/>
  <c r="C1387" i="6"/>
  <c r="C1388" i="6"/>
  <c r="C1389" i="6"/>
  <c r="C1390" i="6"/>
  <c r="C1391" i="6"/>
  <c r="C1392" i="6"/>
  <c r="C1393" i="6"/>
  <c r="C1394" i="6"/>
  <c r="C1395" i="6"/>
  <c r="C1396" i="6"/>
  <c r="C1397" i="6"/>
  <c r="C1398" i="6"/>
  <c r="C1399" i="6"/>
  <c r="C1400" i="6"/>
  <c r="C1401" i="6"/>
  <c r="C1402" i="6"/>
  <c r="C1403" i="6"/>
  <c r="C1404" i="6"/>
  <c r="C1405" i="6"/>
  <c r="C1406" i="6"/>
  <c r="C1407" i="6"/>
  <c r="C1408" i="6"/>
  <c r="C1409" i="6"/>
  <c r="C1410" i="6"/>
  <c r="C1411" i="6"/>
  <c r="C1412" i="6"/>
  <c r="C1413" i="6"/>
  <c r="C1414" i="6"/>
  <c r="C1415" i="6"/>
  <c r="C1416" i="6"/>
  <c r="C1417" i="6"/>
  <c r="C1418" i="6"/>
  <c r="C1419" i="6"/>
  <c r="C1420" i="6"/>
  <c r="C1421" i="6"/>
  <c r="C1422" i="6"/>
  <c r="C1423" i="6"/>
  <c r="C1424" i="6"/>
  <c r="C1425" i="6"/>
  <c r="C1426" i="6"/>
  <c r="C1427" i="6"/>
  <c r="C1428" i="6"/>
  <c r="C1429" i="6"/>
  <c r="C1430" i="6"/>
  <c r="C1431" i="6"/>
  <c r="C1432" i="6"/>
  <c r="C1433" i="6"/>
  <c r="C1434" i="6"/>
  <c r="C1435" i="6"/>
  <c r="C1436" i="6"/>
  <c r="C1437" i="6"/>
  <c r="C1438" i="6"/>
  <c r="C1439" i="6"/>
  <c r="C1440" i="6"/>
  <c r="C1441" i="6"/>
  <c r="C1442" i="6"/>
  <c r="C1443" i="6"/>
  <c r="C1444" i="6"/>
  <c r="C1445" i="6"/>
  <c r="C1446" i="6"/>
  <c r="C1447" i="6"/>
  <c r="C1448" i="6"/>
  <c r="C1449" i="6"/>
  <c r="C1450" i="6"/>
  <c r="C1451" i="6"/>
  <c r="C1452" i="6"/>
  <c r="C1453" i="6"/>
  <c r="C1454" i="6"/>
  <c r="C1455" i="6"/>
  <c r="C1456" i="6"/>
  <c r="C1457" i="6"/>
  <c r="C1458" i="6"/>
  <c r="C1459" i="6"/>
  <c r="C1460" i="6"/>
  <c r="C1461" i="6"/>
  <c r="C1462" i="6"/>
  <c r="C1463" i="6"/>
  <c r="C1464" i="6"/>
  <c r="C1465" i="6"/>
  <c r="C1466" i="6"/>
  <c r="C1467" i="6"/>
  <c r="C1468" i="6"/>
  <c r="C1469" i="6"/>
  <c r="C1470" i="6"/>
  <c r="C1471" i="6"/>
  <c r="C1472" i="6"/>
  <c r="C1473" i="6"/>
  <c r="C1474" i="6"/>
  <c r="C1475" i="6"/>
  <c r="C1476" i="6"/>
  <c r="C1477" i="6"/>
  <c r="C1478" i="6"/>
  <c r="C1479" i="6"/>
  <c r="C1480" i="6"/>
  <c r="C1481" i="6"/>
  <c r="C1482" i="6"/>
  <c r="C1483" i="6"/>
  <c r="C1484" i="6"/>
  <c r="C1485" i="6"/>
  <c r="C1486" i="6"/>
  <c r="C1487" i="6"/>
  <c r="C1488" i="6"/>
  <c r="C1489" i="6"/>
  <c r="C1490" i="6"/>
  <c r="C1491" i="6"/>
  <c r="C1492" i="6"/>
  <c r="C1493" i="6"/>
  <c r="C1494" i="6"/>
  <c r="C1495" i="6"/>
  <c r="C1496" i="6"/>
  <c r="C1497" i="6"/>
  <c r="C1498" i="6"/>
  <c r="C1499" i="6"/>
  <c r="C1500" i="6"/>
  <c r="C1501" i="6"/>
  <c r="C1502" i="6"/>
  <c r="C1503" i="6"/>
  <c r="C1504" i="6"/>
  <c r="C1505" i="6"/>
  <c r="C1506" i="6"/>
  <c r="C1507" i="6"/>
  <c r="C1508" i="6"/>
  <c r="C1509" i="6"/>
  <c r="C1510" i="6"/>
  <c r="C1511" i="6"/>
  <c r="C1512" i="6"/>
  <c r="C1513" i="6"/>
  <c r="C1514" i="6"/>
  <c r="C1515" i="6"/>
  <c r="C1516" i="6"/>
  <c r="C1517" i="6"/>
  <c r="C1518" i="6"/>
  <c r="C1519" i="6"/>
  <c r="C1520" i="6"/>
  <c r="C1521" i="6"/>
  <c r="C1522" i="6"/>
  <c r="C1523" i="6"/>
  <c r="C1524" i="6"/>
  <c r="C1525" i="6"/>
  <c r="C1526" i="6"/>
  <c r="C1527" i="6"/>
  <c r="C1528" i="6"/>
  <c r="C1529" i="6"/>
  <c r="C1530" i="6"/>
  <c r="C1531" i="6"/>
  <c r="C1532" i="6"/>
  <c r="C1533" i="6"/>
  <c r="C1534" i="6"/>
  <c r="C1535" i="6"/>
  <c r="C1536" i="6"/>
  <c r="C1537" i="6"/>
  <c r="C1538" i="6"/>
  <c r="C1539" i="6"/>
  <c r="C1540" i="6"/>
  <c r="C1541" i="6"/>
  <c r="C1542" i="6"/>
  <c r="C1543" i="6"/>
  <c r="C1544" i="6"/>
  <c r="C1545" i="6"/>
  <c r="C1546" i="6"/>
  <c r="C1547" i="6"/>
  <c r="C1548" i="6"/>
  <c r="C1549" i="6"/>
  <c r="C1550" i="6"/>
  <c r="C1551" i="6"/>
  <c r="C1552" i="6"/>
  <c r="C1553" i="6"/>
  <c r="C1554" i="6"/>
  <c r="C1555" i="6"/>
  <c r="C1556" i="6"/>
  <c r="C1557" i="6"/>
  <c r="C1558" i="6"/>
  <c r="C1559" i="6"/>
  <c r="C1560" i="6"/>
  <c r="C1561" i="6"/>
  <c r="C1562" i="6"/>
  <c r="C1563" i="6"/>
  <c r="C1564" i="6"/>
  <c r="C1565" i="6"/>
  <c r="C1566" i="6"/>
  <c r="C1567" i="6"/>
  <c r="C1568" i="6"/>
  <c r="C1569" i="6"/>
  <c r="C1570" i="6"/>
  <c r="C1571" i="6"/>
  <c r="C1572" i="6"/>
  <c r="C1573" i="6"/>
  <c r="C1574" i="6"/>
  <c r="C1575" i="6"/>
  <c r="C1576" i="6"/>
  <c r="C1577" i="6"/>
  <c r="C1578" i="6"/>
  <c r="C1579" i="6"/>
  <c r="C1580" i="6"/>
  <c r="C1581" i="6"/>
  <c r="C1582" i="6"/>
  <c r="C1583" i="6"/>
  <c r="C1584" i="6"/>
  <c r="C1585" i="6"/>
  <c r="C1586" i="6"/>
  <c r="C1587" i="6"/>
  <c r="C1588" i="6"/>
  <c r="C1589" i="6"/>
  <c r="C1590" i="6"/>
  <c r="C1591" i="6"/>
  <c r="C1592" i="6"/>
  <c r="C1593" i="6"/>
  <c r="C1594" i="6"/>
  <c r="C1595" i="6"/>
  <c r="C1596" i="6"/>
  <c r="C1597" i="6"/>
  <c r="C1598" i="6"/>
  <c r="C1599" i="6"/>
  <c r="C1600" i="6"/>
  <c r="C1601" i="6"/>
  <c r="C1602" i="6"/>
  <c r="C1603" i="6"/>
  <c r="C1604" i="6"/>
  <c r="C1605" i="6"/>
  <c r="C1606" i="6"/>
  <c r="C1607" i="6"/>
  <c r="C1608" i="6"/>
  <c r="C1609" i="6"/>
  <c r="C1610" i="6"/>
  <c r="C1611" i="6"/>
  <c r="C1612" i="6"/>
  <c r="C1613" i="6"/>
  <c r="C1614" i="6"/>
  <c r="C1615" i="6"/>
  <c r="C1616" i="6"/>
  <c r="C1617" i="6"/>
  <c r="C1618" i="6"/>
  <c r="C1619" i="6"/>
  <c r="C1620" i="6"/>
  <c r="C1621" i="6"/>
  <c r="C1622" i="6"/>
  <c r="C1623" i="6"/>
  <c r="C1624" i="6"/>
  <c r="C1625" i="6"/>
  <c r="C1626" i="6"/>
  <c r="C1627" i="6"/>
  <c r="C1628" i="6"/>
  <c r="C1629" i="6"/>
  <c r="C1630" i="6"/>
  <c r="C1631" i="6"/>
  <c r="C1632" i="6"/>
  <c r="C1633" i="6"/>
  <c r="C1634" i="6"/>
  <c r="C1635" i="6"/>
  <c r="C1636" i="6"/>
  <c r="C1637" i="6"/>
  <c r="C1638" i="6"/>
  <c r="C1639" i="6"/>
  <c r="C1640" i="6"/>
  <c r="C1641" i="6"/>
  <c r="C1642" i="6"/>
  <c r="C1643" i="6"/>
  <c r="C1644" i="6"/>
  <c r="C1645" i="6"/>
  <c r="C1646" i="6"/>
  <c r="C1647" i="6"/>
  <c r="C1648" i="6"/>
  <c r="C1649" i="6"/>
  <c r="C1650" i="6"/>
  <c r="C1651" i="6"/>
  <c r="C1652" i="6"/>
  <c r="C1653" i="6"/>
  <c r="C1654" i="6"/>
  <c r="C1655" i="6"/>
  <c r="C1656" i="6"/>
  <c r="C1657" i="6"/>
  <c r="C1658" i="6"/>
  <c r="C1659" i="6"/>
  <c r="C1660" i="6"/>
  <c r="C1661" i="6"/>
  <c r="C1662" i="6"/>
  <c r="C1663" i="6"/>
  <c r="C1664" i="6"/>
  <c r="C1665" i="6"/>
  <c r="C1666" i="6"/>
  <c r="C1667" i="6"/>
  <c r="C1668" i="6"/>
  <c r="C1669" i="6"/>
  <c r="C1670" i="6"/>
  <c r="C1671" i="6"/>
  <c r="C1672" i="6"/>
  <c r="C1673" i="6"/>
  <c r="C1674" i="6"/>
  <c r="C1675" i="6"/>
  <c r="C1676" i="6"/>
  <c r="C1677" i="6"/>
  <c r="C1678" i="6"/>
  <c r="C1679" i="6"/>
  <c r="C1680" i="6"/>
  <c r="C1681" i="6"/>
  <c r="C1682" i="6"/>
  <c r="C1683" i="6"/>
  <c r="C1684" i="6"/>
  <c r="C1685" i="6"/>
  <c r="C1686" i="6"/>
  <c r="C1687" i="6"/>
  <c r="C1688" i="6"/>
  <c r="C1689" i="6"/>
  <c r="C1690" i="6"/>
  <c r="C1691" i="6"/>
  <c r="C1692" i="6"/>
  <c r="C1693" i="6"/>
  <c r="C1694" i="6"/>
  <c r="C1695" i="6"/>
  <c r="C1696" i="6"/>
  <c r="C1697" i="6"/>
  <c r="C1698" i="6"/>
  <c r="C1699" i="6"/>
  <c r="C1700" i="6"/>
  <c r="C1701" i="6"/>
  <c r="C1702" i="6"/>
  <c r="C1703" i="6"/>
  <c r="C1704" i="6"/>
  <c r="C1705" i="6"/>
  <c r="C1706" i="6"/>
  <c r="C1707" i="6"/>
  <c r="C1708" i="6"/>
  <c r="C1709" i="6"/>
  <c r="C1710" i="6"/>
  <c r="C1711" i="6"/>
  <c r="C1712" i="6"/>
  <c r="C1713" i="6"/>
  <c r="C1714" i="6"/>
  <c r="C1715" i="6"/>
  <c r="C1716" i="6"/>
  <c r="C1717" i="6"/>
  <c r="C1718" i="6"/>
  <c r="C1719" i="6"/>
  <c r="C1720" i="6"/>
  <c r="C1721" i="6"/>
  <c r="C1722" i="6"/>
  <c r="C1723" i="6"/>
  <c r="C1724" i="6"/>
  <c r="C1725" i="6"/>
  <c r="C1726" i="6"/>
  <c r="C1727" i="6"/>
  <c r="C1728" i="6"/>
  <c r="C1729" i="6"/>
  <c r="C1730" i="6"/>
  <c r="C1731" i="6"/>
  <c r="C1732" i="6"/>
  <c r="C1733" i="6"/>
  <c r="C1734" i="6"/>
  <c r="C1735" i="6"/>
  <c r="C1736" i="6"/>
  <c r="C1737" i="6"/>
  <c r="C1738" i="6"/>
  <c r="C1739" i="6"/>
  <c r="C1740" i="6"/>
  <c r="C1741" i="6"/>
  <c r="C1742" i="6"/>
  <c r="C1743" i="6"/>
  <c r="C1744" i="6"/>
  <c r="C1745" i="6"/>
  <c r="C1746" i="6"/>
  <c r="C1747" i="6"/>
  <c r="C1748" i="6"/>
  <c r="C1749" i="6"/>
  <c r="C1750" i="6"/>
  <c r="C1751" i="6"/>
  <c r="C1752" i="6"/>
  <c r="C1753" i="6"/>
  <c r="C1754" i="6"/>
  <c r="C1755" i="6"/>
  <c r="C1756" i="6"/>
  <c r="C1757" i="6"/>
  <c r="C1758" i="6"/>
  <c r="C1759" i="6"/>
  <c r="C1760" i="6"/>
  <c r="C1761" i="6"/>
  <c r="C1762" i="6"/>
  <c r="C1763" i="6"/>
  <c r="C1764" i="6"/>
  <c r="C1765" i="6"/>
  <c r="C1766" i="6"/>
  <c r="C1767" i="6"/>
  <c r="C1768" i="6"/>
  <c r="C1769" i="6"/>
  <c r="C1770" i="6"/>
  <c r="C1771" i="6"/>
  <c r="C1772" i="6"/>
  <c r="C1773" i="6"/>
  <c r="C1774" i="6"/>
  <c r="C1775" i="6"/>
  <c r="C1776" i="6"/>
  <c r="C1777" i="6"/>
  <c r="C1778" i="6"/>
  <c r="C1779" i="6"/>
  <c r="C1780" i="6"/>
  <c r="C1781" i="6"/>
  <c r="C1782" i="6"/>
  <c r="C1783" i="6"/>
  <c r="C1784" i="6"/>
  <c r="C1785" i="6"/>
  <c r="C1786" i="6"/>
  <c r="C1787" i="6"/>
  <c r="C1788" i="6"/>
  <c r="C1789" i="6"/>
  <c r="C1790" i="6"/>
  <c r="C1791" i="6"/>
  <c r="C1792" i="6"/>
  <c r="C1793" i="6"/>
  <c r="C1794" i="6"/>
  <c r="C1795" i="6"/>
  <c r="C1796" i="6"/>
  <c r="C1797" i="6"/>
  <c r="C1798" i="6"/>
  <c r="C1799" i="6"/>
  <c r="C1800" i="6"/>
  <c r="C1801" i="6"/>
  <c r="C1802" i="6"/>
  <c r="C1803" i="6"/>
  <c r="C1804" i="6"/>
  <c r="C1805" i="6"/>
  <c r="C1806" i="6"/>
  <c r="C1807" i="6"/>
  <c r="C1808" i="6"/>
  <c r="C1809" i="6"/>
  <c r="C1810" i="6"/>
  <c r="C1811" i="6"/>
  <c r="C1812" i="6"/>
  <c r="C1813" i="6"/>
  <c r="C1814" i="6"/>
  <c r="C1815" i="6"/>
  <c r="C1816" i="6"/>
  <c r="C1817" i="6"/>
  <c r="C1818" i="6"/>
  <c r="C1819" i="6"/>
  <c r="C1820" i="6"/>
  <c r="C1821" i="6"/>
  <c r="C1822" i="6"/>
  <c r="C1823" i="6"/>
  <c r="C1824" i="6"/>
  <c r="C1825" i="6"/>
  <c r="C1826" i="6"/>
  <c r="C1827" i="6"/>
  <c r="C1828" i="6"/>
  <c r="C1829" i="6"/>
  <c r="C1830" i="6"/>
  <c r="C1831" i="6"/>
  <c r="C1832" i="6"/>
  <c r="C1833" i="6"/>
  <c r="C1834" i="6"/>
  <c r="C1835" i="6"/>
  <c r="C1836" i="6"/>
  <c r="C1837" i="6"/>
  <c r="C1838" i="6"/>
  <c r="C1839" i="6"/>
  <c r="C1840" i="6"/>
  <c r="C1841" i="6"/>
  <c r="C1842" i="6"/>
  <c r="C1843" i="6"/>
  <c r="C1844" i="6"/>
  <c r="C1845" i="6"/>
  <c r="C1846" i="6"/>
  <c r="C1847" i="6"/>
  <c r="C1848" i="6"/>
  <c r="C1849" i="6"/>
  <c r="C1850" i="6"/>
  <c r="C1851" i="6"/>
  <c r="C1852" i="6"/>
  <c r="C1853" i="6"/>
  <c r="C1854" i="6"/>
  <c r="C1855" i="6"/>
  <c r="C1856" i="6"/>
  <c r="C1857" i="6"/>
  <c r="C1858" i="6"/>
  <c r="C1859" i="6"/>
  <c r="C1860" i="6"/>
  <c r="C1861" i="6"/>
  <c r="C1862" i="6"/>
  <c r="C1863" i="6"/>
  <c r="C1864" i="6"/>
  <c r="C1865" i="6"/>
  <c r="C1866" i="6"/>
  <c r="C1867" i="6"/>
  <c r="C1868" i="6"/>
  <c r="C1869" i="6"/>
  <c r="C1870" i="6"/>
  <c r="C1871" i="6"/>
  <c r="C1872" i="6"/>
  <c r="C1873" i="6"/>
  <c r="C1874" i="6"/>
  <c r="C1875" i="6"/>
  <c r="C1876" i="6"/>
  <c r="C1877" i="6"/>
  <c r="C1878" i="6"/>
  <c r="C1879" i="6"/>
  <c r="C1880" i="6"/>
  <c r="C1881" i="6"/>
  <c r="C1882" i="6"/>
  <c r="C1883" i="6"/>
  <c r="C1884" i="6"/>
  <c r="C1885" i="6"/>
  <c r="C1886" i="6"/>
  <c r="C1887" i="6"/>
  <c r="C1888" i="6"/>
  <c r="C1889" i="6"/>
  <c r="C1890" i="6"/>
  <c r="C1891" i="6"/>
  <c r="C1892" i="6"/>
  <c r="C1893" i="6"/>
  <c r="C1894" i="6"/>
  <c r="C1895" i="6"/>
  <c r="C1896" i="6"/>
  <c r="C1897" i="6"/>
  <c r="C1898" i="6"/>
  <c r="C1899" i="6"/>
  <c r="C1900" i="6"/>
  <c r="C1901" i="6"/>
  <c r="C1902" i="6"/>
  <c r="C1903" i="6"/>
  <c r="C1904" i="6"/>
  <c r="C1905" i="6"/>
  <c r="C1906" i="6"/>
  <c r="C1907" i="6"/>
  <c r="C1908" i="6"/>
  <c r="C1909" i="6"/>
  <c r="C1910" i="6"/>
  <c r="C1911" i="6"/>
  <c r="C1912" i="6"/>
  <c r="C1913" i="6"/>
  <c r="C1914" i="6"/>
  <c r="C1915" i="6"/>
  <c r="C1916" i="6"/>
  <c r="C1917" i="6"/>
  <c r="C1918" i="6"/>
  <c r="C1919" i="6"/>
  <c r="C1920" i="6"/>
  <c r="C1921" i="6"/>
  <c r="C1922" i="6"/>
  <c r="C1923" i="6"/>
  <c r="C1924" i="6"/>
  <c r="C1925" i="6"/>
  <c r="C1926" i="6"/>
  <c r="C1927" i="6"/>
  <c r="C1928" i="6"/>
  <c r="C1929" i="6"/>
  <c r="C1930" i="6"/>
  <c r="C1931" i="6"/>
  <c r="C1932" i="6"/>
  <c r="C1933" i="6"/>
  <c r="C1934" i="6"/>
  <c r="C1935" i="6"/>
  <c r="C1936" i="6"/>
  <c r="C1937" i="6"/>
  <c r="C1938" i="6"/>
  <c r="C1939" i="6"/>
  <c r="C1940" i="6"/>
  <c r="C1941" i="6"/>
  <c r="C1942" i="6"/>
  <c r="C1943" i="6"/>
  <c r="C1944" i="6"/>
  <c r="C1945" i="6"/>
  <c r="C1946" i="6"/>
  <c r="C1947" i="6"/>
  <c r="C1948" i="6"/>
  <c r="C1949" i="6"/>
  <c r="C1950" i="6"/>
  <c r="C1951" i="6"/>
  <c r="C1952" i="6"/>
  <c r="C1953" i="6"/>
  <c r="C1954" i="6"/>
  <c r="C1955" i="6"/>
  <c r="C1956" i="6"/>
  <c r="C1957" i="6"/>
  <c r="C1958" i="6"/>
  <c r="C1959" i="6"/>
  <c r="C1960" i="6"/>
  <c r="C1961" i="6"/>
  <c r="C1962" i="6"/>
  <c r="C1963" i="6"/>
  <c r="C1964" i="6"/>
  <c r="C1965" i="6"/>
  <c r="C1966" i="6"/>
  <c r="C1967" i="6"/>
  <c r="C1968" i="6"/>
  <c r="C1969" i="6"/>
  <c r="C1970" i="6"/>
  <c r="C1971" i="6"/>
  <c r="C1972" i="6"/>
  <c r="C1973" i="6"/>
  <c r="C1974" i="6"/>
  <c r="C1975" i="6"/>
  <c r="C1976" i="6"/>
  <c r="C1977" i="6"/>
  <c r="C1978" i="6"/>
  <c r="C1979" i="6"/>
  <c r="C1980" i="6"/>
  <c r="C1981" i="6"/>
  <c r="C1982" i="6"/>
  <c r="C1983" i="6"/>
  <c r="C1984" i="6"/>
  <c r="C1985" i="6"/>
  <c r="C1986" i="6"/>
  <c r="C1987" i="6"/>
  <c r="C1988" i="6"/>
  <c r="C1989" i="6"/>
  <c r="C1990" i="6"/>
  <c r="C1991" i="6"/>
  <c r="C1992" i="6"/>
  <c r="C1993" i="6"/>
  <c r="C1994" i="6"/>
  <c r="C1995" i="6"/>
  <c r="C1996" i="6"/>
  <c r="C1997" i="6"/>
  <c r="C1998" i="6"/>
  <c r="C1999" i="6"/>
  <c r="C2000" i="6"/>
  <c r="C2001" i="6"/>
  <c r="C2002" i="6"/>
  <c r="C2003" i="6"/>
  <c r="C2004" i="6"/>
  <c r="C2005" i="6"/>
  <c r="C2006" i="6"/>
  <c r="C2007" i="6"/>
  <c r="C2008" i="6"/>
  <c r="C2009" i="6"/>
  <c r="C2010" i="6"/>
  <c r="C2011" i="6"/>
  <c r="C2012" i="6"/>
  <c r="C2013" i="6"/>
  <c r="C2014" i="6"/>
  <c r="C2015" i="6"/>
  <c r="C2016" i="6"/>
  <c r="C2017" i="6"/>
  <c r="C2018" i="6"/>
  <c r="C2019" i="6"/>
  <c r="C2020" i="6"/>
  <c r="C2021" i="6"/>
  <c r="C2022" i="6"/>
  <c r="C2023" i="6"/>
  <c r="C2024" i="6"/>
  <c r="C2025" i="6"/>
  <c r="C2026" i="6"/>
  <c r="C2027" i="6"/>
  <c r="C2028" i="6"/>
  <c r="C2029" i="6"/>
  <c r="C2030" i="6"/>
  <c r="C2031" i="6"/>
  <c r="C2032" i="6"/>
  <c r="C2033" i="6"/>
  <c r="C2034" i="6"/>
  <c r="C2035" i="6"/>
  <c r="C2036" i="6"/>
  <c r="C2037" i="6"/>
  <c r="C2038" i="6"/>
  <c r="C2039" i="6"/>
  <c r="C2040" i="6"/>
  <c r="C2041" i="6"/>
  <c r="C2042" i="6"/>
  <c r="C2043" i="6"/>
  <c r="C2044" i="6"/>
  <c r="C2045" i="6"/>
  <c r="C2046" i="6"/>
  <c r="C2047" i="6"/>
  <c r="C2048" i="6"/>
  <c r="C2049" i="6"/>
  <c r="C2050" i="6"/>
  <c r="C2051" i="6"/>
  <c r="C2052" i="6"/>
  <c r="C2053" i="6"/>
  <c r="C2054" i="6"/>
  <c r="C2055" i="6"/>
  <c r="C2056" i="6"/>
  <c r="C2057" i="6"/>
  <c r="C2058" i="6"/>
  <c r="C2059" i="6"/>
  <c r="C2060" i="6"/>
  <c r="C2061" i="6"/>
  <c r="C2062" i="6"/>
  <c r="C2063" i="6"/>
  <c r="C2064" i="6"/>
  <c r="C2065" i="6"/>
  <c r="C2066" i="6"/>
  <c r="C2067" i="6"/>
  <c r="C2068" i="6"/>
  <c r="C2069" i="6"/>
  <c r="C2070" i="6"/>
  <c r="C2071" i="6"/>
  <c r="C2072" i="6"/>
  <c r="C2073" i="6"/>
  <c r="C2074" i="6"/>
  <c r="C2075" i="6"/>
  <c r="C2076" i="6"/>
  <c r="C2077" i="6"/>
  <c r="C2078" i="6"/>
  <c r="C2079" i="6"/>
  <c r="C2080" i="6"/>
  <c r="C2081" i="6"/>
  <c r="C2082" i="6"/>
  <c r="C2083" i="6"/>
  <c r="C2084" i="6"/>
  <c r="C2085" i="6"/>
  <c r="C2086" i="6"/>
  <c r="C2087" i="6"/>
  <c r="C2088" i="6"/>
  <c r="C2089" i="6"/>
  <c r="C2090" i="6"/>
  <c r="C2091" i="6"/>
  <c r="C2092" i="6"/>
  <c r="C2093" i="6"/>
  <c r="C2094" i="6"/>
  <c r="C2095" i="6"/>
  <c r="C2096" i="6"/>
  <c r="C2097" i="6"/>
  <c r="C2098" i="6"/>
  <c r="C2099" i="6"/>
  <c r="C2100" i="6"/>
  <c r="C2101" i="6"/>
  <c r="C2102" i="6"/>
  <c r="C2103" i="6"/>
  <c r="C2104" i="6"/>
  <c r="C2105" i="6"/>
  <c r="C2106" i="6"/>
  <c r="C2107" i="6"/>
  <c r="C2108" i="6"/>
  <c r="C2109" i="6"/>
  <c r="C2110" i="6"/>
  <c r="C2111" i="6"/>
  <c r="C2112" i="6"/>
  <c r="C2113" i="6"/>
  <c r="C2114" i="6"/>
  <c r="C2115" i="6"/>
  <c r="C2116" i="6"/>
  <c r="C2117" i="6"/>
  <c r="C2118" i="6"/>
  <c r="C2119" i="6"/>
  <c r="C2120" i="6"/>
  <c r="C2121" i="6"/>
  <c r="C2122" i="6"/>
  <c r="C2123" i="6"/>
  <c r="C2124" i="6"/>
  <c r="C2125" i="6"/>
  <c r="C2126" i="6"/>
  <c r="C2127" i="6"/>
  <c r="C2128" i="6"/>
  <c r="C2129" i="6"/>
  <c r="C2130" i="6"/>
  <c r="C2131" i="6"/>
  <c r="C2132" i="6"/>
  <c r="C2133" i="6"/>
  <c r="C2134" i="6"/>
  <c r="C2135" i="6"/>
  <c r="C2136" i="6"/>
  <c r="C2137" i="6"/>
  <c r="C2138" i="6"/>
  <c r="C2139" i="6"/>
  <c r="C2140" i="6"/>
  <c r="C2141" i="6"/>
  <c r="C2142" i="6"/>
  <c r="C2143" i="6"/>
  <c r="C2144" i="6"/>
  <c r="C2145" i="6"/>
  <c r="C2146" i="6"/>
  <c r="C2147" i="6"/>
  <c r="C2148" i="6"/>
  <c r="C2149" i="6"/>
  <c r="C2150" i="6"/>
  <c r="C2151" i="6"/>
  <c r="C2152" i="6"/>
  <c r="C2153" i="6"/>
  <c r="C2154" i="6"/>
  <c r="C2155" i="6"/>
  <c r="C2156" i="6"/>
  <c r="C2157" i="6"/>
  <c r="C2158" i="6"/>
  <c r="C2159" i="6"/>
  <c r="C2160" i="6"/>
  <c r="C2161" i="6"/>
  <c r="C2162" i="6"/>
  <c r="C2163" i="6"/>
  <c r="C2164" i="6"/>
  <c r="C2165" i="6"/>
  <c r="C2166" i="6"/>
  <c r="C2167" i="6"/>
  <c r="C2168" i="6"/>
  <c r="C2169" i="6"/>
  <c r="C2170" i="6"/>
  <c r="C2171" i="6"/>
  <c r="C2172" i="6"/>
  <c r="C2173" i="6"/>
  <c r="C2174" i="6"/>
  <c r="C2175" i="6"/>
  <c r="C2176" i="6"/>
  <c r="C2177" i="6"/>
  <c r="C2178" i="6"/>
  <c r="C2179" i="6"/>
  <c r="C2180" i="6"/>
  <c r="C2181" i="6"/>
  <c r="C2182" i="6"/>
  <c r="C2183" i="6"/>
  <c r="C2184" i="6"/>
  <c r="C2185" i="6"/>
  <c r="C2186" i="6"/>
  <c r="C2187" i="6"/>
  <c r="C2188" i="6"/>
  <c r="C2189" i="6"/>
  <c r="C2190" i="6"/>
  <c r="C2191" i="6"/>
  <c r="C2192" i="6"/>
  <c r="C2193" i="6"/>
  <c r="C2194" i="6"/>
  <c r="C2195" i="6"/>
  <c r="C2196" i="6"/>
  <c r="C2197" i="6"/>
  <c r="C2198" i="6"/>
  <c r="C2199" i="6"/>
  <c r="C2200" i="6"/>
  <c r="C2201" i="6"/>
  <c r="C2202" i="6"/>
  <c r="C2203" i="6"/>
  <c r="C2204" i="6"/>
  <c r="C2205" i="6"/>
  <c r="C2206" i="6"/>
  <c r="C2207" i="6"/>
  <c r="C2208" i="6"/>
  <c r="C2209" i="6"/>
  <c r="C2210" i="6"/>
  <c r="C2211" i="6"/>
  <c r="C2212" i="6"/>
  <c r="C2213" i="6"/>
  <c r="C2214" i="6"/>
  <c r="C2215" i="6"/>
  <c r="C2216" i="6"/>
  <c r="C2217" i="6"/>
  <c r="C2218" i="6"/>
  <c r="C2219" i="6"/>
  <c r="C2220" i="6"/>
  <c r="C2221" i="6"/>
  <c r="C2222" i="6"/>
  <c r="C2223" i="6"/>
  <c r="C2224" i="6"/>
  <c r="C2225" i="6"/>
  <c r="C2226" i="6"/>
  <c r="C2227" i="6"/>
  <c r="C2228" i="6"/>
  <c r="C2229" i="6"/>
  <c r="C2230" i="6"/>
  <c r="C2231" i="6"/>
  <c r="C2232" i="6"/>
  <c r="C2233" i="6"/>
  <c r="C2234" i="6"/>
  <c r="C2235" i="6"/>
  <c r="C2236" i="6"/>
  <c r="C2237" i="6"/>
  <c r="C2238" i="6"/>
  <c r="C2239" i="6"/>
  <c r="C2240" i="6"/>
  <c r="C2241" i="6"/>
  <c r="C2242" i="6"/>
  <c r="C2243" i="6"/>
  <c r="C2244" i="6"/>
  <c r="C2245" i="6"/>
  <c r="C2246" i="6"/>
  <c r="C2247" i="6"/>
  <c r="C2248" i="6"/>
  <c r="C2249" i="6"/>
  <c r="C2250" i="6"/>
  <c r="C2251" i="6"/>
  <c r="C2252" i="6"/>
  <c r="C2253" i="6"/>
  <c r="C2254" i="6"/>
  <c r="C2255" i="6"/>
  <c r="C2256" i="6"/>
  <c r="C2257" i="6"/>
  <c r="C2258" i="6"/>
  <c r="C2259" i="6"/>
  <c r="C2260" i="6"/>
  <c r="C2261" i="6"/>
  <c r="C2262" i="6"/>
  <c r="C2263" i="6"/>
  <c r="C2264" i="6"/>
  <c r="C2265" i="6"/>
  <c r="C2266" i="6"/>
  <c r="C2267" i="6"/>
  <c r="C2268" i="6"/>
  <c r="C2269" i="6"/>
  <c r="C2270" i="6"/>
  <c r="C2271" i="6"/>
  <c r="C2272" i="6"/>
  <c r="C2273" i="6"/>
  <c r="C2274" i="6"/>
  <c r="C2275" i="6"/>
  <c r="C2276" i="6"/>
  <c r="C2277" i="6"/>
  <c r="C2278" i="6"/>
  <c r="C2279" i="6"/>
  <c r="C2280" i="6"/>
  <c r="C2281" i="6"/>
  <c r="C2282" i="6"/>
  <c r="C2283" i="6"/>
  <c r="C2284" i="6"/>
  <c r="C2285" i="6"/>
  <c r="C2286" i="6"/>
  <c r="C2287" i="6"/>
  <c r="C2288" i="6"/>
  <c r="C2289" i="6"/>
  <c r="C2290" i="6"/>
  <c r="C2291" i="6"/>
  <c r="C2292" i="6"/>
  <c r="C2293" i="6"/>
  <c r="C2294" i="6"/>
  <c r="C2295" i="6"/>
  <c r="C2296" i="6"/>
  <c r="C2297" i="6"/>
  <c r="C2298" i="6"/>
  <c r="C2299" i="6"/>
  <c r="C2300" i="6"/>
  <c r="C2301" i="6"/>
  <c r="C2302" i="6"/>
  <c r="C2303" i="6"/>
  <c r="C2304" i="6"/>
  <c r="C2305" i="6"/>
  <c r="C2306" i="6"/>
  <c r="C2307" i="6"/>
  <c r="C2308" i="6"/>
  <c r="C2309" i="6"/>
  <c r="C2310" i="6"/>
  <c r="C2311" i="6"/>
  <c r="C2312" i="6"/>
  <c r="C2313" i="6"/>
  <c r="C2314" i="6"/>
  <c r="C2315" i="6"/>
  <c r="C2316" i="6"/>
  <c r="C2317" i="6"/>
  <c r="C2318" i="6"/>
  <c r="C2319" i="6"/>
  <c r="C2320" i="6"/>
  <c r="C2321" i="6"/>
  <c r="C2322" i="6"/>
  <c r="C2323" i="6"/>
  <c r="C2324" i="6"/>
  <c r="C2325" i="6"/>
  <c r="C2326" i="6"/>
  <c r="C2327" i="6"/>
  <c r="C2328" i="6"/>
  <c r="C2329" i="6"/>
  <c r="C2330" i="6"/>
  <c r="C2331" i="6"/>
  <c r="C2332" i="6"/>
  <c r="C2333" i="6"/>
  <c r="C2334" i="6"/>
  <c r="C2335" i="6"/>
  <c r="C2336" i="6"/>
  <c r="C2337" i="6"/>
  <c r="C2338" i="6"/>
  <c r="C2339" i="6"/>
  <c r="C2340" i="6"/>
  <c r="C2341" i="6"/>
  <c r="C2342" i="6"/>
  <c r="C2343" i="6"/>
  <c r="C2344" i="6"/>
  <c r="C2345" i="6"/>
  <c r="C2346" i="6"/>
  <c r="C2347" i="6"/>
  <c r="C2348" i="6"/>
  <c r="C2349" i="6"/>
  <c r="C2350" i="6"/>
  <c r="C2351" i="6"/>
  <c r="C2352" i="6"/>
  <c r="C2353" i="6"/>
  <c r="C2354" i="6"/>
  <c r="C2355" i="6"/>
  <c r="C2356" i="6"/>
  <c r="C2357" i="6"/>
  <c r="C2358" i="6"/>
  <c r="C2359" i="6"/>
  <c r="C2360" i="6"/>
  <c r="C2361" i="6"/>
  <c r="C2362" i="6"/>
  <c r="C2363" i="6"/>
  <c r="C2364" i="6"/>
  <c r="C2365" i="6"/>
  <c r="C2366" i="6"/>
  <c r="C2367" i="6"/>
  <c r="C2368" i="6"/>
  <c r="C2369" i="6"/>
  <c r="C2370" i="6"/>
  <c r="C2371" i="6"/>
  <c r="C2372" i="6"/>
  <c r="C2373" i="6"/>
  <c r="C2374" i="6"/>
  <c r="C2375" i="6"/>
  <c r="C2376" i="6"/>
  <c r="C2377" i="6"/>
  <c r="C2378" i="6"/>
  <c r="C2379" i="6"/>
  <c r="C2380" i="6"/>
  <c r="C2381" i="6"/>
  <c r="C2382" i="6"/>
  <c r="C2383" i="6"/>
  <c r="C2384" i="6"/>
  <c r="C2385" i="6"/>
  <c r="C2386" i="6"/>
  <c r="C2387" i="6"/>
  <c r="C2388" i="6"/>
  <c r="C2389" i="6"/>
  <c r="C2390" i="6"/>
  <c r="C2391" i="6"/>
  <c r="C2392" i="6"/>
  <c r="C2393" i="6"/>
  <c r="C2394" i="6"/>
  <c r="C2395" i="6"/>
  <c r="C2396" i="6"/>
  <c r="C2397" i="6"/>
  <c r="C2398" i="6"/>
  <c r="C2399" i="6"/>
  <c r="C2400" i="6"/>
  <c r="C2401" i="6"/>
  <c r="C2402" i="6"/>
  <c r="C2403" i="6"/>
  <c r="C2404" i="6"/>
  <c r="C2405" i="6"/>
  <c r="C2406" i="6"/>
  <c r="C2407" i="6"/>
  <c r="C2408" i="6"/>
  <c r="C2409" i="6"/>
  <c r="C2410" i="6"/>
  <c r="C2411" i="6"/>
  <c r="C2412" i="6"/>
  <c r="C2413" i="6"/>
  <c r="C2414" i="6"/>
  <c r="C2415" i="6"/>
  <c r="C2416" i="6"/>
  <c r="C2417" i="6"/>
  <c r="C2418" i="6"/>
  <c r="C2419" i="6"/>
  <c r="C2420" i="6"/>
  <c r="C2421" i="6"/>
  <c r="C2422" i="6"/>
  <c r="C2423" i="6"/>
  <c r="C2424" i="6"/>
  <c r="C2425" i="6"/>
  <c r="C2426" i="6"/>
  <c r="C2427" i="6"/>
  <c r="C2428" i="6"/>
  <c r="C2429" i="6"/>
  <c r="C2430" i="6"/>
  <c r="C2431" i="6"/>
  <c r="C2432" i="6"/>
  <c r="C2433" i="6"/>
  <c r="C2434" i="6"/>
  <c r="C2435" i="6"/>
  <c r="C2436" i="6"/>
  <c r="C2437" i="6"/>
  <c r="C2438" i="6"/>
  <c r="C2439" i="6"/>
  <c r="C2440" i="6"/>
  <c r="C2441" i="6"/>
  <c r="C2442" i="6"/>
  <c r="C2443" i="6"/>
  <c r="C2444" i="6"/>
  <c r="C2445" i="6"/>
  <c r="C2446" i="6"/>
  <c r="C2447" i="6"/>
  <c r="C2448" i="6"/>
  <c r="C2449" i="6"/>
  <c r="C2450" i="6"/>
  <c r="C2451" i="6"/>
  <c r="C2452" i="6"/>
  <c r="C2453" i="6"/>
  <c r="C2454" i="6"/>
  <c r="C2455" i="6"/>
  <c r="C2456" i="6"/>
  <c r="C2457" i="6"/>
  <c r="C2458" i="6"/>
  <c r="C2459" i="6"/>
  <c r="C2460" i="6"/>
  <c r="C2461" i="6"/>
  <c r="C2462" i="6"/>
  <c r="C2463" i="6"/>
  <c r="C2464" i="6"/>
  <c r="C2465" i="6"/>
  <c r="C2466" i="6"/>
  <c r="C2467" i="6"/>
  <c r="C2468" i="6"/>
  <c r="C2469" i="6"/>
  <c r="C2470" i="6"/>
  <c r="C2471" i="6"/>
  <c r="C2472" i="6"/>
  <c r="C2473" i="6"/>
  <c r="C2474" i="6"/>
  <c r="C2475" i="6"/>
  <c r="C2476" i="6"/>
  <c r="C2477" i="6"/>
  <c r="C2478" i="6"/>
  <c r="C2479" i="6"/>
  <c r="C2480" i="6"/>
  <c r="C2481" i="6"/>
  <c r="C2482" i="6"/>
  <c r="C2483" i="6"/>
  <c r="C2484" i="6"/>
  <c r="C2485" i="6"/>
  <c r="C2486" i="6"/>
  <c r="C2487" i="6"/>
  <c r="C2488" i="6"/>
  <c r="C2489" i="6"/>
  <c r="C2490" i="6"/>
  <c r="C2491" i="6"/>
  <c r="C2492" i="6"/>
  <c r="C2493" i="6"/>
  <c r="C2494" i="6"/>
  <c r="C2495" i="6"/>
  <c r="C2496" i="6"/>
  <c r="C2497" i="6"/>
  <c r="C2498" i="6"/>
  <c r="C2499" i="6"/>
  <c r="C2500" i="6"/>
  <c r="C2501" i="6"/>
  <c r="C2502" i="6"/>
  <c r="C2503" i="6"/>
  <c r="C2504" i="6"/>
  <c r="C2505" i="6"/>
  <c r="C2506" i="6"/>
  <c r="C2507" i="6"/>
  <c r="C2508" i="6"/>
  <c r="C2509" i="6"/>
  <c r="C2510" i="6"/>
  <c r="C2511" i="6"/>
  <c r="C2512" i="6"/>
  <c r="C2513" i="6"/>
  <c r="C2514" i="6"/>
  <c r="C2515" i="6"/>
  <c r="C2516" i="6"/>
  <c r="C2517" i="6"/>
  <c r="C2518" i="6"/>
  <c r="C2519" i="6"/>
  <c r="C2520" i="6"/>
  <c r="C2521" i="6"/>
  <c r="C2522" i="6"/>
  <c r="C2523" i="6"/>
  <c r="C2524" i="6"/>
  <c r="C2525" i="6"/>
  <c r="C2526" i="6"/>
  <c r="C2527" i="6"/>
  <c r="C2528" i="6"/>
  <c r="C2529" i="6"/>
  <c r="C2530" i="6"/>
  <c r="C2531" i="6"/>
  <c r="C2532" i="6"/>
  <c r="C2533" i="6"/>
  <c r="C2534" i="6"/>
  <c r="C2535" i="6"/>
  <c r="C2536" i="6"/>
  <c r="C2537" i="6"/>
  <c r="C2538" i="6"/>
  <c r="C2539" i="6"/>
  <c r="C2540" i="6"/>
  <c r="C2541" i="6"/>
  <c r="C2542" i="6"/>
  <c r="C2543" i="6"/>
  <c r="C2544" i="6"/>
  <c r="C2545" i="6"/>
  <c r="C2546" i="6"/>
  <c r="C2547" i="6"/>
  <c r="C2548" i="6"/>
  <c r="C2549" i="6"/>
  <c r="C2550" i="6"/>
  <c r="C2551" i="6"/>
  <c r="C2552" i="6"/>
  <c r="C2553" i="6"/>
  <c r="C2554" i="6"/>
  <c r="C2555" i="6"/>
  <c r="C2556" i="6"/>
  <c r="C2557" i="6"/>
  <c r="C2558" i="6"/>
  <c r="C2559" i="6"/>
  <c r="C2560" i="6"/>
  <c r="C2561" i="6"/>
  <c r="C2562" i="6"/>
  <c r="C2563" i="6"/>
  <c r="C2564" i="6"/>
  <c r="C2565" i="6"/>
  <c r="C2566" i="6"/>
  <c r="C2567" i="6"/>
  <c r="C2568" i="6"/>
  <c r="C2569" i="6"/>
  <c r="C2570" i="6"/>
  <c r="C2571" i="6"/>
  <c r="C2572" i="6"/>
  <c r="C2573" i="6"/>
  <c r="C2574" i="6"/>
  <c r="C2575" i="6"/>
  <c r="C2576" i="6"/>
  <c r="C2577" i="6"/>
  <c r="C2578" i="6"/>
  <c r="C2579" i="6"/>
  <c r="C2580" i="6"/>
  <c r="C2581" i="6"/>
  <c r="C2582" i="6"/>
  <c r="C2583" i="6"/>
  <c r="C2584" i="6"/>
  <c r="C2585" i="6"/>
  <c r="C2586" i="6"/>
  <c r="C2587" i="6"/>
  <c r="C2588" i="6"/>
  <c r="C2589" i="6"/>
  <c r="C2590" i="6"/>
  <c r="C2591" i="6"/>
  <c r="C2592" i="6"/>
  <c r="C2593" i="6"/>
  <c r="C2594" i="6"/>
  <c r="C2595" i="6"/>
  <c r="C2596" i="6"/>
  <c r="C2597" i="6"/>
  <c r="C2598" i="6"/>
  <c r="C2599" i="6"/>
  <c r="C2600" i="6"/>
  <c r="C2601" i="6"/>
  <c r="C2602" i="6"/>
  <c r="C2603" i="6"/>
  <c r="C2604" i="6"/>
  <c r="C2605" i="6"/>
  <c r="C2606" i="6"/>
  <c r="C2607" i="6"/>
  <c r="C2608" i="6"/>
  <c r="C2609" i="6"/>
  <c r="C2610" i="6"/>
  <c r="C2611" i="6"/>
  <c r="C2612" i="6"/>
  <c r="C2613" i="6"/>
  <c r="C2614" i="6"/>
  <c r="C2615" i="6"/>
  <c r="C2616" i="6"/>
  <c r="C2617" i="6"/>
  <c r="C2618" i="6"/>
  <c r="C2619" i="6"/>
  <c r="C2620" i="6"/>
  <c r="C2621" i="6"/>
  <c r="C2622" i="6"/>
  <c r="C2623" i="6"/>
  <c r="C2624" i="6"/>
  <c r="C2625" i="6"/>
  <c r="C2626" i="6"/>
  <c r="C2627" i="6"/>
  <c r="C2628" i="6"/>
  <c r="C2629" i="6"/>
  <c r="C2630" i="6"/>
  <c r="C2631" i="6"/>
  <c r="C2632" i="6"/>
  <c r="C2633" i="6"/>
  <c r="C2634" i="6"/>
  <c r="C2635" i="6"/>
  <c r="C2636" i="6"/>
  <c r="C2637" i="6"/>
  <c r="C2638" i="6"/>
  <c r="C2639" i="6"/>
  <c r="C2640" i="6"/>
  <c r="C2641" i="6"/>
  <c r="C2642" i="6"/>
  <c r="C2643" i="6"/>
  <c r="C2644" i="6"/>
  <c r="C2645" i="6"/>
  <c r="C2646" i="6"/>
  <c r="C2647" i="6"/>
  <c r="C2648" i="6"/>
  <c r="C2649" i="6"/>
  <c r="C2650" i="6"/>
  <c r="C2651" i="6"/>
  <c r="C2652" i="6"/>
  <c r="C2653" i="6"/>
  <c r="C2654" i="6"/>
  <c r="C2655" i="6"/>
  <c r="C2656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1079" i="6"/>
  <c r="D1080" i="6"/>
  <c r="D1081" i="6"/>
  <c r="D1082" i="6"/>
  <c r="D1083" i="6"/>
  <c r="D1084" i="6"/>
  <c r="D1085" i="6"/>
  <c r="D1086" i="6"/>
  <c r="D1087" i="6"/>
  <c r="D1088" i="6"/>
  <c r="D1089" i="6"/>
  <c r="D1090" i="6"/>
  <c r="D1091" i="6"/>
  <c r="D1092" i="6"/>
  <c r="D1093" i="6"/>
  <c r="D1094" i="6"/>
  <c r="D1095" i="6"/>
  <c r="D1096" i="6"/>
  <c r="D1097" i="6"/>
  <c r="D1098" i="6"/>
  <c r="D1099" i="6"/>
  <c r="D1100" i="6"/>
  <c r="D1101" i="6"/>
  <c r="D1102" i="6"/>
  <c r="D1103" i="6"/>
  <c r="D1104" i="6"/>
  <c r="D1105" i="6"/>
  <c r="D1106" i="6"/>
  <c r="D1107" i="6"/>
  <c r="D1108" i="6"/>
  <c r="D1109" i="6"/>
  <c r="D1110" i="6"/>
  <c r="D1111" i="6"/>
  <c r="D1112" i="6"/>
  <c r="D1113" i="6"/>
  <c r="D1114" i="6"/>
  <c r="D1115" i="6"/>
  <c r="D1116" i="6"/>
  <c r="D1117" i="6"/>
  <c r="D1118" i="6"/>
  <c r="D1119" i="6"/>
  <c r="D1120" i="6"/>
  <c r="D1121" i="6"/>
  <c r="D1122" i="6"/>
  <c r="D1123" i="6"/>
  <c r="D1124" i="6"/>
  <c r="D1125" i="6"/>
  <c r="D1126" i="6"/>
  <c r="D1127" i="6"/>
  <c r="D1128" i="6"/>
  <c r="D1129" i="6"/>
  <c r="D1130" i="6"/>
  <c r="D1131" i="6"/>
  <c r="D1132" i="6"/>
  <c r="D1133" i="6"/>
  <c r="D1134" i="6"/>
  <c r="D1135" i="6"/>
  <c r="D1136" i="6"/>
  <c r="D1137" i="6"/>
  <c r="D1138" i="6"/>
  <c r="D1139" i="6"/>
  <c r="D1140" i="6"/>
  <c r="D1141" i="6"/>
  <c r="D1142" i="6"/>
  <c r="D1143" i="6"/>
  <c r="D1144" i="6"/>
  <c r="D1145" i="6"/>
  <c r="D1146" i="6"/>
  <c r="D1147" i="6"/>
  <c r="D1148" i="6"/>
  <c r="D1149" i="6"/>
  <c r="D1150" i="6"/>
  <c r="D1151" i="6"/>
  <c r="D1152" i="6"/>
  <c r="D1153" i="6"/>
  <c r="D1154" i="6"/>
  <c r="D1155" i="6"/>
  <c r="D1156" i="6"/>
  <c r="D1157" i="6"/>
  <c r="D1158" i="6"/>
  <c r="D1159" i="6"/>
  <c r="D1160" i="6"/>
  <c r="D1161" i="6"/>
  <c r="D1162" i="6"/>
  <c r="D1163" i="6"/>
  <c r="D1164" i="6"/>
  <c r="D1165" i="6"/>
  <c r="D1166" i="6"/>
  <c r="D1167" i="6"/>
  <c r="D1168" i="6"/>
  <c r="D1169" i="6"/>
  <c r="D1170" i="6"/>
  <c r="D1171" i="6"/>
  <c r="D1172" i="6"/>
  <c r="D1173" i="6"/>
  <c r="D1174" i="6"/>
  <c r="D1175" i="6"/>
  <c r="D1176" i="6"/>
  <c r="D1177" i="6"/>
  <c r="D1178" i="6"/>
  <c r="D1179" i="6"/>
  <c r="D1180" i="6"/>
  <c r="D1181" i="6"/>
  <c r="D1182" i="6"/>
  <c r="D1183" i="6"/>
  <c r="D1184" i="6"/>
  <c r="D1185" i="6"/>
  <c r="D1186" i="6"/>
  <c r="D1187" i="6"/>
  <c r="D1188" i="6"/>
  <c r="D1189" i="6"/>
  <c r="D1190" i="6"/>
  <c r="D1191" i="6"/>
  <c r="D1192" i="6"/>
  <c r="D1193" i="6"/>
  <c r="D1194" i="6"/>
  <c r="D1195" i="6"/>
  <c r="D1196" i="6"/>
  <c r="D1197" i="6"/>
  <c r="D1198" i="6"/>
  <c r="D1199" i="6"/>
  <c r="D1200" i="6"/>
  <c r="D1201" i="6"/>
  <c r="D1202" i="6"/>
  <c r="D1203" i="6"/>
  <c r="D1204" i="6"/>
  <c r="D1205" i="6"/>
  <c r="D1206" i="6"/>
  <c r="D1207" i="6"/>
  <c r="D1208" i="6"/>
  <c r="D1209" i="6"/>
  <c r="D1210" i="6"/>
  <c r="D1211" i="6"/>
  <c r="D1212" i="6"/>
  <c r="D1213" i="6"/>
  <c r="D1214" i="6"/>
  <c r="D1215" i="6"/>
  <c r="D1216" i="6"/>
  <c r="D1217" i="6"/>
  <c r="D1218" i="6"/>
  <c r="D1219" i="6"/>
  <c r="D1220" i="6"/>
  <c r="D1221" i="6"/>
  <c r="D1222" i="6"/>
  <c r="D1223" i="6"/>
  <c r="D1224" i="6"/>
  <c r="D1225" i="6"/>
  <c r="D1226" i="6"/>
  <c r="D1227" i="6"/>
  <c r="D1228" i="6"/>
  <c r="D1229" i="6"/>
  <c r="D1230" i="6"/>
  <c r="D1231" i="6"/>
  <c r="D1232" i="6"/>
  <c r="D1233" i="6"/>
  <c r="D1234" i="6"/>
  <c r="D1235" i="6"/>
  <c r="D1236" i="6"/>
  <c r="D1237" i="6"/>
  <c r="D1238" i="6"/>
  <c r="D1239" i="6"/>
  <c r="D1240" i="6"/>
  <c r="D1241" i="6"/>
  <c r="D1242" i="6"/>
  <c r="D1243" i="6"/>
  <c r="D1244" i="6"/>
  <c r="D1245" i="6"/>
  <c r="D1246" i="6"/>
  <c r="D1247" i="6"/>
  <c r="D1248" i="6"/>
  <c r="D1249" i="6"/>
  <c r="D1250" i="6"/>
  <c r="D1251" i="6"/>
  <c r="D1252" i="6"/>
  <c r="D1253" i="6"/>
  <c r="D1254" i="6"/>
  <c r="D1255" i="6"/>
  <c r="D1256" i="6"/>
  <c r="D1257" i="6"/>
  <c r="D1258" i="6"/>
  <c r="D1259" i="6"/>
  <c r="D1260" i="6"/>
  <c r="D1261" i="6"/>
  <c r="D1262" i="6"/>
  <c r="D1263" i="6"/>
  <c r="D1264" i="6"/>
  <c r="D1265" i="6"/>
  <c r="D1266" i="6"/>
  <c r="D1267" i="6"/>
  <c r="D1268" i="6"/>
  <c r="D1269" i="6"/>
  <c r="D1270" i="6"/>
  <c r="D1271" i="6"/>
  <c r="D1272" i="6"/>
  <c r="D1273" i="6"/>
  <c r="D1274" i="6"/>
  <c r="D1275" i="6"/>
  <c r="D1276" i="6"/>
  <c r="D1277" i="6"/>
  <c r="D1278" i="6"/>
  <c r="D1279" i="6"/>
  <c r="D1280" i="6"/>
  <c r="D1281" i="6"/>
  <c r="D1282" i="6"/>
  <c r="D1283" i="6"/>
  <c r="D1284" i="6"/>
  <c r="D1285" i="6"/>
  <c r="D1286" i="6"/>
  <c r="D1287" i="6"/>
  <c r="D1288" i="6"/>
  <c r="D1289" i="6"/>
  <c r="D1290" i="6"/>
  <c r="D1291" i="6"/>
  <c r="D1292" i="6"/>
  <c r="D1293" i="6"/>
  <c r="D1294" i="6"/>
  <c r="D1295" i="6"/>
  <c r="D1296" i="6"/>
  <c r="D1297" i="6"/>
  <c r="D1298" i="6"/>
  <c r="D1299" i="6"/>
  <c r="D1300" i="6"/>
  <c r="D1301" i="6"/>
  <c r="D1302" i="6"/>
  <c r="D1303" i="6"/>
  <c r="D1304" i="6"/>
  <c r="D1305" i="6"/>
  <c r="D1306" i="6"/>
  <c r="D1307" i="6"/>
  <c r="D1308" i="6"/>
  <c r="D1309" i="6"/>
  <c r="D1310" i="6"/>
  <c r="D1311" i="6"/>
  <c r="D1312" i="6"/>
  <c r="D1313" i="6"/>
  <c r="D1314" i="6"/>
  <c r="D1315" i="6"/>
  <c r="D1316" i="6"/>
  <c r="D1317" i="6"/>
  <c r="D1318" i="6"/>
  <c r="D1319" i="6"/>
  <c r="D1320" i="6"/>
  <c r="D1321" i="6"/>
  <c r="D1322" i="6"/>
  <c r="D1323" i="6"/>
  <c r="D1324" i="6"/>
  <c r="D1325" i="6"/>
  <c r="D1326" i="6"/>
  <c r="D1327" i="6"/>
  <c r="D1328" i="6"/>
  <c r="D1329" i="6"/>
  <c r="D1330" i="6"/>
  <c r="D1331" i="6"/>
  <c r="D1332" i="6"/>
  <c r="D1333" i="6"/>
  <c r="D1334" i="6"/>
  <c r="D1335" i="6"/>
  <c r="D1336" i="6"/>
  <c r="D1337" i="6"/>
  <c r="D1338" i="6"/>
  <c r="D1339" i="6"/>
  <c r="D1340" i="6"/>
  <c r="D1341" i="6"/>
  <c r="D1342" i="6"/>
  <c r="D1343" i="6"/>
  <c r="D1344" i="6"/>
  <c r="D1345" i="6"/>
  <c r="D1346" i="6"/>
  <c r="D1347" i="6"/>
  <c r="D1348" i="6"/>
  <c r="D1349" i="6"/>
  <c r="D1350" i="6"/>
  <c r="D1351" i="6"/>
  <c r="D1352" i="6"/>
  <c r="D1353" i="6"/>
  <c r="D1354" i="6"/>
  <c r="D1355" i="6"/>
  <c r="D1356" i="6"/>
  <c r="D1357" i="6"/>
  <c r="D1358" i="6"/>
  <c r="D1359" i="6"/>
  <c r="D1360" i="6"/>
  <c r="D1361" i="6"/>
  <c r="D1362" i="6"/>
  <c r="D1363" i="6"/>
  <c r="D1364" i="6"/>
  <c r="D1365" i="6"/>
  <c r="D1366" i="6"/>
  <c r="D1367" i="6"/>
  <c r="D1368" i="6"/>
  <c r="D1369" i="6"/>
  <c r="D1370" i="6"/>
  <c r="D1371" i="6"/>
  <c r="D1372" i="6"/>
  <c r="D1373" i="6"/>
  <c r="D1374" i="6"/>
  <c r="D1375" i="6"/>
  <c r="D1376" i="6"/>
  <c r="D1377" i="6"/>
  <c r="D1378" i="6"/>
  <c r="D1379" i="6"/>
  <c r="D1380" i="6"/>
  <c r="D1381" i="6"/>
  <c r="D1382" i="6"/>
  <c r="D1383" i="6"/>
  <c r="D1384" i="6"/>
  <c r="D1385" i="6"/>
  <c r="D1386" i="6"/>
  <c r="D1387" i="6"/>
  <c r="D1388" i="6"/>
  <c r="D1389" i="6"/>
  <c r="D1390" i="6"/>
  <c r="D1391" i="6"/>
  <c r="D1392" i="6"/>
  <c r="D1393" i="6"/>
  <c r="D1394" i="6"/>
  <c r="D1395" i="6"/>
  <c r="D1396" i="6"/>
  <c r="D1397" i="6"/>
  <c r="D1398" i="6"/>
  <c r="D1399" i="6"/>
  <c r="D1400" i="6"/>
  <c r="D1401" i="6"/>
  <c r="D1402" i="6"/>
  <c r="D1403" i="6"/>
  <c r="D1404" i="6"/>
  <c r="D1405" i="6"/>
  <c r="D1406" i="6"/>
  <c r="D1407" i="6"/>
  <c r="D1408" i="6"/>
  <c r="D1409" i="6"/>
  <c r="D1410" i="6"/>
  <c r="D1411" i="6"/>
  <c r="D1412" i="6"/>
  <c r="D1413" i="6"/>
  <c r="D1414" i="6"/>
  <c r="D1415" i="6"/>
  <c r="D1416" i="6"/>
  <c r="D1417" i="6"/>
  <c r="D1418" i="6"/>
  <c r="D1419" i="6"/>
  <c r="D1420" i="6"/>
  <c r="D1421" i="6"/>
  <c r="D1422" i="6"/>
  <c r="D1423" i="6"/>
  <c r="D1424" i="6"/>
  <c r="D1425" i="6"/>
  <c r="D1426" i="6"/>
  <c r="D1427" i="6"/>
  <c r="D1428" i="6"/>
  <c r="D1429" i="6"/>
  <c r="D1430" i="6"/>
  <c r="D1431" i="6"/>
  <c r="D1432" i="6"/>
  <c r="D1433" i="6"/>
  <c r="D1434" i="6"/>
  <c r="D1435" i="6"/>
  <c r="D1436" i="6"/>
  <c r="D1437" i="6"/>
  <c r="D1438" i="6"/>
  <c r="D1439" i="6"/>
  <c r="D1440" i="6"/>
  <c r="D1441" i="6"/>
  <c r="D1442" i="6"/>
  <c r="D1443" i="6"/>
  <c r="D1444" i="6"/>
  <c r="D1445" i="6"/>
  <c r="D1446" i="6"/>
  <c r="D1447" i="6"/>
  <c r="D1448" i="6"/>
  <c r="D1449" i="6"/>
  <c r="D1450" i="6"/>
  <c r="D1451" i="6"/>
  <c r="D1452" i="6"/>
  <c r="D1453" i="6"/>
  <c r="D1454" i="6"/>
  <c r="D1455" i="6"/>
  <c r="D1456" i="6"/>
  <c r="D1457" i="6"/>
  <c r="D1458" i="6"/>
  <c r="D1459" i="6"/>
  <c r="D1460" i="6"/>
  <c r="D1461" i="6"/>
  <c r="D1462" i="6"/>
  <c r="D1463" i="6"/>
  <c r="D1464" i="6"/>
  <c r="D1465" i="6"/>
  <c r="D1466" i="6"/>
  <c r="D1467" i="6"/>
  <c r="D1468" i="6"/>
  <c r="D1469" i="6"/>
  <c r="D1470" i="6"/>
  <c r="D1471" i="6"/>
  <c r="D1472" i="6"/>
  <c r="D1473" i="6"/>
  <c r="D1474" i="6"/>
  <c r="D1475" i="6"/>
  <c r="D1476" i="6"/>
  <c r="D1477" i="6"/>
  <c r="D1478" i="6"/>
  <c r="D1479" i="6"/>
  <c r="D1480" i="6"/>
  <c r="D1481" i="6"/>
  <c r="D1482" i="6"/>
  <c r="D1483" i="6"/>
  <c r="D1484" i="6"/>
  <c r="D1485" i="6"/>
  <c r="D1486" i="6"/>
  <c r="D1487" i="6"/>
  <c r="D1488" i="6"/>
  <c r="D1489" i="6"/>
  <c r="D1490" i="6"/>
  <c r="D1491" i="6"/>
  <c r="D1492" i="6"/>
  <c r="D1493" i="6"/>
  <c r="D1494" i="6"/>
  <c r="D1495" i="6"/>
  <c r="D1496" i="6"/>
  <c r="D1497" i="6"/>
  <c r="D1498" i="6"/>
  <c r="D1499" i="6"/>
  <c r="D1500" i="6"/>
  <c r="D1501" i="6"/>
  <c r="D1502" i="6"/>
  <c r="D1503" i="6"/>
  <c r="D1504" i="6"/>
  <c r="D1505" i="6"/>
  <c r="D1506" i="6"/>
  <c r="D1507" i="6"/>
  <c r="D1508" i="6"/>
  <c r="D1509" i="6"/>
  <c r="D1510" i="6"/>
  <c r="D1511" i="6"/>
  <c r="D1512" i="6"/>
  <c r="D1513" i="6"/>
  <c r="D1514" i="6"/>
  <c r="D1515" i="6"/>
  <c r="D1516" i="6"/>
  <c r="D1517" i="6"/>
  <c r="D1518" i="6"/>
  <c r="D1519" i="6"/>
  <c r="D1520" i="6"/>
  <c r="D1521" i="6"/>
  <c r="D1522" i="6"/>
  <c r="D1523" i="6"/>
  <c r="D1524" i="6"/>
  <c r="D1525" i="6"/>
  <c r="D1526" i="6"/>
  <c r="D1527" i="6"/>
  <c r="D1528" i="6"/>
  <c r="D1529" i="6"/>
  <c r="D1530" i="6"/>
  <c r="D1531" i="6"/>
  <c r="D1532" i="6"/>
  <c r="D1533" i="6"/>
  <c r="D1534" i="6"/>
  <c r="D1535" i="6"/>
  <c r="D1536" i="6"/>
  <c r="D1537" i="6"/>
  <c r="D1538" i="6"/>
  <c r="D1539" i="6"/>
  <c r="D1540" i="6"/>
  <c r="D1541" i="6"/>
  <c r="D1542" i="6"/>
  <c r="D1543" i="6"/>
  <c r="D1544" i="6"/>
  <c r="D1545" i="6"/>
  <c r="D1546" i="6"/>
  <c r="D1547" i="6"/>
  <c r="D1548" i="6"/>
  <c r="D1549" i="6"/>
  <c r="D1550" i="6"/>
  <c r="D1551" i="6"/>
  <c r="D1552" i="6"/>
  <c r="D1553" i="6"/>
  <c r="D1554" i="6"/>
  <c r="D1555" i="6"/>
  <c r="D1556" i="6"/>
  <c r="D1557" i="6"/>
  <c r="D1558" i="6"/>
  <c r="D1559" i="6"/>
  <c r="D1560" i="6"/>
  <c r="D1561" i="6"/>
  <c r="D1562" i="6"/>
  <c r="D1563" i="6"/>
  <c r="D1564" i="6"/>
  <c r="D1565" i="6"/>
  <c r="D1566" i="6"/>
  <c r="D1567" i="6"/>
  <c r="D1568" i="6"/>
  <c r="D1569" i="6"/>
  <c r="D1570" i="6"/>
  <c r="D1571" i="6"/>
  <c r="D1572" i="6"/>
  <c r="D1573" i="6"/>
  <c r="D1574" i="6"/>
  <c r="D1575" i="6"/>
  <c r="D1576" i="6"/>
  <c r="D1577" i="6"/>
  <c r="D1578" i="6"/>
  <c r="D1579" i="6"/>
  <c r="D1580" i="6"/>
  <c r="D1581" i="6"/>
  <c r="D1582" i="6"/>
  <c r="D1583" i="6"/>
  <c r="D1584" i="6"/>
  <c r="D1585" i="6"/>
  <c r="D1586" i="6"/>
  <c r="D1587" i="6"/>
  <c r="D1588" i="6"/>
  <c r="D1589" i="6"/>
  <c r="D1590" i="6"/>
  <c r="D1591" i="6"/>
  <c r="D1592" i="6"/>
  <c r="D1593" i="6"/>
  <c r="D1594" i="6"/>
  <c r="D1595" i="6"/>
  <c r="D1596" i="6"/>
  <c r="D1597" i="6"/>
  <c r="D1598" i="6"/>
  <c r="D1599" i="6"/>
  <c r="D1600" i="6"/>
  <c r="D1601" i="6"/>
  <c r="D1602" i="6"/>
  <c r="D1603" i="6"/>
  <c r="D1604" i="6"/>
  <c r="D1605" i="6"/>
  <c r="D1606" i="6"/>
  <c r="D1607" i="6"/>
  <c r="D1608" i="6"/>
  <c r="D1609" i="6"/>
  <c r="D1610" i="6"/>
  <c r="D1611" i="6"/>
  <c r="D1612" i="6"/>
  <c r="D1613" i="6"/>
  <c r="D1614" i="6"/>
  <c r="D1615" i="6"/>
  <c r="D1616" i="6"/>
  <c r="D1617" i="6"/>
  <c r="D1618" i="6"/>
  <c r="D1619" i="6"/>
  <c r="D1620" i="6"/>
  <c r="D1621" i="6"/>
  <c r="D1622" i="6"/>
  <c r="D1623" i="6"/>
  <c r="D1624" i="6"/>
  <c r="D1625" i="6"/>
  <c r="D1626" i="6"/>
  <c r="D1627" i="6"/>
  <c r="D1628" i="6"/>
  <c r="D1629" i="6"/>
  <c r="D1630" i="6"/>
  <c r="D1631" i="6"/>
  <c r="D1632" i="6"/>
  <c r="D1633" i="6"/>
  <c r="D1634" i="6"/>
  <c r="D1635" i="6"/>
  <c r="D1636" i="6"/>
  <c r="D1637" i="6"/>
  <c r="D1638" i="6"/>
  <c r="D1639" i="6"/>
  <c r="D1640" i="6"/>
  <c r="D1641" i="6"/>
  <c r="D1642" i="6"/>
  <c r="D1643" i="6"/>
  <c r="D1644" i="6"/>
  <c r="D1645" i="6"/>
  <c r="D1646" i="6"/>
  <c r="D1647" i="6"/>
  <c r="D1648" i="6"/>
  <c r="D1649" i="6"/>
  <c r="D1650" i="6"/>
  <c r="D1651" i="6"/>
  <c r="D1652" i="6"/>
  <c r="D1653" i="6"/>
  <c r="D1654" i="6"/>
  <c r="D1655" i="6"/>
  <c r="D1656" i="6"/>
  <c r="D1657" i="6"/>
  <c r="D1658" i="6"/>
  <c r="D1659" i="6"/>
  <c r="D1660" i="6"/>
  <c r="D1661" i="6"/>
  <c r="D1662" i="6"/>
  <c r="D1663" i="6"/>
  <c r="D1664" i="6"/>
  <c r="D1665" i="6"/>
  <c r="D1666" i="6"/>
  <c r="D1667" i="6"/>
  <c r="D1668" i="6"/>
  <c r="D1669" i="6"/>
  <c r="D1670" i="6"/>
  <c r="D1671" i="6"/>
  <c r="D1672" i="6"/>
  <c r="D1673" i="6"/>
  <c r="D1674" i="6"/>
  <c r="D1675" i="6"/>
  <c r="D1676" i="6"/>
  <c r="D1677" i="6"/>
  <c r="D1678" i="6"/>
  <c r="D1679" i="6"/>
  <c r="D1680" i="6"/>
  <c r="D1681" i="6"/>
  <c r="D1682" i="6"/>
  <c r="D1683" i="6"/>
  <c r="D1684" i="6"/>
  <c r="D1685" i="6"/>
  <c r="D1686" i="6"/>
  <c r="D1687" i="6"/>
  <c r="D1688" i="6"/>
  <c r="D1689" i="6"/>
  <c r="D1690" i="6"/>
  <c r="D1691" i="6"/>
  <c r="D1692" i="6"/>
  <c r="D1693" i="6"/>
  <c r="D1694" i="6"/>
  <c r="D1695" i="6"/>
  <c r="D1696" i="6"/>
  <c r="D1697" i="6"/>
  <c r="D1698" i="6"/>
  <c r="D1699" i="6"/>
  <c r="D1700" i="6"/>
  <c r="D1701" i="6"/>
  <c r="D1702" i="6"/>
  <c r="D1703" i="6"/>
  <c r="D1704" i="6"/>
  <c r="D1705" i="6"/>
  <c r="D1706" i="6"/>
  <c r="D1707" i="6"/>
  <c r="D1708" i="6"/>
  <c r="D1709" i="6"/>
  <c r="D1710" i="6"/>
  <c r="D1711" i="6"/>
  <c r="D1712" i="6"/>
  <c r="D1713" i="6"/>
  <c r="D1714" i="6"/>
  <c r="D1715" i="6"/>
  <c r="D1716" i="6"/>
  <c r="D1717" i="6"/>
  <c r="D1718" i="6"/>
  <c r="D1719" i="6"/>
  <c r="D1720" i="6"/>
  <c r="D1721" i="6"/>
  <c r="D1722" i="6"/>
  <c r="D1723" i="6"/>
  <c r="D1724" i="6"/>
  <c r="D1725" i="6"/>
  <c r="D1726" i="6"/>
  <c r="D1727" i="6"/>
  <c r="D1728" i="6"/>
  <c r="D1729" i="6"/>
  <c r="D1730" i="6"/>
  <c r="D1731" i="6"/>
  <c r="D1732" i="6"/>
  <c r="D1733" i="6"/>
  <c r="D1734" i="6"/>
  <c r="D1735" i="6"/>
  <c r="D1736" i="6"/>
  <c r="D1737" i="6"/>
  <c r="D1738" i="6"/>
  <c r="D1739" i="6"/>
  <c r="D1740" i="6"/>
  <c r="D1741" i="6"/>
  <c r="D1742" i="6"/>
  <c r="D1743" i="6"/>
  <c r="D1744" i="6"/>
  <c r="D1745" i="6"/>
  <c r="D1746" i="6"/>
  <c r="D1747" i="6"/>
  <c r="D1748" i="6"/>
  <c r="D1749" i="6"/>
  <c r="D1750" i="6"/>
  <c r="D1751" i="6"/>
  <c r="D1752" i="6"/>
  <c r="D1753" i="6"/>
  <c r="D1754" i="6"/>
  <c r="D1755" i="6"/>
  <c r="D1756" i="6"/>
  <c r="D1757" i="6"/>
  <c r="D1758" i="6"/>
  <c r="D1759" i="6"/>
  <c r="D1760" i="6"/>
  <c r="D1761" i="6"/>
  <c r="D1762" i="6"/>
  <c r="D1763" i="6"/>
  <c r="D1764" i="6"/>
  <c r="D1765" i="6"/>
  <c r="D1766" i="6"/>
  <c r="D1767" i="6"/>
  <c r="D1768" i="6"/>
  <c r="D1769" i="6"/>
  <c r="D1770" i="6"/>
  <c r="D1771" i="6"/>
  <c r="D1772" i="6"/>
  <c r="D1773" i="6"/>
  <c r="D1774" i="6"/>
  <c r="D1775" i="6"/>
  <c r="D1776" i="6"/>
  <c r="D1777" i="6"/>
  <c r="D1778" i="6"/>
  <c r="D1779" i="6"/>
  <c r="D1780" i="6"/>
  <c r="D1781" i="6"/>
  <c r="D1782" i="6"/>
  <c r="D1783" i="6"/>
  <c r="D1784" i="6"/>
  <c r="D1785" i="6"/>
  <c r="D1786" i="6"/>
  <c r="D1787" i="6"/>
  <c r="D1788" i="6"/>
  <c r="D1789" i="6"/>
  <c r="D1790" i="6"/>
  <c r="D1791" i="6"/>
  <c r="D1792" i="6"/>
  <c r="D1793" i="6"/>
  <c r="D1794" i="6"/>
  <c r="D1795" i="6"/>
  <c r="D1796" i="6"/>
  <c r="D1797" i="6"/>
  <c r="D1798" i="6"/>
  <c r="D1799" i="6"/>
  <c r="D1800" i="6"/>
  <c r="D1801" i="6"/>
  <c r="D1802" i="6"/>
  <c r="D1803" i="6"/>
  <c r="D1804" i="6"/>
  <c r="D1805" i="6"/>
  <c r="D1806" i="6"/>
  <c r="D1807" i="6"/>
  <c r="D1808" i="6"/>
  <c r="D1809" i="6"/>
  <c r="D1810" i="6"/>
  <c r="D1811" i="6"/>
  <c r="D1812" i="6"/>
  <c r="D1813" i="6"/>
  <c r="D1814" i="6"/>
  <c r="D1815" i="6"/>
  <c r="D1816" i="6"/>
  <c r="D1817" i="6"/>
  <c r="D1818" i="6"/>
  <c r="D1819" i="6"/>
  <c r="D1820" i="6"/>
  <c r="D1821" i="6"/>
  <c r="D1822" i="6"/>
  <c r="D1823" i="6"/>
  <c r="D1824" i="6"/>
  <c r="D1825" i="6"/>
  <c r="D1826" i="6"/>
  <c r="D1827" i="6"/>
  <c r="D1828" i="6"/>
  <c r="D1829" i="6"/>
  <c r="D1830" i="6"/>
  <c r="D1831" i="6"/>
  <c r="D1832" i="6"/>
  <c r="D1833" i="6"/>
  <c r="D1834" i="6"/>
  <c r="D1835" i="6"/>
  <c r="D1836" i="6"/>
  <c r="D1837" i="6"/>
  <c r="D1838" i="6"/>
  <c r="D1839" i="6"/>
  <c r="D1840" i="6"/>
  <c r="D1841" i="6"/>
  <c r="D1842" i="6"/>
  <c r="D1843" i="6"/>
  <c r="D1844" i="6"/>
  <c r="D1845" i="6"/>
  <c r="D1846" i="6"/>
  <c r="D1847" i="6"/>
  <c r="D1848" i="6"/>
  <c r="D1849" i="6"/>
  <c r="D1850" i="6"/>
  <c r="D1851" i="6"/>
  <c r="D1852" i="6"/>
  <c r="D1853" i="6"/>
  <c r="D1854" i="6"/>
  <c r="D1855" i="6"/>
  <c r="D1856" i="6"/>
  <c r="D1857" i="6"/>
  <c r="D1858" i="6"/>
  <c r="D1859" i="6"/>
  <c r="D1860" i="6"/>
  <c r="D1861" i="6"/>
  <c r="D1862" i="6"/>
  <c r="D1863" i="6"/>
  <c r="D1864" i="6"/>
  <c r="D1865" i="6"/>
  <c r="D1866" i="6"/>
  <c r="D1867" i="6"/>
  <c r="D1868" i="6"/>
  <c r="D1869" i="6"/>
  <c r="D1870" i="6"/>
  <c r="D1871" i="6"/>
  <c r="D1872" i="6"/>
  <c r="D1873" i="6"/>
  <c r="D1874" i="6"/>
  <c r="D1875" i="6"/>
  <c r="D1876" i="6"/>
  <c r="D1877" i="6"/>
  <c r="D1878" i="6"/>
  <c r="D1879" i="6"/>
  <c r="D1880" i="6"/>
  <c r="D1881" i="6"/>
  <c r="D1882" i="6"/>
  <c r="D1883" i="6"/>
  <c r="D1884" i="6"/>
  <c r="D1885" i="6"/>
  <c r="D1886" i="6"/>
  <c r="D1887" i="6"/>
  <c r="D1888" i="6"/>
  <c r="D1889" i="6"/>
  <c r="D1890" i="6"/>
  <c r="D1891" i="6"/>
  <c r="D1892" i="6"/>
  <c r="D1893" i="6"/>
  <c r="D1894" i="6"/>
  <c r="D1895" i="6"/>
  <c r="D1896" i="6"/>
  <c r="D1897" i="6"/>
  <c r="D1898" i="6"/>
  <c r="D1899" i="6"/>
  <c r="D1900" i="6"/>
  <c r="D1901" i="6"/>
  <c r="D1902" i="6"/>
  <c r="D1903" i="6"/>
  <c r="D1904" i="6"/>
  <c r="D1905" i="6"/>
  <c r="D1906" i="6"/>
  <c r="D1907" i="6"/>
  <c r="D1908" i="6"/>
  <c r="D1909" i="6"/>
  <c r="D1910" i="6"/>
  <c r="D1911" i="6"/>
  <c r="D1912" i="6"/>
  <c r="D1913" i="6"/>
  <c r="D1914" i="6"/>
  <c r="D1915" i="6"/>
  <c r="D1916" i="6"/>
  <c r="D1917" i="6"/>
  <c r="D1918" i="6"/>
  <c r="D1919" i="6"/>
  <c r="D1920" i="6"/>
  <c r="D1921" i="6"/>
  <c r="D1922" i="6"/>
  <c r="D1923" i="6"/>
  <c r="D1924" i="6"/>
  <c r="D1925" i="6"/>
  <c r="D1926" i="6"/>
  <c r="D1927" i="6"/>
  <c r="D1928" i="6"/>
  <c r="D1929" i="6"/>
  <c r="D1930" i="6"/>
  <c r="D1931" i="6"/>
  <c r="D1932" i="6"/>
  <c r="D1933" i="6"/>
  <c r="D1934" i="6"/>
  <c r="D1935" i="6"/>
  <c r="D1936" i="6"/>
  <c r="D1937" i="6"/>
  <c r="D1938" i="6"/>
  <c r="D1939" i="6"/>
  <c r="D1940" i="6"/>
  <c r="D1941" i="6"/>
  <c r="D1942" i="6"/>
  <c r="D1943" i="6"/>
  <c r="D1944" i="6"/>
  <c r="D1945" i="6"/>
  <c r="D1946" i="6"/>
  <c r="D1947" i="6"/>
  <c r="D1948" i="6"/>
  <c r="D1949" i="6"/>
  <c r="D1950" i="6"/>
  <c r="D1951" i="6"/>
  <c r="D1952" i="6"/>
  <c r="D1953" i="6"/>
  <c r="D1954" i="6"/>
  <c r="D1955" i="6"/>
  <c r="D1956" i="6"/>
  <c r="D1957" i="6"/>
  <c r="D1958" i="6"/>
  <c r="D1959" i="6"/>
  <c r="D1960" i="6"/>
  <c r="D1961" i="6"/>
  <c r="D1962" i="6"/>
  <c r="D1963" i="6"/>
  <c r="D1964" i="6"/>
  <c r="D1965" i="6"/>
  <c r="D1966" i="6"/>
  <c r="D1967" i="6"/>
  <c r="D1968" i="6"/>
  <c r="D1969" i="6"/>
  <c r="D1970" i="6"/>
  <c r="D1971" i="6"/>
  <c r="D1972" i="6"/>
  <c r="D1973" i="6"/>
  <c r="D1974" i="6"/>
  <c r="D1975" i="6"/>
  <c r="D1976" i="6"/>
  <c r="D1977" i="6"/>
  <c r="D1978" i="6"/>
  <c r="D1979" i="6"/>
  <c r="D1980" i="6"/>
  <c r="D1981" i="6"/>
  <c r="D1982" i="6"/>
  <c r="D1983" i="6"/>
  <c r="D1984" i="6"/>
  <c r="D1985" i="6"/>
  <c r="D1986" i="6"/>
  <c r="D1987" i="6"/>
  <c r="D1988" i="6"/>
  <c r="D1989" i="6"/>
  <c r="D1990" i="6"/>
  <c r="D1991" i="6"/>
  <c r="D1992" i="6"/>
  <c r="D1993" i="6"/>
  <c r="D1994" i="6"/>
  <c r="D1995" i="6"/>
  <c r="D1996" i="6"/>
  <c r="D1997" i="6"/>
  <c r="D1998" i="6"/>
  <c r="D1999" i="6"/>
  <c r="D2000" i="6"/>
  <c r="D2001" i="6"/>
  <c r="D2002" i="6"/>
  <c r="D2003" i="6"/>
  <c r="D2004" i="6"/>
  <c r="D2005" i="6"/>
  <c r="D2006" i="6"/>
  <c r="D2007" i="6"/>
  <c r="D2008" i="6"/>
  <c r="D2009" i="6"/>
  <c r="D2010" i="6"/>
  <c r="D2011" i="6"/>
  <c r="D2012" i="6"/>
  <c r="D2013" i="6"/>
  <c r="D2014" i="6"/>
  <c r="D2015" i="6"/>
  <c r="D2016" i="6"/>
  <c r="D2017" i="6"/>
  <c r="D2018" i="6"/>
  <c r="D2019" i="6"/>
  <c r="D2020" i="6"/>
  <c r="D2021" i="6"/>
  <c r="D2022" i="6"/>
  <c r="D2023" i="6"/>
  <c r="D2024" i="6"/>
  <c r="D2025" i="6"/>
  <c r="D2026" i="6"/>
  <c r="D2027" i="6"/>
  <c r="D2028" i="6"/>
  <c r="D2029" i="6"/>
  <c r="D2030" i="6"/>
  <c r="D2031" i="6"/>
  <c r="D2032" i="6"/>
  <c r="D2033" i="6"/>
  <c r="D2034" i="6"/>
  <c r="D2035" i="6"/>
  <c r="D2036" i="6"/>
  <c r="D2037" i="6"/>
  <c r="D2038" i="6"/>
  <c r="D2039" i="6"/>
  <c r="D2040" i="6"/>
  <c r="D2041" i="6"/>
  <c r="D2042" i="6"/>
  <c r="D2043" i="6"/>
  <c r="D2044" i="6"/>
  <c r="D2045" i="6"/>
  <c r="D2046" i="6"/>
  <c r="D2047" i="6"/>
  <c r="D2048" i="6"/>
  <c r="D2049" i="6"/>
  <c r="D2050" i="6"/>
  <c r="D2051" i="6"/>
  <c r="D2052" i="6"/>
  <c r="D2053" i="6"/>
  <c r="D2054" i="6"/>
  <c r="D2055" i="6"/>
  <c r="D2056" i="6"/>
  <c r="D2057" i="6"/>
  <c r="D2058" i="6"/>
  <c r="D2059" i="6"/>
  <c r="D2060" i="6"/>
  <c r="D2061" i="6"/>
  <c r="D2062" i="6"/>
  <c r="D2063" i="6"/>
  <c r="D2064" i="6"/>
  <c r="D2065" i="6"/>
  <c r="D2066" i="6"/>
  <c r="D2067" i="6"/>
  <c r="D2068" i="6"/>
  <c r="D2069" i="6"/>
  <c r="D2070" i="6"/>
  <c r="D2071" i="6"/>
  <c r="D2072" i="6"/>
  <c r="D2073" i="6"/>
  <c r="D2074" i="6"/>
  <c r="D2075" i="6"/>
  <c r="D2076" i="6"/>
  <c r="D2077" i="6"/>
  <c r="D2078" i="6"/>
  <c r="D2079" i="6"/>
  <c r="D2080" i="6"/>
  <c r="D2081" i="6"/>
  <c r="D2082" i="6"/>
  <c r="D2083" i="6"/>
  <c r="D2084" i="6"/>
  <c r="D2085" i="6"/>
  <c r="D2086" i="6"/>
  <c r="D2087" i="6"/>
  <c r="D2088" i="6"/>
  <c r="D2089" i="6"/>
  <c r="D2090" i="6"/>
  <c r="D2091" i="6"/>
  <c r="D2092" i="6"/>
  <c r="D2093" i="6"/>
  <c r="D2094" i="6"/>
  <c r="D2095" i="6"/>
  <c r="D2096" i="6"/>
  <c r="D2097" i="6"/>
  <c r="D2098" i="6"/>
  <c r="D2099" i="6"/>
  <c r="D2100" i="6"/>
  <c r="D2101" i="6"/>
  <c r="D2102" i="6"/>
  <c r="D2103" i="6"/>
  <c r="D2104" i="6"/>
  <c r="D2105" i="6"/>
  <c r="D2106" i="6"/>
  <c r="D2107" i="6"/>
  <c r="D2108" i="6"/>
  <c r="D2109" i="6"/>
  <c r="D2110" i="6"/>
  <c r="D2111" i="6"/>
  <c r="D2112" i="6"/>
  <c r="D2113" i="6"/>
  <c r="D2114" i="6"/>
  <c r="D2115" i="6"/>
  <c r="D2116" i="6"/>
  <c r="D2117" i="6"/>
  <c r="D2118" i="6"/>
  <c r="D2119" i="6"/>
  <c r="D2120" i="6"/>
  <c r="D2121" i="6"/>
  <c r="D2122" i="6"/>
  <c r="D2123" i="6"/>
  <c r="D2124" i="6"/>
  <c r="D2125" i="6"/>
  <c r="D2126" i="6"/>
  <c r="D2127" i="6"/>
  <c r="D2128" i="6"/>
  <c r="D2129" i="6"/>
  <c r="D2130" i="6"/>
  <c r="D2131" i="6"/>
  <c r="D2132" i="6"/>
  <c r="D2133" i="6"/>
  <c r="D2134" i="6"/>
  <c r="D2135" i="6"/>
  <c r="D2136" i="6"/>
  <c r="D2137" i="6"/>
  <c r="D2138" i="6"/>
  <c r="D2139" i="6"/>
  <c r="D2140" i="6"/>
  <c r="D2141" i="6"/>
  <c r="D2142" i="6"/>
  <c r="D2143" i="6"/>
  <c r="D2144" i="6"/>
  <c r="D2145" i="6"/>
  <c r="D2146" i="6"/>
  <c r="D2147" i="6"/>
  <c r="D2148" i="6"/>
  <c r="D2149" i="6"/>
  <c r="D2150" i="6"/>
  <c r="D2151" i="6"/>
  <c r="D2152" i="6"/>
  <c r="D2153" i="6"/>
  <c r="D2154" i="6"/>
  <c r="D2155" i="6"/>
  <c r="D2156" i="6"/>
  <c r="D2157" i="6"/>
  <c r="D2158" i="6"/>
  <c r="D2159" i="6"/>
  <c r="D2160" i="6"/>
  <c r="D2161" i="6"/>
  <c r="D2162" i="6"/>
  <c r="D2163" i="6"/>
  <c r="D2164" i="6"/>
  <c r="D2165" i="6"/>
  <c r="D2166" i="6"/>
  <c r="D2167" i="6"/>
  <c r="D2168" i="6"/>
  <c r="D2169" i="6"/>
  <c r="D2170" i="6"/>
  <c r="D2171" i="6"/>
  <c r="D2172" i="6"/>
  <c r="D2173" i="6"/>
  <c r="D2174" i="6"/>
  <c r="D2175" i="6"/>
  <c r="D2176" i="6"/>
  <c r="D2177" i="6"/>
  <c r="D2178" i="6"/>
  <c r="D2179" i="6"/>
  <c r="D2180" i="6"/>
  <c r="D2181" i="6"/>
  <c r="D2182" i="6"/>
  <c r="D2183" i="6"/>
  <c r="D2184" i="6"/>
  <c r="D2185" i="6"/>
  <c r="D2186" i="6"/>
  <c r="D2187" i="6"/>
  <c r="D2188" i="6"/>
  <c r="D2189" i="6"/>
  <c r="D2190" i="6"/>
  <c r="D2191" i="6"/>
  <c r="D2192" i="6"/>
  <c r="D2193" i="6"/>
  <c r="D2194" i="6"/>
  <c r="D2195" i="6"/>
  <c r="D2196" i="6"/>
  <c r="D2197" i="6"/>
  <c r="D2198" i="6"/>
  <c r="D2199" i="6"/>
  <c r="D2200" i="6"/>
  <c r="D2201" i="6"/>
  <c r="D2202" i="6"/>
  <c r="D2203" i="6"/>
  <c r="D2204" i="6"/>
  <c r="D2205" i="6"/>
  <c r="D2206" i="6"/>
  <c r="D2207" i="6"/>
  <c r="D2208" i="6"/>
  <c r="D2209" i="6"/>
  <c r="D2210" i="6"/>
  <c r="D2211" i="6"/>
  <c r="D2212" i="6"/>
  <c r="D2213" i="6"/>
  <c r="D2214" i="6"/>
  <c r="D2215" i="6"/>
  <c r="D2216" i="6"/>
  <c r="D2217" i="6"/>
  <c r="D2218" i="6"/>
  <c r="D2219" i="6"/>
  <c r="D2220" i="6"/>
  <c r="D2221" i="6"/>
  <c r="D2222" i="6"/>
  <c r="D2223" i="6"/>
  <c r="D2224" i="6"/>
  <c r="D2225" i="6"/>
  <c r="D2226" i="6"/>
  <c r="D2227" i="6"/>
  <c r="D2228" i="6"/>
  <c r="D2229" i="6"/>
  <c r="D2230" i="6"/>
  <c r="D2231" i="6"/>
  <c r="D2232" i="6"/>
  <c r="D2233" i="6"/>
  <c r="D2234" i="6"/>
  <c r="D2235" i="6"/>
  <c r="D2236" i="6"/>
  <c r="D2237" i="6"/>
  <c r="D2238" i="6"/>
  <c r="D2239" i="6"/>
  <c r="D2240" i="6"/>
  <c r="D2241" i="6"/>
  <c r="D2242" i="6"/>
  <c r="D2243" i="6"/>
  <c r="D2244" i="6"/>
  <c r="D2245" i="6"/>
  <c r="D2246" i="6"/>
  <c r="D2247" i="6"/>
  <c r="D2248" i="6"/>
  <c r="D2249" i="6"/>
  <c r="D2250" i="6"/>
  <c r="D2251" i="6"/>
  <c r="D2252" i="6"/>
  <c r="D2253" i="6"/>
  <c r="D2254" i="6"/>
  <c r="D2255" i="6"/>
  <c r="D2256" i="6"/>
  <c r="D2257" i="6"/>
  <c r="D2258" i="6"/>
  <c r="D2259" i="6"/>
  <c r="D2260" i="6"/>
  <c r="D2261" i="6"/>
  <c r="D2262" i="6"/>
  <c r="D2263" i="6"/>
  <c r="D2264" i="6"/>
  <c r="D2265" i="6"/>
  <c r="D2266" i="6"/>
  <c r="D2267" i="6"/>
  <c r="D2268" i="6"/>
  <c r="D2269" i="6"/>
  <c r="D2270" i="6"/>
  <c r="D2271" i="6"/>
  <c r="D2272" i="6"/>
  <c r="D2273" i="6"/>
  <c r="D2274" i="6"/>
  <c r="D2275" i="6"/>
  <c r="D2276" i="6"/>
  <c r="D2277" i="6"/>
  <c r="D2278" i="6"/>
  <c r="D2279" i="6"/>
  <c r="D2280" i="6"/>
  <c r="D2281" i="6"/>
  <c r="D2282" i="6"/>
  <c r="D2283" i="6"/>
  <c r="D2284" i="6"/>
  <c r="D2285" i="6"/>
  <c r="D2286" i="6"/>
  <c r="D2287" i="6"/>
  <c r="D2288" i="6"/>
  <c r="D2289" i="6"/>
  <c r="D2290" i="6"/>
  <c r="D2291" i="6"/>
  <c r="D2292" i="6"/>
  <c r="D2293" i="6"/>
  <c r="D2294" i="6"/>
  <c r="D2295" i="6"/>
  <c r="D2296" i="6"/>
  <c r="D2297" i="6"/>
  <c r="D2298" i="6"/>
  <c r="D2299" i="6"/>
  <c r="D2300" i="6"/>
  <c r="D2301" i="6"/>
  <c r="D2302" i="6"/>
  <c r="D2303" i="6"/>
  <c r="D2304" i="6"/>
  <c r="D2305" i="6"/>
  <c r="D2306" i="6"/>
  <c r="D2307" i="6"/>
  <c r="D2308" i="6"/>
  <c r="D2309" i="6"/>
  <c r="D2310" i="6"/>
  <c r="D2311" i="6"/>
  <c r="D2312" i="6"/>
  <c r="D2313" i="6"/>
  <c r="D2314" i="6"/>
  <c r="D2315" i="6"/>
  <c r="D2316" i="6"/>
  <c r="D2317" i="6"/>
  <c r="D2318" i="6"/>
  <c r="D2319" i="6"/>
  <c r="D2320" i="6"/>
  <c r="D2321" i="6"/>
  <c r="D2322" i="6"/>
  <c r="D2323" i="6"/>
  <c r="D2324" i="6"/>
  <c r="D2325" i="6"/>
  <c r="D2326" i="6"/>
  <c r="D2327" i="6"/>
  <c r="D2328" i="6"/>
  <c r="D2329" i="6"/>
  <c r="D2330" i="6"/>
  <c r="D2331" i="6"/>
  <c r="D2332" i="6"/>
  <c r="D2333" i="6"/>
  <c r="D2334" i="6"/>
  <c r="D2335" i="6"/>
  <c r="D2336" i="6"/>
  <c r="D2337" i="6"/>
  <c r="D2338" i="6"/>
  <c r="D2339" i="6"/>
  <c r="D2340" i="6"/>
  <c r="D2341" i="6"/>
  <c r="D2342" i="6"/>
  <c r="D2343" i="6"/>
  <c r="D2344" i="6"/>
  <c r="D2345" i="6"/>
  <c r="D2346" i="6"/>
  <c r="D2347" i="6"/>
  <c r="D2348" i="6"/>
  <c r="D2349" i="6"/>
  <c r="D2350" i="6"/>
  <c r="D2351" i="6"/>
  <c r="D2352" i="6"/>
  <c r="D2353" i="6"/>
  <c r="D2354" i="6"/>
  <c r="D2355" i="6"/>
  <c r="D2356" i="6"/>
  <c r="D2357" i="6"/>
  <c r="D2358" i="6"/>
  <c r="D2359" i="6"/>
  <c r="D2360" i="6"/>
  <c r="D2361" i="6"/>
  <c r="D2362" i="6"/>
  <c r="D2363" i="6"/>
  <c r="D2364" i="6"/>
  <c r="D2365" i="6"/>
  <c r="D2366" i="6"/>
  <c r="D2367" i="6"/>
  <c r="D2368" i="6"/>
  <c r="D2369" i="6"/>
  <c r="D2370" i="6"/>
  <c r="D2371" i="6"/>
  <c r="D2372" i="6"/>
  <c r="D2373" i="6"/>
  <c r="D2374" i="6"/>
  <c r="D2375" i="6"/>
  <c r="D2376" i="6"/>
  <c r="D2377" i="6"/>
  <c r="D2378" i="6"/>
  <c r="D2379" i="6"/>
  <c r="D2380" i="6"/>
  <c r="D2381" i="6"/>
  <c r="D2382" i="6"/>
  <c r="D2383" i="6"/>
  <c r="D2384" i="6"/>
  <c r="D2385" i="6"/>
  <c r="D2386" i="6"/>
  <c r="D2387" i="6"/>
  <c r="D2388" i="6"/>
  <c r="D2389" i="6"/>
  <c r="D2390" i="6"/>
  <c r="D2391" i="6"/>
  <c r="D2392" i="6"/>
  <c r="D2393" i="6"/>
  <c r="D2394" i="6"/>
  <c r="D2395" i="6"/>
  <c r="D2396" i="6"/>
  <c r="D2397" i="6"/>
  <c r="D2398" i="6"/>
  <c r="D2399" i="6"/>
  <c r="D2400" i="6"/>
  <c r="D2401" i="6"/>
  <c r="D2402" i="6"/>
  <c r="D2403" i="6"/>
  <c r="D2404" i="6"/>
  <c r="D2405" i="6"/>
  <c r="D2406" i="6"/>
  <c r="D2407" i="6"/>
  <c r="D2408" i="6"/>
  <c r="D2409" i="6"/>
  <c r="D2410" i="6"/>
  <c r="D2411" i="6"/>
  <c r="D2412" i="6"/>
  <c r="D2413" i="6"/>
  <c r="D2414" i="6"/>
  <c r="D2415" i="6"/>
  <c r="D2416" i="6"/>
  <c r="D2417" i="6"/>
  <c r="D2418" i="6"/>
  <c r="D2419" i="6"/>
  <c r="D2420" i="6"/>
  <c r="D2421" i="6"/>
  <c r="D2422" i="6"/>
  <c r="D2423" i="6"/>
  <c r="D2424" i="6"/>
  <c r="D2425" i="6"/>
  <c r="D2426" i="6"/>
  <c r="D2427" i="6"/>
  <c r="D2428" i="6"/>
  <c r="D2429" i="6"/>
  <c r="D2430" i="6"/>
  <c r="D2431" i="6"/>
  <c r="D2432" i="6"/>
  <c r="D2433" i="6"/>
  <c r="D2434" i="6"/>
  <c r="D2435" i="6"/>
  <c r="D2436" i="6"/>
  <c r="D2437" i="6"/>
  <c r="D2438" i="6"/>
  <c r="D2439" i="6"/>
  <c r="D2440" i="6"/>
  <c r="D2441" i="6"/>
  <c r="D2442" i="6"/>
  <c r="D2443" i="6"/>
  <c r="D2444" i="6"/>
  <c r="D2445" i="6"/>
  <c r="D2446" i="6"/>
  <c r="D2447" i="6"/>
  <c r="D2448" i="6"/>
  <c r="D2449" i="6"/>
  <c r="D2450" i="6"/>
  <c r="D2451" i="6"/>
  <c r="D2452" i="6"/>
  <c r="D2453" i="6"/>
  <c r="D2454" i="6"/>
  <c r="D2455" i="6"/>
  <c r="D2456" i="6"/>
  <c r="D2457" i="6"/>
  <c r="D2458" i="6"/>
  <c r="D2459" i="6"/>
  <c r="D2460" i="6"/>
  <c r="D2461" i="6"/>
  <c r="D2462" i="6"/>
  <c r="D2463" i="6"/>
  <c r="D2464" i="6"/>
  <c r="D2465" i="6"/>
  <c r="D2466" i="6"/>
  <c r="D2467" i="6"/>
  <c r="D2468" i="6"/>
  <c r="D2469" i="6"/>
  <c r="D2470" i="6"/>
  <c r="D2471" i="6"/>
  <c r="D2472" i="6"/>
  <c r="D2473" i="6"/>
  <c r="D2474" i="6"/>
  <c r="D2475" i="6"/>
  <c r="D2476" i="6"/>
  <c r="D2477" i="6"/>
  <c r="D2478" i="6"/>
  <c r="D2479" i="6"/>
  <c r="D2480" i="6"/>
  <c r="D2481" i="6"/>
  <c r="D2482" i="6"/>
  <c r="D2483" i="6"/>
  <c r="D2484" i="6"/>
  <c r="D2485" i="6"/>
  <c r="D2486" i="6"/>
  <c r="D2487" i="6"/>
  <c r="D2488" i="6"/>
  <c r="D2489" i="6"/>
  <c r="D2490" i="6"/>
  <c r="D2491" i="6"/>
  <c r="D2492" i="6"/>
  <c r="D2493" i="6"/>
  <c r="D2494" i="6"/>
  <c r="D2495" i="6"/>
  <c r="D2496" i="6"/>
  <c r="D2497" i="6"/>
  <c r="D2498" i="6"/>
  <c r="D2499" i="6"/>
  <c r="D2500" i="6"/>
  <c r="D2501" i="6"/>
  <c r="D2502" i="6"/>
  <c r="D2503" i="6"/>
  <c r="D2504" i="6"/>
  <c r="D2505" i="6"/>
  <c r="D2506" i="6"/>
  <c r="D2507" i="6"/>
  <c r="D2508" i="6"/>
  <c r="D2509" i="6"/>
  <c r="D2510" i="6"/>
  <c r="D2511" i="6"/>
  <c r="D2512" i="6"/>
  <c r="D2513" i="6"/>
  <c r="D2514" i="6"/>
  <c r="D2515" i="6"/>
  <c r="D2516" i="6"/>
  <c r="D2517" i="6"/>
  <c r="D2518" i="6"/>
  <c r="D2519" i="6"/>
  <c r="D2520" i="6"/>
  <c r="D2521" i="6"/>
  <c r="D2522" i="6"/>
  <c r="D2523" i="6"/>
  <c r="D2524" i="6"/>
  <c r="D2525" i="6"/>
  <c r="D2526" i="6"/>
  <c r="D2527" i="6"/>
  <c r="D2528" i="6"/>
  <c r="D2529" i="6"/>
  <c r="D2530" i="6"/>
  <c r="D2531" i="6"/>
  <c r="D2532" i="6"/>
  <c r="D2533" i="6"/>
  <c r="D2534" i="6"/>
  <c r="D2535" i="6"/>
  <c r="D2536" i="6"/>
  <c r="D2537" i="6"/>
  <c r="D2538" i="6"/>
  <c r="D2539" i="6"/>
  <c r="D2540" i="6"/>
  <c r="D2541" i="6"/>
  <c r="D2542" i="6"/>
  <c r="D2543" i="6"/>
  <c r="D2544" i="6"/>
  <c r="D2545" i="6"/>
  <c r="D2546" i="6"/>
  <c r="D2547" i="6"/>
  <c r="D2548" i="6"/>
  <c r="D2549" i="6"/>
  <c r="D2550" i="6"/>
  <c r="D2551" i="6"/>
  <c r="D2552" i="6"/>
  <c r="D2553" i="6"/>
  <c r="D2554" i="6"/>
  <c r="D2555" i="6"/>
  <c r="D2556" i="6"/>
  <c r="D2557" i="6"/>
  <c r="D2558" i="6"/>
  <c r="D2559" i="6"/>
  <c r="D2560" i="6"/>
  <c r="D2561" i="6"/>
  <c r="D2562" i="6"/>
  <c r="D2563" i="6"/>
  <c r="D2564" i="6"/>
  <c r="D2565" i="6"/>
  <c r="D2566" i="6"/>
  <c r="D2567" i="6"/>
  <c r="D2568" i="6"/>
  <c r="D2569" i="6"/>
  <c r="D2570" i="6"/>
  <c r="D2571" i="6"/>
  <c r="D2572" i="6"/>
  <c r="D2573" i="6"/>
  <c r="D2574" i="6"/>
  <c r="D2575" i="6"/>
  <c r="D2576" i="6"/>
  <c r="D2577" i="6"/>
  <c r="D2578" i="6"/>
  <c r="D2579" i="6"/>
  <c r="D2580" i="6"/>
  <c r="D2581" i="6"/>
  <c r="D2582" i="6"/>
  <c r="D2583" i="6"/>
  <c r="D2584" i="6"/>
  <c r="D2585" i="6"/>
  <c r="D2586" i="6"/>
  <c r="D2587" i="6"/>
  <c r="D2588" i="6"/>
  <c r="D2589" i="6"/>
  <c r="D2590" i="6"/>
  <c r="D2591" i="6"/>
  <c r="D2592" i="6"/>
  <c r="D2593" i="6"/>
  <c r="D2594" i="6"/>
  <c r="D2595" i="6"/>
  <c r="D2596" i="6"/>
  <c r="D2597" i="6"/>
  <c r="D2598" i="6"/>
  <c r="D2599" i="6"/>
  <c r="D2600" i="6"/>
  <c r="D2601" i="6"/>
  <c r="D2602" i="6"/>
  <c r="D2603" i="6"/>
  <c r="D2604" i="6"/>
  <c r="D2605" i="6"/>
  <c r="D2606" i="6"/>
  <c r="D2607" i="6"/>
  <c r="D2608" i="6"/>
  <c r="D2609" i="6"/>
  <c r="D2610" i="6"/>
  <c r="D2611" i="6"/>
  <c r="D2612" i="6"/>
  <c r="D2613" i="6"/>
  <c r="D2614" i="6"/>
  <c r="D2615" i="6"/>
  <c r="D2616" i="6"/>
  <c r="D2617" i="6"/>
  <c r="D2618" i="6"/>
  <c r="D2619" i="6"/>
  <c r="D2620" i="6"/>
  <c r="D2621" i="6"/>
  <c r="D2622" i="6"/>
  <c r="D2623" i="6"/>
  <c r="D2624" i="6"/>
  <c r="D2625" i="6"/>
  <c r="D2626" i="6"/>
  <c r="D2627" i="6"/>
  <c r="D2628" i="6"/>
  <c r="D2629" i="6"/>
  <c r="D2630" i="6"/>
  <c r="D2631" i="6"/>
  <c r="D2632" i="6"/>
  <c r="D2633" i="6"/>
  <c r="D2634" i="6"/>
  <c r="D2635" i="6"/>
  <c r="D2636" i="6"/>
  <c r="D2637" i="6"/>
  <c r="D2638" i="6"/>
  <c r="D2639" i="6"/>
  <c r="D2640" i="6"/>
  <c r="D2641" i="6"/>
  <c r="D2642" i="6"/>
  <c r="D2643" i="6"/>
  <c r="D2644" i="6"/>
  <c r="D2645" i="6"/>
  <c r="D2646" i="6"/>
  <c r="D2647" i="6"/>
  <c r="D2648" i="6"/>
  <c r="D2649" i="6"/>
  <c r="D2650" i="6"/>
  <c r="D2651" i="6"/>
  <c r="D2652" i="6"/>
  <c r="D2653" i="6"/>
  <c r="D2654" i="6"/>
  <c r="D2655" i="6"/>
  <c r="D2656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2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1" i="6"/>
  <c r="E1662" i="6"/>
  <c r="E1663" i="6"/>
  <c r="E1664" i="6"/>
  <c r="E1665" i="6"/>
  <c r="E1666" i="6"/>
  <c r="E1667" i="6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714" i="6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6" i="6"/>
  <c r="E1807" i="6"/>
  <c r="E1808" i="6"/>
  <c r="E1809" i="6"/>
  <c r="E1810" i="6"/>
  <c r="E1811" i="6"/>
  <c r="E1812" i="6"/>
  <c r="E1813" i="6"/>
  <c r="E1814" i="6"/>
  <c r="E1815" i="6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63" i="6"/>
  <c r="E1864" i="6"/>
  <c r="E1865" i="6"/>
  <c r="E1866" i="6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913" i="6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62" i="6"/>
  <c r="E1963" i="6"/>
  <c r="E1964" i="6"/>
  <c r="E1965" i="6"/>
  <c r="E1966" i="6"/>
  <c r="E1967" i="6"/>
  <c r="E1968" i="6"/>
  <c r="E1969" i="6"/>
  <c r="E1970" i="6"/>
  <c r="E1971" i="6"/>
  <c r="E1972" i="6"/>
  <c r="E1973" i="6"/>
  <c r="E1974" i="6"/>
  <c r="E1975" i="6"/>
  <c r="E1976" i="6"/>
  <c r="E1977" i="6"/>
  <c r="E1978" i="6"/>
  <c r="E1979" i="6"/>
  <c r="E1980" i="6"/>
  <c r="E1981" i="6"/>
  <c r="E1982" i="6"/>
  <c r="E1983" i="6"/>
  <c r="E1984" i="6"/>
  <c r="E1985" i="6"/>
  <c r="E1986" i="6"/>
  <c r="E1987" i="6"/>
  <c r="E1988" i="6"/>
  <c r="E1989" i="6"/>
  <c r="E1990" i="6"/>
  <c r="E1991" i="6"/>
  <c r="E1992" i="6"/>
  <c r="E1993" i="6"/>
  <c r="E1994" i="6"/>
  <c r="E1995" i="6"/>
  <c r="E1996" i="6"/>
  <c r="E1997" i="6"/>
  <c r="E1998" i="6"/>
  <c r="E1999" i="6"/>
  <c r="E2000" i="6"/>
  <c r="E2001" i="6"/>
  <c r="E2002" i="6"/>
  <c r="E2003" i="6"/>
  <c r="E2004" i="6"/>
  <c r="E2005" i="6"/>
  <c r="E2006" i="6"/>
  <c r="E2007" i="6"/>
  <c r="E2008" i="6"/>
  <c r="E2009" i="6"/>
  <c r="E2010" i="6"/>
  <c r="E2011" i="6"/>
  <c r="E2012" i="6"/>
  <c r="E2013" i="6"/>
  <c r="E2014" i="6"/>
  <c r="E2015" i="6"/>
  <c r="E2016" i="6"/>
  <c r="E2017" i="6"/>
  <c r="E2018" i="6"/>
  <c r="E2019" i="6"/>
  <c r="E2020" i="6"/>
  <c r="E2021" i="6"/>
  <c r="E2022" i="6"/>
  <c r="E2023" i="6"/>
  <c r="E2024" i="6"/>
  <c r="E2025" i="6"/>
  <c r="E2026" i="6"/>
  <c r="E2027" i="6"/>
  <c r="E2028" i="6"/>
  <c r="E2029" i="6"/>
  <c r="E2030" i="6"/>
  <c r="E2031" i="6"/>
  <c r="E2032" i="6"/>
  <c r="E2033" i="6"/>
  <c r="E2034" i="6"/>
  <c r="E2035" i="6"/>
  <c r="E2036" i="6"/>
  <c r="E2037" i="6"/>
  <c r="E2038" i="6"/>
  <c r="E2039" i="6"/>
  <c r="E2040" i="6"/>
  <c r="E2041" i="6"/>
  <c r="E2042" i="6"/>
  <c r="E2043" i="6"/>
  <c r="E2044" i="6"/>
  <c r="E2045" i="6"/>
  <c r="E2046" i="6"/>
  <c r="E2047" i="6"/>
  <c r="E2048" i="6"/>
  <c r="E2049" i="6"/>
  <c r="E2050" i="6"/>
  <c r="E2051" i="6"/>
  <c r="E2052" i="6"/>
  <c r="E2053" i="6"/>
  <c r="E2054" i="6"/>
  <c r="E2055" i="6"/>
  <c r="E2056" i="6"/>
  <c r="E2057" i="6"/>
  <c r="E2058" i="6"/>
  <c r="E2059" i="6"/>
  <c r="E2060" i="6"/>
  <c r="E2061" i="6"/>
  <c r="E2062" i="6"/>
  <c r="E2063" i="6"/>
  <c r="E2064" i="6"/>
  <c r="E2065" i="6"/>
  <c r="E2066" i="6"/>
  <c r="E2067" i="6"/>
  <c r="E2068" i="6"/>
  <c r="E2069" i="6"/>
  <c r="E2070" i="6"/>
  <c r="E2071" i="6"/>
  <c r="E2072" i="6"/>
  <c r="E2073" i="6"/>
  <c r="E2074" i="6"/>
  <c r="E2075" i="6"/>
  <c r="E2076" i="6"/>
  <c r="E2077" i="6"/>
  <c r="E2078" i="6"/>
  <c r="E2079" i="6"/>
  <c r="E2080" i="6"/>
  <c r="E2081" i="6"/>
  <c r="E2082" i="6"/>
  <c r="E2083" i="6"/>
  <c r="E2084" i="6"/>
  <c r="E2085" i="6"/>
  <c r="E2086" i="6"/>
  <c r="E2087" i="6"/>
  <c r="E2088" i="6"/>
  <c r="E2089" i="6"/>
  <c r="E2090" i="6"/>
  <c r="E2091" i="6"/>
  <c r="E2092" i="6"/>
  <c r="E2093" i="6"/>
  <c r="E2094" i="6"/>
  <c r="E2095" i="6"/>
  <c r="E2096" i="6"/>
  <c r="E2097" i="6"/>
  <c r="E2098" i="6"/>
  <c r="E2099" i="6"/>
  <c r="E2100" i="6"/>
  <c r="E2101" i="6"/>
  <c r="E2102" i="6"/>
  <c r="E2103" i="6"/>
  <c r="E2104" i="6"/>
  <c r="E2105" i="6"/>
  <c r="E2106" i="6"/>
  <c r="E2107" i="6"/>
  <c r="E2108" i="6"/>
  <c r="E2109" i="6"/>
  <c r="E2110" i="6"/>
  <c r="E2111" i="6"/>
  <c r="E2112" i="6"/>
  <c r="E2113" i="6"/>
  <c r="E2114" i="6"/>
  <c r="E2115" i="6"/>
  <c r="E2116" i="6"/>
  <c r="E2117" i="6"/>
  <c r="E2118" i="6"/>
  <c r="E2119" i="6"/>
  <c r="E2120" i="6"/>
  <c r="E2121" i="6"/>
  <c r="E2122" i="6"/>
  <c r="E2123" i="6"/>
  <c r="E2124" i="6"/>
  <c r="E2125" i="6"/>
  <c r="E2126" i="6"/>
  <c r="E2127" i="6"/>
  <c r="E2128" i="6"/>
  <c r="E2129" i="6"/>
  <c r="E2130" i="6"/>
  <c r="E2131" i="6"/>
  <c r="E2132" i="6"/>
  <c r="E2133" i="6"/>
  <c r="E2134" i="6"/>
  <c r="E2135" i="6"/>
  <c r="E2136" i="6"/>
  <c r="E2137" i="6"/>
  <c r="E2138" i="6"/>
  <c r="E2139" i="6"/>
  <c r="E2140" i="6"/>
  <c r="E2141" i="6"/>
  <c r="E2142" i="6"/>
  <c r="E2143" i="6"/>
  <c r="E2144" i="6"/>
  <c r="E2145" i="6"/>
  <c r="E2146" i="6"/>
  <c r="E2147" i="6"/>
  <c r="E2148" i="6"/>
  <c r="E2149" i="6"/>
  <c r="E2150" i="6"/>
  <c r="E2151" i="6"/>
  <c r="E2152" i="6"/>
  <c r="E2153" i="6"/>
  <c r="E2154" i="6"/>
  <c r="E2155" i="6"/>
  <c r="E2156" i="6"/>
  <c r="E2157" i="6"/>
  <c r="E2158" i="6"/>
  <c r="E2159" i="6"/>
  <c r="E2160" i="6"/>
  <c r="E2161" i="6"/>
  <c r="E2162" i="6"/>
  <c r="E2163" i="6"/>
  <c r="E2164" i="6"/>
  <c r="E2165" i="6"/>
  <c r="E2166" i="6"/>
  <c r="E2167" i="6"/>
  <c r="E2168" i="6"/>
  <c r="E2169" i="6"/>
  <c r="E2170" i="6"/>
  <c r="E2171" i="6"/>
  <c r="E2172" i="6"/>
  <c r="E2173" i="6"/>
  <c r="E2174" i="6"/>
  <c r="E2175" i="6"/>
  <c r="E2176" i="6"/>
  <c r="E2177" i="6"/>
  <c r="E2178" i="6"/>
  <c r="E2179" i="6"/>
  <c r="E2180" i="6"/>
  <c r="E2181" i="6"/>
  <c r="E2182" i="6"/>
  <c r="E2183" i="6"/>
  <c r="E2184" i="6"/>
  <c r="E2185" i="6"/>
  <c r="E2186" i="6"/>
  <c r="E2187" i="6"/>
  <c r="E2188" i="6"/>
  <c r="E2189" i="6"/>
  <c r="E2190" i="6"/>
  <c r="E2191" i="6"/>
  <c r="E2192" i="6"/>
  <c r="E2193" i="6"/>
  <c r="E2194" i="6"/>
  <c r="E2195" i="6"/>
  <c r="E2196" i="6"/>
  <c r="E2197" i="6"/>
  <c r="E2198" i="6"/>
  <c r="E2199" i="6"/>
  <c r="E2200" i="6"/>
  <c r="E2201" i="6"/>
  <c r="E2202" i="6"/>
  <c r="E2203" i="6"/>
  <c r="E2204" i="6"/>
  <c r="E2205" i="6"/>
  <c r="E2206" i="6"/>
  <c r="E2207" i="6"/>
  <c r="E2208" i="6"/>
  <c r="E2209" i="6"/>
  <c r="E2210" i="6"/>
  <c r="E2211" i="6"/>
  <c r="E2212" i="6"/>
  <c r="E2213" i="6"/>
  <c r="E2214" i="6"/>
  <c r="E2215" i="6"/>
  <c r="E2216" i="6"/>
  <c r="E2217" i="6"/>
  <c r="E2218" i="6"/>
  <c r="E2219" i="6"/>
  <c r="E2220" i="6"/>
  <c r="E2221" i="6"/>
  <c r="E2222" i="6"/>
  <c r="E2223" i="6"/>
  <c r="E2224" i="6"/>
  <c r="E2225" i="6"/>
  <c r="E2226" i="6"/>
  <c r="E2227" i="6"/>
  <c r="E2228" i="6"/>
  <c r="E2229" i="6"/>
  <c r="E2230" i="6"/>
  <c r="E2231" i="6"/>
  <c r="E2232" i="6"/>
  <c r="E2233" i="6"/>
  <c r="E2234" i="6"/>
  <c r="E2235" i="6"/>
  <c r="E2236" i="6"/>
  <c r="E2237" i="6"/>
  <c r="E2238" i="6"/>
  <c r="E2239" i="6"/>
  <c r="E2240" i="6"/>
  <c r="E2241" i="6"/>
  <c r="E2242" i="6"/>
  <c r="E2243" i="6"/>
  <c r="E2244" i="6"/>
  <c r="E2245" i="6"/>
  <c r="E2246" i="6"/>
  <c r="E2247" i="6"/>
  <c r="E2248" i="6"/>
  <c r="E2249" i="6"/>
  <c r="E2250" i="6"/>
  <c r="E2251" i="6"/>
  <c r="E2252" i="6"/>
  <c r="E2253" i="6"/>
  <c r="E2254" i="6"/>
  <c r="E2255" i="6"/>
  <c r="E2256" i="6"/>
  <c r="E2257" i="6"/>
  <c r="E2258" i="6"/>
  <c r="E2259" i="6"/>
  <c r="E2260" i="6"/>
  <c r="E2261" i="6"/>
  <c r="E2262" i="6"/>
  <c r="E2263" i="6"/>
  <c r="E2264" i="6"/>
  <c r="E2265" i="6"/>
  <c r="E2266" i="6"/>
  <c r="E2267" i="6"/>
  <c r="E2268" i="6"/>
  <c r="E2269" i="6"/>
  <c r="E2270" i="6"/>
  <c r="E2271" i="6"/>
  <c r="E2272" i="6"/>
  <c r="E2273" i="6"/>
  <c r="E2274" i="6"/>
  <c r="E2275" i="6"/>
  <c r="E2276" i="6"/>
  <c r="E2277" i="6"/>
  <c r="E2278" i="6"/>
  <c r="E2279" i="6"/>
  <c r="E2280" i="6"/>
  <c r="E2281" i="6"/>
  <c r="E2282" i="6"/>
  <c r="E2283" i="6"/>
  <c r="E2284" i="6"/>
  <c r="E2285" i="6"/>
  <c r="E2286" i="6"/>
  <c r="E2287" i="6"/>
  <c r="E2288" i="6"/>
  <c r="E2289" i="6"/>
  <c r="E2290" i="6"/>
  <c r="E2291" i="6"/>
  <c r="E2292" i="6"/>
  <c r="E2293" i="6"/>
  <c r="E2294" i="6"/>
  <c r="E2295" i="6"/>
  <c r="E2296" i="6"/>
  <c r="E2297" i="6"/>
  <c r="E2298" i="6"/>
  <c r="E2299" i="6"/>
  <c r="E2300" i="6"/>
  <c r="E2301" i="6"/>
  <c r="E2302" i="6"/>
  <c r="E2303" i="6"/>
  <c r="E2304" i="6"/>
  <c r="E2305" i="6"/>
  <c r="E2306" i="6"/>
  <c r="E2307" i="6"/>
  <c r="E2308" i="6"/>
  <c r="E2309" i="6"/>
  <c r="E2310" i="6"/>
  <c r="E2311" i="6"/>
  <c r="E2312" i="6"/>
  <c r="E2313" i="6"/>
  <c r="E2314" i="6"/>
  <c r="E2315" i="6"/>
  <c r="E2316" i="6"/>
  <c r="E2317" i="6"/>
  <c r="E2318" i="6"/>
  <c r="E2319" i="6"/>
  <c r="E2320" i="6"/>
  <c r="E2321" i="6"/>
  <c r="E2322" i="6"/>
  <c r="E2323" i="6"/>
  <c r="E2324" i="6"/>
  <c r="E2325" i="6"/>
  <c r="E2326" i="6"/>
  <c r="E2327" i="6"/>
  <c r="E2328" i="6"/>
  <c r="E2329" i="6"/>
  <c r="E2330" i="6"/>
  <c r="E2331" i="6"/>
  <c r="E2332" i="6"/>
  <c r="E2333" i="6"/>
  <c r="E2334" i="6"/>
  <c r="E2335" i="6"/>
  <c r="E2336" i="6"/>
  <c r="E2337" i="6"/>
  <c r="E2338" i="6"/>
  <c r="E2339" i="6"/>
  <c r="E2340" i="6"/>
  <c r="E2341" i="6"/>
  <c r="E2342" i="6"/>
  <c r="E2343" i="6"/>
  <c r="E2344" i="6"/>
  <c r="E2345" i="6"/>
  <c r="E2346" i="6"/>
  <c r="E2347" i="6"/>
  <c r="E2348" i="6"/>
  <c r="E2349" i="6"/>
  <c r="E2350" i="6"/>
  <c r="E2351" i="6"/>
  <c r="E2352" i="6"/>
  <c r="E2353" i="6"/>
  <c r="E2354" i="6"/>
  <c r="E2355" i="6"/>
  <c r="E2356" i="6"/>
  <c r="E2357" i="6"/>
  <c r="E2358" i="6"/>
  <c r="E2359" i="6"/>
  <c r="E2360" i="6"/>
  <c r="E2361" i="6"/>
  <c r="E2362" i="6"/>
  <c r="E2363" i="6"/>
  <c r="E2364" i="6"/>
  <c r="E2365" i="6"/>
  <c r="E2366" i="6"/>
  <c r="E2367" i="6"/>
  <c r="E2368" i="6"/>
  <c r="E2369" i="6"/>
  <c r="E2370" i="6"/>
  <c r="E2371" i="6"/>
  <c r="E2372" i="6"/>
  <c r="E2373" i="6"/>
  <c r="E2374" i="6"/>
  <c r="E2375" i="6"/>
  <c r="E2376" i="6"/>
  <c r="E2377" i="6"/>
  <c r="E2378" i="6"/>
  <c r="E2379" i="6"/>
  <c r="E2380" i="6"/>
  <c r="E2381" i="6"/>
  <c r="E2382" i="6"/>
  <c r="E2383" i="6"/>
  <c r="E2384" i="6"/>
  <c r="E2385" i="6"/>
  <c r="E2386" i="6"/>
  <c r="E2387" i="6"/>
  <c r="E2388" i="6"/>
  <c r="E2389" i="6"/>
  <c r="E2390" i="6"/>
  <c r="E2391" i="6"/>
  <c r="E2392" i="6"/>
  <c r="E2393" i="6"/>
  <c r="E2394" i="6"/>
  <c r="E2395" i="6"/>
  <c r="E2396" i="6"/>
  <c r="E2397" i="6"/>
  <c r="E2398" i="6"/>
  <c r="E2399" i="6"/>
  <c r="E2400" i="6"/>
  <c r="E2401" i="6"/>
  <c r="E2402" i="6"/>
  <c r="E2403" i="6"/>
  <c r="E2404" i="6"/>
  <c r="E2405" i="6"/>
  <c r="E2406" i="6"/>
  <c r="E2407" i="6"/>
  <c r="E2408" i="6"/>
  <c r="E2409" i="6"/>
  <c r="E2410" i="6"/>
  <c r="E2411" i="6"/>
  <c r="E2412" i="6"/>
  <c r="E2413" i="6"/>
  <c r="E2414" i="6"/>
  <c r="E2415" i="6"/>
  <c r="E2416" i="6"/>
  <c r="E2417" i="6"/>
  <c r="E2418" i="6"/>
  <c r="E2419" i="6"/>
  <c r="E2420" i="6"/>
  <c r="E2421" i="6"/>
  <c r="E2422" i="6"/>
  <c r="E2423" i="6"/>
  <c r="E2424" i="6"/>
  <c r="E2425" i="6"/>
  <c r="E2426" i="6"/>
  <c r="E2427" i="6"/>
  <c r="E2428" i="6"/>
  <c r="E2429" i="6"/>
  <c r="E2430" i="6"/>
  <c r="E2431" i="6"/>
  <c r="E2432" i="6"/>
  <c r="E2433" i="6"/>
  <c r="E2434" i="6"/>
  <c r="E2435" i="6"/>
  <c r="E2436" i="6"/>
  <c r="E2437" i="6"/>
  <c r="E2438" i="6"/>
  <c r="E2439" i="6"/>
  <c r="E2440" i="6"/>
  <c r="E2441" i="6"/>
  <c r="E2442" i="6"/>
  <c r="E2443" i="6"/>
  <c r="E2444" i="6"/>
  <c r="E2445" i="6"/>
  <c r="E2446" i="6"/>
  <c r="E2447" i="6"/>
  <c r="E2448" i="6"/>
  <c r="E2449" i="6"/>
  <c r="E2450" i="6"/>
  <c r="E2451" i="6"/>
  <c r="E2452" i="6"/>
  <c r="E2453" i="6"/>
  <c r="E2454" i="6"/>
  <c r="E2455" i="6"/>
  <c r="E2456" i="6"/>
  <c r="E2457" i="6"/>
  <c r="E2458" i="6"/>
  <c r="E2459" i="6"/>
  <c r="E2460" i="6"/>
  <c r="E2461" i="6"/>
  <c r="E2462" i="6"/>
  <c r="E2463" i="6"/>
  <c r="E2464" i="6"/>
  <c r="E2465" i="6"/>
  <c r="E2466" i="6"/>
  <c r="E2467" i="6"/>
  <c r="E2468" i="6"/>
  <c r="E2469" i="6"/>
  <c r="E2470" i="6"/>
  <c r="E2471" i="6"/>
  <c r="E2472" i="6"/>
  <c r="E2473" i="6"/>
  <c r="E2474" i="6"/>
  <c r="E2475" i="6"/>
  <c r="E2476" i="6"/>
  <c r="E2477" i="6"/>
  <c r="E2478" i="6"/>
  <c r="E2479" i="6"/>
  <c r="E2480" i="6"/>
  <c r="E2481" i="6"/>
  <c r="E2482" i="6"/>
  <c r="E2483" i="6"/>
  <c r="E2484" i="6"/>
  <c r="E2485" i="6"/>
  <c r="E2486" i="6"/>
  <c r="E2487" i="6"/>
  <c r="E2488" i="6"/>
  <c r="E2489" i="6"/>
  <c r="E2490" i="6"/>
  <c r="E2491" i="6"/>
  <c r="E2492" i="6"/>
  <c r="E2493" i="6"/>
  <c r="E2494" i="6"/>
  <c r="E2495" i="6"/>
  <c r="E2496" i="6"/>
  <c r="E2497" i="6"/>
  <c r="E2498" i="6"/>
  <c r="E2499" i="6"/>
  <c r="E2500" i="6"/>
  <c r="E2501" i="6"/>
  <c r="E2502" i="6"/>
  <c r="E2503" i="6"/>
  <c r="E2504" i="6"/>
  <c r="E2505" i="6"/>
  <c r="E2506" i="6"/>
  <c r="E2507" i="6"/>
  <c r="E2508" i="6"/>
  <c r="E2509" i="6"/>
  <c r="E2510" i="6"/>
  <c r="E2511" i="6"/>
  <c r="E2512" i="6"/>
  <c r="E2513" i="6"/>
  <c r="E2514" i="6"/>
  <c r="E2515" i="6"/>
  <c r="E2516" i="6"/>
  <c r="E2517" i="6"/>
  <c r="E2518" i="6"/>
  <c r="E2519" i="6"/>
  <c r="E2520" i="6"/>
  <c r="E2521" i="6"/>
  <c r="E2522" i="6"/>
  <c r="E2523" i="6"/>
  <c r="E2524" i="6"/>
  <c r="E2525" i="6"/>
  <c r="E2526" i="6"/>
  <c r="E2527" i="6"/>
  <c r="E2528" i="6"/>
  <c r="E2529" i="6"/>
  <c r="E2530" i="6"/>
  <c r="E2531" i="6"/>
  <c r="E2532" i="6"/>
  <c r="E2533" i="6"/>
  <c r="E2534" i="6"/>
  <c r="E2535" i="6"/>
  <c r="E2536" i="6"/>
  <c r="E2537" i="6"/>
  <c r="E2538" i="6"/>
  <c r="E2539" i="6"/>
  <c r="E2540" i="6"/>
  <c r="E2541" i="6"/>
  <c r="E2542" i="6"/>
  <c r="E2543" i="6"/>
  <c r="E2544" i="6"/>
  <c r="E2545" i="6"/>
  <c r="E2546" i="6"/>
  <c r="E2547" i="6"/>
  <c r="E2548" i="6"/>
  <c r="E2549" i="6"/>
  <c r="E2550" i="6"/>
  <c r="E2551" i="6"/>
  <c r="E2552" i="6"/>
  <c r="E2553" i="6"/>
  <c r="E2554" i="6"/>
  <c r="E2555" i="6"/>
  <c r="E2556" i="6"/>
  <c r="E2557" i="6"/>
  <c r="E2558" i="6"/>
  <c r="E2559" i="6"/>
  <c r="E2560" i="6"/>
  <c r="E2561" i="6"/>
  <c r="E2562" i="6"/>
  <c r="E2563" i="6"/>
  <c r="E2564" i="6"/>
  <c r="E2565" i="6"/>
  <c r="E2566" i="6"/>
  <c r="E2567" i="6"/>
  <c r="E2568" i="6"/>
  <c r="E2569" i="6"/>
  <c r="E2570" i="6"/>
  <c r="E2571" i="6"/>
  <c r="E2572" i="6"/>
  <c r="E2573" i="6"/>
  <c r="E2574" i="6"/>
  <c r="E2575" i="6"/>
  <c r="E2576" i="6"/>
  <c r="E2577" i="6"/>
  <c r="E2578" i="6"/>
  <c r="E2579" i="6"/>
  <c r="E2580" i="6"/>
  <c r="E2581" i="6"/>
  <c r="E2582" i="6"/>
  <c r="E2583" i="6"/>
  <c r="E2584" i="6"/>
  <c r="E2585" i="6"/>
  <c r="E2586" i="6"/>
  <c r="E2587" i="6"/>
  <c r="E2588" i="6"/>
  <c r="E2589" i="6"/>
  <c r="E2590" i="6"/>
  <c r="E2591" i="6"/>
  <c r="E2592" i="6"/>
  <c r="E2593" i="6"/>
  <c r="E2594" i="6"/>
  <c r="E2595" i="6"/>
  <c r="E2596" i="6"/>
  <c r="E2597" i="6"/>
  <c r="E2598" i="6"/>
  <c r="E2599" i="6"/>
  <c r="E2600" i="6"/>
  <c r="E2601" i="6"/>
  <c r="E2602" i="6"/>
  <c r="E2603" i="6"/>
  <c r="E2604" i="6"/>
  <c r="E2605" i="6"/>
  <c r="E2606" i="6"/>
  <c r="E2607" i="6"/>
  <c r="E2608" i="6"/>
  <c r="E2609" i="6"/>
  <c r="E2610" i="6"/>
  <c r="E2611" i="6"/>
  <c r="E2612" i="6"/>
  <c r="E2613" i="6"/>
  <c r="E2614" i="6"/>
  <c r="E2615" i="6"/>
  <c r="E2616" i="6"/>
  <c r="E2617" i="6"/>
  <c r="E2618" i="6"/>
  <c r="E2619" i="6"/>
  <c r="E2620" i="6"/>
  <c r="E2621" i="6"/>
  <c r="E2622" i="6"/>
  <c r="E2623" i="6"/>
  <c r="E2624" i="6"/>
  <c r="E2625" i="6"/>
  <c r="E2626" i="6"/>
  <c r="E2627" i="6"/>
  <c r="E2628" i="6"/>
  <c r="E2629" i="6"/>
  <c r="E2630" i="6"/>
  <c r="E2631" i="6"/>
  <c r="E2632" i="6"/>
  <c r="E2633" i="6"/>
  <c r="E2634" i="6"/>
  <c r="E2635" i="6"/>
  <c r="E2636" i="6"/>
  <c r="E2637" i="6"/>
  <c r="E2638" i="6"/>
  <c r="E2639" i="6"/>
  <c r="E2640" i="6"/>
  <c r="E2641" i="6"/>
  <c r="E2642" i="6"/>
  <c r="E2643" i="6"/>
  <c r="E2644" i="6"/>
  <c r="E2645" i="6"/>
  <c r="E2646" i="6"/>
  <c r="E2647" i="6"/>
  <c r="E2648" i="6"/>
  <c r="E2649" i="6"/>
  <c r="E2650" i="6"/>
  <c r="E2651" i="6"/>
  <c r="E2652" i="6"/>
  <c r="E2653" i="6"/>
  <c r="E2654" i="6"/>
  <c r="E2655" i="6"/>
  <c r="E2656" i="6"/>
  <c r="E24" i="6" l="1"/>
  <c r="D24" i="6"/>
  <c r="C24" i="6"/>
  <c r="E23" i="6"/>
  <c r="D23" i="6"/>
  <c r="C23" i="6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2832" i="1"/>
  <c r="U283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U2986" i="1"/>
  <c r="V2985" i="1"/>
  <c r="U2985" i="1"/>
  <c r="V2984" i="1"/>
  <c r="U2984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50" i="1"/>
  <c r="U250" i="1"/>
  <c r="V689" i="1"/>
  <c r="U689" i="1"/>
  <c r="V713" i="1"/>
  <c r="U713" i="1"/>
  <c r="V621" i="1"/>
  <c r="U621" i="1"/>
  <c r="V1972" i="1"/>
  <c r="U1972" i="1"/>
  <c r="V586" i="1"/>
  <c r="U586" i="1"/>
  <c r="V834" i="1"/>
  <c r="U834" i="1"/>
  <c r="V809" i="1"/>
  <c r="U809" i="1"/>
  <c r="V511" i="1"/>
  <c r="U511" i="1"/>
  <c r="V509" i="1"/>
  <c r="U509" i="1"/>
  <c r="V647" i="1"/>
  <c r="U647" i="1"/>
  <c r="V1020" i="1"/>
  <c r="U1020" i="1"/>
  <c r="V1082" i="1"/>
  <c r="U1082" i="1"/>
  <c r="V1063" i="1"/>
  <c r="U1063" i="1"/>
  <c r="V1068" i="1"/>
  <c r="U1068" i="1"/>
  <c r="V1067" i="1"/>
  <c r="U1067" i="1"/>
  <c r="V928" i="1"/>
  <c r="U928" i="1"/>
  <c r="V872" i="1"/>
  <c r="U872" i="1"/>
  <c r="V868" i="1"/>
  <c r="U868" i="1"/>
  <c r="V867" i="1"/>
  <c r="U867" i="1"/>
  <c r="V866" i="1"/>
  <c r="U866" i="1"/>
  <c r="V870" i="1"/>
  <c r="U870" i="1"/>
  <c r="V869" i="1"/>
  <c r="U869" i="1"/>
  <c r="V863" i="1"/>
  <c r="U863" i="1"/>
  <c r="V860" i="1"/>
  <c r="U860" i="1"/>
  <c r="V862" i="1"/>
  <c r="U862" i="1"/>
  <c r="V861" i="1"/>
  <c r="U861" i="1"/>
  <c r="V453" i="1"/>
  <c r="U453" i="1"/>
  <c r="V452" i="1"/>
  <c r="U452" i="1"/>
  <c r="V454" i="1"/>
  <c r="U454" i="1"/>
  <c r="V451" i="1"/>
  <c r="U451" i="1"/>
  <c r="V2103" i="1"/>
  <c r="U2103" i="1"/>
  <c r="A24" i="6"/>
  <c r="A23" i="6"/>
  <c r="U704" i="1"/>
  <c r="V704" i="1"/>
  <c r="U225" i="1"/>
  <c r="V225" i="1"/>
  <c r="U227" i="1"/>
  <c r="V227" i="1"/>
  <c r="U228" i="1"/>
  <c r="V228" i="1"/>
  <c r="U299" i="1"/>
  <c r="V299" i="1"/>
  <c r="U237" i="1"/>
  <c r="V237" i="1"/>
  <c r="U240" i="1"/>
  <c r="V240" i="1"/>
  <c r="U241" i="1"/>
  <c r="V241" i="1"/>
  <c r="U245" i="1"/>
  <c r="V245" i="1"/>
  <c r="U253" i="1"/>
  <c r="V253" i="1"/>
  <c r="U303" i="1"/>
  <c r="V303" i="1"/>
  <c r="U255" i="1"/>
  <c r="V255" i="1"/>
  <c r="U260" i="1"/>
  <c r="V260" i="1"/>
  <c r="U266" i="1"/>
  <c r="V266" i="1"/>
  <c r="U269" i="1"/>
  <c r="V269" i="1"/>
  <c r="U290" i="1"/>
  <c r="V290" i="1"/>
  <c r="U292" i="1"/>
  <c r="V292" i="1"/>
  <c r="U293" i="1"/>
  <c r="V293" i="1"/>
  <c r="U447" i="1"/>
  <c r="V447" i="1"/>
  <c r="U407" i="1"/>
  <c r="V407" i="1"/>
  <c r="U406" i="1"/>
  <c r="V406" i="1"/>
  <c r="U296" i="1"/>
  <c r="V296" i="1"/>
  <c r="U297" i="1"/>
  <c r="V297" i="1"/>
  <c r="U307" i="1"/>
  <c r="V307" i="1"/>
  <c r="U308" i="1"/>
  <c r="V308" i="1"/>
  <c r="U309" i="1"/>
  <c r="V309" i="1"/>
  <c r="U310" i="1"/>
  <c r="V310" i="1"/>
  <c r="U311" i="1"/>
  <c r="V311" i="1"/>
  <c r="U312" i="1"/>
  <c r="V312" i="1"/>
  <c r="U313" i="1"/>
  <c r="V313" i="1"/>
  <c r="U314" i="1"/>
  <c r="V314" i="1"/>
  <c r="U315" i="1"/>
  <c r="V315" i="1"/>
  <c r="U316" i="1"/>
  <c r="V316" i="1"/>
  <c r="U317" i="1"/>
  <c r="V317" i="1"/>
  <c r="U327" i="1"/>
  <c r="V327" i="1"/>
  <c r="U263" i="1"/>
  <c r="V263" i="1"/>
  <c r="U264" i="1"/>
  <c r="V264" i="1"/>
  <c r="U340" i="1"/>
  <c r="V340" i="1"/>
  <c r="U347" i="1"/>
  <c r="V347" i="1"/>
  <c r="U352" i="1"/>
  <c r="V352" i="1"/>
  <c r="U362" i="1"/>
  <c r="V362" i="1"/>
  <c r="U402" i="1"/>
  <c r="V402" i="1"/>
  <c r="U365" i="1"/>
  <c r="V365" i="1"/>
  <c r="U371" i="1"/>
  <c r="V371" i="1"/>
  <c r="U376" i="1"/>
  <c r="V376" i="1"/>
  <c r="U391" i="1"/>
  <c r="V391" i="1"/>
  <c r="U393" i="1"/>
  <c r="V393" i="1"/>
  <c r="U396" i="1"/>
  <c r="V396" i="1"/>
  <c r="U399" i="1"/>
  <c r="V399" i="1"/>
  <c r="U401" i="1"/>
  <c r="V401" i="1"/>
  <c r="U403" i="1"/>
  <c r="V403" i="1"/>
  <c r="U394" i="1"/>
  <c r="V394" i="1"/>
  <c r="U395" i="1"/>
  <c r="V395" i="1"/>
  <c r="U408" i="1"/>
  <c r="V408" i="1"/>
  <c r="U417" i="1"/>
  <c r="V417" i="1"/>
  <c r="U418" i="1"/>
  <c r="V418" i="1"/>
  <c r="U422" i="1"/>
  <c r="V422" i="1"/>
  <c r="U423" i="1"/>
  <c r="V423" i="1"/>
  <c r="U427" i="1"/>
  <c r="V427" i="1"/>
  <c r="U428" i="1"/>
  <c r="V428" i="1"/>
  <c r="U429" i="1"/>
  <c r="V429" i="1"/>
  <c r="U431" i="1"/>
  <c r="V431" i="1"/>
  <c r="U437" i="1"/>
  <c r="V437" i="1"/>
  <c r="U622" i="1"/>
  <c r="V622" i="1"/>
  <c r="U623" i="1"/>
  <c r="V623" i="1"/>
  <c r="U624" i="1"/>
  <c r="V624" i="1"/>
  <c r="U641" i="1"/>
  <c r="V641" i="1"/>
  <c r="U648" i="1"/>
  <c r="V648" i="1"/>
  <c r="U674" i="1"/>
  <c r="V674" i="1"/>
  <c r="U681" i="1"/>
  <c r="V681" i="1"/>
  <c r="U706" i="1"/>
  <c r="V706" i="1"/>
  <c r="U710" i="1"/>
  <c r="V710" i="1"/>
  <c r="U711" i="1"/>
  <c r="V711" i="1"/>
  <c r="U718" i="1"/>
  <c r="V718" i="1"/>
  <c r="U717" i="1"/>
  <c r="V717" i="1"/>
  <c r="U776" i="1"/>
  <c r="V776" i="1"/>
  <c r="U782" i="1"/>
  <c r="V782" i="1"/>
  <c r="U784" i="1"/>
  <c r="V784" i="1"/>
  <c r="U780" i="1"/>
  <c r="V780" i="1"/>
  <c r="U783" i="1"/>
  <c r="V783" i="1"/>
  <c r="U779" i="1"/>
  <c r="V779" i="1"/>
  <c r="U781" i="1"/>
  <c r="V781" i="1"/>
  <c r="U775" i="1"/>
  <c r="V775" i="1"/>
  <c r="U773" i="1"/>
  <c r="V773" i="1"/>
  <c r="U774" i="1"/>
  <c r="V774" i="1"/>
  <c r="U719" i="1"/>
  <c r="V719" i="1"/>
  <c r="U715" i="1"/>
  <c r="V715" i="1"/>
  <c r="U712" i="1"/>
  <c r="V712" i="1"/>
  <c r="U579" i="1"/>
  <c r="V579" i="1"/>
  <c r="U678" i="1"/>
  <c r="V678" i="1"/>
  <c r="U961" i="1"/>
  <c r="V961" i="1"/>
  <c r="U777" i="1"/>
  <c r="V777" i="1"/>
  <c r="V998" i="1"/>
  <c r="V1032" i="1"/>
  <c r="V1031" i="1"/>
  <c r="V969" i="1"/>
  <c r="V1120" i="1"/>
  <c r="O19" i="5"/>
  <c r="N19" i="5" s="1"/>
  <c r="O18" i="5"/>
  <c r="N18" i="5"/>
  <c r="O17" i="5"/>
  <c r="N17" i="5" s="1"/>
  <c r="N4" i="5" s="1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O4" i="5" s="1"/>
  <c r="N9" i="5"/>
  <c r="M4" i="5"/>
  <c r="L4" i="5"/>
  <c r="K4" i="5"/>
  <c r="V3014" i="1"/>
  <c r="U3014" i="1"/>
  <c r="V3013" i="1"/>
  <c r="U3013" i="1"/>
  <c r="V3012" i="1"/>
  <c r="U3012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936" i="1"/>
  <c r="U2936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506" i="1"/>
  <c r="U2506" i="1"/>
  <c r="V1768" i="1"/>
  <c r="U1768" i="1"/>
  <c r="V1614" i="1"/>
  <c r="U1614" i="1"/>
  <c r="V1621" i="1"/>
  <c r="U1621" i="1"/>
  <c r="V1592" i="1"/>
  <c r="U1592" i="1"/>
  <c r="V1599" i="1"/>
  <c r="U1599" i="1"/>
  <c r="V1782" i="1"/>
  <c r="U1782" i="1"/>
  <c r="V1776" i="1"/>
  <c r="U1776" i="1"/>
  <c r="V162" i="1"/>
  <c r="U162" i="1"/>
  <c r="V1765" i="1"/>
  <c r="U1765" i="1"/>
  <c r="V1626" i="1"/>
  <c r="U1626" i="1"/>
  <c r="V1604" i="1"/>
  <c r="U1604" i="1"/>
  <c r="V82" i="1"/>
  <c r="U82" i="1"/>
  <c r="V1909" i="1"/>
  <c r="U1909" i="1"/>
  <c r="V84" i="1"/>
  <c r="U84" i="1"/>
  <c r="V79" i="1"/>
  <c r="U79" i="1"/>
  <c r="V1600" i="1"/>
  <c r="U1600" i="1"/>
  <c r="V1622" i="1"/>
  <c r="U1622" i="1"/>
  <c r="V83" i="1"/>
  <c r="U83" i="1"/>
  <c r="V1610" i="1"/>
  <c r="U1610" i="1"/>
  <c r="V1594" i="1"/>
  <c r="U1594" i="1"/>
  <c r="V1617" i="1"/>
  <c r="U1617" i="1"/>
  <c r="V1587" i="1"/>
  <c r="U1587" i="1"/>
  <c r="V1598" i="1"/>
  <c r="U1598" i="1"/>
  <c r="V2041" i="1"/>
  <c r="U2041" i="1"/>
  <c r="V2044" i="1"/>
  <c r="U2044" i="1"/>
  <c r="V2043" i="1"/>
  <c r="U2043" i="1"/>
  <c r="V1375" i="1"/>
  <c r="U1375" i="1"/>
  <c r="V1290" i="1"/>
  <c r="U1290" i="1"/>
  <c r="V1734" i="1"/>
  <c r="U1734" i="1"/>
  <c r="V503" i="1"/>
  <c r="U503" i="1"/>
  <c r="V1292" i="1"/>
  <c r="U1292" i="1"/>
  <c r="V95" i="1"/>
  <c r="U95" i="1"/>
  <c r="V1792" i="1"/>
  <c r="U1792" i="1"/>
  <c r="V177" i="1"/>
  <c r="U177" i="1"/>
  <c r="V1209" i="1"/>
  <c r="U1209" i="1"/>
  <c r="V2028" i="1"/>
  <c r="U2028" i="1"/>
  <c r="V1613" i="1"/>
  <c r="U1613" i="1"/>
  <c r="V1362" i="1"/>
  <c r="U1362" i="1"/>
  <c r="V549" i="1"/>
  <c r="U549" i="1"/>
  <c r="V1211" i="1"/>
  <c r="U1211" i="1"/>
  <c r="V1786" i="1"/>
  <c r="U1786" i="1"/>
  <c r="V1294" i="1"/>
  <c r="U1294" i="1"/>
  <c r="V1180" i="1"/>
  <c r="U1180" i="1"/>
  <c r="V1264" i="1"/>
  <c r="U1264" i="1"/>
  <c r="V1183" i="1"/>
  <c r="U1183" i="1"/>
  <c r="V1591" i="1"/>
  <c r="U1591" i="1"/>
  <c r="V940" i="1"/>
  <c r="U940" i="1"/>
  <c r="V1821" i="1"/>
  <c r="U1821" i="1"/>
  <c r="V680" i="1"/>
  <c r="U680" i="1"/>
  <c r="V699" i="1"/>
  <c r="U699" i="1"/>
  <c r="V723" i="1"/>
  <c r="U723" i="1"/>
  <c r="V1043" i="1"/>
  <c r="U1043" i="1"/>
  <c r="V1588" i="1"/>
  <c r="U1588" i="1"/>
  <c r="V1625" i="1"/>
  <c r="U1625" i="1"/>
  <c r="V1603" i="1"/>
  <c r="U1603" i="1"/>
  <c r="V1611" i="1"/>
  <c r="U1611" i="1"/>
  <c r="V1595" i="1"/>
  <c r="U1595" i="1"/>
  <c r="V1766" i="1"/>
  <c r="U1766" i="1"/>
  <c r="V1842" i="1"/>
  <c r="U1842" i="1"/>
  <c r="V1737" i="1"/>
  <c r="U1737" i="1"/>
  <c r="V1471" i="1"/>
  <c r="U1471" i="1"/>
  <c r="V1693" i="1"/>
  <c r="U1693" i="1"/>
  <c r="V1684" i="1"/>
  <c r="U1684" i="1"/>
  <c r="V1660" i="1"/>
  <c r="U1660" i="1"/>
  <c r="V1947" i="1"/>
  <c r="U1947" i="1"/>
  <c r="V380" i="1"/>
  <c r="U380" i="1"/>
  <c r="V1192" i="1"/>
  <c r="U1192" i="1"/>
  <c r="V845" i="1"/>
  <c r="U845" i="1"/>
  <c r="V1976" i="1"/>
  <c r="U1976" i="1"/>
  <c r="V873" i="1"/>
  <c r="U873" i="1"/>
  <c r="V1038" i="1"/>
  <c r="U1038" i="1"/>
  <c r="V1040" i="1"/>
  <c r="U1040" i="1"/>
  <c r="V1187" i="1"/>
  <c r="U1187" i="1"/>
  <c r="V812" i="1"/>
  <c r="U812" i="1"/>
  <c r="V524" i="1"/>
  <c r="U524" i="1"/>
  <c r="V804" i="1"/>
  <c r="U804" i="1"/>
  <c r="V496" i="1"/>
  <c r="U496" i="1"/>
  <c r="V304" i="1"/>
  <c r="U304" i="1"/>
  <c r="V461" i="1"/>
  <c r="U461" i="1"/>
  <c r="V455" i="1"/>
  <c r="U455" i="1"/>
  <c r="V1036" i="1"/>
  <c r="U1036" i="1"/>
  <c r="V1035" i="1"/>
  <c r="U1035" i="1"/>
  <c r="V2058" i="1"/>
  <c r="U2058" i="1"/>
  <c r="V203" i="1"/>
  <c r="U203" i="1"/>
  <c r="V210" i="1"/>
  <c r="U210" i="1"/>
  <c r="V202" i="1"/>
  <c r="U202" i="1"/>
  <c r="V209" i="1"/>
  <c r="U209" i="1"/>
  <c r="V1596" i="1"/>
  <c r="U1596" i="1"/>
  <c r="V1620" i="1"/>
  <c r="U1620" i="1"/>
  <c r="V1597" i="1"/>
  <c r="U1597" i="1"/>
  <c r="V1557" i="1"/>
  <c r="U1557" i="1"/>
  <c r="V1619" i="1"/>
  <c r="U1619" i="1"/>
  <c r="V1317" i="1"/>
  <c r="U1317" i="1"/>
  <c r="V889" i="1"/>
  <c r="U889" i="1"/>
  <c r="V222" i="1"/>
  <c r="U222" i="1"/>
  <c r="V1514" i="1"/>
  <c r="U1514" i="1"/>
  <c r="V1517" i="1"/>
  <c r="U1517" i="1"/>
  <c r="V54" i="1"/>
  <c r="U54" i="1"/>
  <c r="V1999" i="1"/>
  <c r="U1999" i="1"/>
  <c r="V2001" i="1"/>
  <c r="U2001" i="1"/>
  <c r="V968" i="1"/>
  <c r="U968" i="1"/>
  <c r="V346" i="1"/>
  <c r="U346" i="1"/>
  <c r="V247" i="1"/>
  <c r="U247" i="1"/>
  <c r="V249" i="1"/>
  <c r="U249" i="1"/>
  <c r="V234" i="1"/>
  <c r="U234" i="1"/>
  <c r="V420" i="1"/>
  <c r="U420" i="1"/>
  <c r="V887" i="1"/>
  <c r="U887" i="1"/>
  <c r="V412" i="1"/>
  <c r="U412" i="1"/>
  <c r="V1546" i="1"/>
  <c r="U1546" i="1"/>
  <c r="V96" i="1"/>
  <c r="U96" i="1"/>
  <c r="V108" i="1"/>
  <c r="U108" i="1"/>
  <c r="V790" i="1"/>
  <c r="U790" i="1"/>
  <c r="V788" i="1"/>
  <c r="U788" i="1"/>
  <c r="V1981" i="1"/>
  <c r="U1981" i="1"/>
  <c r="V1979" i="1"/>
  <c r="U1979" i="1"/>
  <c r="V2009" i="1"/>
  <c r="U2009" i="1"/>
  <c r="V850" i="1"/>
  <c r="U850" i="1"/>
  <c r="V1087" i="1"/>
  <c r="U1087" i="1"/>
  <c r="V1951" i="1"/>
  <c r="U1951" i="1"/>
  <c r="V20" i="1"/>
  <c r="U20" i="1"/>
  <c r="V16" i="1"/>
  <c r="U16" i="1"/>
  <c r="V18" i="1"/>
  <c r="U18" i="1"/>
  <c r="V2050" i="1"/>
  <c r="U2050" i="1"/>
  <c r="V1791" i="1"/>
  <c r="U1791" i="1"/>
  <c r="V1946" i="1"/>
  <c r="U1946" i="1"/>
  <c r="V1950" i="1"/>
  <c r="U1950" i="1"/>
  <c r="V1944" i="1"/>
  <c r="U1944" i="1"/>
  <c r="V1945" i="1"/>
  <c r="U1945" i="1"/>
  <c r="V1054" i="1"/>
  <c r="U1054" i="1"/>
  <c r="V1995" i="1"/>
  <c r="U1995" i="1"/>
  <c r="V50" i="1"/>
  <c r="U50" i="1"/>
  <c r="V576" i="1"/>
  <c r="U576" i="1"/>
  <c r="V1430" i="1"/>
  <c r="U1430" i="1"/>
  <c r="V1431" i="1"/>
  <c r="U1431" i="1"/>
  <c r="V1771" i="1"/>
  <c r="U1771" i="1"/>
  <c r="V1785" i="1"/>
  <c r="U1785" i="1"/>
  <c r="V1784" i="1"/>
  <c r="U1784" i="1"/>
  <c r="V1763" i="1"/>
  <c r="U1763" i="1"/>
  <c r="V941" i="1"/>
  <c r="U941" i="1"/>
  <c r="V1023" i="1"/>
  <c r="U1023" i="1"/>
  <c r="V1028" i="1"/>
  <c r="U1028" i="1"/>
  <c r="V1027" i="1"/>
  <c r="U1027" i="1"/>
  <c r="V1030" i="1"/>
  <c r="U1030" i="1"/>
  <c r="V1655" i="1"/>
  <c r="U1655" i="1"/>
  <c r="V1638" i="1"/>
  <c r="U1638" i="1"/>
  <c r="V32" i="1"/>
  <c r="U32" i="1"/>
  <c r="V28" i="1"/>
  <c r="U28" i="1"/>
  <c r="V786" i="1"/>
  <c r="U786" i="1"/>
  <c r="V1009" i="1"/>
  <c r="U1009" i="1"/>
  <c r="V1008" i="1"/>
  <c r="U1008" i="1"/>
  <c r="V1057" i="1"/>
  <c r="U1057" i="1"/>
  <c r="V1056" i="1"/>
  <c r="U1056" i="1"/>
  <c r="V1042" i="1"/>
  <c r="U1042" i="1"/>
  <c r="V984" i="1"/>
  <c r="U984" i="1"/>
  <c r="V1138" i="1"/>
  <c r="U1138" i="1"/>
  <c r="V1357" i="1"/>
  <c r="U1357" i="1"/>
  <c r="V1935" i="1"/>
  <c r="U1935" i="1"/>
  <c r="V2014" i="1"/>
  <c r="U2014" i="1"/>
  <c r="V2012" i="1"/>
  <c r="U2012" i="1"/>
  <c r="V2015" i="1"/>
  <c r="U2015" i="1"/>
  <c r="V2013" i="1"/>
  <c r="U2013" i="1"/>
  <c r="V1223" i="1"/>
  <c r="U1223" i="1"/>
  <c r="V605" i="1"/>
  <c r="U605" i="1"/>
  <c r="V693" i="1"/>
  <c r="U693" i="1"/>
  <c r="V156" i="1"/>
  <c r="U156" i="1"/>
  <c r="V154" i="1"/>
  <c r="U154" i="1"/>
  <c r="V159" i="1"/>
  <c r="U159" i="1"/>
  <c r="V1453" i="1"/>
  <c r="U1453" i="1"/>
  <c r="V1451" i="1"/>
  <c r="U1451" i="1"/>
  <c r="V1452" i="1"/>
  <c r="U1452" i="1"/>
  <c r="V1450" i="1"/>
  <c r="U1450" i="1"/>
  <c r="V1454" i="1"/>
  <c r="U1454" i="1"/>
  <c r="V289" i="1"/>
  <c r="U289" i="1"/>
  <c r="V1243" i="1"/>
  <c r="U1243" i="1"/>
  <c r="V885" i="1"/>
  <c r="U885" i="1"/>
  <c r="V179" i="1"/>
  <c r="U179" i="1"/>
  <c r="V197" i="1"/>
  <c r="U197" i="1"/>
  <c r="V268" i="1"/>
  <c r="U268" i="1"/>
  <c r="V383" i="1"/>
  <c r="U383" i="1"/>
  <c r="V334" i="1"/>
  <c r="U334" i="1"/>
  <c r="V224" i="1"/>
  <c r="U224" i="1"/>
  <c r="V252" i="1"/>
  <c r="U252" i="1"/>
  <c r="V372" i="1"/>
  <c r="U372" i="1"/>
  <c r="V438" i="1"/>
  <c r="U438" i="1"/>
  <c r="V302" i="1"/>
  <c r="U302" i="1"/>
  <c r="V390" i="1"/>
  <c r="U390" i="1"/>
  <c r="V366" i="1"/>
  <c r="U366" i="1"/>
  <c r="V373" i="1"/>
  <c r="U373" i="1"/>
  <c r="V330" i="1"/>
  <c r="U330" i="1"/>
  <c r="V375" i="1"/>
  <c r="U375" i="1"/>
  <c r="V361" i="1"/>
  <c r="U361" i="1"/>
  <c r="V353" i="1"/>
  <c r="U353" i="1"/>
  <c r="V239" i="1"/>
  <c r="U239" i="1"/>
  <c r="V295" i="1"/>
  <c r="U295" i="1"/>
  <c r="V392" i="1"/>
  <c r="U392" i="1"/>
  <c r="V267" i="1"/>
  <c r="U267" i="1"/>
  <c r="V242" i="1"/>
  <c r="U242" i="1"/>
  <c r="V259" i="1"/>
  <c r="U259" i="1"/>
  <c r="V1816" i="1"/>
  <c r="U1816" i="1"/>
  <c r="V1817" i="1"/>
  <c r="U1817" i="1"/>
  <c r="V1818" i="1"/>
  <c r="U1818" i="1"/>
  <c r="V1822" i="1"/>
  <c r="U1822" i="1"/>
  <c r="V1823" i="1"/>
  <c r="U1823" i="1"/>
  <c r="V1826" i="1"/>
  <c r="U1826" i="1"/>
  <c r="V1827" i="1"/>
  <c r="U1827" i="1"/>
  <c r="V1828" i="1"/>
  <c r="U1828" i="1"/>
  <c r="V1833" i="1"/>
  <c r="U1833" i="1"/>
  <c r="V1834" i="1"/>
  <c r="U1834" i="1"/>
  <c r="V1835" i="1"/>
  <c r="U1835" i="1"/>
  <c r="V2119" i="1"/>
  <c r="U2119" i="1"/>
  <c r="V2102" i="1"/>
  <c r="U2102" i="1"/>
  <c r="V2101" i="1"/>
  <c r="U2101" i="1"/>
  <c r="V2116" i="1"/>
  <c r="U2116" i="1"/>
  <c r="V2110" i="1"/>
  <c r="U2110" i="1"/>
  <c r="V2107" i="1"/>
  <c r="U2107" i="1"/>
  <c r="V2106" i="1"/>
  <c r="U2106" i="1"/>
  <c r="V2104" i="1"/>
  <c r="U2104" i="1"/>
  <c r="V2092" i="1"/>
  <c r="U2092" i="1"/>
  <c r="V2090" i="1"/>
  <c r="U2090" i="1"/>
  <c r="V2087" i="1"/>
  <c r="U2087" i="1"/>
  <c r="V2085" i="1"/>
  <c r="U2085" i="1"/>
  <c r="V2080" i="1"/>
  <c r="U2080" i="1"/>
  <c r="V2079" i="1"/>
  <c r="U2079" i="1"/>
  <c r="V2078" i="1"/>
  <c r="U2078" i="1"/>
  <c r="V2077" i="1"/>
  <c r="U2077" i="1"/>
  <c r="V2123" i="1"/>
  <c r="U2123" i="1"/>
  <c r="V2122" i="1"/>
  <c r="U2122" i="1"/>
  <c r="V2121" i="1"/>
  <c r="U2121" i="1"/>
  <c r="V2120" i="1"/>
  <c r="U2120" i="1"/>
  <c r="V2030" i="1"/>
  <c r="U2030" i="1"/>
  <c r="V2135" i="1"/>
  <c r="U213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78" i="1"/>
  <c r="U1978" i="1"/>
  <c r="V1939" i="1"/>
  <c r="U1939" i="1"/>
  <c r="V1484" i="1"/>
  <c r="U1484" i="1"/>
  <c r="V1483" i="1"/>
  <c r="U1483" i="1"/>
  <c r="V1485" i="1"/>
  <c r="U1485" i="1"/>
  <c r="V1466" i="1"/>
  <c r="U1466" i="1"/>
  <c r="V1480" i="1"/>
  <c r="U1480" i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58" i="1"/>
  <c r="U1458" i="1"/>
  <c r="V1457" i="1"/>
  <c r="U1457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14" i="1"/>
  <c r="U1414" i="1"/>
  <c r="V1413" i="1"/>
  <c r="U1413" i="1"/>
  <c r="V1412" i="1"/>
  <c r="U1412" i="1"/>
  <c r="V1411" i="1"/>
  <c r="U1411" i="1"/>
  <c r="V1410" i="1"/>
  <c r="U1410" i="1"/>
  <c r="V1406" i="1"/>
  <c r="U1406" i="1"/>
  <c r="V1405" i="1"/>
  <c r="U1405" i="1"/>
  <c r="V1404" i="1"/>
  <c r="U1404" i="1"/>
  <c r="V1403" i="1"/>
  <c r="U1403" i="1"/>
  <c r="V1396" i="1"/>
  <c r="U1396" i="1"/>
  <c r="V1395" i="1"/>
  <c r="U1395" i="1"/>
  <c r="V1394" i="1"/>
  <c r="U1394" i="1"/>
  <c r="V1446" i="1"/>
  <c r="U1446" i="1"/>
  <c r="V1929" i="1"/>
  <c r="U1929" i="1"/>
  <c r="V1584" i="1"/>
  <c r="U1584" i="1"/>
  <c r="V1255" i="1"/>
  <c r="U1255" i="1"/>
  <c r="V1253" i="1"/>
  <c r="U1253" i="1"/>
  <c r="V1254" i="1"/>
  <c r="U1254" i="1"/>
  <c r="V1257" i="1"/>
  <c r="U1257" i="1"/>
  <c r="V1258" i="1"/>
  <c r="U1258" i="1"/>
  <c r="V1259" i="1"/>
  <c r="U1259" i="1"/>
  <c r="V1251" i="1"/>
  <c r="U1251" i="1"/>
  <c r="V1252" i="1"/>
  <c r="U1252" i="1"/>
  <c r="V1249" i="1"/>
  <c r="U1249" i="1"/>
  <c r="V1250" i="1"/>
  <c r="U1250" i="1"/>
  <c r="V1248" i="1"/>
  <c r="U1248" i="1"/>
  <c r="V1493" i="1"/>
  <c r="U1493" i="1"/>
  <c r="V1504" i="1"/>
  <c r="U1504" i="1"/>
  <c r="V1505" i="1"/>
  <c r="U1505" i="1"/>
  <c r="V1502" i="1"/>
  <c r="U1502" i="1"/>
  <c r="V1491" i="1"/>
  <c r="U1491" i="1"/>
  <c r="V1487" i="1"/>
  <c r="U1487" i="1"/>
  <c r="V1488" i="1"/>
  <c r="U1488" i="1"/>
  <c r="V1303" i="1"/>
  <c r="U1303" i="1"/>
  <c r="V1304" i="1"/>
  <c r="U1304" i="1"/>
  <c r="V1305" i="1"/>
  <c r="U1305" i="1"/>
  <c r="V1302" i="1"/>
  <c r="U1302" i="1"/>
  <c r="V1299" i="1"/>
  <c r="U1299" i="1"/>
  <c r="V1301" i="1"/>
  <c r="U1301" i="1"/>
  <c r="V1298" i="1"/>
  <c r="U1298" i="1"/>
  <c r="V1420" i="1"/>
  <c r="U1420" i="1"/>
  <c r="V1416" i="1"/>
  <c r="U1416" i="1"/>
  <c r="V1296" i="1"/>
  <c r="U1296" i="1"/>
  <c r="V1297" i="1"/>
  <c r="U1297" i="1"/>
  <c r="V1291" i="1"/>
  <c r="U1291" i="1"/>
  <c r="V1222" i="1"/>
  <c r="U1222" i="1"/>
  <c r="V1225" i="1"/>
  <c r="U1225" i="1"/>
  <c r="V1220" i="1"/>
  <c r="U1220" i="1"/>
  <c r="V1219" i="1"/>
  <c r="U1219" i="1"/>
  <c r="V1221" i="1"/>
  <c r="U1221" i="1"/>
  <c r="V1200" i="1"/>
  <c r="U1200" i="1"/>
  <c r="V1385" i="1"/>
  <c r="U1385" i="1"/>
  <c r="V1384" i="1"/>
  <c r="U1384" i="1"/>
  <c r="V1804" i="1"/>
  <c r="U1804" i="1"/>
  <c r="V1802" i="1"/>
  <c r="U1802" i="1"/>
  <c r="V1801" i="1"/>
  <c r="U1801" i="1"/>
  <c r="V1803" i="1"/>
  <c r="U1803" i="1"/>
  <c r="V1800" i="1"/>
  <c r="U1800" i="1"/>
  <c r="V1778" i="1"/>
  <c r="U1778" i="1"/>
  <c r="V1742" i="1"/>
  <c r="U1742" i="1"/>
  <c r="V1741" i="1"/>
  <c r="U1741" i="1"/>
  <c r="V1738" i="1"/>
  <c r="U1738" i="1"/>
  <c r="V1740" i="1"/>
  <c r="U1740" i="1"/>
  <c r="V1739" i="1"/>
  <c r="U1739" i="1"/>
  <c r="V1743" i="1"/>
  <c r="U1743" i="1"/>
  <c r="V1728" i="1"/>
  <c r="U1728" i="1"/>
  <c r="V1726" i="1"/>
  <c r="U1726" i="1"/>
  <c r="V1730" i="1"/>
  <c r="U1730" i="1"/>
  <c r="V1658" i="1"/>
  <c r="U1658" i="1"/>
  <c r="V1927" i="1"/>
  <c r="U1927" i="1"/>
  <c r="V1229" i="1"/>
  <c r="U1229" i="1"/>
  <c r="V1228" i="1"/>
  <c r="U1228" i="1"/>
  <c r="V1227" i="1"/>
  <c r="U1227" i="1"/>
  <c r="V1543" i="1"/>
  <c r="U1543" i="1"/>
  <c r="V1542" i="1"/>
  <c r="U1542" i="1"/>
  <c r="V1538" i="1"/>
  <c r="U1538" i="1"/>
  <c r="V1537" i="1"/>
  <c r="U1537" i="1"/>
  <c r="V1536" i="1"/>
  <c r="U1536" i="1"/>
  <c r="V1117" i="1"/>
  <c r="U1117" i="1"/>
  <c r="V1024" i="1"/>
  <c r="U1024" i="1"/>
  <c r="V1010" i="1"/>
  <c r="U1010" i="1"/>
  <c r="V987" i="1"/>
  <c r="U987" i="1"/>
  <c r="V855" i="1"/>
  <c r="U855" i="1"/>
  <c r="V546" i="1"/>
  <c r="U546" i="1"/>
  <c r="V477" i="1"/>
  <c r="U477" i="1"/>
  <c r="V444" i="1"/>
  <c r="U444" i="1"/>
  <c r="V254" i="1"/>
  <c r="U254" i="1"/>
  <c r="V298" i="1"/>
  <c r="U298" i="1"/>
  <c r="V1256" i="1"/>
  <c r="U1256" i="1"/>
  <c r="V291" i="1"/>
  <c r="U291" i="1"/>
  <c r="V230" i="1"/>
  <c r="U230" i="1"/>
  <c r="V70" i="1"/>
  <c r="U70" i="1"/>
  <c r="V68" i="1"/>
  <c r="U68" i="1"/>
  <c r="V67" i="1"/>
  <c r="U67" i="1"/>
  <c r="V46" i="1"/>
  <c r="U46" i="1"/>
  <c r="V1607" i="1"/>
  <c r="U1607" i="1"/>
  <c r="V981" i="1"/>
  <c r="U981" i="1"/>
  <c r="V574" i="1"/>
  <c r="U574" i="1"/>
  <c r="V74" i="1"/>
  <c r="U74" i="1"/>
  <c r="V73" i="1"/>
  <c r="U73" i="1"/>
  <c r="V72" i="1"/>
  <c r="U72" i="1"/>
  <c r="V1300" i="1"/>
  <c r="U1300" i="1"/>
  <c r="V1699" i="1"/>
  <c r="U1699" i="1"/>
  <c r="V791" i="1"/>
  <c r="U791" i="1"/>
  <c r="V425" i="1"/>
  <c r="U425" i="1"/>
  <c r="V69" i="1"/>
  <c r="U69" i="1"/>
  <c r="V1894" i="1"/>
  <c r="U1894" i="1"/>
  <c r="V1011" i="1"/>
  <c r="U1011" i="1"/>
  <c r="V1435" i="1"/>
  <c r="U1435" i="1"/>
  <c r="V1433" i="1"/>
  <c r="U1433" i="1"/>
  <c r="V1434" i="1"/>
  <c r="U1434" i="1"/>
  <c r="V1432" i="1"/>
  <c r="U1432" i="1"/>
  <c r="V593" i="1"/>
  <c r="U593" i="1"/>
  <c r="V1378" i="1"/>
  <c r="U1378" i="1"/>
  <c r="V700" i="1"/>
  <c r="U700" i="1"/>
  <c r="V2099" i="1"/>
  <c r="U2099" i="1"/>
  <c r="V1520" i="1"/>
  <c r="U1520" i="1"/>
  <c r="V2020" i="1"/>
  <c r="U2020" i="1"/>
  <c r="V1916" i="1"/>
  <c r="U1916" i="1"/>
  <c r="V223" i="1"/>
  <c r="U223" i="1"/>
  <c r="V1631" i="1"/>
  <c r="U1631" i="1"/>
  <c r="V1137" i="1"/>
  <c r="U1137" i="1"/>
  <c r="V554" i="1"/>
  <c r="U554" i="1"/>
  <c r="V1077" i="1"/>
  <c r="U1077" i="1"/>
  <c r="V1421" i="1"/>
  <c r="U1421" i="1"/>
  <c r="V1143" i="1"/>
  <c r="U1143" i="1"/>
  <c r="V1126" i="1"/>
  <c r="U1126" i="1"/>
  <c r="V1159" i="1"/>
  <c r="U1159" i="1"/>
  <c r="V118" i="1"/>
  <c r="U118" i="1"/>
  <c r="V1165" i="1"/>
  <c r="U1165" i="1"/>
  <c r="V805" i="1"/>
  <c r="U805" i="1"/>
  <c r="V937" i="1"/>
  <c r="U937" i="1"/>
  <c r="E2658" i="6" l="1"/>
  <c r="T5" i="1"/>
  <c r="T4" i="1"/>
  <c r="V881" i="1"/>
  <c r="U881" i="1"/>
  <c r="V880" i="1"/>
  <c r="U880" i="1"/>
  <c r="V2045" i="1"/>
  <c r="U2045" i="1"/>
  <c r="V2038" i="1"/>
  <c r="U2038" i="1"/>
  <c r="V2037" i="1"/>
  <c r="U2037" i="1"/>
  <c r="V2036" i="1"/>
  <c r="U2036" i="1"/>
  <c r="V2096" i="1"/>
  <c r="U2096" i="1"/>
  <c r="V1686" i="1"/>
  <c r="U1686" i="1"/>
  <c r="V364" i="1"/>
  <c r="U364" i="1"/>
  <c r="V2025" i="1"/>
  <c r="U2025" i="1"/>
  <c r="V2057" i="1"/>
  <c r="U2057" i="1"/>
  <c r="V2056" i="1"/>
  <c r="U2056" i="1"/>
  <c r="V2055" i="1"/>
  <c r="U2055" i="1"/>
  <c r="V2133" i="1"/>
  <c r="U2133" i="1"/>
  <c r="V1347" i="1"/>
  <c r="U1347" i="1"/>
  <c r="V1615" i="1"/>
  <c r="U1615" i="1"/>
  <c r="V2042" i="1"/>
  <c r="U2042" i="1"/>
  <c r="V138" i="1"/>
  <c r="U138" i="1"/>
  <c r="V126" i="1"/>
  <c r="U126" i="1"/>
  <c r="V618" i="1"/>
  <c r="U618" i="1"/>
  <c r="V617" i="1"/>
  <c r="U617" i="1"/>
  <c r="V608" i="1"/>
  <c r="U608" i="1"/>
  <c r="V607" i="1"/>
  <c r="U607" i="1"/>
  <c r="V601" i="1"/>
  <c r="U601" i="1"/>
  <c r="V599" i="1"/>
  <c r="U599" i="1"/>
  <c r="V345" i="1"/>
  <c r="U345" i="1"/>
  <c r="V344" i="1"/>
  <c r="U344" i="1"/>
  <c r="V1022" i="1"/>
  <c r="U1022" i="1"/>
  <c r="V1099" i="1"/>
  <c r="U1099" i="1"/>
  <c r="V1100" i="1"/>
  <c r="U1100" i="1"/>
  <c r="V1630" i="1"/>
  <c r="U1630" i="1"/>
  <c r="V634" i="1"/>
  <c r="U634" i="1"/>
  <c r="V1704" i="1"/>
  <c r="U1704" i="1"/>
  <c r="V1772" i="1"/>
  <c r="U1772" i="1"/>
  <c r="V1482" i="1"/>
  <c r="U1482" i="1"/>
  <c r="V1507" i="1"/>
  <c r="U1507" i="1"/>
  <c r="V1506" i="1"/>
  <c r="U1506" i="1"/>
  <c r="V1440" i="1"/>
  <c r="U1440" i="1"/>
  <c r="V1439" i="1"/>
  <c r="U1439" i="1"/>
  <c r="V1276" i="1"/>
  <c r="U1276" i="1"/>
  <c r="V1242" i="1"/>
  <c r="U1242" i="1"/>
  <c r="V1235" i="1"/>
  <c r="U1235" i="1"/>
  <c r="V1212" i="1"/>
  <c r="U1212" i="1"/>
  <c r="V1210" i="1"/>
  <c r="U1210" i="1"/>
  <c r="V1093" i="1"/>
  <c r="U1093" i="1"/>
  <c r="V1015" i="1"/>
  <c r="U1015" i="1"/>
  <c r="V1014" i="1"/>
  <c r="U1014" i="1"/>
  <c r="V1013" i="1"/>
  <c r="U1013" i="1"/>
  <c r="V1007" i="1"/>
  <c r="U1007" i="1"/>
  <c r="V1005" i="1"/>
  <c r="U1005" i="1"/>
  <c r="V1004" i="1"/>
  <c r="U1004" i="1"/>
  <c r="V416" i="1"/>
  <c r="U416" i="1"/>
  <c r="V1873" i="1"/>
  <c r="U1873" i="1"/>
  <c r="V1874" i="1"/>
  <c r="U1874" i="1"/>
  <c r="V1092" i="1"/>
  <c r="U1092" i="1"/>
  <c r="V1545" i="1"/>
  <c r="U1545" i="1"/>
  <c r="V817" i="1"/>
  <c r="U817" i="1"/>
  <c r="V2005" i="1"/>
  <c r="U2005" i="1"/>
  <c r="V521" i="1"/>
  <c r="U521" i="1"/>
  <c r="V515" i="1"/>
  <c r="U515" i="1"/>
  <c r="V1761" i="1"/>
  <c r="U1761" i="1"/>
  <c r="V1781" i="1"/>
  <c r="U1781" i="1"/>
  <c r="V1998" i="1"/>
  <c r="U1998" i="1"/>
  <c r="V1985" i="1"/>
  <c r="U1985" i="1"/>
  <c r="V1986" i="1"/>
  <c r="U1986" i="1"/>
  <c r="V1987" i="1"/>
  <c r="U1987" i="1"/>
  <c r="V1989" i="1"/>
  <c r="U1989" i="1"/>
  <c r="V1996" i="1"/>
  <c r="U1996" i="1"/>
  <c r="V1988" i="1"/>
  <c r="U1988" i="1"/>
  <c r="V1990" i="1"/>
  <c r="U1990" i="1"/>
  <c r="V1991" i="1"/>
  <c r="U1991" i="1"/>
  <c r="V1992" i="1"/>
  <c r="U1992" i="1"/>
  <c r="V1993" i="1"/>
  <c r="U1993" i="1"/>
  <c r="V1994" i="1"/>
  <c r="U1994" i="1"/>
  <c r="V1997" i="1"/>
  <c r="U1997" i="1"/>
  <c r="V772" i="1"/>
  <c r="U772" i="1"/>
  <c r="V765" i="1"/>
  <c r="U765" i="1"/>
  <c r="V756" i="1"/>
  <c r="U756" i="1"/>
  <c r="V757" i="1"/>
  <c r="U757" i="1"/>
  <c r="V755" i="1"/>
  <c r="U755" i="1"/>
  <c r="V753" i="1"/>
  <c r="U753" i="1"/>
  <c r="V750" i="1"/>
  <c r="U750" i="1"/>
  <c r="V747" i="1"/>
  <c r="U747" i="1"/>
  <c r="V745" i="1"/>
  <c r="U745" i="1"/>
  <c r="V572" i="1"/>
  <c r="U572" i="1"/>
  <c r="V571" i="1"/>
  <c r="U571" i="1"/>
  <c r="V505" i="1"/>
  <c r="U505" i="1"/>
  <c r="V502" i="1"/>
  <c r="U502" i="1"/>
  <c r="V501" i="1"/>
  <c r="U501" i="1"/>
  <c r="V1062" i="1"/>
  <c r="U1062" i="1"/>
  <c r="V1076" i="1"/>
  <c r="U1076" i="1"/>
  <c r="V635" i="1"/>
  <c r="U635" i="1"/>
  <c r="V637" i="1"/>
  <c r="U637" i="1"/>
  <c r="V636" i="1"/>
  <c r="U636" i="1"/>
  <c r="V1670" i="1"/>
  <c r="U1670" i="1"/>
  <c r="V1764" i="1"/>
  <c r="U1764" i="1"/>
  <c r="V1725" i="1"/>
  <c r="U1725" i="1"/>
  <c r="V1709" i="1"/>
  <c r="U1709" i="1"/>
  <c r="V1706" i="1"/>
  <c r="U1706" i="1"/>
  <c r="V1549" i="1"/>
  <c r="U1549" i="1"/>
  <c r="V1268" i="1"/>
  <c r="U1268" i="1"/>
  <c r="V2029" i="1"/>
  <c r="U2029" i="1"/>
  <c r="V2018" i="1"/>
  <c r="U2018" i="1"/>
  <c r="V1308" i="1"/>
  <c r="U1308" i="1"/>
  <c r="V1790" i="1"/>
  <c r="U1790" i="1"/>
  <c r="V1787" i="1"/>
  <c r="U1787" i="1"/>
  <c r="V1789" i="1"/>
  <c r="U1789" i="1"/>
  <c r="V1793" i="1"/>
  <c r="U1793" i="1"/>
  <c r="V1788" i="1"/>
  <c r="U1788" i="1"/>
  <c r="V1970" i="1"/>
  <c r="U1970" i="1"/>
  <c r="V1969" i="1"/>
  <c r="U1969" i="1"/>
  <c r="V1968" i="1"/>
  <c r="U1968" i="1"/>
  <c r="V463" i="1"/>
  <c r="U463" i="1"/>
  <c r="V193" i="1"/>
  <c r="U193" i="1"/>
  <c r="V191" i="1"/>
  <c r="U191" i="1"/>
  <c r="V181" i="1"/>
  <c r="U181" i="1"/>
  <c r="V164" i="1"/>
  <c r="U164" i="1"/>
  <c r="V161" i="1"/>
  <c r="U161" i="1"/>
  <c r="V196" i="1"/>
  <c r="U196" i="1"/>
  <c r="V168" i="1"/>
  <c r="U168" i="1"/>
  <c r="V1900" i="1"/>
  <c r="U1900" i="1"/>
  <c r="V1508" i="1"/>
  <c r="U1508" i="1"/>
  <c r="V1807" i="1"/>
  <c r="U1807" i="1"/>
  <c r="V1752" i="1"/>
  <c r="U1752" i="1"/>
  <c r="V1084" i="1"/>
  <c r="U1084" i="1"/>
  <c r="V954" i="1"/>
  <c r="U954" i="1"/>
  <c r="V951" i="1"/>
  <c r="U951" i="1"/>
  <c r="V953" i="1"/>
  <c r="U953" i="1"/>
  <c r="V952" i="1"/>
  <c r="U952" i="1"/>
  <c r="V1723" i="1"/>
  <c r="U1723" i="1"/>
  <c r="V1724" i="1"/>
  <c r="U1724" i="1"/>
  <c r="V1727" i="1"/>
  <c r="U1727" i="1"/>
  <c r="V1722" i="1"/>
  <c r="U1722" i="1"/>
  <c r="V876" i="1"/>
  <c r="U876" i="1"/>
  <c r="V761" i="1"/>
  <c r="U761" i="1"/>
  <c r="V818" i="1"/>
  <c r="U818" i="1"/>
  <c r="V807" i="1"/>
  <c r="U807" i="1"/>
  <c r="V1637" i="1"/>
  <c r="U1637" i="1"/>
  <c r="V1762" i="1"/>
  <c r="U1762" i="1"/>
  <c r="V743" i="1"/>
  <c r="U743" i="1"/>
  <c r="V526" i="1"/>
  <c r="U526" i="1"/>
  <c r="V525" i="1"/>
  <c r="U525" i="1"/>
  <c r="V474" i="1"/>
  <c r="U474" i="1"/>
  <c r="V529" i="1"/>
  <c r="U529" i="1"/>
  <c r="V528" i="1"/>
  <c r="U528" i="1"/>
  <c r="V527" i="1"/>
  <c r="U527" i="1"/>
  <c r="V409" i="1"/>
  <c r="U409" i="1"/>
  <c r="V360" i="1"/>
  <c r="U360" i="1"/>
  <c r="V359" i="1"/>
  <c r="U359" i="1"/>
  <c r="V400" i="1"/>
  <c r="U400" i="1"/>
  <c r="V358" i="1"/>
  <c r="U358" i="1"/>
  <c r="V343" i="1"/>
  <c r="U343" i="1"/>
  <c r="V320" i="1"/>
  <c r="U320" i="1"/>
  <c r="V319" i="1"/>
  <c r="U319" i="1"/>
  <c r="V246" i="1"/>
  <c r="U246" i="1"/>
  <c r="V244" i="1"/>
  <c r="U244" i="1"/>
  <c r="V243" i="1"/>
  <c r="U243" i="1"/>
  <c r="V2100" i="1"/>
  <c r="U2100" i="1"/>
  <c r="V1974" i="1"/>
  <c r="U1974" i="1"/>
  <c r="V1973" i="1"/>
  <c r="U1973" i="1"/>
  <c r="V2003" i="1"/>
  <c r="U2003" i="1"/>
  <c r="V2002" i="1"/>
  <c r="U2002" i="1"/>
  <c r="V2000" i="1"/>
  <c r="U2000" i="1"/>
  <c r="V1467" i="1"/>
  <c r="U1467" i="1"/>
  <c r="V1151" i="1"/>
  <c r="U1151" i="1"/>
  <c r="V806" i="1"/>
  <c r="U806" i="1"/>
  <c r="V1516" i="1"/>
  <c r="U1516" i="1"/>
  <c r="V1895" i="1"/>
  <c r="U1895" i="1"/>
  <c r="V1312" i="1"/>
  <c r="U1312" i="1"/>
  <c r="V75" i="1"/>
  <c r="U75" i="1"/>
  <c r="V1368" i="1"/>
  <c r="U1368" i="1"/>
  <c r="V1315" i="1"/>
  <c r="U1315" i="1"/>
  <c r="V1855" i="1"/>
  <c r="U1855" i="1"/>
  <c r="V1899" i="1"/>
  <c r="U1899" i="1"/>
  <c r="V1902" i="1"/>
  <c r="U1902" i="1"/>
  <c r="V1875" i="1"/>
  <c r="U1875" i="1"/>
  <c r="V1886" i="1"/>
  <c r="U1886" i="1"/>
  <c r="V1888" i="1"/>
  <c r="U1888" i="1"/>
  <c r="V49" i="1"/>
  <c r="U49" i="1"/>
  <c r="V42" i="1"/>
  <c r="U42" i="1"/>
  <c r="V35" i="1"/>
  <c r="U35" i="1"/>
  <c r="V36" i="1"/>
  <c r="U36" i="1"/>
  <c r="V27" i="1"/>
  <c r="U27" i="1"/>
  <c r="V77" i="1"/>
  <c r="U77" i="1"/>
  <c r="V81" i="1"/>
  <c r="U81" i="1"/>
  <c r="V1574" i="1"/>
  <c r="U1574" i="1"/>
  <c r="V1563" i="1"/>
  <c r="U1563" i="1"/>
  <c r="V56" i="1"/>
  <c r="U56" i="1"/>
  <c r="V1851" i="1"/>
  <c r="U1851" i="1"/>
  <c r="V85" i="1"/>
  <c r="U85" i="1"/>
  <c r="V1856" i="1"/>
  <c r="U1856" i="1"/>
  <c r="V58" i="1"/>
  <c r="U58" i="1"/>
  <c r="V1710" i="1"/>
  <c r="U1710" i="1"/>
  <c r="V80" i="1"/>
  <c r="U80" i="1"/>
  <c r="V21" i="1"/>
  <c r="U21" i="1"/>
  <c r="V1316" i="1"/>
  <c r="U1316" i="1"/>
  <c r="V1912" i="1"/>
  <c r="U1912" i="1"/>
  <c r="V1515" i="1"/>
  <c r="U1515" i="1"/>
  <c r="V1518" i="1"/>
  <c r="U1518" i="1"/>
  <c r="V134" i="1"/>
  <c r="U134" i="1"/>
  <c r="V135" i="1"/>
  <c r="U135" i="1"/>
  <c r="V897" i="1"/>
  <c r="U897" i="1"/>
  <c r="V1555" i="1"/>
  <c r="U1555" i="1"/>
  <c r="V1231" i="1"/>
  <c r="U1231" i="1"/>
  <c r="V1237" i="1"/>
  <c r="U1237" i="1"/>
  <c r="V1241" i="1"/>
  <c r="U1241" i="1"/>
  <c r="V1244" i="1"/>
  <c r="U1244" i="1"/>
  <c r="V1905" i="1"/>
  <c r="U1905" i="1"/>
  <c r="V1876" i="1"/>
  <c r="U1876" i="1"/>
  <c r="V1906" i="1"/>
  <c r="U1906" i="1"/>
  <c r="V1907" i="1"/>
  <c r="U1907" i="1"/>
  <c r="V1881" i="1"/>
  <c r="U1881" i="1"/>
  <c r="V1882" i="1"/>
  <c r="U1882" i="1"/>
  <c r="V1898" i="1"/>
  <c r="U1898" i="1"/>
  <c r="V1901" i="1"/>
  <c r="U1901" i="1"/>
  <c r="V1745" i="1"/>
  <c r="U1745" i="1"/>
  <c r="V124" i="1"/>
  <c r="U124" i="1"/>
  <c r="V1573" i="1"/>
  <c r="U1573" i="1"/>
  <c r="V2052" i="1"/>
  <c r="U2052" i="1"/>
  <c r="V2053" i="1"/>
  <c r="U2053" i="1"/>
  <c r="V1647" i="1"/>
  <c r="U1647" i="1"/>
  <c r="V1646" i="1"/>
  <c r="U1646" i="1"/>
  <c r="V1865" i="1"/>
  <c r="U1865" i="1"/>
  <c r="V1470" i="1"/>
  <c r="U1470" i="1"/>
  <c r="V1469" i="1"/>
  <c r="U1469" i="1"/>
  <c r="V1472" i="1"/>
  <c r="U1472" i="1"/>
  <c r="V1616" i="1"/>
  <c r="U1616" i="1"/>
  <c r="V53" i="1"/>
  <c r="U53" i="1"/>
  <c r="V55" i="1"/>
  <c r="U55" i="1"/>
  <c r="V109" i="1"/>
  <c r="U109" i="1"/>
  <c r="V155" i="1"/>
  <c r="U155" i="1"/>
  <c r="V441" i="1"/>
  <c r="U441" i="1"/>
  <c r="V1318" i="1"/>
  <c r="U1318" i="1"/>
  <c r="V1319" i="1"/>
  <c r="U1319" i="1"/>
  <c r="V1868" i="1"/>
  <c r="U1868" i="1"/>
  <c r="V1627" i="1"/>
  <c r="U1627" i="1"/>
  <c r="V440" i="1"/>
  <c r="U440" i="1"/>
  <c r="V1121" i="1"/>
  <c r="U1121" i="1"/>
  <c r="V1122" i="1"/>
  <c r="U1122" i="1"/>
  <c r="V2034" i="1"/>
  <c r="U2034" i="1"/>
  <c r="V2062" i="1"/>
  <c r="U2062" i="1"/>
  <c r="V2065" i="1"/>
  <c r="U2065" i="1"/>
  <c r="V856" i="1"/>
  <c r="U856" i="1"/>
  <c r="V39" i="1"/>
  <c r="U39" i="1"/>
  <c r="V30" i="1"/>
  <c r="U30" i="1"/>
  <c r="V45" i="1"/>
  <c r="U45" i="1"/>
  <c r="V1155" i="1"/>
  <c r="U1155" i="1"/>
  <c r="V1544" i="1"/>
  <c r="U1544" i="1"/>
  <c r="V1233" i="1"/>
  <c r="U1233" i="1"/>
  <c r="V1238" i="1"/>
  <c r="U1238" i="1"/>
  <c r="V1232" i="1"/>
  <c r="U1232" i="1"/>
  <c r="V1896" i="1"/>
  <c r="U1896" i="1"/>
  <c r="V1910" i="1"/>
  <c r="U1910" i="1"/>
  <c r="V1878" i="1"/>
  <c r="U1878" i="1"/>
  <c r="V1879" i="1"/>
  <c r="U1879" i="1"/>
  <c r="V1923" i="1"/>
  <c r="U1923" i="1"/>
  <c r="V1924" i="1"/>
  <c r="U1924" i="1"/>
  <c r="V1883" i="1"/>
  <c r="U1883" i="1"/>
  <c r="V1966" i="1"/>
  <c r="U1966" i="1"/>
  <c r="V644" i="1"/>
  <c r="U644" i="1"/>
  <c r="V2048" i="1"/>
  <c r="U2048" i="1"/>
  <c r="V1554" i="1"/>
  <c r="U1554" i="1"/>
  <c r="V29" i="1"/>
  <c r="U29" i="1"/>
  <c r="V44" i="1"/>
  <c r="U44" i="1"/>
  <c r="V43" i="1"/>
  <c r="U43" i="1"/>
  <c r="V114" i="1"/>
  <c r="U114" i="1"/>
  <c r="V115" i="1"/>
  <c r="U115" i="1"/>
  <c r="V136" i="1"/>
  <c r="U136" i="1"/>
  <c r="V137" i="1"/>
  <c r="U137" i="1"/>
  <c r="V125" i="1"/>
  <c r="U125" i="1"/>
  <c r="V1193" i="1"/>
  <c r="U1193" i="1"/>
  <c r="V658" i="1"/>
  <c r="U658" i="1"/>
  <c r="V1188" i="1"/>
  <c r="U1188" i="1"/>
  <c r="V967" i="1"/>
  <c r="U967" i="1"/>
  <c r="V966" i="1"/>
  <c r="U966" i="1"/>
  <c r="V652" i="1"/>
  <c r="U652" i="1"/>
  <c r="V512" i="1"/>
  <c r="U512" i="1"/>
  <c r="V1185" i="1"/>
  <c r="U1185" i="1"/>
  <c r="V1184" i="1"/>
  <c r="U1184" i="1"/>
  <c r="V875" i="1"/>
  <c r="U875" i="1"/>
  <c r="V520" i="1"/>
  <c r="U520" i="1"/>
  <c r="V580" i="1"/>
  <c r="U580" i="1"/>
  <c r="V388" i="1"/>
  <c r="U388" i="1"/>
  <c r="V2063" i="1"/>
  <c r="U2063" i="1"/>
  <c r="V2114" i="1"/>
  <c r="U2114" i="1"/>
  <c r="V2040" i="1"/>
  <c r="U2040" i="1"/>
  <c r="V2051" i="1"/>
  <c r="U2051" i="1"/>
  <c r="V2109" i="1"/>
  <c r="U2109" i="1"/>
  <c r="V207" i="1"/>
  <c r="U207" i="1"/>
  <c r="V199" i="1"/>
  <c r="U199" i="1"/>
  <c r="V513" i="1"/>
  <c r="U513" i="1"/>
  <c r="V1877" i="1"/>
  <c r="U1877" i="1"/>
  <c r="V2032" i="1"/>
  <c r="U2032" i="1"/>
  <c r="V2031" i="1"/>
  <c r="U2031" i="1"/>
  <c r="V1858" i="1"/>
  <c r="U1858" i="1"/>
  <c r="V1862" i="1"/>
  <c r="U1862" i="1"/>
  <c r="V1853" i="1"/>
  <c r="U1853" i="1"/>
  <c r="V22" i="1"/>
  <c r="U22" i="1"/>
  <c r="V1880" i="1"/>
  <c r="U1880" i="1"/>
  <c r="V1904" i="1"/>
  <c r="U1904" i="1"/>
  <c r="V78" i="1"/>
  <c r="U78" i="1"/>
  <c r="V1236" i="1"/>
  <c r="U1236" i="1"/>
  <c r="V1857" i="1"/>
  <c r="U1857" i="1"/>
  <c r="V1861" i="1"/>
  <c r="U1861" i="1"/>
  <c r="V90" i="1"/>
  <c r="U90" i="1"/>
  <c r="V923" i="1"/>
  <c r="U923" i="1"/>
  <c r="V1003" i="1"/>
  <c r="U1003" i="1"/>
  <c r="V1055" i="1"/>
  <c r="U1055" i="1"/>
  <c r="V1144" i="1"/>
  <c r="U1144" i="1"/>
  <c r="V2061" i="1"/>
  <c r="U2061" i="1"/>
  <c r="V1217" i="1"/>
  <c r="U1217" i="1"/>
  <c r="V1218" i="1"/>
  <c r="U1218" i="1"/>
  <c r="V679" i="1"/>
  <c r="U679" i="1"/>
  <c r="V728" i="1"/>
  <c r="U728" i="1"/>
  <c r="V1846" i="1"/>
  <c r="U1846" i="1"/>
  <c r="V1847" i="1"/>
  <c r="U1847" i="1"/>
  <c r="V1848" i="1"/>
  <c r="U1848" i="1"/>
  <c r="V1844" i="1"/>
  <c r="U1844" i="1"/>
  <c r="V1849" i="1"/>
  <c r="U1849" i="1"/>
  <c r="V489" i="1"/>
  <c r="U489" i="1"/>
  <c r="V41" i="1"/>
  <c r="U41" i="1"/>
  <c r="V567" i="1"/>
  <c r="U567" i="1"/>
  <c r="V89" i="1"/>
  <c r="U89" i="1"/>
  <c r="V101" i="1"/>
  <c r="U101" i="1"/>
  <c r="V2082" i="1"/>
  <c r="U2082" i="1"/>
  <c r="V37" i="1"/>
  <c r="U37" i="1"/>
  <c r="V38" i="1"/>
  <c r="U38" i="1"/>
  <c r="V31" i="1"/>
  <c r="U31" i="1"/>
  <c r="V33" i="1"/>
  <c r="U33" i="1"/>
  <c r="V888" i="1"/>
  <c r="U888" i="1"/>
  <c r="V1977" i="1"/>
  <c r="U1977" i="1"/>
  <c r="V1982" i="1"/>
  <c r="U1982" i="1"/>
  <c r="V646" i="1"/>
  <c r="U646" i="1"/>
  <c r="V1234" i="1"/>
  <c r="V1239" i="1"/>
  <c r="V1361" i="1"/>
  <c r="V1510" i="1"/>
  <c r="V1511" i="1"/>
  <c r="V1273" i="1"/>
  <c r="V1274" i="1"/>
  <c r="V1272" i="1"/>
  <c r="V182" i="1"/>
  <c r="V727" i="1"/>
  <c r="V59" i="1"/>
  <c r="V60" i="1"/>
  <c r="V198" i="1"/>
  <c r="V200" i="1"/>
  <c r="V214" i="1"/>
  <c r="V2132" i="1"/>
  <c r="V1843" i="1"/>
  <c r="V466" i="1"/>
  <c r="V500" i="1"/>
  <c r="V592" i="1"/>
  <c r="V88" i="1"/>
  <c r="V370" i="1"/>
  <c r="V456" i="1"/>
  <c r="V581" i="1"/>
  <c r="V583" i="1"/>
  <c r="V587" i="1"/>
  <c r="V522" i="1"/>
  <c r="V890" i="1"/>
  <c r="V2064" i="1"/>
  <c r="V213" i="1"/>
  <c r="V384" i="1"/>
  <c r="V1628" i="1"/>
  <c r="V542" i="1"/>
  <c r="V922" i="1"/>
  <c r="V1088" i="1"/>
  <c r="V2039" i="1"/>
  <c r="V2047" i="1"/>
  <c r="V1711" i="1"/>
  <c r="V1712" i="1"/>
  <c r="V1749" i="1"/>
  <c r="V1707" i="1"/>
  <c r="V1780" i="1"/>
  <c r="V1633" i="1"/>
  <c r="V516" i="1"/>
  <c r="V518" i="1"/>
  <c r="V519" i="1"/>
  <c r="V1399" i="1"/>
  <c r="V514" i="1"/>
  <c r="V1564" i="1"/>
  <c r="V1565" i="1"/>
  <c r="V1575" i="1"/>
  <c r="V1566" i="1"/>
  <c r="V1576" i="1"/>
  <c r="V846" i="1"/>
  <c r="V844" i="1"/>
  <c r="V591" i="1"/>
  <c r="V1078" i="1"/>
  <c r="V1836" i="1"/>
  <c r="V1837" i="1"/>
  <c r="V1213" i="1"/>
  <c r="V1214" i="1"/>
  <c r="V1884" i="1"/>
  <c r="V201" i="1"/>
  <c r="V208" i="1"/>
  <c r="V215" i="1"/>
  <c r="V588" i="1"/>
  <c r="V589" i="1"/>
  <c r="V590" i="1"/>
  <c r="V479" i="1"/>
  <c r="V483" i="1"/>
  <c r="V478" i="1"/>
  <c r="V1534" i="1"/>
  <c r="V2084" i="1"/>
  <c r="V2086" i="1"/>
  <c r="V116" i="1"/>
  <c r="V127" i="1"/>
  <c r="V139" i="1"/>
  <c r="V117" i="1"/>
  <c r="V128" i="1"/>
  <c r="V140" i="1"/>
  <c r="V93" i="1"/>
  <c r="V653" i="1"/>
  <c r="V551" i="1"/>
  <c r="V552" i="1"/>
  <c r="V584" i="1"/>
  <c r="V729" i="1"/>
  <c r="V851" i="1"/>
  <c r="V2126" i="1"/>
  <c r="V2128" i="1"/>
  <c r="V2130" i="1"/>
  <c r="V92" i="1"/>
  <c r="V103" i="1"/>
  <c r="V86" i="1"/>
  <c r="V1859" i="1"/>
  <c r="V1854" i="1"/>
  <c r="V1852" i="1"/>
  <c r="V949" i="1"/>
  <c r="V901" i="1"/>
  <c r="V102" i="1"/>
  <c r="V104" i="1"/>
  <c r="V107" i="1"/>
  <c r="V582" i="1"/>
  <c r="V763" i="1"/>
  <c r="V946" i="1"/>
  <c r="V1449" i="1"/>
  <c r="V1306" i="1"/>
  <c r="V1397" i="1"/>
  <c r="V1949" i="1"/>
  <c r="V1321" i="1"/>
  <c r="V1351" i="1"/>
  <c r="V1359" i="1"/>
  <c r="V886" i="1"/>
  <c r="V1161" i="1"/>
  <c r="V34" i="1"/>
  <c r="V2083" i="1"/>
  <c r="V1400" i="1"/>
  <c r="V1402" i="1"/>
  <c r="V175" i="1"/>
  <c r="V64" i="1"/>
  <c r="V62" i="1"/>
  <c r="V1869" i="1"/>
  <c r="V1860" i="1"/>
  <c r="V1863" i="1"/>
  <c r="V119" i="1"/>
  <c r="V129" i="1"/>
  <c r="V130" i="1"/>
  <c r="V141" i="1"/>
  <c r="V142" i="1"/>
  <c r="V894" i="1"/>
  <c r="V720" i="1"/>
  <c r="V651" i="1"/>
  <c r="V879" i="1"/>
  <c r="V2049" i="1"/>
  <c r="V843" i="1"/>
  <c r="V1943" i="1"/>
  <c r="V568" i="1"/>
  <c r="V764" i="1"/>
  <c r="V442" i="1"/>
  <c r="V76" i="1"/>
  <c r="V1953" i="1"/>
  <c r="V1952" i="1"/>
  <c r="V24" i="1"/>
  <c r="V26" i="1"/>
  <c r="V1948" i="1"/>
  <c r="V25" i="1"/>
  <c r="V660" i="1"/>
  <c r="V659" i="1"/>
  <c r="V656" i="1"/>
  <c r="V657" i="1"/>
  <c r="V498" i="1"/>
  <c r="V898" i="1"/>
  <c r="V1838" i="1"/>
  <c r="V1840" i="1"/>
  <c r="V1845" i="1"/>
  <c r="V165" i="1"/>
  <c r="V1370" i="1"/>
  <c r="V1278" i="1"/>
  <c r="V1286" i="1"/>
  <c r="V51" i="1"/>
  <c r="V52" i="1"/>
  <c r="V1266" i="1"/>
  <c r="V1270" i="1"/>
  <c r="V1872" i="1"/>
  <c r="V1897" i="1"/>
  <c r="V1903" i="1"/>
  <c r="V1908" i="1"/>
  <c r="V1913" i="1"/>
  <c r="V1914" i="1"/>
  <c r="V71" i="1"/>
  <c r="V557" i="1"/>
  <c r="V2007" i="1"/>
  <c r="V2124" i="1"/>
  <c r="V864" i="1"/>
  <c r="V1328" i="1"/>
  <c r="V1335" i="1"/>
  <c r="V1341" i="1"/>
  <c r="V1352" i="1"/>
  <c r="V1353" i="1"/>
  <c r="V2019" i="1"/>
  <c r="V2017" i="1"/>
  <c r="V1436" i="1"/>
  <c r="V1437" i="1"/>
  <c r="V882" i="1"/>
  <c r="V1940" i="1"/>
  <c r="V1941" i="1"/>
  <c r="V2129" i="1"/>
  <c r="V2127" i="1"/>
  <c r="V2131" i="1"/>
  <c r="V1065" i="1"/>
  <c r="V1072" i="1"/>
  <c r="V1080" i="1"/>
  <c r="V481" i="1"/>
  <c r="V480" i="1"/>
  <c r="V482" i="1"/>
  <c r="V2066" i="1"/>
  <c r="V2089" i="1"/>
  <c r="V2091" i="1"/>
  <c r="V883" i="1"/>
  <c r="V929" i="1"/>
  <c r="V874" i="1"/>
  <c r="V94" i="1"/>
  <c r="V1867" i="1"/>
  <c r="V1864" i="1"/>
  <c r="V1975" i="1"/>
  <c r="V105" i="1"/>
  <c r="V106" i="1"/>
  <c r="V100" i="1"/>
  <c r="V99" i="1"/>
  <c r="V97" i="1"/>
  <c r="V98" i="1"/>
  <c r="V1198" i="1"/>
  <c r="V1196" i="1"/>
  <c r="V1195" i="1"/>
  <c r="V1578" i="1"/>
  <c r="V1577" i="1"/>
  <c r="V1260" i="1"/>
  <c r="V1261" i="1"/>
  <c r="V1423" i="1"/>
  <c r="V1307" i="1"/>
  <c r="V1783" i="1"/>
  <c r="V467" i="1"/>
  <c r="V724" i="1"/>
  <c r="V789" i="1"/>
  <c r="V810" i="1"/>
  <c r="V813" i="1"/>
  <c r="V920" i="1"/>
  <c r="V914" i="1"/>
  <c r="V921" i="1"/>
  <c r="V930" i="1"/>
  <c r="V932" i="1"/>
  <c r="V979" i="1"/>
  <c r="V980" i="1"/>
  <c r="V991" i="1"/>
  <c r="V999" i="1"/>
  <c r="V1000" i="1"/>
  <c r="V1001" i="1"/>
  <c r="V1002" i="1"/>
  <c r="V1089" i="1"/>
  <c r="V1123" i="1"/>
  <c r="V1130" i="1"/>
  <c r="V1132" i="1"/>
  <c r="V1131" i="1"/>
  <c r="V1191" i="1"/>
  <c r="V1930" i="1"/>
  <c r="V112" i="1"/>
  <c r="V147" i="1"/>
  <c r="V150" i="1"/>
  <c r="V65" i="1"/>
  <c r="V66" i="1"/>
  <c r="V63" i="1"/>
  <c r="V2088" i="1"/>
  <c r="V972" i="1"/>
  <c r="V971" i="1"/>
  <c r="V970" i="1"/>
  <c r="V973" i="1"/>
  <c r="V1721" i="1"/>
  <c r="V1654" i="1"/>
  <c r="V944" i="1"/>
  <c r="V945" i="1"/>
  <c r="V1309" i="1"/>
  <c r="V1350" i="1"/>
  <c r="V167" i="1"/>
  <c r="V180" i="1"/>
  <c r="V184" i="1"/>
  <c r="V189" i="1"/>
  <c r="V195" i="1"/>
  <c r="V192" i="1"/>
  <c r="V1246" i="1"/>
  <c r="V221" i="1"/>
  <c r="V220" i="1"/>
  <c r="V787" i="1"/>
  <c r="V2115" i="1"/>
  <c r="V1629" i="1"/>
  <c r="V1758" i="1"/>
  <c r="V884" i="1"/>
  <c r="V950" i="1"/>
  <c r="V120" i="1"/>
  <c r="V131" i="1"/>
  <c r="V132" i="1"/>
  <c r="V143" i="1"/>
  <c r="V144" i="1"/>
  <c r="V1174" i="1"/>
  <c r="V1168" i="1"/>
  <c r="V1169" i="1"/>
  <c r="V1363" i="1"/>
  <c r="V1349" i="1"/>
  <c r="V1345" i="1"/>
  <c r="V1348" i="1"/>
  <c r="V1311" i="1"/>
  <c r="V1313" i="1"/>
  <c r="V1310" i="1"/>
  <c r="V1314" i="1"/>
  <c r="V1358" i="1"/>
  <c r="V1360" i="1"/>
  <c r="V1326" i="1"/>
  <c r="V1805" i="1"/>
  <c r="V675" i="1"/>
  <c r="V676" i="1"/>
  <c r="V643" i="1"/>
  <c r="V642" i="1"/>
  <c r="V1866" i="1"/>
  <c r="V927" i="1"/>
  <c r="V925" i="1"/>
  <c r="V490" i="1"/>
  <c r="V492" i="1"/>
  <c r="V569" i="1"/>
  <c r="V570" i="1"/>
  <c r="V752" i="1"/>
  <c r="V749" i="1"/>
  <c r="V767" i="1"/>
  <c r="V770" i="1"/>
  <c r="V771" i="1"/>
  <c r="V1097" i="1"/>
  <c r="V1160" i="1"/>
  <c r="V2016" i="1"/>
  <c r="V152" i="1"/>
  <c r="V802" i="1"/>
  <c r="V1663" i="1"/>
  <c r="V1650" i="1"/>
  <c r="V169" i="1"/>
  <c r="V176" i="1"/>
  <c r="V178" i="1"/>
  <c r="V183" i="1"/>
  <c r="V188" i="1"/>
  <c r="V190" i="1"/>
  <c r="V194" i="1"/>
  <c r="V171" i="1"/>
  <c r="V172" i="1"/>
  <c r="V173" i="1"/>
  <c r="V174" i="1"/>
  <c r="V1071" i="1"/>
  <c r="V1079" i="1"/>
  <c r="V748" i="1"/>
  <c r="V768" i="1"/>
  <c r="V769" i="1"/>
  <c r="V915" i="1"/>
  <c r="V1635" i="1"/>
  <c r="V1681" i="1"/>
  <c r="V1773" i="1"/>
  <c r="V1173" i="1"/>
  <c r="V1509" i="1"/>
  <c r="V797" i="1"/>
  <c r="V796" i="1"/>
  <c r="V799" i="1"/>
  <c r="V151" i="1"/>
  <c r="V620" i="1"/>
  <c r="V778" i="1"/>
  <c r="V1029" i="1"/>
  <c r="V1579" i="1"/>
  <c r="V187" i="1"/>
  <c r="V185" i="1"/>
  <c r="V166" i="1"/>
  <c r="V1839" i="1"/>
  <c r="V1164" i="1"/>
  <c r="V1167" i="1"/>
  <c r="V111" i="1"/>
  <c r="V1850" i="1"/>
  <c r="V1417" i="1"/>
  <c r="V1418" i="1"/>
  <c r="V1419" i="1"/>
  <c r="V1547" i="1"/>
  <c r="V1558" i="1"/>
  <c r="V1109" i="1"/>
  <c r="V110" i="1"/>
  <c r="V1887" i="1"/>
  <c r="V751" i="1"/>
  <c r="V754" i="1"/>
  <c r="V899" i="1"/>
  <c r="V553" i="1"/>
  <c r="V468" i="1"/>
  <c r="V801" i="1"/>
  <c r="V871" i="1"/>
  <c r="V865" i="1"/>
  <c r="V1656" i="1"/>
  <c r="V2004" i="1"/>
  <c r="V2006" i="1"/>
  <c r="V1090" i="1"/>
  <c r="V272" i="1"/>
  <c r="V746" i="1"/>
  <c r="V758" i="1"/>
  <c r="V760" i="1"/>
  <c r="V759" i="1"/>
  <c r="V1354" i="1"/>
  <c r="V1355" i="1"/>
  <c r="V1288" i="1"/>
  <c r="V1267" i="1"/>
  <c r="V1279" i="1"/>
  <c r="V1271" i="1"/>
  <c r="V2117" i="1"/>
  <c r="V1203" i="1"/>
  <c r="V1205" i="1"/>
  <c r="V853" i="1"/>
  <c r="V854" i="1"/>
  <c r="V1533" i="1"/>
  <c r="V158" i="1"/>
  <c r="V2097" i="1"/>
  <c r="V2098" i="1"/>
  <c r="V2125" i="1"/>
  <c r="V974" i="1"/>
  <c r="V1677" i="1"/>
  <c r="V814" i="1"/>
  <c r="V910" i="1"/>
  <c r="V911" i="1"/>
  <c r="V907" i="1"/>
  <c r="V919" i="1"/>
  <c r="V276" i="1"/>
  <c r="V277" i="1"/>
  <c r="V877" i="1"/>
  <c r="V878" i="1"/>
  <c r="V988" i="1"/>
  <c r="V990" i="1"/>
  <c r="V1111" i="1"/>
  <c r="V1262" i="1"/>
  <c r="V1424" i="1"/>
  <c r="V1425" i="1"/>
  <c r="V1426" i="1"/>
  <c r="V1427" i="1"/>
  <c r="V1428" i="1"/>
  <c r="V1429" i="1"/>
  <c r="V1438" i="1"/>
  <c r="V1441" i="1"/>
  <c r="V1442" i="1"/>
  <c r="V1445" i="1"/>
  <c r="V1444" i="1"/>
  <c r="V1447" i="1"/>
  <c r="V1731" i="1"/>
  <c r="V278" i="1"/>
  <c r="V811" i="1"/>
  <c r="V825" i="1"/>
  <c r="V828" i="1"/>
  <c r="V830" i="1"/>
  <c r="V826" i="1"/>
  <c r="V1101" i="1"/>
  <c r="V1098" i="1"/>
  <c r="V419" i="1"/>
  <c r="V460" i="1"/>
  <c r="V1103" i="1"/>
  <c r="V1106" i="1"/>
  <c r="V1118" i="1"/>
  <c r="V1119" i="1"/>
  <c r="V1124" i="1"/>
  <c r="V1133" i="1"/>
  <c r="V1148" i="1"/>
  <c r="V1153" i="1"/>
  <c r="V1154" i="1"/>
  <c r="V1156" i="1"/>
  <c r="V1157" i="1"/>
  <c r="V1194" i="1"/>
  <c r="V1535" i="1"/>
  <c r="V1387" i="1"/>
  <c r="V1393" i="1"/>
  <c r="V1398" i="1"/>
  <c r="V1401" i="1"/>
  <c r="V1407" i="1"/>
  <c r="V1747" i="1"/>
  <c r="V2134" i="1"/>
  <c r="V2060" i="1"/>
  <c r="V785" i="1"/>
  <c r="V947" i="1"/>
  <c r="V948" i="1"/>
  <c r="V900" i="1"/>
  <c r="V306" i="1"/>
  <c r="V355" i="1"/>
  <c r="V368" i="1"/>
  <c r="V405" i="1"/>
  <c r="V1110" i="1"/>
  <c r="V1112" i="1"/>
  <c r="V1767" i="1"/>
  <c r="V1774" i="1"/>
  <c r="V1605" i="1"/>
  <c r="V1608" i="1"/>
  <c r="V2027" i="1"/>
  <c r="V2024" i="1"/>
  <c r="V2093" i="1"/>
  <c r="V1551" i="1"/>
  <c r="V1553" i="1"/>
  <c r="V1556" i="1"/>
  <c r="V1562" i="1"/>
  <c r="V1366" i="1"/>
  <c r="V1367" i="1"/>
  <c r="V1391" i="1"/>
  <c r="V1392" i="1"/>
  <c r="V1408" i="1"/>
  <c r="V1409" i="1"/>
  <c r="V1455" i="1"/>
  <c r="V1456" i="1"/>
  <c r="V1760" i="1"/>
  <c r="V1775" i="1"/>
  <c r="V1757" i="1"/>
  <c r="V1170" i="1"/>
  <c r="V1171" i="1"/>
  <c r="V1172" i="1"/>
  <c r="V113" i="1"/>
  <c r="V123" i="1"/>
  <c r="V926" i="1"/>
  <c r="V924" i="1"/>
  <c r="V1679" i="1"/>
  <c r="V1197" i="1"/>
  <c r="V1415" i="1"/>
  <c r="V1324" i="1"/>
  <c r="V1334" i="1"/>
  <c r="V1560" i="1"/>
  <c r="V1561" i="1"/>
  <c r="V1796" i="1"/>
  <c r="V1799" i="1"/>
  <c r="V2059" i="1"/>
  <c r="V766" i="1"/>
  <c r="V1657" i="1"/>
  <c r="V963" i="1"/>
  <c r="V1085" i="1"/>
  <c r="V1066" i="1"/>
  <c r="V1073" i="1"/>
  <c r="V1081" i="1"/>
  <c r="V157" i="1"/>
  <c r="V465" i="1"/>
  <c r="V673" i="1"/>
  <c r="V585" i="1"/>
  <c r="V721" i="1"/>
  <c r="V762" i="1"/>
  <c r="V381" i="1"/>
  <c r="V2035" i="1"/>
  <c r="V993" i="1"/>
  <c r="V962" i="1"/>
  <c r="V964" i="1"/>
  <c r="V808" i="1"/>
  <c r="V1519" i="1"/>
  <c r="V1529" i="1"/>
  <c r="V1522" i="1"/>
  <c r="V1525" i="1"/>
  <c r="V1277" i="1"/>
  <c r="V1320" i="1"/>
  <c r="V1322" i="1"/>
  <c r="V1325" i="1"/>
  <c r="V1327" i="1"/>
  <c r="V1329" i="1"/>
  <c r="V1336" i="1"/>
  <c r="V1339" i="1"/>
  <c r="V1340" i="1"/>
  <c r="V1342" i="1"/>
  <c r="V1364" i="1"/>
  <c r="V1365" i="1"/>
  <c r="V1269" i="1"/>
  <c r="V1323" i="1"/>
  <c r="V1333" i="1"/>
  <c r="V1332" i="1"/>
  <c r="V1049" i="1"/>
  <c r="V1047" i="1"/>
  <c r="V2022" i="1"/>
  <c r="V379" i="1"/>
  <c r="V377" i="1"/>
  <c r="V378" i="1"/>
  <c r="V367" i="1"/>
  <c r="V342" i="1"/>
  <c r="V363" i="1"/>
  <c r="V1176" i="1"/>
  <c r="V1150" i="1"/>
  <c r="V1178" i="1"/>
  <c r="V1680" i="1"/>
  <c r="V1751" i="1"/>
  <c r="V833" i="1"/>
  <c r="V57" i="1"/>
  <c r="V1892" i="1"/>
  <c r="V1687" i="1"/>
  <c r="V1983" i="1"/>
  <c r="V1984" i="1"/>
  <c r="V1512" i="1"/>
  <c r="V1523" i="1"/>
  <c r="V1527" i="1"/>
  <c r="V1521" i="1"/>
  <c r="V1528" i="1"/>
  <c r="V1016" i="1"/>
  <c r="V1017" i="1"/>
  <c r="V1019" i="1"/>
  <c r="V1021" i="1"/>
  <c r="V1018" i="1"/>
  <c r="V997" i="1"/>
  <c r="V1186" i="1"/>
  <c r="V661" i="1"/>
  <c r="V2118" i="1"/>
  <c r="V1382" i="1"/>
  <c r="V1808" i="1"/>
  <c r="V1831" i="1"/>
  <c r="V1832" i="1"/>
  <c r="V436" i="1"/>
  <c r="V1374" i="1"/>
  <c r="V1390" i="1"/>
  <c r="V1389" i="1"/>
  <c r="V1386" i="1"/>
  <c r="V1928" i="1"/>
  <c r="V218" i="1"/>
  <c r="V219" i="1"/>
  <c r="V1295" i="1"/>
  <c r="V1293" i="1"/>
  <c r="V838" i="1"/>
  <c r="V841" i="1"/>
  <c r="V835" i="1"/>
  <c r="V837" i="1"/>
  <c r="V836" i="1"/>
  <c r="V839" i="1"/>
  <c r="V840" i="1"/>
  <c r="V1744" i="1"/>
  <c r="V2113" i="1"/>
  <c r="V2108" i="1"/>
  <c r="V1381" i="1"/>
  <c r="V23" i="1"/>
  <c r="V1671" i="1"/>
  <c r="V1645" i="1"/>
  <c r="V1713" i="1"/>
  <c r="V1746" i="1"/>
  <c r="V1750" i="1"/>
  <c r="V1486" i="1"/>
  <c r="V1372" i="1"/>
  <c r="V1373" i="1"/>
  <c r="V849" i="1"/>
  <c r="V1152" i="1"/>
  <c r="V1779" i="1"/>
  <c r="V1841" i="1"/>
  <c r="V1590" i="1"/>
  <c r="V978" i="1"/>
  <c r="V1380" i="1"/>
  <c r="V1632" i="1"/>
  <c r="V550" i="1"/>
  <c r="V523" i="1"/>
  <c r="V495" i="1"/>
  <c r="V530" i="1"/>
  <c r="V121" i="1"/>
  <c r="V149" i="1"/>
  <c r="V148" i="1"/>
  <c r="V122" i="1"/>
  <c r="V792" i="1"/>
  <c r="V794" i="1"/>
  <c r="V793" i="1"/>
  <c r="V800" i="1"/>
  <c r="V798" i="1"/>
  <c r="V1810" i="1"/>
  <c r="V1811" i="1"/>
  <c r="V1812" i="1"/>
  <c r="V1809" i="1"/>
  <c r="V848" i="1"/>
  <c r="V847" i="1"/>
  <c r="V1201" i="1"/>
  <c r="V1489" i="1"/>
  <c r="V1490" i="1"/>
  <c r="V1585" i="1"/>
  <c r="V1609" i="1"/>
  <c r="V1586" i="1"/>
  <c r="V1593" i="1"/>
  <c r="V1606" i="1"/>
  <c r="V1643" i="1"/>
  <c r="V1634" i="1"/>
  <c r="V1644" i="1"/>
  <c r="V1636" i="1"/>
  <c r="V1648" i="1"/>
  <c r="V1649" i="1"/>
  <c r="V1770" i="1"/>
  <c r="V1769" i="1"/>
  <c r="V1777" i="1"/>
  <c r="V357" i="1"/>
  <c r="V356" i="1"/>
  <c r="V369" i="1"/>
  <c r="V1871" i="1"/>
  <c r="V1926" i="1"/>
  <c r="V1526" i="1"/>
  <c r="V1570" i="1"/>
  <c r="V1571" i="1"/>
  <c r="V1572" i="1"/>
  <c r="V1175" i="1"/>
  <c r="V816" i="1"/>
  <c r="V1736" i="1"/>
  <c r="V300" i="1"/>
  <c r="V545" i="1"/>
  <c r="V820" i="1"/>
  <c r="V943" i="1"/>
  <c r="V942" i="1"/>
  <c r="V938" i="1"/>
  <c r="V983" i="1"/>
  <c r="V411" i="1"/>
  <c r="V87" i="1"/>
  <c r="V633" i="1"/>
  <c r="V1795" i="1"/>
  <c r="V1797" i="1"/>
  <c r="V1798" i="1"/>
  <c r="V672" i="1"/>
  <c r="V671" i="1"/>
  <c r="V665" i="1"/>
  <c r="V664" i="1"/>
  <c r="V670" i="1"/>
  <c r="V669" i="1"/>
  <c r="V668" i="1"/>
  <c r="V667" i="1"/>
  <c r="V666" i="1"/>
  <c r="V663" i="1"/>
  <c r="V1094" i="1"/>
  <c r="V413" i="1"/>
  <c r="V354" i="1"/>
  <c r="V287" i="1"/>
  <c r="V275" i="1"/>
  <c r="V274" i="1"/>
  <c r="V271" i="1"/>
  <c r="V270" i="1"/>
  <c r="V226" i="1"/>
  <c r="V630" i="1"/>
  <c r="V1182" i="1"/>
  <c r="V1181" i="1"/>
  <c r="V386" i="1"/>
  <c r="V341" i="1"/>
  <c r="V336" i="1"/>
  <c r="V819" i="1"/>
  <c r="V1199" i="1"/>
  <c r="V939" i="1"/>
  <c r="V960" i="1"/>
  <c r="V959" i="1"/>
  <c r="V958" i="1"/>
  <c r="V957" i="1"/>
  <c r="V956" i="1"/>
  <c r="V955" i="1"/>
  <c r="V337" i="1"/>
  <c r="V507" i="1"/>
  <c r="V506" i="1"/>
  <c r="V829" i="1"/>
  <c r="V832" i="1"/>
  <c r="V831" i="1"/>
  <c r="V827" i="1"/>
  <c r="V821" i="1"/>
  <c r="V822" i="1"/>
  <c r="V824" i="1"/>
  <c r="V1284" i="1"/>
  <c r="V1283" i="1"/>
  <c r="V1281" i="1"/>
  <c r="V1280" i="1"/>
  <c r="V1289" i="1"/>
  <c r="V662" i="1"/>
  <c r="V1814" i="1"/>
  <c r="V1806" i="1"/>
  <c r="V619" i="1"/>
  <c r="V611" i="1"/>
  <c r="V610" i="1"/>
  <c r="V598" i="1"/>
  <c r="V604" i="1"/>
  <c r="V603" i="1"/>
  <c r="V616" i="1"/>
  <c r="V615" i="1"/>
  <c r="V606" i="1"/>
  <c r="V597" i="1"/>
  <c r="V596" i="1"/>
  <c r="V595" i="1"/>
  <c r="V594" i="1"/>
  <c r="V2046" i="1"/>
  <c r="V725" i="1"/>
  <c r="V1275" i="1"/>
  <c r="V977" i="1"/>
  <c r="V1481" i="1"/>
  <c r="V1830" i="1"/>
  <c r="V1971" i="1"/>
  <c r="V91" i="1"/>
  <c r="V566" i="1"/>
  <c r="V565" i="1"/>
  <c r="V561" i="1"/>
  <c r="V562" i="1"/>
  <c r="V564" i="1"/>
  <c r="V563" i="1"/>
  <c r="V558" i="1"/>
  <c r="V560" i="1"/>
  <c r="V559" i="1"/>
  <c r="V2074" i="1"/>
  <c r="V2076" i="1"/>
  <c r="V163" i="1"/>
  <c r="V146" i="1"/>
  <c r="V1240" i="1"/>
  <c r="V160" i="1"/>
  <c r="V548" i="1"/>
  <c r="V823" i="1"/>
  <c r="V654" i="1"/>
  <c r="V649" i="1"/>
  <c r="V795" i="1"/>
  <c r="V61" i="1"/>
  <c r="V484" i="1"/>
  <c r="V1678" i="1"/>
  <c r="V1166" i="1"/>
  <c r="V1245" i="1"/>
  <c r="V1552" i="1"/>
  <c r="V1612" i="1"/>
  <c r="V1589" i="1"/>
  <c r="V1601" i="1"/>
  <c r="V1623" i="1"/>
  <c r="V1618" i="1"/>
  <c r="V510" i="1"/>
  <c r="V508" i="1"/>
  <c r="V133" i="1"/>
  <c r="V540" i="1"/>
  <c r="V535" i="1"/>
  <c r="V533" i="1"/>
  <c r="V1820" i="1"/>
  <c r="V2075" i="1"/>
  <c r="V538" i="1"/>
  <c r="V539" i="1"/>
  <c r="V537" i="1"/>
  <c r="V532" i="1"/>
  <c r="V536" i="1"/>
  <c r="V541" i="1"/>
  <c r="V504" i="1"/>
  <c r="V1443" i="1"/>
  <c r="V1925" i="1"/>
  <c r="V1922" i="1"/>
  <c r="V1919" i="1"/>
  <c r="V1893" i="1"/>
  <c r="V1891" i="1"/>
  <c r="V1890" i="1"/>
  <c r="V859" i="1"/>
  <c r="V857" i="1"/>
  <c r="V858" i="1"/>
  <c r="V1136" i="1"/>
  <c r="V1135" i="1"/>
  <c r="V1134" i="1"/>
  <c r="V1060" i="1"/>
  <c r="V1059" i="1"/>
  <c r="V992" i="1"/>
  <c r="V629" i="1"/>
  <c r="V933" i="1"/>
  <c r="V626" i="1"/>
  <c r="V931" i="1"/>
  <c r="V896" i="1"/>
  <c r="V918" i="1"/>
  <c r="V913" i="1"/>
  <c r="V912" i="1"/>
  <c r="V909" i="1"/>
  <c r="V908" i="1"/>
  <c r="V906" i="1"/>
  <c r="V905" i="1"/>
  <c r="V904" i="1"/>
  <c r="V903" i="1"/>
  <c r="V627" i="1"/>
  <c r="V893" i="1"/>
  <c r="V892" i="1"/>
  <c r="V450" i="1"/>
  <c r="V449" i="1"/>
  <c r="V736" i="1"/>
  <c r="V735" i="1"/>
  <c r="V734" i="1"/>
  <c r="V733" i="1"/>
  <c r="V732" i="1"/>
  <c r="V731" i="1"/>
  <c r="V730" i="1"/>
  <c r="V738" i="1"/>
  <c r="V488" i="1"/>
  <c r="V487" i="1"/>
  <c r="V486" i="1"/>
  <c r="V709" i="1"/>
  <c r="V708" i="1"/>
  <c r="V578" i="1"/>
  <c r="V577" i="1"/>
  <c r="V575" i="1"/>
  <c r="V707" i="1"/>
  <c r="V677" i="1"/>
  <c r="V737" i="1"/>
  <c r="V742" i="1"/>
  <c r="V628" i="1"/>
  <c r="V740" i="1"/>
  <c r="V739" i="1"/>
  <c r="V625" i="1"/>
  <c r="V547" i="1"/>
  <c r="V631" i="1"/>
  <c r="V935" i="1"/>
  <c r="V936" i="1"/>
  <c r="V494" i="1"/>
  <c r="V497" i="1"/>
  <c r="V476" i="1"/>
  <c r="V475" i="1"/>
  <c r="V934" i="1"/>
  <c r="V1034" i="1"/>
  <c r="V1495" i="1"/>
  <c r="V1096" i="1"/>
  <c r="V1095" i="1"/>
  <c r="V1179" i="1"/>
  <c r="V1145" i="1"/>
  <c r="V1263" i="1"/>
  <c r="V1369" i="1"/>
  <c r="V1500" i="1"/>
  <c r="V1497" i="1"/>
  <c r="V1499" i="1"/>
  <c r="V1496" i="1"/>
  <c r="V1468" i="1"/>
  <c r="V1053" i="1"/>
  <c r="V1033" i="1"/>
  <c r="V1026" i="1"/>
  <c r="V1025" i="1"/>
  <c r="V1116" i="1"/>
  <c r="V1108" i="1"/>
  <c r="V1107" i="1"/>
  <c r="V1125" i="1"/>
  <c r="V1141" i="1"/>
  <c r="V1139" i="1"/>
  <c r="V1142" i="1"/>
  <c r="V1140" i="1"/>
  <c r="V1719" i="1"/>
  <c r="V2070" i="1"/>
  <c r="V2072" i="1"/>
  <c r="V2071" i="1"/>
  <c r="V2067" i="1"/>
  <c r="V2068" i="1"/>
  <c r="V2069" i="1"/>
  <c r="V212" i="1"/>
  <c r="V204" i="1"/>
  <c r="V217" i="1"/>
  <c r="V206" i="1"/>
  <c r="V211" i="1"/>
  <c r="V216" i="1"/>
  <c r="V205" i="1"/>
  <c r="V1965" i="1"/>
  <c r="V815" i="1"/>
  <c r="V714" i="1"/>
  <c r="V645" i="1"/>
  <c r="V170" i="1"/>
  <c r="V1829" i="1"/>
  <c r="V1568" i="1"/>
  <c r="V1567" i="1"/>
  <c r="V1037" i="1"/>
  <c r="V1039" i="1"/>
  <c r="V1041" i="1"/>
  <c r="V1162" i="1"/>
  <c r="V19" i="1"/>
  <c r="V15" i="1"/>
  <c r="V17" i="1"/>
  <c r="V1129" i="1"/>
  <c r="V1127" i="1"/>
  <c r="V1128" i="1"/>
  <c r="V1115" i="1"/>
  <c r="V1113" i="1"/>
  <c r="V1114" i="1"/>
  <c r="V1074" i="1"/>
  <c r="V1083" i="1"/>
  <c r="V1075" i="1"/>
  <c r="V1069" i="1"/>
  <c r="V1086" i="1"/>
  <c r="V842" i="1"/>
  <c r="V716" i="1"/>
  <c r="V632" i="1"/>
  <c r="V556" i="1"/>
  <c r="V555" i="1"/>
  <c r="V986" i="1"/>
  <c r="V985" i="1"/>
  <c r="V852" i="1"/>
  <c r="V1377" i="1"/>
  <c r="V1915" i="1"/>
  <c r="V1921" i="1"/>
  <c r="V1911" i="1"/>
  <c r="V1917" i="1"/>
  <c r="V1918" i="1"/>
  <c r="V891" i="1"/>
  <c r="V741" i="1"/>
  <c r="V609" i="1"/>
  <c r="V614" i="1"/>
  <c r="V2011" i="1"/>
  <c r="V2008" i="1"/>
  <c r="V1956" i="1"/>
  <c r="V1936" i="1"/>
  <c r="V1938" i="1"/>
  <c r="V1937" i="1"/>
  <c r="V1934" i="1"/>
  <c r="V1933" i="1"/>
  <c r="V1932" i="1"/>
  <c r="V1931" i="1"/>
  <c r="V1794" i="1"/>
  <c r="V1708" i="1"/>
  <c r="V1697" i="1"/>
  <c r="V1675" i="1"/>
  <c r="V1669" i="1"/>
  <c r="V1583" i="1"/>
  <c r="V1582" i="1"/>
  <c r="V1581" i="1"/>
  <c r="V1580" i="1"/>
  <c r="V1920" i="1"/>
  <c r="V1501" i="1"/>
  <c r="V1503" i="1"/>
  <c r="V1492" i="1"/>
  <c r="V1494" i="1"/>
  <c r="V1448" i="1"/>
  <c r="V1344" i="1"/>
  <c r="V1343" i="1"/>
  <c r="V1208" i="1"/>
  <c r="V1376" i="1"/>
  <c r="V1559" i="1"/>
  <c r="V1550" i="1"/>
  <c r="V1548" i="1"/>
  <c r="V1541" i="1"/>
  <c r="V1540" i="1"/>
  <c r="V1539" i="1"/>
  <c r="V1190" i="1"/>
  <c r="V1189" i="1"/>
  <c r="V917" i="1"/>
  <c r="V916" i="1"/>
  <c r="V895" i="1"/>
  <c r="V726" i="1"/>
  <c r="V722" i="1"/>
  <c r="V573" i="1"/>
  <c r="V544" i="1"/>
  <c r="V543" i="1"/>
  <c r="V473" i="1"/>
  <c r="V472" i="1"/>
  <c r="V471" i="1"/>
  <c r="V470" i="1"/>
  <c r="V469" i="1"/>
  <c r="V446" i="1"/>
  <c r="V445" i="1"/>
  <c r="V439" i="1"/>
  <c r="V430" i="1"/>
  <c r="V426" i="1"/>
  <c r="V424" i="1"/>
  <c r="V421" i="1"/>
  <c r="V398" i="1"/>
  <c r="V397" i="1"/>
  <c r="V382" i="1"/>
  <c r="V374" i="1"/>
  <c r="V338" i="1"/>
  <c r="V335" i="1"/>
  <c r="V333" i="1"/>
  <c r="V332" i="1"/>
  <c r="V331" i="1"/>
  <c r="V329" i="1"/>
  <c r="V328" i="1"/>
  <c r="V305" i="1"/>
  <c r="V415" i="1"/>
  <c r="V285" i="1"/>
  <c r="V284" i="1"/>
  <c r="V258" i="1"/>
  <c r="V257" i="1"/>
  <c r="V256" i="1"/>
  <c r="V248" i="1"/>
  <c r="V238" i="1"/>
  <c r="V236" i="1"/>
  <c r="V235" i="1"/>
  <c r="V233" i="1"/>
  <c r="V232" i="1"/>
  <c r="V231" i="1"/>
  <c r="V351" i="1"/>
  <c r="V350" i="1"/>
  <c r="V349" i="1"/>
  <c r="V48" i="1"/>
  <c r="V47" i="1"/>
  <c r="V1813" i="1"/>
  <c r="V639" i="1"/>
  <c r="V499" i="1"/>
  <c r="V1698" i="1"/>
  <c r="V612" i="1"/>
  <c r="V485" i="1"/>
  <c r="V186" i="1"/>
  <c r="V1980" i="1"/>
  <c r="V1215" i="1"/>
  <c r="V1207" i="1"/>
  <c r="V1206" i="1"/>
  <c r="V1204" i="1"/>
  <c r="V1202" i="1"/>
  <c r="V301" i="1"/>
  <c r="V280" i="1"/>
  <c r="V251" i="1"/>
  <c r="V1226" i="1"/>
  <c r="V1224" i="1"/>
  <c r="V40" i="1"/>
  <c r="V1104" i="1"/>
  <c r="V229" i="1"/>
  <c r="V348" i="1"/>
  <c r="V414" i="1"/>
  <c r="V294" i="1"/>
  <c r="V265" i="1"/>
  <c r="V1356" i="1"/>
  <c r="V2021" i="1"/>
  <c r="V1689" i="1"/>
  <c r="V325" i="1"/>
  <c r="V324" i="1"/>
  <c r="V323" i="1"/>
  <c r="V322" i="1"/>
  <c r="V321" i="1"/>
  <c r="V387" i="1"/>
  <c r="V288" i="1"/>
  <c r="V279" i="1"/>
  <c r="V435" i="1"/>
  <c r="V434" i="1"/>
  <c r="V433" i="1"/>
  <c r="V385" i="1"/>
  <c r="V389" i="1"/>
  <c r="V282" i="1"/>
  <c r="V286" i="1"/>
  <c r="V281" i="1"/>
  <c r="V318" i="1"/>
  <c r="V432" i="1"/>
  <c r="V1676" i="1"/>
  <c r="V1674" i="1"/>
  <c r="V1673" i="1"/>
  <c r="V1696" i="1"/>
  <c r="V1695" i="1"/>
  <c r="V1694" i="1"/>
  <c r="V1692" i="1"/>
  <c r="V1691" i="1"/>
  <c r="V1690" i="1"/>
  <c r="V1688" i="1"/>
  <c r="V1685" i="1"/>
  <c r="V1683" i="1"/>
  <c r="V1682" i="1"/>
  <c r="V1672" i="1"/>
  <c r="V1668" i="1"/>
  <c r="V1667" i="1"/>
  <c r="V1666" i="1"/>
  <c r="V1665" i="1"/>
  <c r="V1664" i="1"/>
  <c r="V1662" i="1"/>
  <c r="V1661" i="1"/>
  <c r="V1659" i="1"/>
  <c r="V1653" i="1"/>
  <c r="V1652" i="1"/>
  <c r="V1651" i="1"/>
  <c r="V1642" i="1"/>
  <c r="V1641" i="1"/>
  <c r="V1640" i="1"/>
  <c r="V283" i="1"/>
  <c r="V1824" i="1"/>
  <c r="V1825" i="1"/>
  <c r="V2033" i="1"/>
  <c r="V404" i="1"/>
  <c r="V1006" i="1"/>
  <c r="V1379" i="1"/>
  <c r="V1383" i="1"/>
  <c r="V1388" i="1"/>
  <c r="V803" i="1"/>
  <c r="V517" i="1"/>
  <c r="V534" i="1"/>
  <c r="V600" i="1"/>
  <c r="V613" i="1"/>
  <c r="V1530" i="1"/>
  <c r="V1639" i="1"/>
  <c r="V1012" i="1"/>
  <c r="V1498" i="1"/>
  <c r="V1748" i="1"/>
  <c r="V1624" i="1"/>
  <c r="V1602" i="1"/>
  <c r="V982" i="1"/>
  <c r="V1422" i="1"/>
  <c r="V1756" i="1"/>
  <c r="V2073" i="1"/>
  <c r="V1569" i="1"/>
  <c r="V1070" i="1"/>
  <c r="V1051" i="1"/>
  <c r="V1061" i="1"/>
  <c r="V640" i="1"/>
  <c r="V1729" i="1"/>
  <c r="V1532" i="1"/>
  <c r="V1531" i="1"/>
  <c r="V1705" i="1"/>
  <c r="V1701" i="1"/>
  <c r="V1703" i="1"/>
  <c r="V1702" i="1"/>
  <c r="V1718" i="1"/>
  <c r="V1759" i="1"/>
  <c r="V1735" i="1"/>
  <c r="V1720" i="1"/>
  <c r="V1717" i="1"/>
  <c r="V1230" i="1"/>
  <c r="V703" i="1"/>
  <c r="V702" i="1"/>
  <c r="V701" i="1"/>
  <c r="V705" i="1"/>
  <c r="V995" i="1"/>
  <c r="V994" i="1"/>
  <c r="V996" i="1"/>
  <c r="V410" i="1"/>
  <c r="V691" i="1"/>
  <c r="V687" i="1"/>
  <c r="V698" i="1"/>
  <c r="V695" i="1"/>
  <c r="V690" i="1"/>
  <c r="V686" i="1"/>
  <c r="V697" i="1"/>
  <c r="V694" i="1"/>
  <c r="V685" i="1"/>
  <c r="V696" i="1"/>
  <c r="V692" i="1"/>
  <c r="V688" i="1"/>
  <c r="V684" i="1"/>
  <c r="V1733" i="1"/>
  <c r="V1732" i="1"/>
  <c r="V1715" i="1"/>
  <c r="V1716" i="1"/>
  <c r="V1753" i="1"/>
  <c r="V1754" i="1"/>
  <c r="V1755" i="1"/>
  <c r="V1714" i="1"/>
  <c r="V1105" i="1"/>
  <c r="V1163" i="1"/>
  <c r="V638" i="1"/>
  <c r="V683" i="1"/>
  <c r="V1287" i="1"/>
  <c r="V1524" i="1"/>
  <c r="V339" i="1"/>
  <c r="V1346" i="1"/>
  <c r="V1889" i="1"/>
  <c r="V1282" i="1"/>
  <c r="V493" i="1"/>
  <c r="V491" i="1"/>
  <c r="V153" i="1"/>
  <c r="V145" i="1"/>
  <c r="V2010" i="1"/>
  <c r="V273" i="1"/>
  <c r="V1338" i="1"/>
  <c r="V1331" i="1"/>
  <c r="V1819" i="1"/>
  <c r="V1147" i="1"/>
  <c r="V1102" i="1"/>
  <c r="V1158" i="1"/>
  <c r="V1967" i="1"/>
  <c r="V1064" i="1"/>
  <c r="V1700" i="1"/>
  <c r="V1058" i="1"/>
  <c r="V2111" i="1"/>
  <c r="V2112" i="1"/>
  <c r="V2105" i="1"/>
  <c r="V602" i="1"/>
  <c r="V1885" i="1"/>
  <c r="V1265" i="1"/>
  <c r="V1337" i="1"/>
  <c r="V1330" i="1"/>
  <c r="V2023" i="1"/>
  <c r="V2026" i="1"/>
  <c r="V326" i="1"/>
  <c r="V965" i="1"/>
  <c r="V1371" i="1"/>
  <c r="V682" i="1"/>
  <c r="V1247" i="1"/>
  <c r="V1146" i="1"/>
  <c r="V1149" i="1"/>
  <c r="V1285" i="1"/>
  <c r="V2095" i="1"/>
  <c r="V2094" i="1"/>
  <c r="V1177" i="1"/>
  <c r="V655" i="1"/>
  <c r="V1091" i="1"/>
  <c r="V1045" i="1"/>
  <c r="V650" i="1"/>
  <c r="V1513" i="1"/>
  <c r="V1815" i="1"/>
  <c r="V1048" i="1"/>
  <c r="V1046" i="1"/>
  <c r="V1044" i="1"/>
  <c r="V1052" i="1"/>
  <c r="V1050" i="1"/>
  <c r="V975" i="1"/>
  <c r="V976" i="1"/>
  <c r="V2081" i="1"/>
  <c r="V531" i="1"/>
  <c r="V458" i="1"/>
  <c r="V457" i="1"/>
  <c r="V464" i="1"/>
  <c r="V744" i="1"/>
  <c r="V459" i="1"/>
  <c r="V462" i="1"/>
  <c r="V1216" i="1"/>
  <c r="V1870" i="1"/>
  <c r="V989" i="1"/>
  <c r="V261" i="1"/>
  <c r="V262" i="1"/>
  <c r="V443" i="1"/>
  <c r="V448" i="1"/>
  <c r="V2054" i="1"/>
  <c r="V1942" i="1"/>
  <c r="V1955" i="1"/>
  <c r="V1954" i="1"/>
  <c r="V902" i="1"/>
  <c r="V4" i="1" l="1"/>
  <c r="V5" i="1"/>
  <c r="U998" i="1"/>
  <c r="U1032" i="1"/>
  <c r="U1031" i="1"/>
  <c r="U969" i="1"/>
  <c r="U1120" i="1"/>
  <c r="U902" i="1"/>
  <c r="U1954" i="1"/>
  <c r="U1955" i="1"/>
  <c r="U1942" i="1"/>
  <c r="U2054" i="1"/>
  <c r="U448" i="1"/>
  <c r="U443" i="1"/>
  <c r="U262" i="1"/>
  <c r="U261" i="1"/>
  <c r="U989" i="1"/>
  <c r="U1870" i="1"/>
  <c r="U1216" i="1"/>
  <c r="U462" i="1"/>
  <c r="U459" i="1"/>
  <c r="U744" i="1"/>
  <c r="U464" i="1"/>
  <c r="U457" i="1"/>
  <c r="U458" i="1"/>
  <c r="U531" i="1"/>
  <c r="U2081" i="1"/>
  <c r="U976" i="1"/>
  <c r="U975" i="1"/>
  <c r="U1050" i="1"/>
  <c r="U1052" i="1"/>
  <c r="U1044" i="1"/>
  <c r="U1046" i="1"/>
  <c r="U1048" i="1"/>
  <c r="U1815" i="1"/>
  <c r="U1513" i="1"/>
  <c r="U650" i="1"/>
  <c r="U1045" i="1"/>
  <c r="U1091" i="1"/>
  <c r="U655" i="1"/>
  <c r="U1177" i="1"/>
  <c r="U2094" i="1"/>
  <c r="U2095" i="1"/>
  <c r="U1285" i="1"/>
  <c r="U1149" i="1"/>
  <c r="U1146" i="1"/>
  <c r="U1247" i="1"/>
  <c r="U682" i="1"/>
  <c r="U1371" i="1"/>
  <c r="U965" i="1"/>
  <c r="U326" i="1"/>
  <c r="U2026" i="1"/>
  <c r="U2023" i="1"/>
  <c r="U1330" i="1"/>
  <c r="U1337" i="1"/>
  <c r="U1265" i="1"/>
  <c r="U1885" i="1"/>
  <c r="U602" i="1"/>
  <c r="U2105" i="1"/>
  <c r="U2112" i="1"/>
  <c r="U2111" i="1"/>
  <c r="U1058" i="1"/>
  <c r="U1700" i="1"/>
  <c r="U1064" i="1"/>
  <c r="U1967" i="1"/>
  <c r="U1158" i="1"/>
  <c r="U1102" i="1"/>
  <c r="U1147" i="1"/>
  <c r="U1819" i="1"/>
  <c r="U1331" i="1"/>
  <c r="U1338" i="1"/>
  <c r="U273" i="1"/>
  <c r="U2010" i="1"/>
  <c r="U145" i="1"/>
  <c r="U153" i="1"/>
  <c r="U491" i="1"/>
  <c r="U493" i="1"/>
  <c r="U1282" i="1"/>
  <c r="U1889" i="1"/>
  <c r="U1346" i="1"/>
  <c r="U339" i="1"/>
  <c r="U1524" i="1"/>
  <c r="U1287" i="1"/>
  <c r="U683" i="1"/>
  <c r="U638" i="1"/>
  <c r="U1163" i="1"/>
  <c r="U1105" i="1"/>
  <c r="U1714" i="1"/>
  <c r="U1755" i="1"/>
  <c r="U1754" i="1"/>
  <c r="U1753" i="1"/>
  <c r="U1716" i="1"/>
  <c r="U1715" i="1"/>
  <c r="U1732" i="1"/>
  <c r="U1733" i="1"/>
  <c r="U684" i="1"/>
  <c r="U688" i="1"/>
  <c r="U692" i="1"/>
  <c r="U696" i="1"/>
  <c r="U685" i="1"/>
  <c r="U694" i="1"/>
  <c r="U697" i="1"/>
  <c r="U686" i="1"/>
  <c r="U690" i="1"/>
  <c r="U695" i="1"/>
  <c r="U698" i="1"/>
  <c r="U687" i="1"/>
  <c r="U691" i="1"/>
  <c r="U410" i="1"/>
  <c r="U996" i="1"/>
  <c r="U994" i="1"/>
  <c r="U995" i="1"/>
  <c r="U705" i="1"/>
  <c r="U701" i="1"/>
  <c r="U702" i="1"/>
  <c r="U703" i="1"/>
  <c r="U1230" i="1"/>
  <c r="U1717" i="1"/>
  <c r="U1720" i="1"/>
  <c r="U1735" i="1"/>
  <c r="U1759" i="1"/>
  <c r="U1718" i="1"/>
  <c r="U1702" i="1"/>
  <c r="U1703" i="1"/>
  <c r="U1701" i="1"/>
  <c r="U1705" i="1"/>
  <c r="U1531" i="1"/>
  <c r="U1532" i="1"/>
  <c r="U1729" i="1"/>
  <c r="U640" i="1"/>
  <c r="U1061" i="1"/>
  <c r="U1051" i="1"/>
  <c r="U1070" i="1"/>
  <c r="U1569" i="1"/>
  <c r="U2073" i="1"/>
  <c r="U1756" i="1"/>
  <c r="U1422" i="1"/>
  <c r="U982" i="1"/>
  <c r="U1602" i="1"/>
  <c r="U1624" i="1"/>
  <c r="U1748" i="1"/>
  <c r="U1498" i="1"/>
  <c r="U1012" i="1"/>
  <c r="U1639" i="1"/>
  <c r="U1530" i="1"/>
  <c r="U613" i="1"/>
  <c r="U600" i="1"/>
  <c r="U534" i="1"/>
  <c r="U517" i="1"/>
  <c r="U803" i="1"/>
  <c r="U1388" i="1"/>
  <c r="U1383" i="1"/>
  <c r="U1379" i="1"/>
  <c r="U1006" i="1"/>
  <c r="U404" i="1"/>
  <c r="U2033" i="1"/>
  <c r="U1825" i="1"/>
  <c r="U1824" i="1"/>
  <c r="U283" i="1"/>
  <c r="U1640" i="1"/>
  <c r="U1641" i="1"/>
  <c r="U1642" i="1"/>
  <c r="U1651" i="1"/>
  <c r="U1652" i="1"/>
  <c r="U1653" i="1"/>
  <c r="U1659" i="1"/>
  <c r="U1661" i="1"/>
  <c r="U1662" i="1"/>
  <c r="U1664" i="1"/>
  <c r="U1665" i="1"/>
  <c r="U1666" i="1"/>
  <c r="U1667" i="1"/>
  <c r="U1668" i="1"/>
  <c r="U1672" i="1"/>
  <c r="U1682" i="1"/>
  <c r="U1683" i="1"/>
  <c r="U1685" i="1"/>
  <c r="U1688" i="1"/>
  <c r="U1690" i="1"/>
  <c r="U1691" i="1"/>
  <c r="U1692" i="1"/>
  <c r="U1694" i="1"/>
  <c r="U1695" i="1"/>
  <c r="U1696" i="1"/>
  <c r="U1673" i="1"/>
  <c r="U1674" i="1"/>
  <c r="U1676" i="1"/>
  <c r="U432" i="1"/>
  <c r="U318" i="1"/>
  <c r="U281" i="1"/>
  <c r="U286" i="1"/>
  <c r="U282" i="1"/>
  <c r="U389" i="1"/>
  <c r="U385" i="1"/>
  <c r="U433" i="1"/>
  <c r="U434" i="1"/>
  <c r="U435" i="1"/>
  <c r="U279" i="1"/>
  <c r="U288" i="1"/>
  <c r="U387" i="1"/>
  <c r="U321" i="1"/>
  <c r="U322" i="1"/>
  <c r="U323" i="1"/>
  <c r="U324" i="1"/>
  <c r="U325" i="1"/>
  <c r="U1689" i="1"/>
  <c r="U2021" i="1"/>
  <c r="U1356" i="1"/>
  <c r="U265" i="1"/>
  <c r="U294" i="1"/>
  <c r="U414" i="1"/>
  <c r="U348" i="1"/>
  <c r="U229" i="1"/>
  <c r="U1104" i="1"/>
  <c r="U40" i="1"/>
  <c r="U1224" i="1"/>
  <c r="U1226" i="1"/>
  <c r="U251" i="1"/>
  <c r="U280" i="1"/>
  <c r="U301" i="1"/>
  <c r="U1202" i="1"/>
  <c r="U1204" i="1"/>
  <c r="U1206" i="1"/>
  <c r="U1207" i="1"/>
  <c r="U1215" i="1"/>
  <c r="U1980" i="1"/>
  <c r="U186" i="1"/>
  <c r="U485" i="1"/>
  <c r="U612" i="1"/>
  <c r="U1698" i="1"/>
  <c r="U499" i="1"/>
  <c r="U639" i="1"/>
  <c r="U1813" i="1"/>
  <c r="U47" i="1"/>
  <c r="U48" i="1"/>
  <c r="U349" i="1"/>
  <c r="U350" i="1"/>
  <c r="U351" i="1"/>
  <c r="U231" i="1"/>
  <c r="U232" i="1"/>
  <c r="U233" i="1"/>
  <c r="U235" i="1"/>
  <c r="U236" i="1"/>
  <c r="U238" i="1"/>
  <c r="U248" i="1"/>
  <c r="U256" i="1"/>
  <c r="U257" i="1"/>
  <c r="U258" i="1"/>
  <c r="U284" i="1"/>
  <c r="U285" i="1"/>
  <c r="U415" i="1"/>
  <c r="U305" i="1"/>
  <c r="U328" i="1"/>
  <c r="U329" i="1"/>
  <c r="U331" i="1"/>
  <c r="U332" i="1"/>
  <c r="U333" i="1"/>
  <c r="U335" i="1"/>
  <c r="U338" i="1"/>
  <c r="U374" i="1"/>
  <c r="U382" i="1"/>
  <c r="U397" i="1"/>
  <c r="U398" i="1"/>
  <c r="U421" i="1"/>
  <c r="U424" i="1"/>
  <c r="U426" i="1"/>
  <c r="U430" i="1"/>
  <c r="U439" i="1"/>
  <c r="U445" i="1"/>
  <c r="U446" i="1"/>
  <c r="U469" i="1"/>
  <c r="U470" i="1"/>
  <c r="U471" i="1"/>
  <c r="U472" i="1"/>
  <c r="U473" i="1"/>
  <c r="U543" i="1"/>
  <c r="U544" i="1"/>
  <c r="U573" i="1"/>
  <c r="U722" i="1"/>
  <c r="U726" i="1"/>
  <c r="U895" i="1"/>
  <c r="U916" i="1"/>
  <c r="U917" i="1"/>
  <c r="U1189" i="1"/>
  <c r="U1190" i="1"/>
  <c r="U1539" i="1"/>
  <c r="U1540" i="1"/>
  <c r="U1541" i="1"/>
  <c r="U1548" i="1"/>
  <c r="U1550" i="1"/>
  <c r="U1559" i="1"/>
  <c r="U1376" i="1"/>
  <c r="U1208" i="1"/>
  <c r="U1343" i="1"/>
  <c r="U1344" i="1"/>
  <c r="U1448" i="1"/>
  <c r="U1494" i="1"/>
  <c r="U1492" i="1"/>
  <c r="U1503" i="1"/>
  <c r="U1501" i="1"/>
  <c r="U1920" i="1"/>
  <c r="U1580" i="1"/>
  <c r="U1581" i="1"/>
  <c r="U1582" i="1"/>
  <c r="U1583" i="1"/>
  <c r="U1669" i="1"/>
  <c r="U1675" i="1"/>
  <c r="U1697" i="1"/>
  <c r="U1708" i="1"/>
  <c r="U1794" i="1"/>
  <c r="U1931" i="1"/>
  <c r="U1932" i="1"/>
  <c r="U1933" i="1"/>
  <c r="U1934" i="1"/>
  <c r="U1937" i="1"/>
  <c r="U1938" i="1"/>
  <c r="U1936" i="1"/>
  <c r="U1956" i="1"/>
  <c r="U2008" i="1"/>
  <c r="U2011" i="1"/>
  <c r="U614" i="1"/>
  <c r="U609" i="1"/>
  <c r="U741" i="1"/>
  <c r="U891" i="1"/>
  <c r="U1918" i="1"/>
  <c r="U1917" i="1"/>
  <c r="U1911" i="1"/>
  <c r="U1921" i="1"/>
  <c r="U1915" i="1"/>
  <c r="U1377" i="1"/>
  <c r="U852" i="1"/>
  <c r="U985" i="1"/>
  <c r="U986" i="1"/>
  <c r="U555" i="1"/>
  <c r="U556" i="1"/>
  <c r="U632" i="1"/>
  <c r="U716" i="1"/>
  <c r="U842" i="1"/>
  <c r="U1086" i="1"/>
  <c r="U1069" i="1"/>
  <c r="U1075" i="1"/>
  <c r="U1083" i="1"/>
  <c r="U1074" i="1"/>
  <c r="U1114" i="1"/>
  <c r="U1113" i="1"/>
  <c r="U1115" i="1"/>
  <c r="U1128" i="1"/>
  <c r="U1127" i="1"/>
  <c r="U1129" i="1"/>
  <c r="U17" i="1"/>
  <c r="U15" i="1"/>
  <c r="U19" i="1"/>
  <c r="U1162" i="1"/>
  <c r="U1041" i="1"/>
  <c r="U1039" i="1"/>
  <c r="U1037" i="1"/>
  <c r="U1567" i="1"/>
  <c r="U1568" i="1"/>
  <c r="U1829" i="1"/>
  <c r="U170" i="1"/>
  <c r="U645" i="1"/>
  <c r="U714" i="1"/>
  <c r="U815" i="1"/>
  <c r="U1965" i="1"/>
  <c r="U205" i="1"/>
  <c r="U216" i="1"/>
  <c r="U211" i="1"/>
  <c r="U206" i="1"/>
  <c r="U217" i="1"/>
  <c r="U204" i="1"/>
  <c r="U212" i="1"/>
  <c r="U2069" i="1"/>
  <c r="U2068" i="1"/>
  <c r="U2067" i="1"/>
  <c r="U2071" i="1"/>
  <c r="U2072" i="1"/>
  <c r="U2070" i="1"/>
  <c r="U1719" i="1"/>
  <c r="U1140" i="1"/>
  <c r="U1142" i="1"/>
  <c r="U1139" i="1"/>
  <c r="U1141" i="1"/>
  <c r="U1125" i="1"/>
  <c r="U1107" i="1"/>
  <c r="U1108" i="1"/>
  <c r="U1116" i="1"/>
  <c r="U1025" i="1"/>
  <c r="U1026" i="1"/>
  <c r="U1033" i="1"/>
  <c r="U1053" i="1"/>
  <c r="U1468" i="1"/>
  <c r="U1496" i="1"/>
  <c r="U1499" i="1"/>
  <c r="U1497" i="1"/>
  <c r="U1500" i="1"/>
  <c r="U1369" i="1"/>
  <c r="U1263" i="1"/>
  <c r="U1145" i="1"/>
  <c r="U1179" i="1"/>
  <c r="U1095" i="1"/>
  <c r="U1096" i="1"/>
  <c r="U1495" i="1"/>
  <c r="U1034" i="1"/>
  <c r="U934" i="1"/>
  <c r="U475" i="1"/>
  <c r="U476" i="1"/>
  <c r="U497" i="1"/>
  <c r="U494" i="1"/>
  <c r="U936" i="1"/>
  <c r="U935" i="1"/>
  <c r="U631" i="1"/>
  <c r="U547" i="1"/>
  <c r="U625" i="1"/>
  <c r="U739" i="1"/>
  <c r="U740" i="1"/>
  <c r="U628" i="1"/>
  <c r="U742" i="1"/>
  <c r="U737" i="1"/>
  <c r="U677" i="1"/>
  <c r="U707" i="1"/>
  <c r="U575" i="1"/>
  <c r="U577" i="1"/>
  <c r="U578" i="1"/>
  <c r="U708" i="1"/>
  <c r="U709" i="1"/>
  <c r="U486" i="1"/>
  <c r="U487" i="1"/>
  <c r="U488" i="1"/>
  <c r="U738" i="1"/>
  <c r="U730" i="1"/>
  <c r="U731" i="1"/>
  <c r="U732" i="1"/>
  <c r="U733" i="1"/>
  <c r="U734" i="1"/>
  <c r="U735" i="1"/>
  <c r="U736" i="1"/>
  <c r="U449" i="1"/>
  <c r="U450" i="1"/>
  <c r="U892" i="1"/>
  <c r="U893" i="1"/>
  <c r="U627" i="1"/>
  <c r="U903" i="1"/>
  <c r="U904" i="1"/>
  <c r="U905" i="1"/>
  <c r="U906" i="1"/>
  <c r="U908" i="1"/>
  <c r="U909" i="1"/>
  <c r="U912" i="1"/>
  <c r="U913" i="1"/>
  <c r="U918" i="1"/>
  <c r="U896" i="1"/>
  <c r="U931" i="1"/>
  <c r="U626" i="1"/>
  <c r="U933" i="1"/>
  <c r="U629" i="1"/>
  <c r="U992" i="1"/>
  <c r="U1059" i="1"/>
  <c r="U1060" i="1"/>
  <c r="U1134" i="1"/>
  <c r="U1135" i="1"/>
  <c r="U1136" i="1"/>
  <c r="U858" i="1"/>
  <c r="U857" i="1"/>
  <c r="U859" i="1"/>
  <c r="U1890" i="1"/>
  <c r="U1891" i="1"/>
  <c r="U1893" i="1"/>
  <c r="U1919" i="1"/>
  <c r="U1922" i="1"/>
  <c r="U1925" i="1"/>
  <c r="U1443" i="1"/>
  <c r="U504" i="1"/>
  <c r="U541" i="1"/>
  <c r="U536" i="1"/>
  <c r="U532" i="1"/>
  <c r="U537" i="1"/>
  <c r="U539" i="1"/>
  <c r="U538" i="1"/>
  <c r="U2075" i="1"/>
  <c r="U1820" i="1"/>
  <c r="U533" i="1"/>
  <c r="U535" i="1"/>
  <c r="U540" i="1"/>
  <c r="U133" i="1"/>
  <c r="U508" i="1"/>
  <c r="U510" i="1"/>
  <c r="U1618" i="1"/>
  <c r="U1623" i="1"/>
  <c r="U1601" i="1"/>
  <c r="U1589" i="1"/>
  <c r="U1612" i="1"/>
  <c r="U1552" i="1"/>
  <c r="U1245" i="1"/>
  <c r="U1166" i="1"/>
  <c r="U1678" i="1"/>
  <c r="U484" i="1"/>
  <c r="U61" i="1"/>
  <c r="U795" i="1"/>
  <c r="U649" i="1"/>
  <c r="U654" i="1"/>
  <c r="U823" i="1"/>
  <c r="U548" i="1"/>
  <c r="U160" i="1"/>
  <c r="U1240" i="1"/>
  <c r="U146" i="1"/>
  <c r="U163" i="1"/>
  <c r="U2076" i="1"/>
  <c r="U2074" i="1"/>
  <c r="U559" i="1"/>
  <c r="U560" i="1"/>
  <c r="U558" i="1"/>
  <c r="U563" i="1"/>
  <c r="U564" i="1"/>
  <c r="U562" i="1"/>
  <c r="U561" i="1"/>
  <c r="U565" i="1"/>
  <c r="U566" i="1"/>
  <c r="U91" i="1"/>
  <c r="U1971" i="1"/>
  <c r="U1830" i="1"/>
  <c r="U1481" i="1"/>
  <c r="U977" i="1"/>
  <c r="U1275" i="1"/>
  <c r="U725" i="1"/>
  <c r="U2046" i="1"/>
  <c r="U594" i="1"/>
  <c r="U595" i="1"/>
  <c r="U596" i="1"/>
  <c r="U597" i="1"/>
  <c r="U606" i="1"/>
  <c r="U615" i="1"/>
  <c r="U616" i="1"/>
  <c r="U603" i="1"/>
  <c r="U604" i="1"/>
  <c r="U598" i="1"/>
  <c r="U610" i="1"/>
  <c r="U611" i="1"/>
  <c r="U619" i="1"/>
  <c r="U1806" i="1"/>
  <c r="U1814" i="1"/>
  <c r="U662" i="1"/>
  <c r="U1289" i="1"/>
  <c r="U1280" i="1"/>
  <c r="U1281" i="1"/>
  <c r="U1283" i="1"/>
  <c r="U1284" i="1"/>
  <c r="U824" i="1"/>
  <c r="U822" i="1"/>
  <c r="U821" i="1"/>
  <c r="U827" i="1"/>
  <c r="U831" i="1"/>
  <c r="U832" i="1"/>
  <c r="U829" i="1"/>
  <c r="U506" i="1"/>
  <c r="U507" i="1"/>
  <c r="U337" i="1"/>
  <c r="U955" i="1"/>
  <c r="U956" i="1"/>
  <c r="U957" i="1"/>
  <c r="U958" i="1"/>
  <c r="U959" i="1"/>
  <c r="U960" i="1"/>
  <c r="U939" i="1"/>
  <c r="U1199" i="1"/>
  <c r="U819" i="1"/>
  <c r="U336" i="1"/>
  <c r="U341" i="1"/>
  <c r="U386" i="1"/>
  <c r="U1181" i="1"/>
  <c r="U1182" i="1"/>
  <c r="U630" i="1"/>
  <c r="U226" i="1"/>
  <c r="U270" i="1"/>
  <c r="U271" i="1"/>
  <c r="U274" i="1"/>
  <c r="U275" i="1"/>
  <c r="U287" i="1"/>
  <c r="U354" i="1"/>
  <c r="U413" i="1"/>
  <c r="U1094" i="1"/>
  <c r="U663" i="1"/>
  <c r="U666" i="1"/>
  <c r="U667" i="1"/>
  <c r="U668" i="1"/>
  <c r="U669" i="1"/>
  <c r="U670" i="1"/>
  <c r="U664" i="1"/>
  <c r="U665" i="1"/>
  <c r="U671" i="1"/>
  <c r="U672" i="1"/>
  <c r="U1798" i="1"/>
  <c r="U1797" i="1"/>
  <c r="U1795" i="1"/>
  <c r="U633" i="1"/>
  <c r="U87" i="1"/>
  <c r="U411" i="1"/>
  <c r="U983" i="1"/>
  <c r="U938" i="1"/>
  <c r="U942" i="1"/>
  <c r="U943" i="1"/>
  <c r="U820" i="1"/>
  <c r="U545" i="1"/>
  <c r="U300" i="1"/>
  <c r="U1736" i="1"/>
  <c r="U816" i="1"/>
  <c r="U1175" i="1"/>
  <c r="U1572" i="1"/>
  <c r="U1571" i="1"/>
  <c r="U1570" i="1"/>
  <c r="U1526" i="1"/>
  <c r="U1926" i="1"/>
  <c r="U1871" i="1"/>
  <c r="U369" i="1"/>
  <c r="U356" i="1"/>
  <c r="U357" i="1"/>
  <c r="U1777" i="1"/>
  <c r="U1769" i="1"/>
  <c r="U1770" i="1"/>
  <c r="U1649" i="1"/>
  <c r="U1648" i="1"/>
  <c r="U1636" i="1"/>
  <c r="U1644" i="1"/>
  <c r="U1634" i="1"/>
  <c r="U1643" i="1"/>
  <c r="U1606" i="1"/>
  <c r="U1593" i="1"/>
  <c r="U1586" i="1"/>
  <c r="U1609" i="1"/>
  <c r="U1585" i="1"/>
  <c r="U1490" i="1"/>
  <c r="U1489" i="1"/>
  <c r="U1201" i="1"/>
  <c r="U847" i="1"/>
  <c r="U848" i="1"/>
  <c r="U1809" i="1"/>
  <c r="U1812" i="1"/>
  <c r="U1811" i="1"/>
  <c r="U1810" i="1"/>
  <c r="U798" i="1"/>
  <c r="U800" i="1"/>
  <c r="U793" i="1"/>
  <c r="U794" i="1"/>
  <c r="U792" i="1"/>
  <c r="U122" i="1"/>
  <c r="U148" i="1"/>
  <c r="U149" i="1"/>
  <c r="U121" i="1"/>
  <c r="U530" i="1"/>
  <c r="U495" i="1"/>
  <c r="U523" i="1"/>
  <c r="U550" i="1"/>
  <c r="U1632" i="1"/>
  <c r="U1380" i="1"/>
  <c r="U978" i="1"/>
  <c r="U1590" i="1"/>
  <c r="U1841" i="1"/>
  <c r="U1779" i="1"/>
  <c r="U1152" i="1"/>
  <c r="U849" i="1"/>
  <c r="U1373" i="1"/>
  <c r="U1372" i="1"/>
  <c r="U1486" i="1"/>
  <c r="U1750" i="1"/>
  <c r="U1746" i="1"/>
  <c r="U1713" i="1"/>
  <c r="U1645" i="1"/>
  <c r="U1671" i="1"/>
  <c r="U23" i="1"/>
  <c r="U1381" i="1"/>
  <c r="U2108" i="1"/>
  <c r="U2113" i="1"/>
  <c r="U1744" i="1"/>
  <c r="U840" i="1"/>
  <c r="U839" i="1"/>
  <c r="U836" i="1"/>
  <c r="U837" i="1"/>
  <c r="U835" i="1"/>
  <c r="U841" i="1"/>
  <c r="U838" i="1"/>
  <c r="U1293" i="1"/>
  <c r="U1295" i="1"/>
  <c r="U219" i="1"/>
  <c r="U218" i="1"/>
  <c r="U1928" i="1"/>
  <c r="U1386" i="1"/>
  <c r="U1389" i="1"/>
  <c r="U1390" i="1"/>
  <c r="U1374" i="1"/>
  <c r="U436" i="1"/>
  <c r="U1832" i="1"/>
  <c r="U1831" i="1"/>
  <c r="U1808" i="1"/>
  <c r="U1382" i="1"/>
  <c r="U2118" i="1"/>
  <c r="U661" i="1"/>
  <c r="U1186" i="1"/>
  <c r="U997" i="1"/>
  <c r="U1018" i="1"/>
  <c r="U1021" i="1"/>
  <c r="U1019" i="1"/>
  <c r="U1017" i="1"/>
  <c r="U1016" i="1"/>
  <c r="U1528" i="1"/>
  <c r="U1521" i="1"/>
  <c r="U1527" i="1"/>
  <c r="U1523" i="1"/>
  <c r="U1512" i="1"/>
  <c r="U1984" i="1"/>
  <c r="U1983" i="1"/>
  <c r="U1687" i="1"/>
  <c r="U1892" i="1"/>
  <c r="U57" i="1"/>
  <c r="U833" i="1"/>
  <c r="U1751" i="1"/>
  <c r="U1680" i="1"/>
  <c r="U1178" i="1"/>
  <c r="U1150" i="1"/>
  <c r="U1176" i="1"/>
  <c r="U363" i="1"/>
  <c r="U342" i="1"/>
  <c r="U367" i="1"/>
  <c r="U378" i="1"/>
  <c r="U377" i="1"/>
  <c r="U379" i="1"/>
  <c r="U2022" i="1"/>
  <c r="U1047" i="1"/>
  <c r="U1049" i="1"/>
  <c r="U1332" i="1"/>
  <c r="U1333" i="1"/>
  <c r="U1323" i="1"/>
  <c r="U1269" i="1"/>
  <c r="U1365" i="1"/>
  <c r="U1364" i="1"/>
  <c r="U1342" i="1"/>
  <c r="U1340" i="1"/>
  <c r="U1339" i="1"/>
  <c r="U1336" i="1"/>
  <c r="U1329" i="1"/>
  <c r="U1327" i="1"/>
  <c r="U1325" i="1"/>
  <c r="U1322" i="1"/>
  <c r="U1320" i="1"/>
  <c r="U1277" i="1"/>
  <c r="U1525" i="1"/>
  <c r="U1522" i="1"/>
  <c r="U1529" i="1"/>
  <c r="U1519" i="1"/>
  <c r="U808" i="1"/>
  <c r="U964" i="1"/>
  <c r="U962" i="1"/>
  <c r="U993" i="1"/>
  <c r="U2035" i="1"/>
  <c r="U381" i="1"/>
  <c r="U762" i="1"/>
  <c r="U721" i="1"/>
  <c r="U585" i="1"/>
  <c r="U673" i="1"/>
  <c r="U465" i="1"/>
  <c r="U157" i="1"/>
  <c r="U1081" i="1"/>
  <c r="U1073" i="1"/>
  <c r="U1066" i="1"/>
  <c r="U1085" i="1"/>
  <c r="U963" i="1"/>
  <c r="U1657" i="1"/>
  <c r="U766" i="1"/>
  <c r="U2059" i="1"/>
  <c r="U1799" i="1"/>
  <c r="U1796" i="1"/>
  <c r="U1561" i="1"/>
  <c r="U1560" i="1"/>
  <c r="U1334" i="1"/>
  <c r="U1324" i="1"/>
  <c r="U1415" i="1"/>
  <c r="U1197" i="1"/>
  <c r="U1679" i="1"/>
  <c r="U924" i="1"/>
  <c r="U926" i="1"/>
  <c r="U123" i="1"/>
  <c r="U113" i="1"/>
  <c r="U1172" i="1"/>
  <c r="U1171" i="1"/>
  <c r="U1170" i="1"/>
  <c r="U1757" i="1"/>
  <c r="U1775" i="1"/>
  <c r="U1760" i="1"/>
  <c r="U1456" i="1"/>
  <c r="U1455" i="1"/>
  <c r="U1409" i="1"/>
  <c r="U1408" i="1"/>
  <c r="U1392" i="1"/>
  <c r="U1391" i="1"/>
  <c r="U1367" i="1"/>
  <c r="U1366" i="1"/>
  <c r="U1562" i="1"/>
  <c r="U1556" i="1"/>
  <c r="U1553" i="1"/>
  <c r="U1551" i="1"/>
  <c r="U2093" i="1"/>
  <c r="U2024" i="1"/>
  <c r="U2027" i="1"/>
  <c r="U1608" i="1"/>
  <c r="U1605" i="1"/>
  <c r="U1774" i="1"/>
  <c r="U1767" i="1"/>
  <c r="U1112" i="1"/>
  <c r="U1110" i="1"/>
  <c r="U405" i="1"/>
  <c r="U368" i="1"/>
  <c r="U355" i="1"/>
  <c r="U306" i="1"/>
  <c r="U900" i="1"/>
  <c r="U948" i="1"/>
  <c r="U947" i="1"/>
  <c r="U785" i="1"/>
  <c r="U2060" i="1"/>
  <c r="U2134" i="1"/>
  <c r="U1747" i="1"/>
  <c r="U1407" i="1"/>
  <c r="U1401" i="1"/>
  <c r="U1398" i="1"/>
  <c r="U1393" i="1"/>
  <c r="U1387" i="1"/>
  <c r="U1535" i="1"/>
  <c r="U1194" i="1"/>
  <c r="U1157" i="1"/>
  <c r="U1156" i="1"/>
  <c r="U1154" i="1"/>
  <c r="U1153" i="1"/>
  <c r="U1148" i="1"/>
  <c r="U1133" i="1"/>
  <c r="U1124" i="1"/>
  <c r="U1119" i="1"/>
  <c r="U1118" i="1"/>
  <c r="U1106" i="1"/>
  <c r="U1103" i="1"/>
  <c r="U460" i="1"/>
  <c r="U419" i="1"/>
  <c r="U1098" i="1"/>
  <c r="U1101" i="1"/>
  <c r="U826" i="1"/>
  <c r="U830" i="1"/>
  <c r="U828" i="1"/>
  <c r="U825" i="1"/>
  <c r="U811" i="1"/>
  <c r="U278" i="1"/>
  <c r="U1731" i="1"/>
  <c r="U1447" i="1"/>
  <c r="U1444" i="1"/>
  <c r="U1445" i="1"/>
  <c r="U1442" i="1"/>
  <c r="U1441" i="1"/>
  <c r="U1438" i="1"/>
  <c r="U1429" i="1"/>
  <c r="U1428" i="1"/>
  <c r="U1427" i="1"/>
  <c r="U1426" i="1"/>
  <c r="U1425" i="1"/>
  <c r="U1424" i="1"/>
  <c r="U1262" i="1"/>
  <c r="U1111" i="1"/>
  <c r="U990" i="1"/>
  <c r="U988" i="1"/>
  <c r="U878" i="1"/>
  <c r="U877" i="1"/>
  <c r="U277" i="1"/>
  <c r="U276" i="1"/>
  <c r="U919" i="1"/>
  <c r="U907" i="1"/>
  <c r="U911" i="1"/>
  <c r="U910" i="1"/>
  <c r="U814" i="1"/>
  <c r="U1677" i="1"/>
  <c r="U974" i="1"/>
  <c r="U2125" i="1"/>
  <c r="U2098" i="1"/>
  <c r="U2097" i="1"/>
  <c r="U158" i="1"/>
  <c r="U1533" i="1"/>
  <c r="U854" i="1"/>
  <c r="U853" i="1"/>
  <c r="U1205" i="1"/>
  <c r="U1203" i="1"/>
  <c r="U2117" i="1"/>
  <c r="U1271" i="1"/>
  <c r="U1279" i="1"/>
  <c r="U1267" i="1"/>
  <c r="U1288" i="1"/>
  <c r="U1355" i="1"/>
  <c r="U1354" i="1"/>
  <c r="U759" i="1"/>
  <c r="U760" i="1"/>
  <c r="U758" i="1"/>
  <c r="U746" i="1"/>
  <c r="U272" i="1"/>
  <c r="U1090" i="1"/>
  <c r="U2006" i="1"/>
  <c r="U2004" i="1"/>
  <c r="U1656" i="1"/>
  <c r="U865" i="1"/>
  <c r="U871" i="1"/>
  <c r="U801" i="1"/>
  <c r="U468" i="1"/>
  <c r="U553" i="1"/>
  <c r="U899" i="1"/>
  <c r="U754" i="1"/>
  <c r="U751" i="1"/>
  <c r="U1887" i="1"/>
  <c r="U110" i="1"/>
  <c r="U1109" i="1"/>
  <c r="U1558" i="1"/>
  <c r="U1547" i="1"/>
  <c r="U1419" i="1"/>
  <c r="U1418" i="1"/>
  <c r="U1417" i="1"/>
  <c r="U1850" i="1"/>
  <c r="U111" i="1"/>
  <c r="U1167" i="1"/>
  <c r="U1164" i="1"/>
  <c r="U1839" i="1"/>
  <c r="U166" i="1"/>
  <c r="U185" i="1"/>
  <c r="U187" i="1"/>
  <c r="U1579" i="1"/>
  <c r="U1029" i="1"/>
  <c r="U778" i="1"/>
  <c r="U620" i="1"/>
  <c r="U151" i="1"/>
  <c r="U799" i="1"/>
  <c r="U796" i="1"/>
  <c r="U797" i="1"/>
  <c r="U1509" i="1"/>
  <c r="U1173" i="1"/>
  <c r="U1773" i="1"/>
  <c r="U1681" i="1"/>
  <c r="U1635" i="1"/>
  <c r="U915" i="1"/>
  <c r="U769" i="1"/>
  <c r="U768" i="1"/>
  <c r="U748" i="1"/>
  <c r="U1079" i="1"/>
  <c r="U1071" i="1"/>
  <c r="U174" i="1"/>
  <c r="U173" i="1"/>
  <c r="U172" i="1"/>
  <c r="U171" i="1"/>
  <c r="U194" i="1"/>
  <c r="U190" i="1"/>
  <c r="U188" i="1"/>
  <c r="U183" i="1"/>
  <c r="U178" i="1"/>
  <c r="U176" i="1"/>
  <c r="U169" i="1"/>
  <c r="U1650" i="1"/>
  <c r="U1663" i="1"/>
  <c r="U802" i="1"/>
  <c r="U152" i="1"/>
  <c r="U2016" i="1"/>
  <c r="U1160" i="1"/>
  <c r="U1097" i="1"/>
  <c r="U771" i="1"/>
  <c r="U770" i="1"/>
  <c r="U767" i="1"/>
  <c r="U749" i="1"/>
  <c r="U752" i="1"/>
  <c r="U570" i="1"/>
  <c r="U569" i="1"/>
  <c r="U492" i="1"/>
  <c r="U490" i="1"/>
  <c r="U925" i="1"/>
  <c r="U927" i="1"/>
  <c r="U1866" i="1"/>
  <c r="U642" i="1"/>
  <c r="U643" i="1"/>
  <c r="U676" i="1"/>
  <c r="U675" i="1"/>
  <c r="U1805" i="1"/>
  <c r="U1326" i="1"/>
  <c r="U1360" i="1"/>
  <c r="U1358" i="1"/>
  <c r="U1314" i="1"/>
  <c r="U1310" i="1"/>
  <c r="U1313" i="1"/>
  <c r="U1311" i="1"/>
  <c r="U1348" i="1"/>
  <c r="U1345" i="1"/>
  <c r="U1349" i="1"/>
  <c r="U1363" i="1"/>
  <c r="U1169" i="1"/>
  <c r="U1168" i="1"/>
  <c r="U1174" i="1"/>
  <c r="U144" i="1"/>
  <c r="U143" i="1"/>
  <c r="U132" i="1"/>
  <c r="U131" i="1"/>
  <c r="U120" i="1"/>
  <c r="U950" i="1"/>
  <c r="U884" i="1"/>
  <c r="U1758" i="1"/>
  <c r="U1629" i="1"/>
  <c r="U2115" i="1"/>
  <c r="U787" i="1"/>
  <c r="U220" i="1"/>
  <c r="U221" i="1"/>
  <c r="U1246" i="1"/>
  <c r="U192" i="1"/>
  <c r="U195" i="1"/>
  <c r="U189" i="1"/>
  <c r="U184" i="1"/>
  <c r="U180" i="1"/>
  <c r="U167" i="1"/>
  <c r="U1350" i="1"/>
  <c r="U1309" i="1"/>
  <c r="U945" i="1"/>
  <c r="U944" i="1"/>
  <c r="U1654" i="1"/>
  <c r="U1721" i="1"/>
  <c r="U973" i="1"/>
  <c r="U970" i="1"/>
  <c r="U971" i="1"/>
  <c r="U972" i="1"/>
  <c r="U2088" i="1"/>
  <c r="U63" i="1"/>
  <c r="U66" i="1"/>
  <c r="U65" i="1"/>
  <c r="U150" i="1"/>
  <c r="U147" i="1"/>
  <c r="U112" i="1"/>
  <c r="U1930" i="1"/>
  <c r="U1191" i="1"/>
  <c r="U1131" i="1"/>
  <c r="U1132" i="1"/>
  <c r="U1130" i="1"/>
  <c r="U1123" i="1"/>
  <c r="U1089" i="1"/>
  <c r="U1002" i="1"/>
  <c r="U1001" i="1"/>
  <c r="U1000" i="1"/>
  <c r="U999" i="1"/>
  <c r="U991" i="1"/>
  <c r="U980" i="1"/>
  <c r="U979" i="1"/>
  <c r="U932" i="1"/>
  <c r="U930" i="1"/>
  <c r="U921" i="1"/>
  <c r="U914" i="1"/>
  <c r="U920" i="1"/>
  <c r="U813" i="1"/>
  <c r="U810" i="1"/>
  <c r="U789" i="1"/>
  <c r="U724" i="1"/>
  <c r="U467" i="1"/>
  <c r="U1783" i="1"/>
  <c r="U1307" i="1"/>
  <c r="U1423" i="1"/>
  <c r="U1261" i="1"/>
  <c r="U1260" i="1"/>
  <c r="U1577" i="1"/>
  <c r="U1578" i="1"/>
  <c r="U1195" i="1"/>
  <c r="U1196" i="1"/>
  <c r="U1198" i="1"/>
  <c r="U98" i="1"/>
  <c r="U97" i="1"/>
  <c r="U99" i="1"/>
  <c r="U100" i="1"/>
  <c r="U106" i="1"/>
  <c r="U105" i="1"/>
  <c r="U1975" i="1"/>
  <c r="U1864" i="1"/>
  <c r="U1867" i="1"/>
  <c r="U94" i="1"/>
  <c r="U874" i="1"/>
  <c r="U929" i="1"/>
  <c r="U883" i="1"/>
  <c r="U2091" i="1"/>
  <c r="U2089" i="1"/>
  <c r="U2066" i="1"/>
  <c r="U482" i="1"/>
  <c r="U480" i="1"/>
  <c r="U481" i="1"/>
  <c r="U1080" i="1"/>
  <c r="U1072" i="1"/>
  <c r="U1065" i="1"/>
  <c r="U2131" i="1"/>
  <c r="U2127" i="1"/>
  <c r="U2129" i="1"/>
  <c r="U1941" i="1"/>
  <c r="U1940" i="1"/>
  <c r="U882" i="1"/>
  <c r="U1437" i="1"/>
  <c r="U1436" i="1"/>
  <c r="U2017" i="1"/>
  <c r="U2019" i="1"/>
  <c r="U1353" i="1"/>
  <c r="U1352" i="1"/>
  <c r="U1341" i="1"/>
  <c r="U1335" i="1"/>
  <c r="U1328" i="1"/>
  <c r="U864" i="1"/>
  <c r="U2124" i="1"/>
  <c r="U2007" i="1"/>
  <c r="U557" i="1"/>
  <c r="U71" i="1"/>
  <c r="U1914" i="1"/>
  <c r="U1913" i="1"/>
  <c r="U1908" i="1"/>
  <c r="U1903" i="1"/>
  <c r="U1897" i="1"/>
  <c r="U1872" i="1"/>
  <c r="U1270" i="1"/>
  <c r="U1266" i="1"/>
  <c r="U52" i="1"/>
  <c r="U51" i="1"/>
  <c r="U1286" i="1"/>
  <c r="U1278" i="1"/>
  <c r="U1370" i="1"/>
  <c r="U165" i="1"/>
  <c r="U1845" i="1"/>
  <c r="U1840" i="1"/>
  <c r="U1838" i="1"/>
  <c r="U898" i="1"/>
  <c r="U498" i="1"/>
  <c r="U657" i="1"/>
  <c r="U656" i="1"/>
  <c r="U659" i="1"/>
  <c r="U660" i="1"/>
  <c r="U25" i="1"/>
  <c r="U1948" i="1"/>
  <c r="U26" i="1"/>
  <c r="U24" i="1"/>
  <c r="U1952" i="1"/>
  <c r="U1953" i="1"/>
  <c r="U76" i="1"/>
  <c r="U442" i="1"/>
  <c r="U764" i="1"/>
  <c r="U568" i="1"/>
  <c r="U1943" i="1"/>
  <c r="U843" i="1"/>
  <c r="U2049" i="1"/>
  <c r="U879" i="1"/>
  <c r="U651" i="1"/>
  <c r="U720" i="1"/>
  <c r="U894" i="1"/>
  <c r="U142" i="1"/>
  <c r="U141" i="1"/>
  <c r="U130" i="1"/>
  <c r="U129" i="1"/>
  <c r="U119" i="1"/>
  <c r="U1863" i="1"/>
  <c r="U1860" i="1"/>
  <c r="U1869" i="1"/>
  <c r="U62" i="1"/>
  <c r="U64" i="1"/>
  <c r="U175" i="1"/>
  <c r="U1402" i="1"/>
  <c r="U1400" i="1"/>
  <c r="U2083" i="1"/>
  <c r="U34" i="1"/>
  <c r="U1161" i="1"/>
  <c r="U886" i="1"/>
  <c r="U1359" i="1"/>
  <c r="U1351" i="1"/>
  <c r="U1321" i="1"/>
  <c r="U1949" i="1"/>
  <c r="U1397" i="1"/>
  <c r="U1306" i="1"/>
  <c r="U1449" i="1"/>
  <c r="U946" i="1"/>
  <c r="U763" i="1"/>
  <c r="U582" i="1"/>
  <c r="U107" i="1"/>
  <c r="U104" i="1"/>
  <c r="U102" i="1"/>
  <c r="U901" i="1"/>
  <c r="U949" i="1"/>
  <c r="U1852" i="1"/>
  <c r="U1854" i="1"/>
  <c r="U1859" i="1"/>
  <c r="U86" i="1"/>
  <c r="U103" i="1"/>
  <c r="U92" i="1"/>
  <c r="U2130" i="1"/>
  <c r="U2128" i="1"/>
  <c r="U2126" i="1"/>
  <c r="U851" i="1"/>
  <c r="U729" i="1"/>
  <c r="U584" i="1"/>
  <c r="U552" i="1"/>
  <c r="U551" i="1"/>
  <c r="U653" i="1"/>
  <c r="U93" i="1"/>
  <c r="U140" i="1"/>
  <c r="U128" i="1"/>
  <c r="U117" i="1"/>
  <c r="U139" i="1"/>
  <c r="U127" i="1"/>
  <c r="U116" i="1"/>
  <c r="U2086" i="1"/>
  <c r="U2084" i="1"/>
  <c r="U1534" i="1"/>
  <c r="U478" i="1"/>
  <c r="U483" i="1"/>
  <c r="U479" i="1"/>
  <c r="U590" i="1"/>
  <c r="U589" i="1"/>
  <c r="U588" i="1"/>
  <c r="U215" i="1"/>
  <c r="U208" i="1"/>
  <c r="U201" i="1"/>
  <c r="U1884" i="1"/>
  <c r="U1214" i="1"/>
  <c r="U1213" i="1"/>
  <c r="U1837" i="1"/>
  <c r="U1836" i="1"/>
  <c r="U1078" i="1"/>
  <c r="U591" i="1"/>
  <c r="U844" i="1"/>
  <c r="U846" i="1"/>
  <c r="U1576" i="1"/>
  <c r="U1566" i="1"/>
  <c r="U1575" i="1"/>
  <c r="U1565" i="1"/>
  <c r="U1564" i="1"/>
  <c r="U514" i="1"/>
  <c r="U1399" i="1"/>
  <c r="U519" i="1"/>
  <c r="U518" i="1"/>
  <c r="U516" i="1"/>
  <c r="U1633" i="1"/>
  <c r="U1780" i="1"/>
  <c r="U1707" i="1"/>
  <c r="U1749" i="1"/>
  <c r="U1712" i="1"/>
  <c r="U1711" i="1"/>
  <c r="U2047" i="1"/>
  <c r="U2039" i="1"/>
  <c r="U1088" i="1"/>
  <c r="U922" i="1"/>
  <c r="U542" i="1"/>
  <c r="U1628" i="1"/>
  <c r="U384" i="1"/>
  <c r="U213" i="1"/>
  <c r="U2064" i="1"/>
  <c r="U890" i="1"/>
  <c r="U522" i="1"/>
  <c r="U587" i="1"/>
  <c r="U583" i="1"/>
  <c r="U581" i="1"/>
  <c r="U456" i="1"/>
  <c r="U370" i="1"/>
  <c r="U88" i="1"/>
  <c r="U592" i="1"/>
  <c r="U500" i="1"/>
  <c r="U466" i="1"/>
  <c r="U1843" i="1"/>
  <c r="U2132" i="1"/>
  <c r="U214" i="1"/>
  <c r="U200" i="1"/>
  <c r="U198" i="1"/>
  <c r="U60" i="1"/>
  <c r="U59" i="1"/>
  <c r="U727" i="1"/>
  <c r="U182" i="1"/>
  <c r="U1272" i="1"/>
  <c r="U1274" i="1"/>
  <c r="U1273" i="1"/>
  <c r="U1511" i="1"/>
  <c r="U1510" i="1"/>
  <c r="U1361" i="1"/>
  <c r="U1239" i="1"/>
  <c r="U1234" i="1"/>
  <c r="U4" i="1" l="1"/>
  <c r="U5" i="1"/>
  <c r="T6" i="1"/>
  <c r="V10" i="1" l="1"/>
  <c r="U6" i="1" l="1"/>
  <c r="V9" i="1" s="1"/>
  <c r="V6" i="1"/>
  <c r="V11" i="1" l="1"/>
</calcChain>
</file>

<file path=xl/sharedStrings.xml><?xml version="1.0" encoding="utf-8"?>
<sst xmlns="http://schemas.openxmlformats.org/spreadsheetml/2006/main" count="24718" uniqueCount="1725">
  <si>
    <t>First come. First serve. / Es gelten unsere AGB's. www.trinkreif.at / info@trinkreif.at / +4319974145</t>
  </si>
  <si>
    <t xml:space="preserve">NAME &amp; RECHNUNGSADRESSE     </t>
  </si>
  <si>
    <t>SUMME BESTELLUNG</t>
  </si>
  <si>
    <t xml:space="preserve">TELEFON &amp; E-MAIL    </t>
  </si>
  <si>
    <t>STK</t>
  </si>
  <si>
    <t>GESAMT EXKL. MWST</t>
  </si>
  <si>
    <t>GESAMT INKL. MWST</t>
  </si>
  <si>
    <t xml:space="preserve">VERSAND / ABHOLUNG     </t>
  </si>
  <si>
    <t xml:space="preserve">LIEFERADRESSE / ANMERKUNGEN     </t>
  </si>
  <si>
    <t>BESTANDSPRÜFUNG</t>
  </si>
  <si>
    <t>Versand netto</t>
  </si>
  <si>
    <t>FAKTURIERUNG</t>
  </si>
  <si>
    <t>Gesamt netto</t>
  </si>
  <si>
    <t>ZAHLUNGSEINGANG</t>
  </si>
  <si>
    <t>MWSt</t>
  </si>
  <si>
    <t>VERSAND</t>
  </si>
  <si>
    <t>Gesamt brutto</t>
  </si>
  <si>
    <t>DIFF.</t>
  </si>
  <si>
    <t>GRUND</t>
  </si>
  <si>
    <t>ANMERKUNGEN</t>
  </si>
  <si>
    <t>KATEGORIE</t>
  </si>
  <si>
    <t>REGION</t>
  </si>
  <si>
    <t>WEIN</t>
  </si>
  <si>
    <t>SELEKTION</t>
  </si>
  <si>
    <t>BESTELLUNG</t>
  </si>
  <si>
    <t>BESTELL-MENGE</t>
  </si>
  <si>
    <t>AB-WEICHUNG</t>
  </si>
  <si>
    <t>Kategorie</t>
  </si>
  <si>
    <t>Farbe</t>
  </si>
  <si>
    <t>Suesse</t>
  </si>
  <si>
    <t>Land</t>
  </si>
  <si>
    <t>Region</t>
  </si>
  <si>
    <t>Appelation</t>
  </si>
  <si>
    <t>Weingut</t>
  </si>
  <si>
    <t>Weinbezeichnung</t>
  </si>
  <si>
    <t>Rebsorte</t>
  </si>
  <si>
    <t>JG</t>
  </si>
  <si>
    <t>EH</t>
  </si>
  <si>
    <t>VK exkl.</t>
  </si>
  <si>
    <t>VK inkl.</t>
  </si>
  <si>
    <t>Bordeaux</t>
  </si>
  <si>
    <t>Mystique</t>
  </si>
  <si>
    <t>n.a.</t>
  </si>
  <si>
    <t>GESAMTPREISLISTE</t>
  </si>
  <si>
    <t>Umsatzbesteuert</t>
  </si>
  <si>
    <t>GESAMT</t>
  </si>
  <si>
    <t>Differenzbesteuert</t>
  </si>
  <si>
    <t>trinkreif Premium Vintage Wine      Handels GmbH</t>
  </si>
  <si>
    <t>Tel. 01-9974145</t>
  </si>
  <si>
    <t>1er</t>
  </si>
  <si>
    <t>2er</t>
  </si>
  <si>
    <t>ZALTO DENK'ART</t>
  </si>
  <si>
    <t>info@trinkreif.at</t>
  </si>
  <si>
    <t>Es gelten unsere AGB.</t>
  </si>
  <si>
    <t>PRODUKT</t>
  </si>
  <si>
    <t>FOTO</t>
  </si>
  <si>
    <t>VERWENDUNG</t>
  </si>
  <si>
    <t>PREISE INKL. MWST</t>
  </si>
  <si>
    <t>Glas</t>
  </si>
  <si>
    <t>Glashöhe</t>
  </si>
  <si>
    <t>Füllmenge</t>
  </si>
  <si>
    <t>6er</t>
  </si>
  <si>
    <t xml:space="preserve"> 1er</t>
  </si>
  <si>
    <t xml:space="preserve"> 2er</t>
  </si>
  <si>
    <t xml:space="preserve"> 6er</t>
  </si>
  <si>
    <t>Weinglas</t>
  </si>
  <si>
    <t>Burgunder</t>
  </si>
  <si>
    <t>230 mm</t>
  </si>
  <si>
    <t>960 ml</t>
  </si>
  <si>
    <t>240 mm</t>
  </si>
  <si>
    <t>765 ml</t>
  </si>
  <si>
    <t>Universal</t>
  </si>
  <si>
    <t>235 mm</t>
  </si>
  <si>
    <t>530 ml</t>
  </si>
  <si>
    <t>Weisswein</t>
  </si>
  <si>
    <t>400 ml</t>
  </si>
  <si>
    <t>Karaffe</t>
  </si>
  <si>
    <t>Axium</t>
  </si>
  <si>
    <t>204 mm</t>
  </si>
  <si>
    <t>1450 ml</t>
  </si>
  <si>
    <t>185 mm</t>
  </si>
  <si>
    <t>1900 ml</t>
  </si>
  <si>
    <t>Karaffe No. 25</t>
  </si>
  <si>
    <t>175 mm</t>
  </si>
  <si>
    <t>350 ml</t>
  </si>
  <si>
    <t>Karaffe No. 75</t>
  </si>
  <si>
    <t>248 mm</t>
  </si>
  <si>
    <t>820 ml</t>
  </si>
  <si>
    <t>Karaffe No. 150</t>
  </si>
  <si>
    <t>300 mm</t>
  </si>
  <si>
    <t>1600 ml</t>
  </si>
  <si>
    <t>Schüttkaraffe klein</t>
  </si>
  <si>
    <t>130 mm</t>
  </si>
  <si>
    <t>610 ml</t>
  </si>
  <si>
    <t>Schüttkaraffe gross</t>
  </si>
  <si>
    <t>210 mm</t>
  </si>
  <si>
    <t>2600 ml</t>
  </si>
  <si>
    <t>GESAMT EXKL. ausweisbarer MWST</t>
  </si>
  <si>
    <t>GESAMT INKL. ausweisbarer MWST</t>
  </si>
  <si>
    <t>U/D</t>
  </si>
  <si>
    <t>Füllstand // Fill Level</t>
  </si>
  <si>
    <t>Kapsel // Capsule</t>
  </si>
  <si>
    <t>Etikette // Label</t>
  </si>
  <si>
    <t>ZUSTAND / CONDITION</t>
  </si>
  <si>
    <t>STAND 22-06-2023</t>
  </si>
  <si>
    <r>
      <t xml:space="preserve">Lieferdatum: </t>
    </r>
    <r>
      <rPr>
        <sz val="10"/>
        <color rgb="FFFF0000"/>
        <rFont val="Maison Mono"/>
      </rPr>
      <t>xx.xx.</t>
    </r>
    <r>
      <rPr>
        <sz val="10"/>
        <color theme="1"/>
        <rFont val="Maison Mono"/>
      </rPr>
      <t>2025</t>
    </r>
  </si>
  <si>
    <r>
      <t>Lieferschein LS-2025-G-</t>
    </r>
    <r>
      <rPr>
        <u/>
        <sz val="10"/>
        <color rgb="FFFF0000"/>
        <rFont val="Maison Mono"/>
      </rPr>
      <t>xxx</t>
    </r>
  </si>
  <si>
    <t xml:space="preserve">Wir freuen uns über Ihre Bestellung und verrechnen auftragsgemäß </t>
  </si>
  <si>
    <t xml:space="preserve">folgende Artikel zu den unten genannten Preisen. </t>
  </si>
  <si>
    <t>EH in 
Liter</t>
  </si>
  <si>
    <t>Menge</t>
  </si>
  <si>
    <t>Gesamtmenge</t>
  </si>
  <si>
    <t xml:space="preserve">Es gelten unsere Allgemeinen Geschäftsbedingungen. </t>
  </si>
  <si>
    <t xml:space="preserve">Bis zur vollständigen Bezahlung bleibt die Ware Eigentum </t>
  </si>
  <si>
    <t>der trinkreif Premium Vintage Wine HandelsgmbH.</t>
  </si>
  <si>
    <t>Viel Freude mit den Weinen und herzlichen Dank!</t>
  </si>
  <si>
    <t>Markus Inzinger &amp; Clemens Riedl</t>
  </si>
  <si>
    <t>Name</t>
  </si>
  <si>
    <t>Adresse</t>
  </si>
  <si>
    <t>PLZ Ort</t>
  </si>
  <si>
    <t>Gereifte, hochwertige Burgunder(weiß &amp; rot) / Grüner Veltliner "Grand Cru" / Piemont / Rhone-Süd / Blaufränkisch</t>
  </si>
  <si>
    <t>Schwere, gereifte Weißweine / junger deutscher Riesling "Grand Cru" / Jahrgangschampagner / Syrah / Bordeaux / Neue Welt / Supertuscans</t>
  </si>
  <si>
    <t>Smaragde / Champagner / Sekt mit Jahrgang / deutscher Riesling gereift / sehr reifer Bordeaux &amp; Burgunder / österreichische Cuvees</t>
  </si>
  <si>
    <t>Leichte, junge Weissweine / Sekt ohne Jahrgang / Bier</t>
  </si>
  <si>
    <t>Klassische Einzelflaschen-Karaffe für Rotweine und Weissweine die viel Luft brauchen.</t>
  </si>
  <si>
    <t>Ideal für Rotweine, die viel Luft brauchen und Magnums, welche nach belüften nicht mehr gekühlt werden müssen/sollen.</t>
  </si>
  <si>
    <t>Das Baby unten den Karaffen dient mehr als Nachfolger der Glaskännchen um ein Viertel zu servieren.</t>
  </si>
  <si>
    <t>Schaumwein / Weine welche weiterhin gekühlt werden sollen (passt in Kühlmanschetten / Kühlschranktüre).</t>
  </si>
  <si>
    <t>Ideal für Magnums, welche nach dem belüften gekühlt werden müssen/sollen.</t>
  </si>
  <si>
    <t>Schüttkaraffe für Weinreste zur persönlichen Verwendung. Erhältlich in den Farben grau, grün und rot.</t>
  </si>
  <si>
    <t>Schüttkaraffe für Weinreste im Tischformat. Erhältlich in den Farben grau, grün und rot.</t>
  </si>
  <si>
    <t>Wein</t>
  </si>
  <si>
    <t>rot</t>
  </si>
  <si>
    <t>Trocken</t>
  </si>
  <si>
    <t>Frankreich</t>
  </si>
  <si>
    <t>Burgund</t>
  </si>
  <si>
    <t>Les Petits Lieux</t>
  </si>
  <si>
    <t>Nuits-Saint-Georges</t>
  </si>
  <si>
    <t>Pinot Noir</t>
  </si>
  <si>
    <t>1.5l</t>
  </si>
  <si>
    <t>hf</t>
  </si>
  <si>
    <t>U</t>
  </si>
  <si>
    <t>Haut-Médoc (FR)</t>
  </si>
  <si>
    <t>Château La Lagune</t>
  </si>
  <si>
    <t>La Lagune</t>
  </si>
  <si>
    <t>Cuvée</t>
  </si>
  <si>
    <t>3l</t>
  </si>
  <si>
    <t>in</t>
  </si>
  <si>
    <t>D</t>
  </si>
  <si>
    <t>Château Sociando Mallet</t>
  </si>
  <si>
    <t>Sociando Mallet</t>
  </si>
  <si>
    <t>ohne</t>
  </si>
  <si>
    <t>Pauillac (FR)</t>
  </si>
  <si>
    <t>Château Mouton Rothschild</t>
  </si>
  <si>
    <t>Mouton</t>
  </si>
  <si>
    <t>0.75l</t>
  </si>
  <si>
    <t>Margaux (FR)</t>
  </si>
  <si>
    <t>Château Giscours</t>
  </si>
  <si>
    <t>Giscours</t>
  </si>
  <si>
    <t>Château Lascombes</t>
  </si>
  <si>
    <t>Lascombes</t>
  </si>
  <si>
    <t>Château Margaux</t>
  </si>
  <si>
    <t>Margaux</t>
  </si>
  <si>
    <t>Château Prieuré-Lichine</t>
  </si>
  <si>
    <t>Prieuré-Lichine</t>
  </si>
  <si>
    <t>Château Pedesclaux</t>
  </si>
  <si>
    <t>Pedesclaux</t>
  </si>
  <si>
    <t>Château Batailley</t>
  </si>
  <si>
    <t>Batailley</t>
  </si>
  <si>
    <t>Château Duhart Milon Rothschild</t>
  </si>
  <si>
    <t>Duhart Milon</t>
  </si>
  <si>
    <t>Château Haut-Bages Libéral</t>
  </si>
  <si>
    <t>Haut-Bages Libéral</t>
  </si>
  <si>
    <t>Château Haut-Batailley</t>
  </si>
  <si>
    <t>Haut-Batailley</t>
  </si>
  <si>
    <t>Château Lynch Bages</t>
  </si>
  <si>
    <t>Lynch Bages</t>
  </si>
  <si>
    <t>weiß</t>
  </si>
  <si>
    <t>Süß</t>
  </si>
  <si>
    <t>Sauternes (FR)</t>
  </si>
  <si>
    <t>Château Rieussec</t>
  </si>
  <si>
    <t>Rieussec</t>
  </si>
  <si>
    <t>0.375l</t>
  </si>
  <si>
    <t>Saint-Émilion (FR)</t>
  </si>
  <si>
    <t>Château Troplong Mondot</t>
  </si>
  <si>
    <t>Troplong Mondot</t>
  </si>
  <si>
    <t>Château Pichon Baron</t>
  </si>
  <si>
    <t>Pichon Baron</t>
  </si>
  <si>
    <t>Château Pichon Comtesse</t>
  </si>
  <si>
    <t>Pichon Comtesse</t>
  </si>
  <si>
    <t>ints</t>
  </si>
  <si>
    <t>Château Pontet-Canet</t>
  </si>
  <si>
    <t>Pontet-Canet</t>
  </si>
  <si>
    <t>Château Grand Puy Lacoste</t>
  </si>
  <si>
    <t>Grand Puy Lacoste</t>
  </si>
  <si>
    <t>Pessac-Léognan (FR)</t>
  </si>
  <si>
    <t>Château La Mission Haut-Brion</t>
  </si>
  <si>
    <t>La Mission Haut-Brion</t>
  </si>
  <si>
    <t>Château Smith Haut Lafitte</t>
  </si>
  <si>
    <t>Smith Haut Lafitte</t>
  </si>
  <si>
    <t>Pomerol (FR)</t>
  </si>
  <si>
    <t>Château Clinet</t>
  </si>
  <si>
    <t>Clinet</t>
  </si>
  <si>
    <t>Château l'Évangile</t>
  </si>
  <si>
    <t>L'Évangile</t>
  </si>
  <si>
    <t>Château La Conseillante</t>
  </si>
  <si>
    <t>La Conseillante</t>
  </si>
  <si>
    <t>Château Nenin</t>
  </si>
  <si>
    <t>Nenin</t>
  </si>
  <si>
    <t>Château Trotanoy</t>
  </si>
  <si>
    <t>Trotanoy</t>
  </si>
  <si>
    <t>Château Canon</t>
  </si>
  <si>
    <t>Canon</t>
  </si>
  <si>
    <t>Château Canon La Gaffelière</t>
  </si>
  <si>
    <t>Canon La Gaffelière</t>
  </si>
  <si>
    <t>Château Figeac</t>
  </si>
  <si>
    <t>Figeac</t>
  </si>
  <si>
    <t>Château l'Arrossée</t>
  </si>
  <si>
    <t>L'Arrossée</t>
  </si>
  <si>
    <t>Château La Gaffelière</t>
  </si>
  <si>
    <t>La Gaffelière</t>
  </si>
  <si>
    <t>Château Vieux Lescours</t>
  </si>
  <si>
    <t>Vieux Lescours</t>
  </si>
  <si>
    <t>Saint-Julien (FR)</t>
  </si>
  <si>
    <t>Château Beychevelle</t>
  </si>
  <si>
    <t>Beychevelle</t>
  </si>
  <si>
    <t>6l</t>
  </si>
  <si>
    <t>Château Ducru Beaucaillou</t>
  </si>
  <si>
    <t>Ducru Beaucaillou</t>
  </si>
  <si>
    <t>Château Gruaud Larose</t>
  </si>
  <si>
    <t>Gruaud Larose</t>
  </si>
  <si>
    <t>Château Lagrange</t>
  </si>
  <si>
    <t>Lagrange</t>
  </si>
  <si>
    <t>Château Leoville Barton</t>
  </si>
  <si>
    <t>Leoville Barton</t>
  </si>
  <si>
    <t>Château Leoville Las Cases</t>
  </si>
  <si>
    <t>Leoville Las Cases</t>
  </si>
  <si>
    <t>Faiveley</t>
  </si>
  <si>
    <t>Latricières-Chambertin Grand Cru</t>
  </si>
  <si>
    <t>Geantet-Pansiot</t>
  </si>
  <si>
    <t>Charmes-Chambertin Grand Cru</t>
  </si>
  <si>
    <t>Gerard Mugneret</t>
  </si>
  <si>
    <t>Chambolle-Musigny Premier Cru Les Charmes</t>
  </si>
  <si>
    <t>Jacques Prieur</t>
  </si>
  <si>
    <t>Corton-Bressandes Grand Cru</t>
  </si>
  <si>
    <t>Laurent Roumier</t>
  </si>
  <si>
    <t>Lignier-Michelot</t>
  </si>
  <si>
    <t>Clos de la Roche Grand Cru</t>
  </si>
  <si>
    <t>Michel Noëllat</t>
  </si>
  <si>
    <t>Échezeaux du Dessus Grand Cru</t>
  </si>
  <si>
    <t>Vosne-Romanée Premier Cru "Les Suchots"</t>
  </si>
  <si>
    <t>Nicole Lamarche</t>
  </si>
  <si>
    <t>Échezeaux Grand Cru</t>
  </si>
  <si>
    <t>Nicolas Rossignol</t>
  </si>
  <si>
    <t>Chambertin Grand Cru</t>
  </si>
  <si>
    <t>Gamay</t>
  </si>
  <si>
    <t>elv</t>
  </si>
  <si>
    <t>Vincent Dancer</t>
  </si>
  <si>
    <t>Chassagne-Montrachet Premier Cru "La Grande Borne"</t>
  </si>
  <si>
    <t>Pommard Premier Cru Les Pézerolles</t>
  </si>
  <si>
    <t>Pommard AC Les Perrières</t>
  </si>
  <si>
    <t>Beaune Premier Cru "Les Montrevenots"</t>
  </si>
  <si>
    <t>Bourgogne Blanc</t>
  </si>
  <si>
    <t>Chardonnay</t>
  </si>
  <si>
    <t>Vosne-Romanée Premier Cru "Les Chaumes"</t>
  </si>
  <si>
    <t>Mugneret-Gibourg</t>
  </si>
  <si>
    <t>Vosne-Romanée AC</t>
  </si>
  <si>
    <t>Mongeard-Mugneret</t>
  </si>
  <si>
    <t>Gevrey-Chambertin AC</t>
  </si>
  <si>
    <t>Domaine Méo-Camuzet</t>
  </si>
  <si>
    <t>Nuits-Saint-Georges AC</t>
  </si>
  <si>
    <t>JJ Confuron</t>
  </si>
  <si>
    <t>Chambolle-Musigny Premier Cru</t>
  </si>
  <si>
    <t>Rhône</t>
  </si>
  <si>
    <t>Xavier Vignon</t>
  </si>
  <si>
    <t>Châteauneuf-du-Pape Cuvée Anonyme</t>
  </si>
  <si>
    <t>Chassagne-Montrachet Premier Cru Morgeot</t>
  </si>
  <si>
    <t>Italien</t>
  </si>
  <si>
    <t>Piemont</t>
  </si>
  <si>
    <t>Cavalotto</t>
  </si>
  <si>
    <t>Barolo Bricco Boschis</t>
  </si>
  <si>
    <t>Nebbiolo</t>
  </si>
  <si>
    <t>Giacomo Fenocchio</t>
  </si>
  <si>
    <t>Barolo Villero</t>
  </si>
  <si>
    <t>Barolo Bussia 90 di Riserva</t>
  </si>
  <si>
    <t>Friaul</t>
  </si>
  <si>
    <t>Miani</t>
  </si>
  <si>
    <t>Rosso Miani</t>
  </si>
  <si>
    <t>Toskana</t>
  </si>
  <si>
    <t>Il Poggione</t>
  </si>
  <si>
    <t>Brunello Di Montalcino</t>
  </si>
  <si>
    <t>Sangiovese</t>
  </si>
  <si>
    <t>Cornas (FR)</t>
  </si>
  <si>
    <t>Vincent Paris</t>
  </si>
  <si>
    <t>Cornas La Geynale</t>
  </si>
  <si>
    <t>Syrah</t>
  </si>
  <si>
    <t>Likörwein</t>
  </si>
  <si>
    <t>Portugal</t>
  </si>
  <si>
    <t>Taylors</t>
  </si>
  <si>
    <t>Vintage Port</t>
  </si>
  <si>
    <t>Warre's</t>
  </si>
  <si>
    <t>Colheita</t>
  </si>
  <si>
    <t>Grahams</t>
  </si>
  <si>
    <t>Vereinigte Staaten von Amerika</t>
  </si>
  <si>
    <t>Kalifornien</t>
  </si>
  <si>
    <t>Napa Valley (US)</t>
  </si>
  <si>
    <t>Ridge</t>
  </si>
  <si>
    <t>Monte Bello</t>
  </si>
  <si>
    <t>Château Suduiraut</t>
  </si>
  <si>
    <t>Suduiraut</t>
  </si>
  <si>
    <t>Château Guiraud</t>
  </si>
  <si>
    <t>Guiraud</t>
  </si>
  <si>
    <t>Château Grand Puy Ducasse</t>
  </si>
  <si>
    <t>Grand Puy Ducasse</t>
  </si>
  <si>
    <t>Braida</t>
  </si>
  <si>
    <t>Barbera Bricco dell'Uccellone</t>
  </si>
  <si>
    <t>Barbera</t>
  </si>
  <si>
    <t>Österreich</t>
  </si>
  <si>
    <t>Steiermark</t>
  </si>
  <si>
    <t>Südsteiermark (AT)</t>
  </si>
  <si>
    <t>Sparkling Tea Royal</t>
  </si>
  <si>
    <t>Green No. 9 - Herbal Garden</t>
  </si>
  <si>
    <t>nV</t>
  </si>
  <si>
    <t>Burgenland</t>
  </si>
  <si>
    <t>Leithaberg (AT)</t>
  </si>
  <si>
    <t>Ernst Triebaumer</t>
  </si>
  <si>
    <t>Maulwurf</t>
  </si>
  <si>
    <t>Arnoux-Lachaux</t>
  </si>
  <si>
    <t>Roulot</t>
  </si>
  <si>
    <t>Meursault Premier Cru Clos des Bouchères</t>
  </si>
  <si>
    <t>Vosne-Romanée Premier Cru "Les Grands Suchots"</t>
  </si>
  <si>
    <t>Échezeaux Grand Cru "Les Rouges"</t>
  </si>
  <si>
    <t>Domaine Comte Liger-Belair</t>
  </si>
  <si>
    <t>Vosne-Romanée Premier Cru Reignots</t>
  </si>
  <si>
    <t>Santa Barbara (US)</t>
  </si>
  <si>
    <t>Sine Qua Non</t>
  </si>
  <si>
    <t>Distenta I Syrah</t>
  </si>
  <si>
    <t>Kampanien</t>
  </si>
  <si>
    <t>Mazzella</t>
  </si>
  <si>
    <t>Paterico</t>
  </si>
  <si>
    <t>Aglianico</t>
  </si>
  <si>
    <t>La Ca Nova</t>
  </si>
  <si>
    <t>Barbera d'Alba</t>
  </si>
  <si>
    <t>Langhe Nebbiolo</t>
  </si>
  <si>
    <t>Barbaresco</t>
  </si>
  <si>
    <t>Barbaresco Montefico Vigna Bric Mentina</t>
  </si>
  <si>
    <t>Barbaresco Montestefano</t>
  </si>
  <si>
    <t>Niederösterreich</t>
  </si>
  <si>
    <t>Wagram (AT)</t>
  </si>
  <si>
    <t>Bernhard Ott</t>
  </si>
  <si>
    <t>Grüner Veltliner Fass 4</t>
  </si>
  <si>
    <t>Grüner Veltliner</t>
  </si>
  <si>
    <t>Carnuntum (AT)</t>
  </si>
  <si>
    <t>Dorli Muhr</t>
  </si>
  <si>
    <t>Blaufränkisch Ried Spitzerberg</t>
  </si>
  <si>
    <t>Blaufränkisch</t>
  </si>
  <si>
    <t>Grivot</t>
  </si>
  <si>
    <t>Nuits-Saint-Georges AC "Aux Lavières"</t>
  </si>
  <si>
    <t>Antinori</t>
  </si>
  <si>
    <t>Solaia</t>
  </si>
  <si>
    <t>ev</t>
  </si>
  <si>
    <t>Groffier</t>
  </si>
  <si>
    <t>Bonnes-Mares Grand Cru</t>
  </si>
  <si>
    <t>Tenuta San Guido</t>
  </si>
  <si>
    <t>Sassicaia</t>
  </si>
  <si>
    <t>Distenta V Grenache</t>
  </si>
  <si>
    <t>Grenache</t>
  </si>
  <si>
    <t>Distenta V Syrah</t>
  </si>
  <si>
    <t>Rosi Schuster</t>
  </si>
  <si>
    <t>Blaufränkisch Sankt Margarethen Ried Lamer</t>
  </si>
  <si>
    <t>Tenuta dell'Ornellaia</t>
  </si>
  <si>
    <t>Ornellaia</t>
  </si>
  <si>
    <t>Kollwentz</t>
  </si>
  <si>
    <t>Steinzeiler</t>
  </si>
  <si>
    <t>Laurent Tribut</t>
  </si>
  <si>
    <t>Chablis AC</t>
  </si>
  <si>
    <t>Neusiedlersee (AT)</t>
  </si>
  <si>
    <t>Anita &amp; Hans Nittnaus</t>
  </si>
  <si>
    <t>Comondor</t>
  </si>
  <si>
    <t>Abruzzen</t>
  </si>
  <si>
    <t>Amorotti</t>
  </si>
  <si>
    <t>Montepulciano d'Abruzzo</t>
  </si>
  <si>
    <t>Montepulciano</t>
  </si>
  <si>
    <t>Réserve de la Comtesse</t>
  </si>
  <si>
    <t>Ungarn</t>
  </si>
  <si>
    <t>Moric - Tokaj</t>
  </si>
  <si>
    <t>H' Hasznos Tokaj Furmint</t>
  </si>
  <si>
    <t>Furmint</t>
  </si>
  <si>
    <t>G' Görbe Tokaj Furmint</t>
  </si>
  <si>
    <t>Mittelburgenland (AT)</t>
  </si>
  <si>
    <t>Moric</t>
  </si>
  <si>
    <t>Blaufränkisch Lutzmannsburg Kirchberg</t>
  </si>
  <si>
    <t>Blaufränkisch Lutzmannsburg Maissner</t>
  </si>
  <si>
    <t>Aus den Dörfern Weiß</t>
  </si>
  <si>
    <t>Tement</t>
  </si>
  <si>
    <t>Sauvignon Blanc Grassnitzberg Riff</t>
  </si>
  <si>
    <t>Sauvignon Blanc</t>
  </si>
  <si>
    <t>Domaine Rougeot</t>
  </si>
  <si>
    <t>Bourgogne Côte d'Or "Les Vaux" Sans sulfite ajoute</t>
  </si>
  <si>
    <t>Just for the love of it Syrah</t>
  </si>
  <si>
    <t>Stockholm Syndrome Grenache Eleven Confessions</t>
  </si>
  <si>
    <t>Stein Grenache</t>
  </si>
  <si>
    <t>Paolo Scavino</t>
  </si>
  <si>
    <t>Barolo Carobric</t>
  </si>
  <si>
    <t>Wachau (AT)</t>
  </si>
  <si>
    <t>Grabenwerkstatt</t>
  </si>
  <si>
    <t>Grüner Veltliner Brandstatt</t>
  </si>
  <si>
    <t>Reva</t>
  </si>
  <si>
    <t>Barbera d'Alba Superiore</t>
  </si>
  <si>
    <t>Spanien</t>
  </si>
  <si>
    <t>Cebreros</t>
  </si>
  <si>
    <t>Comando G</t>
  </si>
  <si>
    <t>La Breña</t>
  </si>
  <si>
    <t>Tenuta Guado al Tasso</t>
  </si>
  <si>
    <t>Guado al Tasso</t>
  </si>
  <si>
    <t>Capanelle</t>
  </si>
  <si>
    <t>50&amp;50</t>
  </si>
  <si>
    <t>Grüner Veltliner Qvevre</t>
  </si>
  <si>
    <t>Château Lafite Rothschild</t>
  </si>
  <si>
    <t>Lafite</t>
  </si>
  <si>
    <t>Ribera del Duero</t>
  </si>
  <si>
    <t>Vega Sicilia</t>
  </si>
  <si>
    <t>Unico</t>
  </si>
  <si>
    <t>Tempranillo</t>
  </si>
  <si>
    <t>Deutschland</t>
  </si>
  <si>
    <t>Rheinhessen</t>
  </si>
  <si>
    <t>Katharina Wechsler</t>
  </si>
  <si>
    <t>Riesling Morstein</t>
  </si>
  <si>
    <t>Riesling</t>
  </si>
  <si>
    <t>Klaus Peter Keller</t>
  </si>
  <si>
    <t>Kellerkiste von den großen Lagen - OHK6</t>
  </si>
  <si>
    <t>Comte Armand</t>
  </si>
  <si>
    <t>Pommard Premier Cru Clos des Epeneaux</t>
  </si>
  <si>
    <t>Volnay Premier Cru Fremiets</t>
  </si>
  <si>
    <t>Blaufränkisch Sankt Margarethen Ried Hinkenthal</t>
  </si>
  <si>
    <t>Sauvignon Blanc XT</t>
  </si>
  <si>
    <t>Blaufränkisch Neckenmarkt Alte Reben</t>
  </si>
  <si>
    <t>Blaufränkisch Ried Spitzerberg Obere Spitzer 1ÖTW</t>
  </si>
  <si>
    <t>Furmint Burgenland</t>
  </si>
  <si>
    <t>Frantz Chagnoleau</t>
  </si>
  <si>
    <t>Saint-Véran La Roche</t>
  </si>
  <si>
    <t>Tenuta Luce della Vite</t>
  </si>
  <si>
    <t>Lux Vitis</t>
  </si>
  <si>
    <t>Castello del Terriccio</t>
  </si>
  <si>
    <t>Tassinaia</t>
  </si>
  <si>
    <t>Hirtzberger</t>
  </si>
  <si>
    <t>Grüner Veltliner Honivogl Smaragd</t>
  </si>
  <si>
    <t>Riesling Singerriedel Smaragd</t>
  </si>
  <si>
    <t>Riesling Hochrain Smaragd</t>
  </si>
  <si>
    <t>Chablis Premier Cru Beauroy</t>
  </si>
  <si>
    <t>Chablis Premier Cru Côte de Lechet</t>
  </si>
  <si>
    <t>Chablis Premier Cru Montmains</t>
  </si>
  <si>
    <t>Saint-Estèphe (FR)</t>
  </si>
  <si>
    <t>Château Calon Ségur</t>
  </si>
  <si>
    <t>Calon Ségur</t>
  </si>
  <si>
    <t>Burlotto</t>
  </si>
  <si>
    <t>Barolo Monvigliero</t>
  </si>
  <si>
    <t>Barolo Acclivi</t>
  </si>
  <si>
    <t>Barolo Castelletto</t>
  </si>
  <si>
    <t>Saint Romain AC La Combe Bazin</t>
  </si>
  <si>
    <t>Bourgogne Pinot Noir</t>
  </si>
  <si>
    <t>Côte de Nuits-Villages</t>
  </si>
  <si>
    <t>Marsannay AC Les Longeroies</t>
  </si>
  <si>
    <t>Cabernet Sauvignon</t>
  </si>
  <si>
    <t>Grüner Veltliner Kirchweg Smaragd</t>
  </si>
  <si>
    <t>Grüner Veltliner Rotes Tor Smaragd</t>
  </si>
  <si>
    <t>Riesling Setzberg Smaragd</t>
  </si>
  <si>
    <t>Weißburgunder Smaragd</t>
  </si>
  <si>
    <t>Weißburgunder</t>
  </si>
  <si>
    <t>Grüner Veltliner Rotes Tor Federspiel</t>
  </si>
  <si>
    <t>Grüner Veltliner Wachauwerk Federspiel</t>
  </si>
  <si>
    <t>Grüner Veltliner Grabenwerk Federspiel</t>
  </si>
  <si>
    <t>rosé</t>
  </si>
  <si>
    <t>Rohwerk Rosé</t>
  </si>
  <si>
    <t>Carnuntum</t>
  </si>
  <si>
    <t>Rosé</t>
  </si>
  <si>
    <t>Viré-Clessé Les Raspillères</t>
  </si>
  <si>
    <t>Barolo Cannubi</t>
  </si>
  <si>
    <t>Kamptal (AT)</t>
  </si>
  <si>
    <t>Schloss Gobelsburg</t>
  </si>
  <si>
    <t>Grüner Veltliner Lamm</t>
  </si>
  <si>
    <t>Fingers Crossed - Nikolas Krankl</t>
  </si>
  <si>
    <t>Collectors Case - 2* Syrah, 2* Grenache, 2* White Blend - OWC6</t>
  </si>
  <si>
    <t>div.</t>
  </si>
  <si>
    <t>Riesling Steinporz Smaragd</t>
  </si>
  <si>
    <t>Gernot Heinrich</t>
  </si>
  <si>
    <t>Salzberg</t>
  </si>
  <si>
    <t>Bartolo Mascarello</t>
  </si>
  <si>
    <t>Alzinger</t>
  </si>
  <si>
    <t>Grüner Veltliner Steinertal Smaragd</t>
  </si>
  <si>
    <t>Riesling Steinertal Smaragd</t>
  </si>
  <si>
    <t>Krutzler</t>
  </si>
  <si>
    <t>Perwolff</t>
  </si>
  <si>
    <t>Elio Grasso</t>
  </si>
  <si>
    <t>Barolo Gavarini Chinera</t>
  </si>
  <si>
    <t>F.X. Pichler</t>
  </si>
  <si>
    <t>Grüner Veltliner Kellerberg Smaragd</t>
  </si>
  <si>
    <t>-1</t>
  </si>
  <si>
    <t>Saint Romain "La Combe Bazin"</t>
  </si>
  <si>
    <t>Bourgogne Côte d'Or "Les Vaux"</t>
  </si>
  <si>
    <t>Domaine de la Pousse d'Or</t>
  </si>
  <si>
    <t>Corton Grand Cru "Clos du Roi"</t>
  </si>
  <si>
    <t>Domaine Armand Rousseau</t>
  </si>
  <si>
    <t>Chambertin Grand Cru Clos de Bèze</t>
  </si>
  <si>
    <t>Schaumwein</t>
  </si>
  <si>
    <t>Champagne</t>
  </si>
  <si>
    <t>Dom Pérignon</t>
  </si>
  <si>
    <t>Club Batonnage</t>
  </si>
  <si>
    <t>Batonnage</t>
  </si>
  <si>
    <t>Clerico Domenico</t>
  </si>
  <si>
    <t>Barolo Percristina</t>
  </si>
  <si>
    <t>Château La Mondotte</t>
  </si>
  <si>
    <t>La Mondotte</t>
  </si>
  <si>
    <t>Caymus</t>
  </si>
  <si>
    <t>Cabernet Sauvignon Special Selection</t>
  </si>
  <si>
    <t>Grüner Veltliner Spiegel</t>
  </si>
  <si>
    <t>Grüner Veltliner Loibenberg Smaragd</t>
  </si>
  <si>
    <t>Grüner Veltliner M Smaragd</t>
  </si>
  <si>
    <t>5l</t>
  </si>
  <si>
    <t>Riesling Kellerberg Smaragd</t>
  </si>
  <si>
    <t>Riesling Loibenberg Smaragd</t>
  </si>
  <si>
    <t>Riesling M Reserve</t>
  </si>
  <si>
    <t>Château Latour</t>
  </si>
  <si>
    <t>Latour</t>
  </si>
  <si>
    <t>Château Ausone</t>
  </si>
  <si>
    <t>Chapelle d'Ausone</t>
  </si>
  <si>
    <t>Ausone</t>
  </si>
  <si>
    <t>Les Forts de Latour</t>
  </si>
  <si>
    <t>Furmint &amp; Harslevelü</t>
  </si>
  <si>
    <t>Blaufränkisch Reserve</t>
  </si>
  <si>
    <t>Château Montrose</t>
  </si>
  <si>
    <t>Montrose</t>
  </si>
  <si>
    <t>Castello dei Rampolla</t>
  </si>
  <si>
    <t>Vigna d'Alceo</t>
  </si>
  <si>
    <t>Mosel</t>
  </si>
  <si>
    <t>Egon Müller</t>
  </si>
  <si>
    <t>Riesling Scharzhofberg Kabinett</t>
  </si>
  <si>
    <t>Feiler-Artinger</t>
  </si>
  <si>
    <t>Solitaire</t>
  </si>
  <si>
    <t>Château Palmer</t>
  </si>
  <si>
    <t>Palmer</t>
  </si>
  <si>
    <t>Blaufränkisch Mariental</t>
  </si>
  <si>
    <t>Cabernet Sauvignon Merlot</t>
  </si>
  <si>
    <t>Priorat</t>
  </si>
  <si>
    <t>Álvaro Palacios</t>
  </si>
  <si>
    <t>L'Ermita</t>
  </si>
  <si>
    <t>Knewitz</t>
  </si>
  <si>
    <t>Riesling Nieder-Hilbersheim Erste Lage</t>
  </si>
  <si>
    <t>Château des Quarts</t>
  </si>
  <si>
    <t>L'Orangerie du Château des Quarts Premier Cru</t>
  </si>
  <si>
    <t>Riesling Unendlich Smaragd</t>
  </si>
  <si>
    <t>Comtes Lafon</t>
  </si>
  <si>
    <t>Monthélie Premier Cru Les Duresses</t>
  </si>
  <si>
    <t>Fritz Haag</t>
  </si>
  <si>
    <t>Riesling Brauneberger Juffer Sonnenuhr Auslese Goldkapsel</t>
  </si>
  <si>
    <t>Domaine de Chevalier</t>
  </si>
  <si>
    <t>Rouge</t>
  </si>
  <si>
    <t>Château Ferrière</t>
  </si>
  <si>
    <t>Ferrière</t>
  </si>
  <si>
    <t>Château Clerc Milon</t>
  </si>
  <si>
    <t>Clerc Milon</t>
  </si>
  <si>
    <t>Château D'Armailhac</t>
  </si>
  <si>
    <t>D'Armailhac</t>
  </si>
  <si>
    <t>klo</t>
  </si>
  <si>
    <t>ts</t>
  </si>
  <si>
    <t>Château Haut-Bailly</t>
  </si>
  <si>
    <t>Haut-Bailly</t>
  </si>
  <si>
    <t>Château Haut-Brion</t>
  </si>
  <si>
    <t>Haut-Brion</t>
  </si>
  <si>
    <t>Château Vieux Château Certan</t>
  </si>
  <si>
    <t>Vieux Château Certan</t>
  </si>
  <si>
    <t>Château Cheval Blanc</t>
  </si>
  <si>
    <t>Cheval Blanc</t>
  </si>
  <si>
    <t>Château d'Yquem</t>
  </si>
  <si>
    <t>Yquem</t>
  </si>
  <si>
    <t>Château Lafaurie Peyraguey</t>
  </si>
  <si>
    <t>Lafaurie Peyraguey</t>
  </si>
  <si>
    <t>Bonneau du Martray</t>
  </si>
  <si>
    <t>Corton Grand Cru</t>
  </si>
  <si>
    <t>Corton-Charlemagne Grand Cru</t>
  </si>
  <si>
    <t>Domaine des Lambrays</t>
  </si>
  <si>
    <t>Clos des Lambrays Grand Cru</t>
  </si>
  <si>
    <t>Domaine Leflaive</t>
  </si>
  <si>
    <t>Puligny-Montrachet Premier Cru Clavoillon</t>
  </si>
  <si>
    <t>Ponsot</t>
  </si>
  <si>
    <t>Chapelle Chambertin Grand Cru</t>
  </si>
  <si>
    <t>Ramonet</t>
  </si>
  <si>
    <t>Chassagne-Montrachet Premier Cru Les Ruchottes</t>
  </si>
  <si>
    <t>Châteauneuf-du-Pape (FR)</t>
  </si>
  <si>
    <t>Henri Bonneau</t>
  </si>
  <si>
    <t>Châteauneuf-du-Pape Cuvée Marie Beurrier</t>
  </si>
  <si>
    <t>Côte-Rôtie (FR)</t>
  </si>
  <si>
    <t>Guigal</t>
  </si>
  <si>
    <t>Côte-Rôtie La Mouline</t>
  </si>
  <si>
    <t>Côte-Rôtie La Turque</t>
  </si>
  <si>
    <t>Venetien</t>
  </si>
  <si>
    <t>Dal Forno Romano</t>
  </si>
  <si>
    <t>Amarone della Valpolicella Monte Lodoleta</t>
  </si>
  <si>
    <t>Markowitsch</t>
  </si>
  <si>
    <t>Pinot Noir Reserve</t>
  </si>
  <si>
    <t>Bründlmayer</t>
  </si>
  <si>
    <t>Riesling Heiligenstein Alte Reben</t>
  </si>
  <si>
    <t>Riesling Heiligenstein Lyra</t>
  </si>
  <si>
    <t>Claus Preisinger</t>
  </si>
  <si>
    <t>Schloss Halbturn</t>
  </si>
  <si>
    <t>Sauvignon Blanc Zieregg Trockenbeerenauslese</t>
  </si>
  <si>
    <t>Thermenregion (AT)</t>
  </si>
  <si>
    <t>Johanneshof Reinisch</t>
  </si>
  <si>
    <t>Pinot Noir Grillenhügel</t>
  </si>
  <si>
    <t>Pinot Noir Kästenbaum</t>
  </si>
  <si>
    <t>Sankt Laurent Holzspur Grande Reserve</t>
  </si>
  <si>
    <t>Sankt Laurent</t>
  </si>
  <si>
    <t>Grüner Veltliner Unendlich Smaragd</t>
  </si>
  <si>
    <t>Grüner Veltliner Eiswein</t>
  </si>
  <si>
    <t>Prager</t>
  </si>
  <si>
    <t>Grüner Veltliner Achleiten Stockkultur Smaragd</t>
  </si>
  <si>
    <t>Wien</t>
  </si>
  <si>
    <t>Wieninger</t>
  </si>
  <si>
    <t>Pinot Noir Grand Select</t>
  </si>
  <si>
    <t>Madeira (PT)</t>
  </si>
  <si>
    <t>Pereira de Oliveira</t>
  </si>
  <si>
    <t>Madeira Boal OR</t>
  </si>
  <si>
    <t>Malvazia VOR</t>
  </si>
  <si>
    <t>Douro</t>
  </si>
  <si>
    <t>Schweiz</t>
  </si>
  <si>
    <t>Graubünden</t>
  </si>
  <si>
    <t>Gantenbein</t>
  </si>
  <si>
    <t>Alion</t>
  </si>
  <si>
    <t>Valbuena</t>
  </si>
  <si>
    <t>Pommard "Clos des Roses" Monopol</t>
  </si>
  <si>
    <t>Robert Chevillon</t>
  </si>
  <si>
    <t>Nuits-Saint-Georges Premier Cru Les Vaucrains</t>
  </si>
  <si>
    <t>Domaine La Barroche</t>
  </si>
  <si>
    <t>Châteauneuf-du-Pape Fiancée</t>
  </si>
  <si>
    <t>Sauvignon Blanc Zieregg Kiesner Berg</t>
  </si>
  <si>
    <t>Sauvignon Blanc Zieregg Karmeliten Terrassen</t>
  </si>
  <si>
    <t>Sauvignon Blanc Zieregg Die Sieben Reihen</t>
  </si>
  <si>
    <t>Sauvignon Blanc Zieregg Unterer Steilriegel</t>
  </si>
  <si>
    <t>Sauvignon Blanc Zieregg Karmeliten Kapelle</t>
  </si>
  <si>
    <t>Ruinart</t>
  </si>
  <si>
    <t>Blanc de Blancs Brut</t>
  </si>
  <si>
    <t>Barolo</t>
  </si>
  <si>
    <t>Barolo (Artist Label)</t>
  </si>
  <si>
    <t>Domaine Duroche</t>
  </si>
  <si>
    <t>Fourrier</t>
  </si>
  <si>
    <t>Gevrey-Chambertin Premier Cru Les Cherbaudes</t>
  </si>
  <si>
    <t>Pierre Péters</t>
  </si>
  <si>
    <t>Les Chétillons Cuvée Spéciale Grand Cru Blancs de Blancs</t>
  </si>
  <si>
    <t>Barolo Cerretta</t>
  </si>
  <si>
    <t>Barolo Ravera</t>
  </si>
  <si>
    <t>Fattoria le Pupille</t>
  </si>
  <si>
    <t>Saffredi</t>
  </si>
  <si>
    <t>Piemme</t>
  </si>
  <si>
    <t>Mazzei</t>
  </si>
  <si>
    <t>Siepi</t>
  </si>
  <si>
    <t>Australien</t>
  </si>
  <si>
    <t>Südaustralien</t>
  </si>
  <si>
    <t>Penfolds</t>
  </si>
  <si>
    <t>RWT</t>
  </si>
  <si>
    <t>Giuseppe Mascarello</t>
  </si>
  <si>
    <t>Barolo Monprivato</t>
  </si>
  <si>
    <t>elb</t>
  </si>
  <si>
    <t>Grüner Veltliner Stein</t>
  </si>
  <si>
    <t>Riesling Honigberg Großes Gewächs</t>
  </si>
  <si>
    <t>Georges Roumier</t>
  </si>
  <si>
    <t>Chambolle-Musigny AC</t>
  </si>
  <si>
    <t>Chambolle-Musigny Premier Cru Les Feuselottes</t>
  </si>
  <si>
    <t>Jerome Prevost</t>
  </si>
  <si>
    <t>Fac Simile Rosé</t>
  </si>
  <si>
    <t>Pinot Meunier</t>
  </si>
  <si>
    <t>Domaine de la Rochette</t>
  </si>
  <si>
    <t>Les Margiles</t>
  </si>
  <si>
    <t>Wittmann</t>
  </si>
  <si>
    <t>Riesling Höllenbrand Großes Gewächs</t>
  </si>
  <si>
    <t>Riesling Morstein Großes Gewächs</t>
  </si>
  <si>
    <t>Riesling Kirchspiel Großes Gewächs</t>
  </si>
  <si>
    <t>Riesling Brunnenhäuschen Großes Gewächs</t>
  </si>
  <si>
    <t>Russian River Valley (US)</t>
  </si>
  <si>
    <t>Arista</t>
  </si>
  <si>
    <t>Chardonnay Russian River Valley</t>
  </si>
  <si>
    <t>Chardonnay Ritchie Vineyard</t>
  </si>
  <si>
    <t>Chardonnay Banfield Vineyard</t>
  </si>
  <si>
    <t>Pinot Noir Russian River Valley</t>
  </si>
  <si>
    <t>Pinot Noir UV Lucky Well Vineyard</t>
  </si>
  <si>
    <t>Pinot Noir Kanzler Vineyard</t>
  </si>
  <si>
    <t>Tenuta Argentiera</t>
  </si>
  <si>
    <t>Argentiera</t>
  </si>
  <si>
    <t>Marchesi Frescobaldi</t>
  </si>
  <si>
    <t>Brunello di Montalcino Castelgiocondo</t>
  </si>
  <si>
    <t>Fanti</t>
  </si>
  <si>
    <t>Brunello di Montalcino Riserva</t>
  </si>
  <si>
    <t>Felsina</t>
  </si>
  <si>
    <t>Cabernet Sauvignon Maestro Raro</t>
  </si>
  <si>
    <t>Gaja</t>
  </si>
  <si>
    <t>Giacosa Fratelli</t>
  </si>
  <si>
    <t>Manzone</t>
  </si>
  <si>
    <t>Barolo Castellone</t>
  </si>
  <si>
    <t>Südburgenland (AT)</t>
  </si>
  <si>
    <t>Gesellmann</t>
  </si>
  <si>
    <t>Bela Rex</t>
  </si>
  <si>
    <t>Prieler</t>
  </si>
  <si>
    <t>Blaufränkisch Goldberg</t>
  </si>
  <si>
    <t>Tignanello</t>
  </si>
  <si>
    <t>Barbera d'Alba Busije</t>
  </si>
  <si>
    <t>Hermitage (FR)</t>
  </si>
  <si>
    <t>Delas Frères</t>
  </si>
  <si>
    <t>Hermitage Les Bessardes</t>
  </si>
  <si>
    <t>Bouchard Père &amp; Fils</t>
  </si>
  <si>
    <t>-0.5</t>
  </si>
  <si>
    <t>Comte Georges de Vogüe</t>
  </si>
  <si>
    <t>Saint-Joseph Sainte-Épine</t>
  </si>
  <si>
    <t>klb (wax)</t>
  </si>
  <si>
    <t>Domaine Dugat-Py</t>
  </si>
  <si>
    <t>Forey Père et Fils</t>
  </si>
  <si>
    <t>Clos Vougeot Grand Cru</t>
  </si>
  <si>
    <t>Vosne-Romanée Premier Cru Les Gaudichots</t>
  </si>
  <si>
    <t>Nuits-Saint-Georges Premier Cru Les Cailles</t>
  </si>
  <si>
    <t>Jean-Noël Gagnard</t>
  </si>
  <si>
    <t>Batard Montrachet Grand Cru</t>
  </si>
  <si>
    <t>Michel Lafarge</t>
  </si>
  <si>
    <t>Volnay Premier Cru Clos des Chênes</t>
  </si>
  <si>
    <t>Domaine Lucien le Moine</t>
  </si>
  <si>
    <t>Chambolle-Musigny Premier Cru "Les Amoureuses"</t>
  </si>
  <si>
    <t>Domaine Marc Morey</t>
  </si>
  <si>
    <t>Chassagne-Montrachet Premier Cru En Virondot</t>
  </si>
  <si>
    <t>Nuits-Saint-Georges Premier Cru Les Pruliers</t>
  </si>
  <si>
    <t>Nuits-Saint-Georges Premier Cru "Les Saint-Georges"</t>
  </si>
  <si>
    <t>A&amp;S Bidault</t>
  </si>
  <si>
    <t>Châteauneuf-du-Pape Pure</t>
  </si>
  <si>
    <t>Christoph Billon</t>
  </si>
  <si>
    <t>Côte-Rôtie Elotins</t>
  </si>
  <si>
    <t>Clusel Roch</t>
  </si>
  <si>
    <t>Côte-Rôtie</t>
  </si>
  <si>
    <t>Côte-Rôtie La Viallière</t>
  </si>
  <si>
    <t>Côte-Rôtie Les Grandes Places</t>
  </si>
  <si>
    <t>François et Fils</t>
  </si>
  <si>
    <t>Jamet</t>
  </si>
  <si>
    <t>Condrieu (FR)</t>
  </si>
  <si>
    <t>Bernard Faurie</t>
  </si>
  <si>
    <t>Hermitage Rouge (Goldene Kapsel: Meal/Bessards)</t>
  </si>
  <si>
    <t>Vosne-Romanée Premier Cru Les Petits Monts</t>
  </si>
  <si>
    <t>Brovia</t>
  </si>
  <si>
    <t>Barolo Ca' Mia</t>
  </si>
  <si>
    <t>Poderi Colla</t>
  </si>
  <si>
    <t>Barolo Bussia Dardi le Rose</t>
  </si>
  <si>
    <t>Reimitz</t>
  </si>
  <si>
    <t>Jura</t>
  </si>
  <si>
    <t>Domaine Ganevat</t>
  </si>
  <si>
    <t>Chardonnay Les Chamois du Paradis</t>
  </si>
  <si>
    <t>Chardonnay Florine</t>
  </si>
  <si>
    <t>Savagnin La Barraque</t>
  </si>
  <si>
    <t>Savagnin</t>
  </si>
  <si>
    <t>Sauvignon Blanc Zieregg</t>
  </si>
  <si>
    <t>Sauvignon Blanc Zieregg Spätfüllung</t>
  </si>
  <si>
    <t>Sauvignon Blanc Zieregg Vinothek Reserve</t>
  </si>
  <si>
    <t>Sauvignon Blanc Zieregg XT</t>
  </si>
  <si>
    <t>Pittnauer</t>
  </si>
  <si>
    <t>Blaufränkisch Best Friends</t>
  </si>
  <si>
    <t>Coquard Loison-Fleurot</t>
  </si>
  <si>
    <t>Morey-Saint-Denis AC</t>
  </si>
  <si>
    <t>Volnay Premier Cru Clos Des 60 Ouvrées</t>
  </si>
  <si>
    <t>Pommard Premier Cru Les Jarollières</t>
  </si>
  <si>
    <t>Volnay Premier Cru Clos de la Bousse d'Or Monopole</t>
  </si>
  <si>
    <t>Red Blend "Life and Death"</t>
  </si>
  <si>
    <t>Grüner Veltliner Rosenberg</t>
  </si>
  <si>
    <t>Riesling Kirchspiel</t>
  </si>
  <si>
    <t>Dauvissat</t>
  </si>
  <si>
    <t>Chablis Premier Cru "Montée de Tonnerre"</t>
  </si>
  <si>
    <t>Riesling Reserve</t>
  </si>
  <si>
    <t>Tenuta Meraviglia</t>
  </si>
  <si>
    <t>Cabernet Franc Rosso Bolgheri</t>
  </si>
  <si>
    <t>Cabernet Franc</t>
  </si>
  <si>
    <t>Clos des Quarts Monopol Premier Cru</t>
  </si>
  <si>
    <t>Pfalz</t>
  </si>
  <si>
    <t>Christmann</t>
  </si>
  <si>
    <t>Riesling Idig Großes Gewächs</t>
  </si>
  <si>
    <t>Bourgeois Diaz</t>
  </si>
  <si>
    <t>BD'M Blanc de Noirs Brut Nature</t>
  </si>
  <si>
    <t>Vosne-Romanée Premier Cru "Les Rouges"</t>
  </si>
  <si>
    <t>Larmandier-Bernier</t>
  </si>
  <si>
    <t>Latitude Extra Brut</t>
  </si>
  <si>
    <t>Domaine Dujac</t>
  </si>
  <si>
    <t>Scheurebe Fehlfarbe</t>
  </si>
  <si>
    <t>Scheurebe</t>
  </si>
  <si>
    <t>Chardonnay Reserve</t>
  </si>
  <si>
    <t>Syrah "Brain Teaser"</t>
  </si>
  <si>
    <t>Red Blend "Brainteaser"</t>
  </si>
  <si>
    <t>Domaine Guy Bocard</t>
  </si>
  <si>
    <t>Bourgogne Côte d'Or</t>
  </si>
  <si>
    <t>Auxey-Duresses Premier Cru Les Reugnes</t>
  </si>
  <si>
    <t>Meursault AC Vieilles Vignes</t>
  </si>
  <si>
    <t>Meursault AC Limozin</t>
  </si>
  <si>
    <t>Meursault AC Les Narvaux</t>
  </si>
  <si>
    <t>Meursault Premier Cru Charmes</t>
  </si>
  <si>
    <t>Meursault Premier Cru Les Genevrières</t>
  </si>
  <si>
    <t>Rheingau</t>
  </si>
  <si>
    <t>Breuer</t>
  </si>
  <si>
    <t>Riesling Berg Schlossberg</t>
  </si>
  <si>
    <t>Navatalgordo</t>
  </si>
  <si>
    <t>Uwe Schiefer</t>
  </si>
  <si>
    <t>Reihburg</t>
  </si>
  <si>
    <t>Kamparien</t>
  </si>
  <si>
    <t>Blaufränkisch Sankt Margarethen</t>
  </si>
  <si>
    <t>Chassagne-Montrachet Premier Cru La Boudriotte</t>
  </si>
  <si>
    <t>Kongsgaard</t>
  </si>
  <si>
    <t>Bourgogne Côte d'Or "Clos des Six Ouvrées"</t>
  </si>
  <si>
    <t>Bourgogne Côte d'Or "Les Grandes Gouttes"</t>
  </si>
  <si>
    <t>Bourgogne Côte d'Or "Les Grandes Gouttes" Sans sulfite ajouté</t>
  </si>
  <si>
    <t>Monthélie Les Toisières Sans sulfite ajouté</t>
  </si>
  <si>
    <t>Saint Romain "La Combe Bazin" Sans sulfite ajouté</t>
  </si>
  <si>
    <t>Bourgogne Passetoutgrain "Les Vercherres" Sans sulfite ajouté</t>
  </si>
  <si>
    <t>Bourgogne Côte d'Or "Les Lameroses"</t>
  </si>
  <si>
    <t>Volnay Premier Cru "Santenots"</t>
  </si>
  <si>
    <t>Grüner Veltliner Am Berg</t>
  </si>
  <si>
    <t>Henri Richard</t>
  </si>
  <si>
    <t>Bourgogne Aligoté Corvée de l'Église</t>
  </si>
  <si>
    <t>Aligoté</t>
  </si>
  <si>
    <t>Grüner Veltliner Ried Ungerberg</t>
  </si>
  <si>
    <t>Longitude Premier Cru Extra Brut</t>
  </si>
  <si>
    <t>Terre de Vertus Premier Cru</t>
  </si>
  <si>
    <t>Vieille Vigne du Levant Grand Cru Extra Brut</t>
  </si>
  <si>
    <t>Rosé de Saignée Premier Cru Extra Brut</t>
  </si>
  <si>
    <t>J.L. Chave Sélection</t>
  </si>
  <si>
    <t>Côtes-du-Rhône Rouge Mon Cœur</t>
  </si>
  <si>
    <t>Crozes-Hermitage Blanc Sybèle</t>
  </si>
  <si>
    <t>Crozes-Hermitage Rouge Silene</t>
  </si>
  <si>
    <t>Hermitage Blanc Blanche</t>
  </si>
  <si>
    <t>Hermitage Rouge Farconnet</t>
  </si>
  <si>
    <t>Saint-Joseph Blanc Circa</t>
  </si>
  <si>
    <t>Jean-Louis Chave</t>
  </si>
  <si>
    <t>Hermitage Blanc</t>
  </si>
  <si>
    <t>Chardonnay Freudshofer</t>
  </si>
  <si>
    <t>Krug</t>
  </si>
  <si>
    <t>Brut Vintage</t>
  </si>
  <si>
    <t>Chambolle-Musigny Premier Cru Les Gruenchers</t>
  </si>
  <si>
    <t>Chateau Lamothe-Cissac</t>
  </si>
  <si>
    <t>Lamothe-Cissac</t>
  </si>
  <si>
    <t>Carruades de Lafite</t>
  </si>
  <si>
    <t>Château de Sales</t>
  </si>
  <si>
    <t>de Sales</t>
  </si>
  <si>
    <t>Château Haut-Marbuzet</t>
  </si>
  <si>
    <t>Haut-Marbuzet</t>
  </si>
  <si>
    <t>Coteaux Bourguignons Corvée de l'Église</t>
  </si>
  <si>
    <t>Gevrey-Chambertin AC "Aux Corvées"</t>
  </si>
  <si>
    <t>Gevrey-Chambertin AC "Les Tuileries"</t>
  </si>
  <si>
    <t>Mazoyères-Chambertin Grand Cru</t>
  </si>
  <si>
    <t>Grüner Veltliner Zwerithaler Kammergut Smaragd</t>
  </si>
  <si>
    <t>Château Cos d'Estournel</t>
  </si>
  <si>
    <t>Blanc</t>
  </si>
  <si>
    <t>Hermitage Rouge</t>
  </si>
  <si>
    <t>Grande Cuvée Edition 171</t>
  </si>
  <si>
    <t>La Closerie Les Béguines LC22</t>
  </si>
  <si>
    <t>Vermentino Botro dei Fichi</t>
  </si>
  <si>
    <t>Vermentino</t>
  </si>
  <si>
    <t>Grüner Veltliner Renner</t>
  </si>
  <si>
    <t>Gelber Muskateller Sand &amp; Schiefer</t>
  </si>
  <si>
    <t>Gelber Muskateller</t>
  </si>
  <si>
    <t>Château Le Gay</t>
  </si>
  <si>
    <t>Le Gay</t>
  </si>
  <si>
    <t>Château Gazin</t>
  </si>
  <si>
    <t>Gazin</t>
  </si>
  <si>
    <t>Knoll</t>
  </si>
  <si>
    <t>Riesling Pfaffenberg Selection</t>
  </si>
  <si>
    <t>Loibner Traminer Beerenauslese</t>
  </si>
  <si>
    <t>Traminer</t>
  </si>
  <si>
    <t>0.5l</t>
  </si>
  <si>
    <t>Loibner Traminer Smaragd</t>
  </si>
  <si>
    <t>Grüner Veltliner Loibenberg</t>
  </si>
  <si>
    <t>Gelber Muskateller Smaragd</t>
  </si>
  <si>
    <t>Muskateller</t>
  </si>
  <si>
    <t>Gelber Muskateller Auslese</t>
  </si>
  <si>
    <t>Riesling Höhereck Smaragd</t>
  </si>
  <si>
    <t>Grüner Veltliner Reserve</t>
  </si>
  <si>
    <t>Grüner Veltliner Liebenberg Smaragd</t>
  </si>
  <si>
    <t>Grüner Veltliner Hochstrasser Federspiel</t>
  </si>
  <si>
    <t>Roederer</t>
  </si>
  <si>
    <t>Brut Vintage Rosé</t>
  </si>
  <si>
    <t>Collection 246</t>
  </si>
  <si>
    <t>Grüner Veltliner Der Ott</t>
  </si>
  <si>
    <t>12l</t>
  </si>
  <si>
    <t>9l</t>
  </si>
  <si>
    <t>BD'RS Rosé de Saignée Brut Nature</t>
  </si>
  <si>
    <t>Les Justices</t>
  </si>
  <si>
    <t>BD'3CC Trois Cépages Collection Brut Nature</t>
  </si>
  <si>
    <t>BD'B Blanc de Blancs "Le Temple" Brut Nature</t>
  </si>
  <si>
    <t>BD'3C Trois Cépages Brut Nature</t>
  </si>
  <si>
    <t>Riesling Kalk Kabinett</t>
  </si>
  <si>
    <t>Spätburgunder Benn</t>
  </si>
  <si>
    <t>Spätburgunder Westhofener "Kalk"</t>
  </si>
  <si>
    <t>Riesling Kalk</t>
  </si>
  <si>
    <t>Mazy Chambertin Grand Cru</t>
  </si>
  <si>
    <t>Vosne-Romanée Premier Cru "Les Beaux Monts"</t>
  </si>
  <si>
    <t>Domäne Wachau</t>
  </si>
  <si>
    <t>Grüner Veltliner Terrassen Federspiel</t>
  </si>
  <si>
    <t>Clemens Strobl</t>
  </si>
  <si>
    <t>Pinot Noir Hengstberg</t>
  </si>
  <si>
    <t>Riesling Schütt Smaragd</t>
  </si>
  <si>
    <t>Tenuta di Biserno</t>
  </si>
  <si>
    <t>Lodovico</t>
  </si>
  <si>
    <t>Cristal</t>
  </si>
  <si>
    <t>Comondor weiss</t>
  </si>
  <si>
    <t>Blaufränkisch Burgenland</t>
  </si>
  <si>
    <t>Clemens Busch</t>
  </si>
  <si>
    <t>Riesling Fahrlay Terrassen Großes Gewächs</t>
  </si>
  <si>
    <t>Pictures Grenache</t>
  </si>
  <si>
    <t>Syrah The Inaugural Eleven Confessions</t>
  </si>
  <si>
    <t>Maurice Choppin</t>
  </si>
  <si>
    <t>Les Bas Russelets</t>
  </si>
  <si>
    <t>Epinette de Champagne</t>
  </si>
  <si>
    <t>La denrée de l'Âne</t>
  </si>
  <si>
    <t>Damery</t>
  </si>
  <si>
    <t>Les Mi-Côtes</t>
  </si>
  <si>
    <t>Les Arpents</t>
  </si>
  <si>
    <t>Cuvée "SOL"</t>
  </si>
  <si>
    <t>Riesling Westhofener</t>
  </si>
  <si>
    <t>Riesling vom Kalkstein</t>
  </si>
  <si>
    <t>Vulkanland (AT)</t>
  </si>
  <si>
    <t>Neumeister</t>
  </si>
  <si>
    <t>Sauvignon Blanc Alte Reben</t>
  </si>
  <si>
    <t>Heideboden</t>
  </si>
  <si>
    <t>Trouver l'Arène Syrah</t>
  </si>
  <si>
    <t>klb</t>
  </si>
  <si>
    <t>Gros Frère et Sœur</t>
  </si>
  <si>
    <t>Richebourg Grand Cru</t>
  </si>
  <si>
    <t>Trentino</t>
  </si>
  <si>
    <t>Foradori</t>
  </si>
  <si>
    <t>Granato</t>
  </si>
  <si>
    <t>Teroldego</t>
  </si>
  <si>
    <t>Elio Sandri - Cascina Disa</t>
  </si>
  <si>
    <t>Jaunis Bianco</t>
  </si>
  <si>
    <t>Favorita</t>
  </si>
  <si>
    <t>Minium Rosé</t>
  </si>
  <si>
    <t>Langhe Merlot</t>
  </si>
  <si>
    <t>Merlot</t>
  </si>
  <si>
    <t>Barolo Perno Riserva</t>
  </si>
  <si>
    <t>Blaufränkisch Ried Spitzerberg Kobeln 1ÖTW "Liebkind"</t>
  </si>
  <si>
    <t>Blaufränkisch Ried Spitzerberg Obere Roterd 1ÖTW</t>
  </si>
  <si>
    <t>Blaufränkisch Ried Kirchweingarten 1ÖTW</t>
  </si>
  <si>
    <t>Mas Doix</t>
  </si>
  <si>
    <t>Doix Costers de Vinyes Velles</t>
  </si>
  <si>
    <t>La Vinya del Vuit</t>
  </si>
  <si>
    <t>El Vuit In Natura Veritas</t>
  </si>
  <si>
    <t>Nahe</t>
  </si>
  <si>
    <t>Schäfer Fröhlich</t>
  </si>
  <si>
    <t>Riesling Stromberg Großes Gewächs</t>
  </si>
  <si>
    <t>Laurent-Perrier</t>
  </si>
  <si>
    <t>Alexandra Brut Rosé</t>
  </si>
  <si>
    <t>Tenuta Pian delle Vigne</t>
  </si>
  <si>
    <t>Brunello di Montalcino Pian Delle Vigne</t>
  </si>
  <si>
    <t>Château La Fleur-Pétrus</t>
  </si>
  <si>
    <t>La Fleur-Pétrus</t>
  </si>
  <si>
    <t>Blaufränkisch Lutzmannsburg Alte Reben</t>
  </si>
  <si>
    <t>Blaufränkisch Müllendorf</t>
  </si>
  <si>
    <t>Grüner Veltliner Sankt Georgen Krainer</t>
  </si>
  <si>
    <t>Blaufränkisch Lutzmannsburg Schwemmer</t>
  </si>
  <si>
    <t>Blaufränkisch Spitzerberg Kobeln Liebkind</t>
  </si>
  <si>
    <t>P3</t>
  </si>
  <si>
    <t>Spirituose</t>
  </si>
  <si>
    <t>Chartreuse</t>
  </si>
  <si>
    <t>Liqueur du 9eme Centenaire</t>
  </si>
  <si>
    <t>Chartreuse Verte</t>
  </si>
  <si>
    <t>Bruno Giacosa</t>
  </si>
  <si>
    <t>Barolo Falletto di Serralunga Riserva</t>
  </si>
  <si>
    <t>Dominus Estate</t>
  </si>
  <si>
    <t>Dominus</t>
  </si>
  <si>
    <t>Sylvain Pataille</t>
  </si>
  <si>
    <t>Marsannay L'Ancestrale</t>
  </si>
  <si>
    <t>Pierre Brisset</t>
  </si>
  <si>
    <t>Gevrey-Chambertin Premier Cru Combe Aux Moines</t>
  </si>
  <si>
    <t>Domaine Paul Pillot</t>
  </si>
  <si>
    <t>Chassagne-Montrachet Premier Cru Clos Saint-Jean Rouge</t>
  </si>
  <si>
    <t>Heresztyn Mazzini</t>
  </si>
  <si>
    <t>Gevrey-Chambertin Premier Cru Les Goulots</t>
  </si>
  <si>
    <t>Benoît Moreau</t>
  </si>
  <si>
    <t>Chassagne-Montrachet Premier Cru La Cardeuse Rouge</t>
  </si>
  <si>
    <t>Riesling Oberer Hubacker Großes Gewächs</t>
  </si>
  <si>
    <t>Grüner Veltliner Loibner</t>
  </si>
  <si>
    <t>Taupenot-Merme</t>
  </si>
  <si>
    <t>Shafer</t>
  </si>
  <si>
    <t>Cabernet Sauvignon Hillside Select</t>
  </si>
  <si>
    <t>Hirsch</t>
  </si>
  <si>
    <t>Riesling Heiligenstein Rotfels</t>
  </si>
  <si>
    <t>Gebrüder Nittnaus</t>
  </si>
  <si>
    <t>Dry Aged Red Appassimento</t>
  </si>
  <si>
    <t>Blaufränkisch Jungenberg</t>
  </si>
  <si>
    <t>Côtes du Vivarais (FR)</t>
  </si>
  <si>
    <t>Domaine Gallety</t>
  </si>
  <si>
    <t>Cuvée Gallety Blanc</t>
  </si>
  <si>
    <t>La Syrare</t>
  </si>
  <si>
    <t>Riesling Benn</t>
  </si>
  <si>
    <t>Riesling Steinterrassen Federspiel</t>
  </si>
  <si>
    <t>Gelber Muskateller Federspiel</t>
  </si>
  <si>
    <t>Schwarz</t>
  </si>
  <si>
    <t>Rot</t>
  </si>
  <si>
    <t>Zweigelt</t>
  </si>
  <si>
    <t>15l</t>
  </si>
  <si>
    <t>Eva und René Pöckl</t>
  </si>
  <si>
    <t>Rêve de Jeunesse</t>
  </si>
  <si>
    <t>Admiral</t>
  </si>
  <si>
    <t>Silvia Heinrich</t>
  </si>
  <si>
    <t>Blaufränkisch Cupido</t>
  </si>
  <si>
    <t>Jurtschitsch</t>
  </si>
  <si>
    <t>Distenta IV Grenache</t>
  </si>
  <si>
    <t>T' Turoska Tokaj Furmint</t>
  </si>
  <si>
    <t>Riesling Loibenberg Federspiel</t>
  </si>
  <si>
    <t>Riesling Dürnstein Federspiel</t>
  </si>
  <si>
    <t>Grüner Veltliner Trum Federspiel</t>
  </si>
  <si>
    <t>Fattoria La Massa</t>
  </si>
  <si>
    <t>Carla 6</t>
  </si>
  <si>
    <t>Fattoria dei Barbi</t>
  </si>
  <si>
    <t>Château Saintayme</t>
  </si>
  <si>
    <t>Saintayme</t>
  </si>
  <si>
    <t>Château Lafon La Tuilerie</t>
  </si>
  <si>
    <t>Lafon La Tuilerie</t>
  </si>
  <si>
    <t>Château Enclos Tourmaline</t>
  </si>
  <si>
    <t>Enclos Tourmaline</t>
  </si>
  <si>
    <t>Thierry Allemand</t>
  </si>
  <si>
    <t>Cornas Reynard</t>
  </si>
  <si>
    <t>Yann Chave</t>
  </si>
  <si>
    <t>Hermitage</t>
  </si>
  <si>
    <t>Vincent Dureuil</t>
  </si>
  <si>
    <t>Nuits-Saint-Georges Premier Cru Clos des Argillières</t>
  </si>
  <si>
    <t>Rutherford</t>
  </si>
  <si>
    <t>Quintessa</t>
  </si>
  <si>
    <t>Reve De Jeunesse</t>
  </si>
  <si>
    <t>M1</t>
  </si>
  <si>
    <t>Zenato</t>
  </si>
  <si>
    <t>Amarone della Valpolicella</t>
  </si>
  <si>
    <t>Poggio Al Tesoro</t>
  </si>
  <si>
    <t>Dedicato a Walter Cabernet Franc</t>
  </si>
  <si>
    <t>Le Mortelle</t>
  </si>
  <si>
    <t>Poggio alle Nane</t>
  </si>
  <si>
    <t>Grattamacco</t>
  </si>
  <si>
    <t>Grattamacco L'Albarello</t>
  </si>
  <si>
    <t>Duemani</t>
  </si>
  <si>
    <t>Castelgiocondo</t>
  </si>
  <si>
    <t>Brunello di Montalcino</t>
  </si>
  <si>
    <t>Nuits-Saint-Georges Premier Cru Les Corvées Pagets</t>
  </si>
  <si>
    <t>Candialle</t>
  </si>
  <si>
    <t>Petit Verdot</t>
  </si>
  <si>
    <t>Le Chemins d'Avize Grand Cru</t>
  </si>
  <si>
    <t>Emmanuel Brochet</t>
  </si>
  <si>
    <t>Rosé d'Assemblage</t>
  </si>
  <si>
    <t>Sankt Laurent Alte Reben</t>
  </si>
  <si>
    <t>Pannobile</t>
  </si>
  <si>
    <t>Paul Achs</t>
  </si>
  <si>
    <t>Blaufränkisch Spiegel</t>
  </si>
  <si>
    <t>Judith Beck</t>
  </si>
  <si>
    <t>Cuvée Judith</t>
  </si>
  <si>
    <t>Fattoria Kappa</t>
  </si>
  <si>
    <t>Rosso Toscana</t>
  </si>
  <si>
    <t>Barbera Bricco della Bigotta</t>
  </si>
  <si>
    <t>kb</t>
  </si>
  <si>
    <t>Barbera Ai Suma</t>
  </si>
  <si>
    <t>Loire</t>
  </si>
  <si>
    <t>Thomas Batardiere</t>
  </si>
  <si>
    <t>Amor fati</t>
  </si>
  <si>
    <t>Grolleau</t>
  </si>
  <si>
    <t>writing on label</t>
  </si>
  <si>
    <t>Côte-Rôtie La Landonne</t>
  </si>
  <si>
    <t>Jacquesson</t>
  </si>
  <si>
    <t>Cuvée 738</t>
  </si>
  <si>
    <t>The Third Twin</t>
  </si>
  <si>
    <t>Nuestra Senora del Tercer Gemolo</t>
  </si>
  <si>
    <t>Grenache Eleven Confessions</t>
  </si>
  <si>
    <t>Saudade - 7 Jahre fassgereift</t>
  </si>
  <si>
    <t>Ruppert Leroy</t>
  </si>
  <si>
    <t>Puzzle</t>
  </si>
  <si>
    <t>Cuvée 11, 12, 13…</t>
  </si>
  <si>
    <t>The Hussy Roussanne</t>
  </si>
  <si>
    <t>Roussanne</t>
  </si>
  <si>
    <t>Blaufränkisch Müllendorf Ried Santen</t>
  </si>
  <si>
    <t>Blaufränkisch Dorfkultur Sankt Margarethen</t>
  </si>
  <si>
    <t>Sylvain Cathiard</t>
  </si>
  <si>
    <t>Vosne-Romanée Premier Cru En Orveaux</t>
  </si>
  <si>
    <t>Vosne-Romanée Premier Cru "Aux Reignots"</t>
  </si>
  <si>
    <t>Chambolle-Musigny AC Les Clos de L'Orme</t>
  </si>
  <si>
    <t>Vietti</t>
  </si>
  <si>
    <t>Barolo Villero Riserva</t>
  </si>
  <si>
    <t>Dominio de Pingus</t>
  </si>
  <si>
    <t>Pingus</t>
  </si>
  <si>
    <t>Flor de Pingus</t>
  </si>
  <si>
    <t>Stéphane Tissot</t>
  </si>
  <si>
    <t>Chardonnay En Barberon</t>
  </si>
  <si>
    <t>Chardonnay Les Bruyères</t>
  </si>
  <si>
    <t>Ondes Pinot Noir Brut Nature Sans Soufre</t>
  </si>
  <si>
    <t>Bernard Boisson-Vadot</t>
  </si>
  <si>
    <t>Vosne-Romanée Premier Cru Malconsorts</t>
  </si>
  <si>
    <t>Hautes-Côtes de Nuits Les Dames Huguettes</t>
  </si>
  <si>
    <t>Hautes-Côtes de Nuits Aux Chaumes</t>
  </si>
  <si>
    <t>Sauvignon Blanc Sernau König</t>
  </si>
  <si>
    <t>Cloudy Pinot Noir</t>
  </si>
  <si>
    <t>Fattoi</t>
  </si>
  <si>
    <t>Grüner Veltliner Käferberg</t>
  </si>
  <si>
    <t>Blaufränkisch Edelgraben</t>
  </si>
  <si>
    <t>Blaufränkisch Alter Berg</t>
  </si>
  <si>
    <t>LUST - Lukas Strobl</t>
  </si>
  <si>
    <t>Ureki</t>
  </si>
  <si>
    <t>Cloudy Rouge</t>
  </si>
  <si>
    <t>Cabernet Franc Maestro di Cava</t>
  </si>
  <si>
    <t>Pinot Noir Hengst</t>
  </si>
  <si>
    <t>Riesling Appenheim Erste Lage</t>
  </si>
  <si>
    <t>Riesling Steinacker Großes Gewächs</t>
  </si>
  <si>
    <t>Aumann</t>
  </si>
  <si>
    <t>Zweigelt Ried Oberkirchen Gainfarn</t>
  </si>
  <si>
    <t>Sauvignon Blanc Alteni Di Brassica</t>
  </si>
  <si>
    <t>Chassagne-Montrachet Premier Cru Tête du Clos</t>
  </si>
  <si>
    <t>Dujac Fils et Père</t>
  </si>
  <si>
    <t>Kellerkiste von den großen Lagen - OHK12</t>
  </si>
  <si>
    <t>BD'N Blanc de Noirs Brut Nature</t>
  </si>
  <si>
    <t>Reimagine Pannonia</t>
  </si>
  <si>
    <t>Kollektionskiste "REIMAGINE Grüner Veltliner Burgenland"</t>
  </si>
  <si>
    <t>Cabernet Franc Vigna Pianali</t>
  </si>
  <si>
    <t>Riesling Klostersatz</t>
  </si>
  <si>
    <t>Gelber Muskateller Dürnsteiner</t>
  </si>
  <si>
    <t>Thibault Liger-Belair</t>
  </si>
  <si>
    <t>Gamay "Les Deux Terres"</t>
  </si>
  <si>
    <t>Côte de Nuits-Villages "Au Leurey - Vigne de 1937"</t>
  </si>
  <si>
    <t>Hautes-Côtes de Nuits</t>
  </si>
  <si>
    <t>Barolo Lazzarito Riserva</t>
  </si>
  <si>
    <t>Riesling Hundertgulden Großes Gewächs</t>
  </si>
  <si>
    <t>Spätburgunder Rheinhessen</t>
  </si>
  <si>
    <t>Riesling Kapelle</t>
  </si>
  <si>
    <t>David Leclapart</t>
  </si>
  <si>
    <t>L'Aphrodisiaque</t>
  </si>
  <si>
    <t>Bodegas Tradicion</t>
  </si>
  <si>
    <t>Oloroso Sherry VORS 30 anos</t>
  </si>
  <si>
    <t>Palomino</t>
  </si>
  <si>
    <t>Domaine Joliet</t>
  </si>
  <si>
    <t>Fixin Premier Cru Clos de la Perriere</t>
  </si>
  <si>
    <t>La Ligure</t>
  </si>
  <si>
    <t>Sattlerhof</t>
  </si>
  <si>
    <t>Sauvignon Blanc Alter Kranachberg</t>
  </si>
  <si>
    <t>Georges Noëllat</t>
  </si>
  <si>
    <t>Nuits-Saint-Georges Premier Cru "Aux Boudots"</t>
  </si>
  <si>
    <t>Jean-Marc Pillot</t>
  </si>
  <si>
    <t>Veyder-Malberg</t>
  </si>
  <si>
    <t>Riesling Buschenberg</t>
  </si>
  <si>
    <t>Blaufränkisch Zagersdorf Krcsi</t>
  </si>
  <si>
    <t>Vinsobres (FR)</t>
  </si>
  <si>
    <t>Famille Perrin</t>
  </si>
  <si>
    <t>Vinsobres Les Hauts de Julien Vieilles Vignes</t>
  </si>
  <si>
    <t>Château de Beaucastel</t>
  </si>
  <si>
    <t>Châteauneuf-du-Pape Rouge</t>
  </si>
  <si>
    <t>Atzberg</t>
  </si>
  <si>
    <t>Grüner Veltliner Obere Steilterrassen Smaragd</t>
  </si>
  <si>
    <t>The Antagonist Grenache</t>
  </si>
  <si>
    <t>Armand de Brignac</t>
  </si>
  <si>
    <t>Ace of Spades Limited Edition</t>
  </si>
  <si>
    <t>Riesling Westhofener Erste Lage</t>
  </si>
  <si>
    <t>Spätburgunder Gundersheimer</t>
  </si>
  <si>
    <t>Spätburgunder Ingelheim</t>
  </si>
  <si>
    <t>Maison M. Chapoutier</t>
  </si>
  <si>
    <t>Hermitage Le Pavillon</t>
  </si>
  <si>
    <t>Neuburger Selection</t>
  </si>
  <si>
    <t>Neuburger</t>
  </si>
  <si>
    <t>Distenta III Grenache</t>
  </si>
  <si>
    <t>Karsten Peter</t>
  </si>
  <si>
    <t>Riesling RDF Reserve der Familie</t>
  </si>
  <si>
    <t>Spätburgunder Charme "R"</t>
  </si>
  <si>
    <t>Riesling Saumagen</t>
  </si>
  <si>
    <t>Sexy MF Pinot Rosé</t>
  </si>
  <si>
    <t>Mayer am Pfarrplatz</t>
  </si>
  <si>
    <t>Wiener Gemischter Satz Nussberg</t>
  </si>
  <si>
    <t>Recioto di Valpolicella</t>
  </si>
  <si>
    <t>Poggerino</t>
  </si>
  <si>
    <t>Chianti Classico Riserva Bugialla</t>
  </si>
  <si>
    <t>Chianti Nuovo</t>
  </si>
  <si>
    <t>Pian dell'Orino</t>
  </si>
  <si>
    <t>Brunello di Montalcino Versante</t>
  </si>
  <si>
    <t>Le Cinciole</t>
  </si>
  <si>
    <t>Petresco</t>
  </si>
  <si>
    <t>Tiziano Grasso</t>
  </si>
  <si>
    <t>Barolo Briccolina</t>
  </si>
  <si>
    <t>Cigliuti</t>
  </si>
  <si>
    <t>Barbaresco Serraboella</t>
  </si>
  <si>
    <t>Ceretto</t>
  </si>
  <si>
    <t>Barolo Prapo</t>
  </si>
  <si>
    <t>Barolo Bussia</t>
  </si>
  <si>
    <t>Barbaresco Asili</t>
  </si>
  <si>
    <t>Barolo Brea Ca' Mia</t>
  </si>
  <si>
    <t>Aldo Conterno</t>
  </si>
  <si>
    <t>Barolo Bricco Bussia Vigna Colonnello</t>
  </si>
  <si>
    <t>Dard &amp; Ribo</t>
  </si>
  <si>
    <t>Gigondas (FR)</t>
  </si>
  <si>
    <t>Château de Saint Cosme</t>
  </si>
  <si>
    <t>Gigondas Le Poste</t>
  </si>
  <si>
    <t>Pierre Gaillard</t>
  </si>
  <si>
    <t>Côte-Rôtie Rose Pourpre</t>
  </si>
  <si>
    <t>Julien Barge</t>
  </si>
  <si>
    <t>Côte-Rôtie Brune</t>
  </si>
  <si>
    <t>Geoffroy</t>
  </si>
  <si>
    <t>Houtrants Complantes</t>
  </si>
  <si>
    <t>Les Hauts Meunier</t>
  </si>
  <si>
    <t>Billecart Salmon</t>
  </si>
  <si>
    <t>Nicolas Francois Billecart</t>
  </si>
  <si>
    <t>Morey-Saint-Denis Premier Cru Cuvée Alouettes</t>
  </si>
  <si>
    <t>Meursault Les Chevalières</t>
  </si>
  <si>
    <t>Traminer Smaragd</t>
  </si>
  <si>
    <t>Kirnbauer</t>
  </si>
  <si>
    <t>Forever</t>
  </si>
  <si>
    <t>Hillinger</t>
  </si>
  <si>
    <t>Hill 1</t>
  </si>
  <si>
    <t>Lichtenberger Gonzalez</t>
  </si>
  <si>
    <t>Rosado</t>
  </si>
  <si>
    <t>Leithaberg DAC weiss</t>
  </si>
  <si>
    <t>Kremstal (AT)</t>
  </si>
  <si>
    <t>Pichler-Krutzler</t>
  </si>
  <si>
    <t>Riesling Pfaffenberg Alte Reben</t>
  </si>
  <si>
    <t>Blaufränkisch Altenberg</t>
  </si>
  <si>
    <t>Blaufränkisch Gritschenberg</t>
  </si>
  <si>
    <t>Riesling Estate Lorch feinherb</t>
  </si>
  <si>
    <t>Riesling Estate Lorch</t>
  </si>
  <si>
    <t>Riesling Estate Rauenthal</t>
  </si>
  <si>
    <t>Riesling Estate Rüdesheim</t>
  </si>
  <si>
    <t>Riesling Nonnenberg</t>
  </si>
  <si>
    <t>La Rioja</t>
  </si>
  <si>
    <t>López de Heredia</t>
  </si>
  <si>
    <t>Viña Tondonia Reserva</t>
  </si>
  <si>
    <t>Pfarrweingarten Fassreserve</t>
  </si>
  <si>
    <t>Sauvignon Blanc Kapellenweingarten</t>
  </si>
  <si>
    <t>Languedoc</t>
  </si>
  <si>
    <t>Grange des Pères</t>
  </si>
  <si>
    <t>Crozes-Hermitage (FR)</t>
  </si>
  <si>
    <t>Maison Les Alexandrins</t>
  </si>
  <si>
    <t>Crozes-Hermitage</t>
  </si>
  <si>
    <t>Châteauneuf-du-Pape Hommage à Jacques Perrin</t>
  </si>
  <si>
    <t>Distenta III Syrah</t>
  </si>
  <si>
    <t>Paso Robles (US)</t>
  </si>
  <si>
    <t>Downstream Wines</t>
  </si>
  <si>
    <t>Downstream Collectors Case OHK4 (3*0.75, 1*1.50)</t>
  </si>
  <si>
    <t>mix</t>
  </si>
  <si>
    <t>Château de Charodon</t>
  </si>
  <si>
    <t>Saint-Aubin Premier Cru Les Frionnes</t>
  </si>
  <si>
    <t>Sonoma (US)</t>
  </si>
  <si>
    <t>Pinot Noir Ferrington Vineyard</t>
  </si>
  <si>
    <t>Douro Boys</t>
  </si>
  <si>
    <t>Anniversary Very Old Tawny</t>
  </si>
  <si>
    <t>Anniversary Cuvée Red</t>
  </si>
  <si>
    <t>Kracher</t>
  </si>
  <si>
    <t>Scheurebe Trockenbeerenauslese No.11</t>
  </si>
  <si>
    <t>Scheurebe Trockenbeerenauslese No.10</t>
  </si>
  <si>
    <t>Moric - Gergö Filep</t>
  </si>
  <si>
    <t>Nr.1 Tokaj - Hidden Treasures</t>
  </si>
  <si>
    <t>Moric - Kis Tamas</t>
  </si>
  <si>
    <t>Nr.2 Somlo - Hidden Treasures</t>
  </si>
  <si>
    <t>Macle</t>
  </si>
  <si>
    <t>Château Chalon</t>
  </si>
  <si>
    <t>0.62l</t>
  </si>
  <si>
    <t>The Ojai Vineyard</t>
  </si>
  <si>
    <t>Syrah Roll Ranch</t>
  </si>
  <si>
    <t>Numathia</t>
  </si>
  <si>
    <t>Termanthia</t>
  </si>
  <si>
    <t>Domaine Gros &amp; Fils</t>
  </si>
  <si>
    <t>Clos de Vougeot Grand Cru Musigni</t>
  </si>
  <si>
    <t>-1.5</t>
  </si>
  <si>
    <t>Lukas Hammelmann</t>
  </si>
  <si>
    <t>Spätburgunder Hochstadt</t>
  </si>
  <si>
    <t>Sauvignon Blanc Zieregg Kar</t>
  </si>
  <si>
    <t>Sauvignon Blanc Zieregg Kapelle</t>
  </si>
  <si>
    <t>Gewürztraminer Wielitsch</t>
  </si>
  <si>
    <t>Gewürztraminer</t>
  </si>
  <si>
    <t>Blaufränkisch Dorfkultur</t>
  </si>
  <si>
    <t>Dönnhoff</t>
  </si>
  <si>
    <t>Riesling Hermannshöhle Großes Gewächs</t>
  </si>
  <si>
    <t>Riesling Dellchen Großes Gewächs</t>
  </si>
  <si>
    <t>Blaufränkisch Zagersdorf</t>
  </si>
  <si>
    <t>Riesling Pfaffenberg Privat</t>
  </si>
  <si>
    <t>Clape</t>
  </si>
  <si>
    <t>Cornas Renaissance</t>
  </si>
  <si>
    <t>Musigny Grand Cru Vieilles Vignes</t>
  </si>
  <si>
    <t>Chambolle-Musigny Premier Cru "Les Hauts-Doix"</t>
  </si>
  <si>
    <t>Gevrey-Chambertin AC Les Seuvrées</t>
  </si>
  <si>
    <t>Domaine Serrig - Markus Molitor</t>
  </si>
  <si>
    <t>Riesling Vogelsang Kabinett</t>
  </si>
  <si>
    <t>Niepoort</t>
  </si>
  <si>
    <t>Colheita White</t>
  </si>
  <si>
    <t>Riesling Vogelsang Große Lage</t>
  </si>
  <si>
    <t>Very Very Old Tawny Port Limited Edition Her Majesty King Charles III</t>
  </si>
  <si>
    <t>Ökonomierat Rebholz</t>
  </si>
  <si>
    <t>Riesling Ganz Horn Großes Gewächs</t>
  </si>
  <si>
    <t>Château de Fargues</t>
  </si>
  <si>
    <t>Fargues</t>
  </si>
  <si>
    <t>Henriques &amp; Henriques</t>
  </si>
  <si>
    <t>Tintanegra 50 Anos</t>
  </si>
  <si>
    <t>Piper-Heidsieck</t>
  </si>
  <si>
    <t>Hors Serie</t>
  </si>
  <si>
    <t>Opus One</t>
  </si>
  <si>
    <t>Provence</t>
  </si>
  <si>
    <t>Miraval</t>
  </si>
  <si>
    <t>Miraval Rosé</t>
  </si>
  <si>
    <t>Perrot-Minot</t>
  </si>
  <si>
    <t>Domaine Pierre Usseglio</t>
  </si>
  <si>
    <t>Châteauneuf-du-Pape Cuvée de mon Aieul</t>
  </si>
  <si>
    <t>Erwin Sabathi</t>
  </si>
  <si>
    <t>Sauvignon Blanc Pössnitzberg Sorgenbrecher</t>
  </si>
  <si>
    <t>Sauvignon Blanc Pössnitzberg Kapelle</t>
  </si>
  <si>
    <t>Sauvignon Blanc Kranachberg Trinkaus</t>
  </si>
  <si>
    <t>Distenta II Grenache</t>
  </si>
  <si>
    <t>Riesling Scharzhofberg Auslese</t>
  </si>
  <si>
    <t>Matarocchio</t>
  </si>
  <si>
    <t>Château de Fonsalette</t>
  </si>
  <si>
    <t>Fonsalette Rouge</t>
  </si>
  <si>
    <t>Chardonnay The Butcher</t>
  </si>
  <si>
    <t>Riesling Roseneck</t>
  </si>
  <si>
    <t>Verset</t>
  </si>
  <si>
    <t>Cornas</t>
  </si>
  <si>
    <t>Saint-Joseph (FR)</t>
  </si>
  <si>
    <t>Monier Perreol</t>
  </si>
  <si>
    <t>Saint-Joseph Tradition</t>
  </si>
  <si>
    <t>Chardonnay Pössnitzberg Alte Reben</t>
  </si>
  <si>
    <t>Riesling Berg Rottland</t>
  </si>
  <si>
    <t>Cristal Rosé</t>
  </si>
  <si>
    <t>Rene Engel</t>
  </si>
  <si>
    <t>Domaine Niellon</t>
  </si>
  <si>
    <t>Distenta II Syrah</t>
  </si>
  <si>
    <t>Zweigelt Nouveau</t>
  </si>
  <si>
    <t>Corton Grand Cru "Les Renardes"</t>
  </si>
  <si>
    <t>Vougeot Premier Cru "Les Petits Vougeots"</t>
  </si>
  <si>
    <t>Gevrey-Chambertin "Les Jeunes Rois"</t>
  </si>
  <si>
    <t>Domaine Prieuré Roch</t>
  </si>
  <si>
    <t>Nuits-Saint-Georges Premier Cru Le Clos des Corvées</t>
  </si>
  <si>
    <t>Gevrey-Chambertin Premier Cru Vieilles Vignes</t>
  </si>
  <si>
    <t>Gevrey-Chambertin Premier Cru Clos des Varoilles</t>
  </si>
  <si>
    <t>Blaufränkisch Oberer Wald &amp; Mariental</t>
  </si>
  <si>
    <t>Nuits-Saint-Georges Premier Cru Vieilles Vignes</t>
  </si>
  <si>
    <t>Hors Serie Duo-Pack (1* Hors-Serie 1982, 1* Brut Sauvage 1982)</t>
  </si>
  <si>
    <t>Tradition 3 Jahre - Edition 851</t>
  </si>
  <si>
    <t>Grüner Veltliner Grub</t>
  </si>
  <si>
    <t>Riesling Heiligenstein</t>
  </si>
  <si>
    <t>Gevrey-Chambertin Premier Cru Clos Saint Jacques</t>
  </si>
  <si>
    <t>Chardonnay Smaragd</t>
  </si>
  <si>
    <t>Syrah Napa Valley</t>
  </si>
  <si>
    <t>Dunn</t>
  </si>
  <si>
    <t>Cabernet Sauvignon Trailer Vineyard</t>
  </si>
  <si>
    <t>Sandrone</t>
  </si>
  <si>
    <t>Barolo Le Vigne</t>
  </si>
  <si>
    <t>Rene Rostaing</t>
  </si>
  <si>
    <t>Côte-Rôtie Côte Blonde</t>
  </si>
  <si>
    <t>Domaine Denis Bachelet</t>
  </si>
  <si>
    <t>Riesling La Borne Alte Reben Versteigerung</t>
  </si>
  <si>
    <t>Verite</t>
  </si>
  <si>
    <t>La Muse</t>
  </si>
  <si>
    <t>Domaine Isabel Ferrando</t>
  </si>
  <si>
    <t>Châteauneuf du Pape F601</t>
  </si>
  <si>
    <t>Château Le Pin</t>
  </si>
  <si>
    <t>Le Pin</t>
  </si>
  <si>
    <t>Domaine Romanée-Conti</t>
  </si>
  <si>
    <t>Montrachet Grand Cru</t>
  </si>
  <si>
    <t>Andremily</t>
  </si>
  <si>
    <t>Syrah No.8</t>
  </si>
  <si>
    <t>Schönleber</t>
  </si>
  <si>
    <t>Riesling Halenberg Trockenbeerenauslese</t>
  </si>
  <si>
    <t>Riesling Halenberg Eiswein Goldkapsel Versteigerung</t>
  </si>
  <si>
    <t>Riesling Hundertgulden Trockenbeerenauslese</t>
  </si>
  <si>
    <t>Blaufränkisch "Liebkind"</t>
  </si>
  <si>
    <t>Grüner Veltliner Sankt Georgen</t>
  </si>
  <si>
    <t>Chardonnay Neusatz</t>
  </si>
  <si>
    <t>Chardonnay Katterstein</t>
  </si>
  <si>
    <t>Clos de l'Obac</t>
  </si>
  <si>
    <t>Clos del Obac</t>
  </si>
  <si>
    <t>Navarra (Nafarroa)</t>
  </si>
  <si>
    <t>Alzania</t>
  </si>
  <si>
    <t>Cuvée Plus</t>
  </si>
  <si>
    <t>Château Rayas</t>
  </si>
  <si>
    <t>Châteauneuf-du-Pape Reserve Rouge</t>
  </si>
  <si>
    <t>Riesling Scharzhofberg Eiswein Auslese Versteigerung</t>
  </si>
  <si>
    <t>Riesling Scharzhofberg Eiswein Auslese Goldkapsel</t>
  </si>
  <si>
    <t>Riesling Rosen</t>
  </si>
  <si>
    <t>Riesling Pfaff</t>
  </si>
  <si>
    <t>Joseph Drouhin</t>
  </si>
  <si>
    <t>Grands Échézeaux Grand Cru</t>
  </si>
  <si>
    <t>Weißburgunder Oden Auslese</t>
  </si>
  <si>
    <t>Traminer Mitterkräftn</t>
  </si>
  <si>
    <t>Masseto</t>
  </si>
  <si>
    <t>Michele Chiarlo</t>
  </si>
  <si>
    <t>Cisa Asinari - Marchesi di Gresy</t>
  </si>
  <si>
    <t>Barbaresco Camp Gros Martinenga</t>
  </si>
  <si>
    <t>Sauvignon Blanc Grassnitzberg</t>
  </si>
  <si>
    <t>Torbreck</t>
  </si>
  <si>
    <t>The Laird</t>
  </si>
  <si>
    <t>Bond</t>
  </si>
  <si>
    <t>St. Eden</t>
  </si>
  <si>
    <t>Vecina</t>
  </si>
  <si>
    <t>Morillon Zieregg</t>
  </si>
  <si>
    <t>Profuga Grenache</t>
  </si>
  <si>
    <t>Pahlmeyer</t>
  </si>
  <si>
    <t>Proprietary Red</t>
  </si>
  <si>
    <t>Eisele Vineyard</t>
  </si>
  <si>
    <t>Cabernet Sauvignon Eisele Vineyard</t>
  </si>
  <si>
    <t>Tant Pis Grenache</t>
  </si>
  <si>
    <t>3er Assortiment (je 1* La Joie, Le Desir, La Muse)</t>
  </si>
  <si>
    <t>Clos Rougeard</t>
  </si>
  <si>
    <t>Saumur Champigny Les Poyeux</t>
  </si>
  <si>
    <t>Valdonica</t>
  </si>
  <si>
    <t>Baciolo</t>
  </si>
  <si>
    <t>Rosajo</t>
  </si>
  <si>
    <t>Denis Mortet</t>
  </si>
  <si>
    <t>Chambolle-Musigny Premier Cru Aux Beaux Bruns</t>
  </si>
  <si>
    <t>Vosne-Romanée Premier Cru "Aux Brulées"</t>
  </si>
  <si>
    <t>Emidio Pepe</t>
  </si>
  <si>
    <t>Montepulciano d'Abruzzo Vecchie Vigne</t>
  </si>
  <si>
    <t>Quinterelli</t>
  </si>
  <si>
    <t>-2.5</t>
  </si>
  <si>
    <t>Riesling Scharzhofberg Spätlese</t>
  </si>
  <si>
    <t>Riesling Braune Kupp Kabinett</t>
  </si>
  <si>
    <t>Mondavi</t>
  </si>
  <si>
    <t>Cabernet Sauvignon Reserve</t>
  </si>
  <si>
    <t>Slowenien</t>
  </si>
  <si>
    <t>Domaine Ciringa - Tement</t>
  </si>
  <si>
    <t>Sauvignon Blanc Pruh</t>
  </si>
  <si>
    <t>Sauvignon Blanc Grassnitzberg Reserve Parzelle Riff</t>
  </si>
  <si>
    <t>Chardonnay Gloria</t>
  </si>
  <si>
    <t>Brut Reserve</t>
  </si>
  <si>
    <t>Gascogne</t>
  </si>
  <si>
    <t>Ferte de Partenay</t>
  </si>
  <si>
    <t>Grand Armagnac</t>
  </si>
  <si>
    <t>Le Désir</t>
  </si>
  <si>
    <t>Tesseron Estate</t>
  </si>
  <si>
    <t>Pym Rae</t>
  </si>
  <si>
    <t>Dalla Valle</t>
  </si>
  <si>
    <t>Maya</t>
  </si>
  <si>
    <t>Isole e Olena</t>
  </si>
  <si>
    <t>Cepparello</t>
  </si>
  <si>
    <t>Sauvignon Blanc Kranachberg</t>
  </si>
  <si>
    <t>Rieslaner Silberberg Trockenbeerenauslese Goldkapsel</t>
  </si>
  <si>
    <t>Rieslaner</t>
  </si>
  <si>
    <t>Robert Weil</t>
  </si>
  <si>
    <t>Riesling Gräfenberg Riesling Auslese</t>
  </si>
  <si>
    <t>Riesling Oberhäuser Brücke Monopol Auslese Goldkapsel Versteigerung</t>
  </si>
  <si>
    <t>Blaufränkisch Reihburg Reserve</t>
  </si>
  <si>
    <t>Blaufränkisch Königsberg Alte Weingärten</t>
  </si>
  <si>
    <t>Ried Kranachberg TRINKAUS Kollektionskiste (je 2* Privat 2015, Kranachberg 2019, Trinkaus 2017)</t>
  </si>
  <si>
    <t>Philip Togni</t>
  </si>
  <si>
    <t>Cabernet Sauvignon Napa Valley</t>
  </si>
  <si>
    <t>Sauvignon Blanc Zieregg IZ Reserve</t>
  </si>
  <si>
    <t>Riesling Kastanienbusch Großes Gewächs</t>
  </si>
  <si>
    <t>Riesling Auf der Ley Großes Gewächs Versteigerung</t>
  </si>
  <si>
    <t>Riesling Felseneck Großes Gewächs</t>
  </si>
  <si>
    <t>Riesling Braune Kupp Auslese</t>
  </si>
  <si>
    <t>Riesling Scharzhofberg Auslese Goldkapsel</t>
  </si>
  <si>
    <t>Markus Molitor</t>
  </si>
  <si>
    <t>Riesling Saarburger Rausch Goldkapsel Beerenauslese</t>
  </si>
  <si>
    <t>Weninger</t>
  </si>
  <si>
    <t>Blaufränkisch Dürrau</t>
  </si>
  <si>
    <t>P2</t>
  </si>
  <si>
    <t>Ornellaia Bianco</t>
  </si>
  <si>
    <t>Velich</t>
  </si>
  <si>
    <t>Chardonnay Tiglat</t>
  </si>
  <si>
    <t>Grenache Jusqu’à l’os Eleven Confessions</t>
  </si>
  <si>
    <t>Pavillon Blanc du Château Margaux</t>
  </si>
  <si>
    <t>Château Pape Clément</t>
  </si>
  <si>
    <t>Domaine Bernard Moreau</t>
  </si>
  <si>
    <t>Batard Montrachet</t>
  </si>
  <si>
    <t>Chassagne-Montrachet Premier Cru Grandes Ruchottes</t>
  </si>
  <si>
    <t>Corton-Charlemagne Grand Cru (late Release)</t>
  </si>
  <si>
    <t>Domaine Berlancourt</t>
  </si>
  <si>
    <t>Bourgogne Blanc Cuvée Les Champans</t>
  </si>
  <si>
    <t>Robert Denogent</t>
  </si>
  <si>
    <t>Pouilly-Fuissé Les Carrons</t>
  </si>
  <si>
    <t>Grüner Veltliner Kellerberg</t>
  </si>
  <si>
    <t>Marsannay Blanc AC Le Chapitre</t>
  </si>
  <si>
    <t>Julien Delrieu</t>
  </si>
  <si>
    <t>Pont Bourceau</t>
  </si>
  <si>
    <t>Chenin Blanc</t>
  </si>
  <si>
    <t>Riesling Hochrain Selection</t>
  </si>
  <si>
    <t>-2</t>
  </si>
  <si>
    <t>ko</t>
  </si>
  <si>
    <t>Cuvée Gallety Rouge</t>
  </si>
  <si>
    <t>Cuvée Emma</t>
  </si>
  <si>
    <t>Langhe Bianco Grey</t>
  </si>
  <si>
    <t>Blaufränkisch Marienthal</t>
  </si>
  <si>
    <t>Riesling Goldberg Erste Lage</t>
  </si>
  <si>
    <t>Spätburgunder Welzbachtal</t>
  </si>
  <si>
    <t>Vosne-Romanée AC "Les Chaumes"</t>
  </si>
  <si>
    <t>La Bruja</t>
  </si>
  <si>
    <t>Nikolaihof</t>
  </si>
  <si>
    <t>Riesling Aus den Gärten Federspiel</t>
  </si>
  <si>
    <t>Riesling vom Stein Smaragd</t>
  </si>
  <si>
    <t>Riesling Ried Steiner Hund</t>
  </si>
  <si>
    <t>Gelber Muskateller aus den Gärten</t>
  </si>
  <si>
    <t>Riesling Vinothek</t>
  </si>
  <si>
    <t>Moric - Villa Tolnay</t>
  </si>
  <si>
    <t>Nr.3 Balaton - Hidden Treasures</t>
  </si>
  <si>
    <t>Riesling Heiligenstein 
Alte Reben Reserve</t>
  </si>
  <si>
    <t>Gritsch</t>
  </si>
  <si>
    <t>Grüner Veltliner Atzberg Obere Steilterrassen Smaragd</t>
  </si>
  <si>
    <t>-5</t>
  </si>
  <si>
    <t>Grüner Veltliner Schütt Smaragd</t>
  </si>
  <si>
    <t>Saint-Véran De Prissé à Chasselas</t>
  </si>
  <si>
    <t>Saint-Véran La Fournaise</t>
  </si>
  <si>
    <t>Saint-Véran À la Côte</t>
  </si>
  <si>
    <t>Barolo Comune di Serralunga</t>
  </si>
  <si>
    <t>Bourgogne Rouge</t>
  </si>
  <si>
    <t>Nuits-Saint-Georges Premier Cru Aux Thorey</t>
  </si>
  <si>
    <t>Mas Martinet</t>
  </si>
  <si>
    <t>Martinet Bru</t>
  </si>
  <si>
    <t>Clos Martinet</t>
  </si>
  <si>
    <t>Cami Pesseroles</t>
  </si>
  <si>
    <t>Carignan</t>
  </si>
  <si>
    <t>Els Escurcons</t>
  </si>
  <si>
    <t>Ranci Dolc de Martinet</t>
  </si>
  <si>
    <t>Grüner Veltliner Federspiel Trum</t>
  </si>
  <si>
    <t>Brut Rosé 27ième Édition</t>
  </si>
  <si>
    <t>Morillon Sulz Kriewitz</t>
  </si>
  <si>
    <t>Barolo Ciabot Mentin Ginestra</t>
  </si>
  <si>
    <t>Barolo Ginestra Casa Mate</t>
  </si>
  <si>
    <t>Blaufränkisch Ungerberg</t>
  </si>
  <si>
    <t>Riesling Bruck</t>
  </si>
  <si>
    <t>Cremant de Bourgogne Staccato</t>
  </si>
  <si>
    <t>La Misse di Candialle Chianti Classico</t>
  </si>
  <si>
    <t>Chianti Classico Riserva</t>
  </si>
  <si>
    <t>Heitz</t>
  </si>
  <si>
    <t>Cabernet Sauvignon Marthas Vineyard</t>
  </si>
  <si>
    <t>Domaine de la Côte</t>
  </si>
  <si>
    <t>Pinot Noir Estate</t>
  </si>
  <si>
    <t>Distenta V white</t>
  </si>
  <si>
    <t>Cabernet Sauvignon Howell Mountain</t>
  </si>
  <si>
    <t>Joseph Phelps</t>
  </si>
  <si>
    <t>Insignia</t>
  </si>
  <si>
    <t>Châteauneuf-du-Pape</t>
  </si>
  <si>
    <t>Jaboulet</t>
  </si>
  <si>
    <t>Hermitage La Chapelle</t>
  </si>
  <si>
    <t>Le Serre Nuove</t>
  </si>
  <si>
    <t>Bourgogne Côte d'Or Rouge</t>
  </si>
  <si>
    <t>Soldera</t>
  </si>
  <si>
    <t>Grüner Veltliner Steilterrassen Smaragd</t>
  </si>
  <si>
    <t>Château Cantemerle</t>
  </si>
  <si>
    <t>Cantemerle</t>
  </si>
  <si>
    <t>Bourgogne Chardonnay</t>
  </si>
  <si>
    <t>Bourgogne Aligoté "Les Plumes" Sans sulfite aujoute</t>
  </si>
  <si>
    <t>Kollektionskiste - Trockenbeerenauslese No.01-03</t>
  </si>
  <si>
    <t>Kollektionskiste - Trockenbeerenauslese No.01-10</t>
  </si>
  <si>
    <t>Elio Altare</t>
  </si>
  <si>
    <t>L'Insieme</t>
  </si>
  <si>
    <t>Köhler Ruprecht</t>
  </si>
  <si>
    <t>Riesling Saumagen Auslese "R" Goldkapsel</t>
  </si>
  <si>
    <t>Wachauer Pinot Noir</t>
  </si>
  <si>
    <t>Igler</t>
  </si>
  <si>
    <t>Vulcano</t>
  </si>
  <si>
    <t>Müller-Cartoir</t>
  </si>
  <si>
    <t>Riesling Herrenletten</t>
  </si>
  <si>
    <t>Riesling Mandelgarten</t>
  </si>
  <si>
    <t>Scheurebe Mandelring Spätlese</t>
  </si>
  <si>
    <t>Domaine Leroy</t>
  </si>
  <si>
    <t>Riesling Liebenberg Smaragd</t>
  </si>
  <si>
    <t>Forstmeister Geltz Zilliken</t>
  </si>
  <si>
    <t>Riesling Saarburger Rausch Auslese</t>
  </si>
  <si>
    <t>eb</t>
  </si>
  <si>
    <t>Gewürztraminer Steinacker Auslese</t>
  </si>
  <si>
    <t>Riesling Saumagen Auslese</t>
  </si>
  <si>
    <t>Scheurebe Steinacker Auslese</t>
  </si>
  <si>
    <t>Château d'Issan</t>
  </si>
  <si>
    <t>Issan</t>
  </si>
  <si>
    <t>Leberl</t>
  </si>
  <si>
    <t>Peccatum</t>
  </si>
  <si>
    <t>Moulis (FR)</t>
  </si>
  <si>
    <t>Château Poujeaux</t>
  </si>
  <si>
    <t>Poujeaux</t>
  </si>
  <si>
    <t>Château La Tour Blanche</t>
  </si>
  <si>
    <t>La Tour Blanche</t>
  </si>
  <si>
    <t>Meursault Premier Cru Les Gouttes d'Or</t>
  </si>
  <si>
    <t>Elsass</t>
  </si>
  <si>
    <t>Trimbach</t>
  </si>
  <si>
    <t>Gewürztraminer Vendanges Tardives</t>
  </si>
  <si>
    <t>Borgogno</t>
  </si>
  <si>
    <t>Barolo Arborina</t>
  </si>
  <si>
    <t>Rancia</t>
  </si>
  <si>
    <t>Rosenberg</t>
  </si>
  <si>
    <t>Blaufränkisch Point</t>
  </si>
  <si>
    <t>Blaufränkisch Setz</t>
  </si>
  <si>
    <t>Selektionskiste "Die Parzellen" Ried Zieregg (6x0.75)</t>
  </si>
  <si>
    <t>Riesling Achleiten Smaragd</t>
  </si>
  <si>
    <t>Riesling Klaus Smaragd</t>
  </si>
  <si>
    <t>Rudi Pichler</t>
  </si>
  <si>
    <t>Grüner Veltliner Achleiten Smaragd</t>
  </si>
  <si>
    <t>Pinot Noir Ruster Ausbruch Essenz</t>
  </si>
  <si>
    <t>Blaufränkisch Oberer Wald</t>
  </si>
  <si>
    <t>Pinot Noir Gertberg</t>
  </si>
  <si>
    <t>Opus Eximium</t>
  </si>
  <si>
    <t>Pinot Noir Leithakalk</t>
  </si>
  <si>
    <t>Cabernet Sauvignon Kart</t>
  </si>
  <si>
    <t>Kerschbaum</t>
  </si>
  <si>
    <t>Cuvée Kerschbaum</t>
  </si>
  <si>
    <t>Cuvée Impresario</t>
  </si>
  <si>
    <t>Blaufränkisch Glorienstein</t>
  </si>
  <si>
    <t>Traisental (AT)</t>
  </si>
  <si>
    <t>Neumayer</t>
  </si>
  <si>
    <t>Riesling Der Wein vom Stein</t>
  </si>
  <si>
    <t>Sauvignon Blanc Klausen</t>
  </si>
  <si>
    <t>Pinot Noir Trockenbeerenauslese</t>
  </si>
  <si>
    <t>Rosso e Nero</t>
  </si>
  <si>
    <t>Zweigelt Reserve</t>
  </si>
  <si>
    <t>Umathum</t>
  </si>
  <si>
    <t>Zweigelt Hallebühl</t>
  </si>
  <si>
    <t>Sankt Laurent Vom Stein</t>
  </si>
  <si>
    <t>Blaufränkisch Szapary</t>
  </si>
  <si>
    <t>Wachter Wiesler</t>
  </si>
  <si>
    <t>Julia</t>
  </si>
  <si>
    <t>Blaufränkisch Eisenberg DAC Reserve</t>
  </si>
  <si>
    <t>Blaufränkisch Weinberg</t>
  </si>
  <si>
    <t>Alexandre d'Almeida &amp; Niepoort</t>
  </si>
  <si>
    <t>Bucaco Reservado Branco</t>
  </si>
  <si>
    <t>Finca Dofi</t>
  </si>
  <si>
    <t>Oregon</t>
  </si>
  <si>
    <t>Lingua Franca</t>
  </si>
  <si>
    <t>Central Coast (US)</t>
  </si>
  <si>
    <t>Miura</t>
  </si>
  <si>
    <t>Pinot Noir Fe Ciega</t>
  </si>
  <si>
    <t>Pinot Noir Solomon Hills</t>
  </si>
  <si>
    <t>Syrah Bien Nacido</t>
  </si>
  <si>
    <t>Atlantis Grenache</t>
  </si>
  <si>
    <t>Atlantis Syrah</t>
  </si>
  <si>
    <t>B20 Syrah</t>
  </si>
  <si>
    <t>Distenta I Grenache</t>
  </si>
  <si>
    <t>Imposter McCoy Syrah</t>
  </si>
  <si>
    <t>Le Chemin vers l'Hérésie Grenache</t>
  </si>
  <si>
    <t>Male Syrah</t>
  </si>
  <si>
    <t>Grenache The Gorgeous Victim</t>
  </si>
  <si>
    <t>Grenache The Line</t>
  </si>
  <si>
    <t>Turn the Whole thing upside down Grenache</t>
  </si>
  <si>
    <t>Grüner Veltliner Gmirk</t>
  </si>
  <si>
    <t>Château Kirwan</t>
  </si>
  <si>
    <t>Kirwan</t>
  </si>
  <si>
    <t>Château Hosanna</t>
  </si>
  <si>
    <t>Hosanna</t>
  </si>
  <si>
    <t>Château Rouget</t>
  </si>
  <si>
    <t>Rouget</t>
  </si>
  <si>
    <t>Château Talbot</t>
  </si>
  <si>
    <t>Talbot</t>
  </si>
  <si>
    <t>Weth &amp; Welz</t>
  </si>
  <si>
    <t>Scheurebe Beerenauslese</t>
  </si>
  <si>
    <t>Rieslaner Monsheim Silberberg Auslese</t>
  </si>
  <si>
    <t>Riesling Morstein Auslese</t>
  </si>
  <si>
    <t>Meursault Premier Cru "Les Charmes"</t>
  </si>
  <si>
    <t>Bodegas Fulcro</t>
  </si>
  <si>
    <t>Afelio</t>
  </si>
  <si>
    <t>Albariño</t>
  </si>
  <si>
    <t>O Equilibrio</t>
  </si>
  <si>
    <t>A Cesteira</t>
  </si>
  <si>
    <t>Nas Dunas</t>
  </si>
  <si>
    <t>Blaufränkisch Alte Reben "L"</t>
  </si>
  <si>
    <t>Case Basse Toscana IGP</t>
  </si>
  <si>
    <t>Giuseppe Rinaldi</t>
  </si>
  <si>
    <t>Barolo Brunate</t>
  </si>
  <si>
    <t>Barolo Bric del Fiasc</t>
  </si>
  <si>
    <t>Conterno Fantino</t>
  </si>
  <si>
    <t>Barolo Sori Ginestra</t>
  </si>
  <si>
    <t>Barolo Sorì Ginestra</t>
  </si>
  <si>
    <t>Agrapart</t>
  </si>
  <si>
    <t>Avizoise</t>
  </si>
  <si>
    <t>Grüner Veltliner Loibenberg Smaragd 19 Terrassen</t>
  </si>
  <si>
    <t>-3</t>
  </si>
  <si>
    <t>Sito Moresco</t>
  </si>
  <si>
    <t>Cabernet Sauvignon Darmagi</t>
  </si>
  <si>
    <t>Grüner Veltliner Loibner Beerenauslese</t>
  </si>
  <si>
    <t>Chardonnay Trockenbeerenauslese No.9</t>
  </si>
  <si>
    <t>Chardonnay Trockenbeerenauslese No.10</t>
  </si>
  <si>
    <t>Pommard Premier Cru Les Grands Epenots</t>
  </si>
  <si>
    <t>Riesling Zeltinger Sonnenuhr Beerenauslese Versteigerung</t>
  </si>
  <si>
    <t>Massolino</t>
  </si>
  <si>
    <t>Barolo Parafada</t>
  </si>
  <si>
    <t>Quinta do Vesuvio</t>
  </si>
  <si>
    <t>Quinta do Vesuvio Single Quinta Vintage Port</t>
  </si>
  <si>
    <t>Roagna</t>
  </si>
  <si>
    <t>Langhe Rosso</t>
  </si>
  <si>
    <t>Les Terrasses</t>
  </si>
  <si>
    <t>Grand Cuvée</t>
  </si>
  <si>
    <t>Bollinger</t>
  </si>
  <si>
    <t>R.D.</t>
  </si>
  <si>
    <t>Riesling Berg Schlossberg Kabinett</t>
  </si>
  <si>
    <t>Cos d'Estournel</t>
  </si>
  <si>
    <t>Château de la Nerthe</t>
  </si>
  <si>
    <t>Châteauneuf-du-Pape Blanc Clos De Beauvenir</t>
  </si>
  <si>
    <t>Alter Ego de Palmer</t>
  </si>
  <si>
    <t>Emilia Romagna</t>
  </si>
  <si>
    <t>Chiara Condello</t>
  </si>
  <si>
    <t>Sangiovese Romagna Predappio Ris Le Lucciole</t>
  </si>
  <si>
    <t>Domaine de la Soltitude</t>
  </si>
  <si>
    <t>Châteauneuf-du-Pape Cornelia Constanza</t>
  </si>
  <si>
    <t>Giovanni Canonica</t>
  </si>
  <si>
    <t>Barolo Grinzane Cavour</t>
  </si>
  <si>
    <t>Barolo Paiagallo</t>
  </si>
  <si>
    <t>Arnaud Ente</t>
  </si>
  <si>
    <t>Bourgogne Aligoté</t>
  </si>
  <si>
    <t>Ruchottes-Chambertin Grand Cru Clos de Ruchottes</t>
  </si>
  <si>
    <t>Marques de Murrieta</t>
  </si>
  <si>
    <t>Castillo Ygay Gran Reserva Especial</t>
  </si>
  <si>
    <t>Amabile del Cere</t>
  </si>
  <si>
    <t>Barolo Brunate Le Coste</t>
  </si>
  <si>
    <t>Corton Cuvée du Bourdon</t>
  </si>
  <si>
    <t>Romanée-Saint-Vivant Grand Cru</t>
  </si>
  <si>
    <t>Cuvée "G"</t>
  </si>
  <si>
    <t>Brut Nature Zero Dosage</t>
  </si>
  <si>
    <t>Welschriesling Saurüssel</t>
  </si>
  <si>
    <t>Welschriesling</t>
  </si>
  <si>
    <t>Christian Tschida</t>
  </si>
  <si>
    <t>Birdscape</t>
  </si>
  <si>
    <t>Cabernet Sauvignon Trailside Vineyard</t>
  </si>
  <si>
    <t>Cabernet Sauvignon Linda Falls Vineyard</t>
  </si>
  <si>
    <t>Riesling Schäwer Großes Gewächs</t>
  </si>
  <si>
    <t>Riesling im Sonnenschein Großes Gewächs</t>
  </si>
  <si>
    <t>Riesling Vinothek Smaragd</t>
  </si>
  <si>
    <t>Grüner Veltliner Vinothek Smaragd</t>
  </si>
  <si>
    <t>Hollerin Pinot Noir</t>
  </si>
  <si>
    <t>Antoine Jobard</t>
  </si>
  <si>
    <t>Meursault Premier Cru Blagny</t>
  </si>
  <si>
    <t>Meursault Premier Cru Poruzots</t>
  </si>
  <si>
    <t>esv</t>
  </si>
  <si>
    <t>Labet</t>
  </si>
  <si>
    <t>Fleur de Savagnin En Chalasse</t>
  </si>
  <si>
    <t>Chardonnay La Reine</t>
  </si>
  <si>
    <t>Vin Jaune</t>
  </si>
  <si>
    <t>Chardonnay La Mailloche</t>
  </si>
  <si>
    <t>Chardonnay Sursis</t>
  </si>
  <si>
    <t>Côtes-du-Rhône (FR)</t>
  </si>
  <si>
    <t>Domaine des Tours</t>
  </si>
  <si>
    <t>Vin de pays de Vaucluse Blanc</t>
  </si>
  <si>
    <t>Clairette</t>
  </si>
  <si>
    <t>Le Mont Benoît</t>
  </si>
  <si>
    <t>Marie Noelle Ledru</t>
  </si>
  <si>
    <t>Ambonnay Grand Cru</t>
  </si>
  <si>
    <t>Domaine Pierre-Yves Colin-Morey</t>
  </si>
  <si>
    <t>Meursault AC</t>
  </si>
  <si>
    <t>Viña Bosconia Gran Reserva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</si>
</sst>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\-??_-;_-@_-"/>
    <numFmt numFmtId="165" formatCode="[$-409]d\-mmm"/>
    <numFmt numFmtId="166" formatCode="#,##0.00_ ;\-#,##0.00\ "/>
    <numFmt numFmtId="167" formatCode="dd/mm/yyyy;@"/>
  </numFmts>
  <fonts count="50"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29"/>
      <color rgb="FF000000"/>
      <name val="Calibri"/>
      <family val="2"/>
      <charset val="1"/>
    </font>
    <font>
      <b/>
      <sz val="38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6"/>
      <color rgb="FF000000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9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3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9"/>
      <color rgb="FF000000"/>
      <name val="Calibri"/>
      <family val="2"/>
      <charset val="1"/>
    </font>
    <font>
      <b/>
      <i/>
      <sz val="12"/>
      <color rgb="FF0070C0"/>
      <name val="Calibri"/>
      <family val="2"/>
    </font>
    <font>
      <sz val="10"/>
      <color theme="1"/>
      <name val="Maison Mono"/>
    </font>
    <font>
      <u/>
      <sz val="10"/>
      <color theme="1"/>
      <name val="Maison Mono"/>
    </font>
    <font>
      <sz val="10"/>
      <color rgb="FFFF0000"/>
      <name val="Maison Mono"/>
    </font>
    <font>
      <u/>
      <sz val="10"/>
      <color rgb="FFFF0000"/>
      <name val="Maison Mono"/>
    </font>
    <font>
      <sz val="10"/>
      <color theme="1"/>
      <name val="Maison Mono Regular"/>
      <family val="3"/>
    </font>
    <font>
      <b/>
      <sz val="9"/>
      <color theme="1"/>
      <name val="Maison Mono"/>
    </font>
    <font>
      <sz val="9"/>
      <color theme="1"/>
      <name val="Maison Mono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CE6F2"/>
      </patternFill>
    </fill>
    <fill>
      <patternFill patternType="solid">
        <fgColor rgb="FFFFFEC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4F058"/>
        <bgColor rgb="FFFFFF00"/>
      </patternFill>
    </fill>
    <fill>
      <patternFill patternType="solid">
        <fgColor rgb="FFDCE6F2"/>
        <bgColor rgb="FFD9D9D9"/>
      </patternFill>
    </fill>
    <fill>
      <patternFill patternType="solid">
        <fgColor rgb="FFF2DCDB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FFFEC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F05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 style="hair">
        <color auto="1"/>
      </left>
      <right style="hair">
        <color auto="1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hair">
        <color auto="1"/>
      </left>
      <right/>
      <top style="thin">
        <color rgb="FFFF0000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hair">
        <color auto="1"/>
      </left>
      <right style="hair">
        <color auto="1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FF0000"/>
      </left>
      <right/>
      <top style="medium">
        <color rgb="FFFF0000"/>
      </top>
      <bottom style="thin">
        <color auto="1"/>
      </bottom>
      <diagonal/>
    </border>
    <border>
      <left/>
      <right/>
      <top style="medium">
        <color rgb="FFFF0000"/>
      </top>
      <bottom style="thin">
        <color auto="1"/>
      </bottom>
      <diagonal/>
    </border>
    <border>
      <left/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FF0000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rgb="FFFF0000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/>
      <right/>
      <top style="thin">
        <color auto="1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/>
      <top style="thin">
        <color rgb="FFFF0000"/>
      </top>
      <bottom/>
      <diagonal/>
    </border>
    <border>
      <left style="hair">
        <color auto="1"/>
      </left>
      <right style="hair">
        <color auto="1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rgb="FFFF0000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/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164" fontId="22" fillId="0" borderId="0" applyBorder="0" applyProtection="0"/>
    <xf numFmtId="0" fontId="4" fillId="0" borderId="0"/>
    <xf numFmtId="0" fontId="2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</cellStyleXfs>
  <cellXfs count="29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0" fillId="0" borderId="0" xfId="1" applyFont="1" applyBorder="1" applyAlignment="1" applyProtection="1">
      <alignment horizontal="right" vertical="center"/>
    </xf>
    <xf numFmtId="164" fontId="5" fillId="0" borderId="0" xfId="1" applyFont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0" fillId="2" borderId="6" xfId="0" applyFill="1" applyBorder="1" applyAlignment="1">
      <alignment vertical="center" wrapText="1"/>
    </xf>
    <xf numFmtId="0" fontId="5" fillId="0" borderId="7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0" fillId="2" borderId="12" xfId="0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0" fontId="13" fillId="7" borderId="13" xfId="0" applyFont="1" applyFill="1" applyBorder="1" applyAlignment="1">
      <alignment horizontal="right" vertical="center"/>
    </xf>
    <xf numFmtId="0" fontId="0" fillId="7" borderId="14" xfId="0" applyFill="1" applyBorder="1" applyAlignment="1">
      <alignment vertical="center"/>
    </xf>
    <xf numFmtId="164" fontId="13" fillId="7" borderId="16" xfId="0" applyNumberFormat="1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right" vertical="center"/>
    </xf>
    <xf numFmtId="0" fontId="0" fillId="7" borderId="0" xfId="0" applyFill="1" applyAlignment="1">
      <alignment vertical="center"/>
    </xf>
    <xf numFmtId="164" fontId="13" fillId="4" borderId="19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right" vertical="center"/>
    </xf>
    <xf numFmtId="0" fontId="0" fillId="7" borderId="21" xfId="0" applyFill="1" applyBorder="1" applyAlignment="1">
      <alignment vertical="center"/>
    </xf>
    <xf numFmtId="164" fontId="13" fillId="4" borderId="23" xfId="0" applyNumberFormat="1" applyFon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0" fontId="16" fillId="2" borderId="29" xfId="0" applyFont="1" applyFill="1" applyBorder="1" applyAlignment="1">
      <alignment vertical="center"/>
    </xf>
    <xf numFmtId="0" fontId="16" fillId="2" borderId="30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164" fontId="16" fillId="2" borderId="32" xfId="1" applyFont="1" applyFill="1" applyBorder="1" applyAlignment="1" applyProtection="1">
      <alignment horizontal="center" vertical="center"/>
    </xf>
    <xf numFmtId="164" fontId="6" fillId="2" borderId="32" xfId="1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 wrapText="1"/>
    </xf>
    <xf numFmtId="0" fontId="18" fillId="4" borderId="35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9" fillId="0" borderId="36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20" fillId="0" borderId="36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0" fontId="20" fillId="0" borderId="38" xfId="0" applyFont="1" applyBorder="1" applyAlignment="1">
      <alignment vertical="center"/>
    </xf>
    <xf numFmtId="0" fontId="21" fillId="0" borderId="36" xfId="0" applyFont="1" applyBorder="1"/>
    <xf numFmtId="0" fontId="21" fillId="0" borderId="37" xfId="0" applyFont="1" applyBorder="1"/>
    <xf numFmtId="0" fontId="21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/>
    </xf>
    <xf numFmtId="0" fontId="21" fillId="3" borderId="38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49" fontId="17" fillId="0" borderId="41" xfId="1" applyNumberFormat="1" applyFont="1" applyBorder="1" applyAlignment="1" applyProtection="1">
      <alignment horizontal="center" vertical="center"/>
    </xf>
    <xf numFmtId="164" fontId="20" fillId="6" borderId="41" xfId="1" applyFont="1" applyFill="1" applyBorder="1" applyAlignment="1" applyProtection="1">
      <alignment horizontal="right" vertical="center"/>
    </xf>
    <xf numFmtId="164" fontId="21" fillId="3" borderId="40" xfId="1" applyFont="1" applyFill="1" applyBorder="1" applyAlignment="1" applyProtection="1">
      <alignment horizontal="right" vertical="center"/>
    </xf>
    <xf numFmtId="49" fontId="21" fillId="8" borderId="42" xfId="1" applyNumberFormat="1" applyFont="1" applyFill="1" applyBorder="1" applyAlignment="1" applyProtection="1">
      <alignment horizontal="center" vertical="center"/>
    </xf>
    <xf numFmtId="0" fontId="21" fillId="5" borderId="43" xfId="0" applyFont="1" applyFill="1" applyBorder="1" applyAlignment="1">
      <alignment horizontal="center" vertical="center"/>
    </xf>
    <xf numFmtId="164" fontId="20" fillId="6" borderId="40" xfId="0" applyNumberFormat="1" applyFont="1" applyFill="1" applyBorder="1" applyAlignment="1">
      <alignment horizontal="center" vertical="center"/>
    </xf>
    <xf numFmtId="164" fontId="21" fillId="3" borderId="44" xfId="0" applyNumberFormat="1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4" xfId="0" applyFont="1" applyFill="1" applyBorder="1" applyAlignment="1">
      <alignment horizontal="center" vertical="center"/>
    </xf>
    <xf numFmtId="0" fontId="5" fillId="0" borderId="85" xfId="0" applyFont="1" applyBorder="1" applyAlignment="1">
      <alignment vertical="center"/>
    </xf>
    <xf numFmtId="0" fontId="5" fillId="4" borderId="87" xfId="0" applyFont="1" applyFill="1" applyBorder="1" applyAlignment="1">
      <alignment horizontal="center" vertical="center"/>
    </xf>
    <xf numFmtId="0" fontId="5" fillId="0" borderId="88" xfId="0" applyFont="1" applyBorder="1" applyAlignment="1">
      <alignment vertical="center"/>
    </xf>
    <xf numFmtId="0" fontId="5" fillId="4" borderId="90" xfId="0" applyFont="1" applyFill="1" applyBorder="1" applyAlignment="1">
      <alignment horizontal="center" vertical="center"/>
    </xf>
    <xf numFmtId="0" fontId="5" fillId="0" borderId="91" xfId="0" applyFont="1" applyBorder="1" applyAlignment="1">
      <alignment vertical="center"/>
    </xf>
    <xf numFmtId="0" fontId="40" fillId="4" borderId="82" xfId="0" applyFont="1" applyFill="1" applyBorder="1" applyAlignment="1">
      <alignment horizontal="center" vertical="center" wrapText="1"/>
    </xf>
    <xf numFmtId="0" fontId="40" fillId="4" borderId="83" xfId="0" applyFont="1" applyFill="1" applyBorder="1" applyAlignment="1">
      <alignment horizontal="center" vertical="center" wrapText="1"/>
    </xf>
    <xf numFmtId="49" fontId="37" fillId="0" borderId="41" xfId="1" applyNumberFormat="1" applyFont="1" applyBorder="1" applyAlignment="1" applyProtection="1">
      <alignment horizontal="center" vertical="center"/>
    </xf>
    <xf numFmtId="0" fontId="5" fillId="5" borderId="85" xfId="0" applyFont="1" applyFill="1" applyBorder="1" applyAlignment="1">
      <alignment horizontal="center" vertical="center"/>
    </xf>
    <xf numFmtId="164" fontId="0" fillId="6" borderId="85" xfId="0" applyNumberFormat="1" applyFill="1" applyBorder="1" applyAlignment="1">
      <alignment horizontal="center" vertical="center"/>
    </xf>
    <xf numFmtId="164" fontId="5" fillId="3" borderId="86" xfId="0" applyNumberFormat="1" applyFont="1" applyFill="1" applyBorder="1" applyAlignment="1">
      <alignment horizontal="center" vertical="center"/>
    </xf>
    <xf numFmtId="0" fontId="5" fillId="5" borderId="88" xfId="0" applyFont="1" applyFill="1" applyBorder="1" applyAlignment="1">
      <alignment horizontal="center" vertical="center"/>
    </xf>
    <xf numFmtId="164" fontId="0" fillId="6" borderId="88" xfId="0" applyNumberFormat="1" applyFill="1" applyBorder="1" applyAlignment="1">
      <alignment horizontal="center" vertical="center"/>
    </xf>
    <xf numFmtId="164" fontId="5" fillId="3" borderId="89" xfId="0" applyNumberFormat="1" applyFont="1" applyFill="1" applyBorder="1" applyAlignment="1">
      <alignment horizontal="center" vertical="center"/>
    </xf>
    <xf numFmtId="0" fontId="5" fillId="5" borderId="91" xfId="0" applyFont="1" applyFill="1" applyBorder="1" applyAlignment="1">
      <alignment horizontal="center" vertical="center"/>
    </xf>
    <xf numFmtId="164" fontId="0" fillId="6" borderId="91" xfId="0" applyNumberFormat="1" applyFill="1" applyBorder="1" applyAlignment="1">
      <alignment horizontal="center" vertical="center"/>
    </xf>
    <xf numFmtId="164" fontId="5" fillId="3" borderId="92" xfId="0" applyNumberFormat="1" applyFont="1" applyFill="1" applyBorder="1" applyAlignment="1">
      <alignment horizontal="center" vertical="center"/>
    </xf>
    <xf numFmtId="0" fontId="19" fillId="0" borderId="93" xfId="0" applyFont="1" applyBorder="1" applyAlignment="1">
      <alignment vertical="center"/>
    </xf>
    <xf numFmtId="0" fontId="19" fillId="0" borderId="94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20" fillId="0" borderId="93" xfId="0" applyFont="1" applyBorder="1" applyAlignment="1">
      <alignment vertical="center"/>
    </xf>
    <xf numFmtId="0" fontId="20" fillId="0" borderId="94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21" fillId="0" borderId="93" xfId="0" applyFont="1" applyBorder="1"/>
    <xf numFmtId="0" fontId="21" fillId="0" borderId="94" xfId="0" applyFont="1" applyBorder="1"/>
    <xf numFmtId="0" fontId="21" fillId="0" borderId="31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/>
    </xf>
    <xf numFmtId="0" fontId="21" fillId="3" borderId="31" xfId="0" applyFont="1" applyFill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9" fontId="17" fillId="0" borderId="95" xfId="1" applyNumberFormat="1" applyFont="1" applyBorder="1" applyAlignment="1" applyProtection="1">
      <alignment horizontal="center" vertical="center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2" borderId="59" xfId="0" applyFont="1" applyFill="1" applyBorder="1" applyAlignment="1">
      <alignment horizontal="center" vertical="center"/>
    </xf>
    <xf numFmtId="0" fontId="3" fillId="0" borderId="0" xfId="5"/>
    <xf numFmtId="0" fontId="3" fillId="0" borderId="0" xfId="5" applyAlignment="1">
      <alignment vertical="center"/>
    </xf>
    <xf numFmtId="0" fontId="23" fillId="0" borderId="2" xfId="5" applyFont="1" applyBorder="1" applyAlignment="1">
      <alignment horizontal="right" vertical="center"/>
    </xf>
    <xf numFmtId="0" fontId="25" fillId="0" borderId="0" xfId="5" applyFont="1" applyAlignment="1">
      <alignment horizontal="center" vertical="center"/>
    </xf>
    <xf numFmtId="0" fontId="23" fillId="0" borderId="5" xfId="5" applyFont="1" applyBorder="1" applyAlignment="1">
      <alignment horizontal="right" vertical="center"/>
    </xf>
    <xf numFmtId="0" fontId="23" fillId="10" borderId="8" xfId="5" applyFont="1" applyFill="1" applyBorder="1" applyAlignment="1">
      <alignment horizontal="center" vertical="center"/>
    </xf>
    <xf numFmtId="0" fontId="23" fillId="10" borderId="9" xfId="5" applyFont="1" applyFill="1" applyBorder="1" applyAlignment="1">
      <alignment horizontal="center" vertical="center"/>
    </xf>
    <xf numFmtId="0" fontId="23" fillId="10" borderId="55" xfId="5" applyFont="1" applyFill="1" applyBorder="1" applyAlignment="1">
      <alignment horizontal="center" vertical="center"/>
    </xf>
    <xf numFmtId="0" fontId="26" fillId="10" borderId="9" xfId="5" applyFont="1" applyFill="1" applyBorder="1" applyAlignment="1">
      <alignment horizontal="center" vertical="center" wrapText="1"/>
    </xf>
    <xf numFmtId="0" fontId="26" fillId="10" borderId="10" xfId="5" applyFont="1" applyFill="1" applyBorder="1" applyAlignment="1">
      <alignment horizontal="center" vertical="center" wrapText="1"/>
    </xf>
    <xf numFmtId="0" fontId="23" fillId="0" borderId="7" xfId="5" applyFont="1" applyBorder="1" applyAlignment="1">
      <alignment horizontal="right" vertical="center"/>
    </xf>
    <xf numFmtId="0" fontId="23" fillId="0" borderId="11" xfId="5" applyFont="1" applyBorder="1" applyAlignment="1">
      <alignment horizontal="right" vertical="center"/>
    </xf>
    <xf numFmtId="0" fontId="29" fillId="0" borderId="0" xfId="5" applyFont="1" applyAlignment="1">
      <alignment horizontal="left" vertical="center"/>
    </xf>
    <xf numFmtId="0" fontId="30" fillId="0" borderId="0" xfId="5" applyFont="1" applyAlignment="1">
      <alignment horizontal="right" vertical="center"/>
    </xf>
    <xf numFmtId="2" fontId="31" fillId="0" borderId="0" xfId="5" applyNumberFormat="1" applyFont="1" applyAlignment="1">
      <alignment horizontal="center" vertical="center"/>
    </xf>
    <xf numFmtId="0" fontId="3" fillId="0" borderId="0" xfId="5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33" fillId="0" borderId="0" xfId="5" applyFont="1" applyAlignment="1">
      <alignment vertical="center"/>
    </xf>
    <xf numFmtId="0" fontId="3" fillId="13" borderId="20" xfId="5" applyFill="1" applyBorder="1" applyAlignment="1">
      <alignment vertical="center"/>
    </xf>
    <xf numFmtId="0" fontId="23" fillId="13" borderId="22" xfId="5" applyFont="1" applyFill="1" applyBorder="1" applyAlignment="1">
      <alignment vertical="center"/>
    </xf>
    <xf numFmtId="0" fontId="3" fillId="13" borderId="22" xfId="5" applyFill="1" applyBorder="1" applyAlignment="1">
      <alignment horizontal="center" vertical="center"/>
    </xf>
    <xf numFmtId="0" fontId="3" fillId="13" borderId="23" xfId="5" applyFill="1" applyBorder="1" applyAlignment="1">
      <alignment horizontal="center" vertical="center"/>
    </xf>
    <xf numFmtId="166" fontId="23" fillId="13" borderId="20" xfId="6" applyNumberFormat="1" applyFont="1" applyFill="1" applyBorder="1" applyAlignment="1">
      <alignment horizontal="center" vertical="center"/>
    </xf>
    <xf numFmtId="166" fontId="23" fillId="13" borderId="22" xfId="6" applyNumberFormat="1" applyFont="1" applyFill="1" applyBorder="1" applyAlignment="1">
      <alignment horizontal="center" vertical="center"/>
    </xf>
    <xf numFmtId="166" fontId="23" fillId="13" borderId="23" xfId="6" applyNumberFormat="1" applyFont="1" applyFill="1" applyBorder="1" applyAlignment="1">
      <alignment horizontal="center" vertical="center"/>
    </xf>
    <xf numFmtId="0" fontId="23" fillId="10" borderId="71" xfId="5" applyFont="1" applyFill="1" applyBorder="1" applyAlignment="1">
      <alignment horizontal="center" vertical="center"/>
    </xf>
    <xf numFmtId="0" fontId="23" fillId="10" borderId="22" xfId="5" applyFont="1" applyFill="1" applyBorder="1" applyAlignment="1">
      <alignment horizontal="center" vertical="center"/>
    </xf>
    <xf numFmtId="0" fontId="26" fillId="10" borderId="22" xfId="5" applyFont="1" applyFill="1" applyBorder="1" applyAlignment="1">
      <alignment horizontal="center" vertical="center" wrapText="1"/>
    </xf>
    <xf numFmtId="0" fontId="26" fillId="10" borderId="72" xfId="5" applyFont="1" applyFill="1" applyBorder="1" applyAlignment="1">
      <alignment horizontal="center" vertical="center" wrapText="1"/>
    </xf>
    <xf numFmtId="0" fontId="3" fillId="0" borderId="17" xfId="5" applyBorder="1" applyAlignment="1">
      <alignment vertical="center"/>
    </xf>
    <xf numFmtId="0" fontId="34" fillId="0" borderId="18" xfId="5" applyFont="1" applyBorder="1" applyAlignment="1">
      <alignment horizontal="left" vertical="center" wrapText="1"/>
    </xf>
    <xf numFmtId="0" fontId="3" fillId="0" borderId="18" xfId="5" applyBorder="1" applyAlignment="1">
      <alignment horizontal="center" vertical="center"/>
    </xf>
    <xf numFmtId="0" fontId="3" fillId="0" borderId="19" xfId="5" applyBorder="1" applyAlignment="1">
      <alignment horizontal="center" vertical="center"/>
    </xf>
    <xf numFmtId="0" fontId="23" fillId="0" borderId="7" xfId="5" applyFont="1" applyBorder="1" applyAlignment="1">
      <alignment vertical="center"/>
    </xf>
    <xf numFmtId="166" fontId="23" fillId="9" borderId="17" xfId="5" applyNumberFormat="1" applyFont="1" applyFill="1" applyBorder="1" applyAlignment="1">
      <alignment horizontal="center" vertical="center"/>
    </xf>
    <xf numFmtId="166" fontId="23" fillId="9" borderId="18" xfId="5" applyNumberFormat="1" applyFont="1" applyFill="1" applyBorder="1" applyAlignment="1">
      <alignment horizontal="center" vertical="center"/>
    </xf>
    <xf numFmtId="166" fontId="23" fillId="9" borderId="19" xfId="5" applyNumberFormat="1" applyFont="1" applyFill="1" applyBorder="1" applyAlignment="1">
      <alignment horizontal="center" vertical="center"/>
    </xf>
    <xf numFmtId="0" fontId="25" fillId="0" borderId="53" xfId="5" applyFont="1" applyBorder="1" applyAlignment="1">
      <alignment horizontal="center" vertical="center"/>
    </xf>
    <xf numFmtId="0" fontId="35" fillId="11" borderId="73" xfId="5" applyFont="1" applyFill="1" applyBorder="1" applyAlignment="1">
      <alignment horizontal="center" vertical="center"/>
    </xf>
    <xf numFmtId="0" fontId="35" fillId="11" borderId="18" xfId="5" applyFont="1" applyFill="1" applyBorder="1" applyAlignment="1">
      <alignment horizontal="center" vertical="center"/>
    </xf>
    <xf numFmtId="43" fontId="36" fillId="12" borderId="74" xfId="5" applyNumberFormat="1" applyFont="1" applyFill="1" applyBorder="1" applyAlignment="1">
      <alignment horizontal="center" vertical="center"/>
    </xf>
    <xf numFmtId="43" fontId="35" fillId="9" borderId="75" xfId="5" applyNumberFormat="1" applyFont="1" applyFill="1" applyBorder="1" applyAlignment="1">
      <alignment horizontal="center" vertical="center"/>
    </xf>
    <xf numFmtId="0" fontId="3" fillId="0" borderId="20" xfId="5" applyBorder="1" applyAlignment="1">
      <alignment vertical="center"/>
    </xf>
    <xf numFmtId="0" fontId="34" fillId="0" borderId="22" xfId="5" applyFont="1" applyBorder="1" applyAlignment="1">
      <alignment horizontal="left" vertical="center" wrapText="1"/>
    </xf>
    <xf numFmtId="0" fontId="3" fillId="0" borderId="22" xfId="5" applyBorder="1" applyAlignment="1">
      <alignment horizontal="center" vertical="center"/>
    </xf>
    <xf numFmtId="0" fontId="3" fillId="0" borderId="23" xfId="5" applyBorder="1" applyAlignment="1">
      <alignment horizontal="center" vertical="center"/>
    </xf>
    <xf numFmtId="0" fontId="23" fillId="0" borderId="76" xfId="5" applyFont="1" applyBorder="1" applyAlignment="1">
      <alignment vertical="center"/>
    </xf>
    <xf numFmtId="166" fontId="23" fillId="9" borderId="20" xfId="5" applyNumberFormat="1" applyFont="1" applyFill="1" applyBorder="1" applyAlignment="1">
      <alignment horizontal="center" vertical="center"/>
    </xf>
    <xf numFmtId="0" fontId="25" fillId="0" borderId="72" xfId="5" applyFont="1" applyBorder="1" applyAlignment="1">
      <alignment horizontal="center" vertical="center"/>
    </xf>
    <xf numFmtId="0" fontId="35" fillId="11" borderId="77" xfId="5" applyFont="1" applyFill="1" applyBorder="1" applyAlignment="1">
      <alignment horizontal="center" vertical="center"/>
    </xf>
    <xf numFmtId="0" fontId="35" fillId="11" borderId="78" xfId="5" applyFont="1" applyFill="1" applyBorder="1" applyAlignment="1">
      <alignment horizontal="center" vertical="center"/>
    </xf>
    <xf numFmtId="43" fontId="36" fillId="12" borderId="79" xfId="5" applyNumberFormat="1" applyFont="1" applyFill="1" applyBorder="1" applyAlignment="1">
      <alignment horizontal="center" vertical="center"/>
    </xf>
    <xf numFmtId="43" fontId="35" fillId="9" borderId="80" xfId="5" applyNumberFormat="1" applyFont="1" applyFill="1" applyBorder="1" applyAlignment="1">
      <alignment horizontal="center" vertical="center"/>
    </xf>
    <xf numFmtId="0" fontId="2" fillId="0" borderId="0" xfId="7" applyProtection="1">
      <protection locked="0"/>
    </xf>
    <xf numFmtId="0" fontId="2" fillId="0" borderId="0" xfId="7"/>
    <xf numFmtId="0" fontId="42" fillId="0" borderId="0" xfId="7" applyFont="1" applyProtection="1">
      <protection locked="0"/>
    </xf>
    <xf numFmtId="0" fontId="43" fillId="0" borderId="0" xfId="7" applyFont="1" applyProtection="1">
      <protection locked="0"/>
    </xf>
    <xf numFmtId="0" fontId="42" fillId="0" borderId="0" xfId="7" applyFont="1" applyAlignment="1" applyProtection="1">
      <alignment horizontal="right"/>
      <protection locked="0"/>
    </xf>
    <xf numFmtId="0" fontId="42" fillId="0" borderId="0" xfId="7" applyFont="1"/>
    <xf numFmtId="0" fontId="46" fillId="0" borderId="0" xfId="7" applyFont="1" applyAlignment="1">
      <alignment vertical="center"/>
    </xf>
    <xf numFmtId="0" fontId="47" fillId="0" borderId="100" xfId="7" applyFont="1" applyBorder="1" applyAlignment="1">
      <alignment horizontal="center" vertical="center"/>
    </xf>
    <xf numFmtId="0" fontId="47" fillId="0" borderId="100" xfId="7" applyFont="1" applyBorder="1" applyAlignment="1">
      <alignment horizontal="center" wrapText="1"/>
    </xf>
    <xf numFmtId="0" fontId="47" fillId="0" borderId="101" xfId="7" applyFont="1" applyBorder="1" applyAlignment="1">
      <alignment horizontal="center" vertical="center"/>
    </xf>
    <xf numFmtId="0" fontId="48" fillId="0" borderId="103" xfId="7" applyFont="1" applyBorder="1" applyAlignment="1" applyProtection="1">
      <alignment horizontal="center" vertical="center"/>
      <protection locked="0"/>
    </xf>
    <xf numFmtId="0" fontId="48" fillId="0" borderId="104" xfId="7" applyFont="1" applyBorder="1" applyAlignment="1" applyProtection="1">
      <alignment horizontal="center" vertical="center"/>
      <protection locked="0"/>
    </xf>
    <xf numFmtId="0" fontId="48" fillId="0" borderId="53" xfId="7" applyFont="1" applyBorder="1" applyAlignment="1" applyProtection="1">
      <alignment horizontal="left" vertical="center"/>
      <protection locked="0"/>
    </xf>
    <xf numFmtId="0" fontId="2" fillId="0" borderId="105" xfId="7" applyBorder="1" applyAlignment="1">
      <alignment horizontal="left" vertical="center"/>
    </xf>
    <xf numFmtId="0" fontId="49" fillId="0" borderId="107" xfId="7" applyFont="1" applyBorder="1" applyAlignment="1">
      <alignment horizontal="center" vertical="center"/>
    </xf>
    <xf numFmtId="0" fontId="47" fillId="0" borderId="108" xfId="7" applyFont="1" applyBorder="1" applyAlignment="1">
      <alignment horizontal="center" vertical="center"/>
    </xf>
    <xf numFmtId="0" fontId="42" fillId="0" borderId="0" xfId="7" applyFont="1" applyAlignment="1" applyProtection="1">
      <alignment vertical="center"/>
      <protection locked="0"/>
    </xf>
    <xf numFmtId="0" fontId="44" fillId="0" borderId="0" xfId="7" applyFont="1" applyProtection="1">
      <protection locked="0"/>
    </xf>
    <xf numFmtId="0" fontId="45" fillId="0" borderId="0" xfId="7" applyFont="1" applyProtection="1">
      <protection locked="0"/>
    </xf>
    <xf numFmtId="164" fontId="21" fillId="3" borderId="95" xfId="1" applyFont="1" applyFill="1" applyBorder="1" applyAlignment="1" applyProtection="1">
      <alignment horizontal="right" vertical="center"/>
    </xf>
    <xf numFmtId="49" fontId="21" fillId="8" borderId="109" xfId="1" applyNumberFormat="1" applyFont="1" applyFill="1" applyBorder="1" applyAlignment="1" applyProtection="1">
      <alignment horizontal="center" vertical="center"/>
    </xf>
    <xf numFmtId="0" fontId="21" fillId="5" borderId="110" xfId="0" applyFont="1" applyFill="1" applyBorder="1" applyAlignment="1">
      <alignment horizontal="center" vertical="center"/>
    </xf>
    <xf numFmtId="164" fontId="20" fillId="6" borderId="95" xfId="0" applyNumberFormat="1" applyFont="1" applyFill="1" applyBorder="1" applyAlignment="1">
      <alignment horizontal="center" vertical="center"/>
    </xf>
    <xf numFmtId="164" fontId="21" fillId="3" borderId="96" xfId="0" applyNumberFormat="1" applyFont="1" applyFill="1" applyBorder="1" applyAlignment="1">
      <alignment horizontal="center" vertical="center"/>
    </xf>
    <xf numFmtId="0" fontId="1" fillId="0" borderId="39" xfId="5" applyFont="1" applyBorder="1" applyAlignment="1">
      <alignment horizontal="center" vertical="center" wrapText="1"/>
    </xf>
    <xf numFmtId="0" fontId="1" fillId="0" borderId="60" xfId="5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2" fontId="6" fillId="7" borderId="18" xfId="0" applyNumberFormat="1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39" fillId="4" borderId="4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2" fontId="6" fillId="7" borderId="15" xfId="0" applyNumberFormat="1" applyFont="1" applyFill="1" applyBorder="1" applyAlignment="1">
      <alignment horizontal="center" vertical="center"/>
    </xf>
    <xf numFmtId="165" fontId="6" fillId="7" borderId="15" xfId="0" applyNumberFormat="1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13" fillId="7" borderId="17" xfId="0" applyFont="1" applyFill="1" applyBorder="1" applyAlignment="1">
      <alignment horizontal="right" vertical="center"/>
    </xf>
    <xf numFmtId="2" fontId="6" fillId="7" borderId="22" xfId="0" applyNumberFormat="1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1" fillId="2" borderId="98" xfId="0" applyFont="1" applyFill="1" applyBorder="1" applyAlignment="1">
      <alignment horizontal="center" vertical="center"/>
    </xf>
    <xf numFmtId="0" fontId="41" fillId="2" borderId="97" xfId="0" applyFont="1" applyFill="1" applyBorder="1" applyAlignment="1">
      <alignment horizontal="center" vertical="center"/>
    </xf>
    <xf numFmtId="0" fontId="5" fillId="2" borderId="98" xfId="0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23" fillId="10" borderId="68" xfId="5" applyFont="1" applyFill="1" applyBorder="1" applyAlignment="1">
      <alignment horizontal="center" vertical="center"/>
    </xf>
    <xf numFmtId="0" fontId="23" fillId="10" borderId="69" xfId="5" applyFont="1" applyFill="1" applyBorder="1" applyAlignment="1">
      <alignment horizontal="center" vertical="center"/>
    </xf>
    <xf numFmtId="0" fontId="23" fillId="10" borderId="70" xfId="5" applyFont="1" applyFill="1" applyBorder="1" applyAlignment="1">
      <alignment horizontal="center" vertical="center"/>
    </xf>
    <xf numFmtId="0" fontId="23" fillId="11" borderId="58" xfId="5" applyFont="1" applyFill="1" applyBorder="1" applyAlignment="1">
      <alignment horizontal="center" vertical="center"/>
    </xf>
    <xf numFmtId="0" fontId="23" fillId="11" borderId="64" xfId="5" applyFont="1" applyFill="1" applyBorder="1" applyAlignment="1">
      <alignment horizontal="center" vertical="center"/>
    </xf>
    <xf numFmtId="43" fontId="3" fillId="12" borderId="57" xfId="5" applyNumberFormat="1" applyFill="1" applyBorder="1" applyAlignment="1">
      <alignment horizontal="center" vertical="center"/>
    </xf>
    <xf numFmtId="43" fontId="3" fillId="12" borderId="63" xfId="5" applyNumberFormat="1" applyFill="1" applyBorder="1" applyAlignment="1">
      <alignment horizontal="center" vertical="center"/>
    </xf>
    <xf numFmtId="43" fontId="23" fillId="9" borderId="59" xfId="5" applyNumberFormat="1" applyFont="1" applyFill="1" applyBorder="1" applyAlignment="1">
      <alignment horizontal="center" vertical="center"/>
    </xf>
    <xf numFmtId="43" fontId="23" fillId="9" borderId="65" xfId="5" applyNumberFormat="1" applyFont="1" applyFill="1" applyBorder="1" applyAlignment="1">
      <alignment horizontal="center" vertical="center"/>
    </xf>
    <xf numFmtId="0" fontId="23" fillId="11" borderId="56" xfId="5" applyFont="1" applyFill="1" applyBorder="1" applyAlignment="1">
      <alignment horizontal="center" vertical="center"/>
    </xf>
    <xf numFmtId="0" fontId="23" fillId="11" borderId="46" xfId="5" applyFont="1" applyFill="1" applyBorder="1" applyAlignment="1">
      <alignment horizontal="center" vertical="center"/>
    </xf>
    <xf numFmtId="0" fontId="23" fillId="11" borderId="57" xfId="5" applyFont="1" applyFill="1" applyBorder="1" applyAlignment="1">
      <alignment horizontal="center" vertical="center"/>
    </xf>
    <xf numFmtId="0" fontId="23" fillId="11" borderId="63" xfId="5" applyFont="1" applyFill="1" applyBorder="1" applyAlignment="1">
      <alignment horizontal="center" vertical="center"/>
    </xf>
    <xf numFmtId="0" fontId="23" fillId="10" borderId="50" xfId="5" applyFont="1" applyFill="1" applyBorder="1" applyAlignment="1">
      <alignment horizontal="center" vertical="center"/>
    </xf>
    <xf numFmtId="0" fontId="23" fillId="10" borderId="51" xfId="5" applyFont="1" applyFill="1" applyBorder="1" applyAlignment="1">
      <alignment horizontal="center" vertical="center"/>
    </xf>
    <xf numFmtId="0" fontId="23" fillId="10" borderId="52" xfId="5" applyFont="1" applyFill="1" applyBorder="1" applyAlignment="1">
      <alignment horizontal="center" vertical="center"/>
    </xf>
    <xf numFmtId="0" fontId="3" fillId="0" borderId="0" xfId="5" applyAlignment="1">
      <alignment horizontal="center" vertical="center" wrapText="1"/>
    </xf>
    <xf numFmtId="0" fontId="3" fillId="0" borderId="1" xfId="5" applyBorder="1" applyAlignment="1">
      <alignment horizontal="center" vertical="center" wrapText="1"/>
    </xf>
    <xf numFmtId="0" fontId="24" fillId="9" borderId="39" xfId="5" applyFont="1" applyFill="1" applyBorder="1" applyAlignment="1">
      <alignment horizontal="center" vertical="center"/>
    </xf>
    <xf numFmtId="0" fontId="24" fillId="9" borderId="53" xfId="5" applyFont="1" applyFill="1" applyBorder="1" applyAlignment="1">
      <alignment horizontal="center" vertical="center"/>
    </xf>
    <xf numFmtId="0" fontId="24" fillId="9" borderId="54" xfId="5" applyFont="1" applyFill="1" applyBorder="1" applyAlignment="1">
      <alignment horizontal="center" vertical="center"/>
    </xf>
    <xf numFmtId="0" fontId="32" fillId="13" borderId="3" xfId="5" applyFont="1" applyFill="1" applyBorder="1" applyAlignment="1">
      <alignment horizontal="center" vertical="center"/>
    </xf>
    <xf numFmtId="0" fontId="32" fillId="13" borderId="14" xfId="5" applyFont="1" applyFill="1" applyBorder="1" applyAlignment="1">
      <alignment horizontal="center" vertical="center"/>
    </xf>
    <xf numFmtId="0" fontId="32" fillId="13" borderId="66" xfId="5" applyFont="1" applyFill="1" applyBorder="1" applyAlignment="1">
      <alignment horizontal="center" vertical="center"/>
    </xf>
    <xf numFmtId="0" fontId="23" fillId="13" borderId="67" xfId="5" applyFont="1" applyFill="1" applyBorder="1" applyAlignment="1">
      <alignment horizontal="center" vertical="center"/>
    </xf>
    <xf numFmtId="0" fontId="23" fillId="13" borderId="11" xfId="5" applyFont="1" applyFill="1" applyBorder="1" applyAlignment="1">
      <alignment horizontal="center" vertical="center"/>
    </xf>
    <xf numFmtId="0" fontId="23" fillId="13" borderId="3" xfId="5" applyFont="1" applyFill="1" applyBorder="1" applyAlignment="1">
      <alignment horizontal="center" vertical="center"/>
    </xf>
    <xf numFmtId="0" fontId="23" fillId="13" borderId="12" xfId="5" applyFont="1" applyFill="1" applyBorder="1" applyAlignment="1">
      <alignment horizontal="center" vertical="center"/>
    </xf>
    <xf numFmtId="0" fontId="23" fillId="13" borderId="14" xfId="5" applyFont="1" applyFill="1" applyBorder="1" applyAlignment="1">
      <alignment horizontal="center" vertical="center"/>
    </xf>
    <xf numFmtId="0" fontId="23" fillId="13" borderId="66" xfId="5" applyFont="1" applyFill="1" applyBorder="1" applyAlignment="1">
      <alignment horizontal="center" vertical="center"/>
    </xf>
    <xf numFmtId="0" fontId="23" fillId="0" borderId="0" xfId="5" applyFont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4" fillId="9" borderId="47" xfId="5" applyFont="1" applyFill="1" applyBorder="1" applyAlignment="1">
      <alignment horizontal="center" vertical="center"/>
    </xf>
    <xf numFmtId="0" fontId="24" fillId="9" borderId="48" xfId="5" applyFont="1" applyFill="1" applyBorder="1" applyAlignment="1">
      <alignment horizontal="center" vertical="center"/>
    </xf>
    <xf numFmtId="0" fontId="24" fillId="9" borderId="49" xfId="5" applyFont="1" applyFill="1" applyBorder="1" applyAlignment="1">
      <alignment horizontal="center" vertical="center"/>
    </xf>
    <xf numFmtId="0" fontId="3" fillId="0" borderId="0" xfId="5" applyAlignment="1">
      <alignment horizontal="right" vertical="center"/>
    </xf>
    <xf numFmtId="0" fontId="24" fillId="9" borderId="60" xfId="5" applyFont="1" applyFill="1" applyBorder="1" applyAlignment="1">
      <alignment horizontal="center" vertical="center"/>
    </xf>
    <xf numFmtId="0" fontId="24" fillId="9" borderId="61" xfId="5" applyFont="1" applyFill="1" applyBorder="1" applyAlignment="1">
      <alignment horizontal="center" vertical="center"/>
    </xf>
    <xf numFmtId="0" fontId="24" fillId="9" borderId="62" xfId="5" applyFont="1" applyFill="1" applyBorder="1" applyAlignment="1">
      <alignment horizontal="center" vertical="center"/>
    </xf>
    <xf numFmtId="0" fontId="27" fillId="0" borderId="0" xfId="5" applyFont="1" applyAlignment="1">
      <alignment horizontal="center" vertical="center"/>
    </xf>
    <xf numFmtId="0" fontId="28" fillId="0" borderId="0" xfId="3" applyBorder="1" applyAlignment="1">
      <alignment horizontal="center" vertical="center" wrapText="1"/>
    </xf>
    <xf numFmtId="0" fontId="26" fillId="13" borderId="14" xfId="5" applyFont="1" applyFill="1" applyBorder="1" applyAlignment="1">
      <alignment horizontal="center" vertical="center" wrapText="1"/>
    </xf>
    <xf numFmtId="0" fontId="26" fillId="13" borderId="21" xfId="5" applyFont="1" applyFill="1" applyBorder="1" applyAlignment="1">
      <alignment horizontal="center" vertical="center" wrapText="1"/>
    </xf>
    <xf numFmtId="0" fontId="48" fillId="0" borderId="53" xfId="7" applyFont="1" applyBorder="1" applyAlignment="1" applyProtection="1">
      <alignment horizontal="left" vertical="center" wrapText="1"/>
      <protection locked="0"/>
    </xf>
    <xf numFmtId="0" fontId="48" fillId="0" borderId="102" xfId="7" applyFont="1" applyBorder="1" applyAlignment="1" applyProtection="1">
      <alignment horizontal="left" vertical="center" wrapText="1"/>
      <protection locked="0"/>
    </xf>
    <xf numFmtId="0" fontId="47" fillId="0" borderId="21" xfId="7" applyFont="1" applyBorder="1" applyAlignment="1">
      <alignment horizontal="left" vertical="center"/>
    </xf>
    <xf numFmtId="0" fontId="47" fillId="0" borderId="99" xfId="7" applyFont="1" applyBorder="1" applyAlignment="1">
      <alignment horizontal="left" vertical="center"/>
    </xf>
    <xf numFmtId="0" fontId="47" fillId="0" borderId="14" xfId="7" applyFont="1" applyBorder="1" applyAlignment="1">
      <alignment vertical="center"/>
    </xf>
    <xf numFmtId="0" fontId="47" fillId="0" borderId="106" xfId="7" applyFont="1" applyBorder="1" applyAlignment="1">
      <alignment vertical="center"/>
    </xf>
    <xf numFmtId="0" fontId="21" fillId="0" borderId="38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vertical="center"/>
    </xf>
    <xf numFmtId="0" fontId="20" fillId="0" borderId="39" xfId="0" applyFont="1" applyBorder="1" applyAlignment="1">
      <alignment horizontal="center" vertical="center"/>
    </xf>
    <xf numFmtId="0" fontId="21" fillId="0" borderId="37" xfId="0" applyFont="1" applyBorder="1" applyAlignment="1">
      <alignment vertical="center" wrapText="1"/>
    </xf>
  </cellXfs>
  <cellStyles count="8">
    <cellStyle name="Komma" xfId="1" builtinId="3"/>
    <cellStyle name="Komma 2" xfId="4" xr:uid="{7DE93B80-0975-9844-A7D0-7F965CFF4371}"/>
    <cellStyle name="Komma 3" xfId="6" xr:uid="{DD62223C-73F5-B04B-BEE0-A7DC7581F8EB}"/>
    <cellStyle name="Link 2" xfId="3" xr:uid="{85C30055-323A-8F43-A3F3-71BD555D54A4}"/>
    <cellStyle name="Standard" xfId="0" builtinId="0"/>
    <cellStyle name="Standard 2" xfId="2" xr:uid="{A5D32787-5335-9C4D-9DED-7F716C088E36}"/>
    <cellStyle name="Standard 3" xfId="5" xr:uid="{4BE04163-C2B4-C44B-BC20-4480978905B9}"/>
    <cellStyle name="Standard 4" xfId="7" xr:uid="{FF96D2E8-5230-2B4F-AEF2-A8DD3F51A968}"/>
  </cellStyles>
  <dxfs count="2">
    <dxf>
      <font>
        <b/>
        <i/>
      </font>
    </dxf>
    <dxf>
      <font>
        <b val="0"/>
        <i val="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ECF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2DCDB"/>
      <rgbColor rgb="FFC4F058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g"/><Relationship Id="rId3" Type="http://schemas.openxmlformats.org/officeDocument/2006/relationships/image" Target="../media/image5.jpeg"/><Relationship Id="rId7" Type="http://schemas.openxmlformats.org/officeDocument/2006/relationships/image" Target="../media/image9.jpg"/><Relationship Id="rId12" Type="http://schemas.openxmlformats.org/officeDocument/2006/relationships/image" Target="../media/image14.jpeg"/><Relationship Id="rId2" Type="http://schemas.openxmlformats.org/officeDocument/2006/relationships/image" Target="../media/image4.jpeg"/><Relationship Id="rId1" Type="http://schemas.openxmlformats.org/officeDocument/2006/relationships/image" Target="../media/image1.wmf"/><Relationship Id="rId6" Type="http://schemas.openxmlformats.org/officeDocument/2006/relationships/image" Target="../media/image8.jp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679916</xdr:colOff>
      <xdr:row>1</xdr:row>
      <xdr:rowOff>20420</xdr:rowOff>
    </xdr:from>
    <xdr:to>
      <xdr:col>6</xdr:col>
      <xdr:colOff>907094</xdr:colOff>
      <xdr:row>2</xdr:row>
      <xdr:rowOff>170181</xdr:rowOff>
    </xdr:to>
    <xdr:pic>
      <xdr:nvPicPr>
        <xdr:cNvPr id="2" name="Picture 1" descr="trinkreif_logo.ep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18680" y="234465"/>
          <a:ext cx="2995493" cy="520772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3015</xdr:row>
      <xdr:rowOff>43052</xdr:rowOff>
    </xdr:from>
    <xdr:to>
      <xdr:col>22</xdr:col>
      <xdr:colOff>47714</xdr:colOff>
      <xdr:row>3040</xdr:row>
      <xdr:rowOff>80261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199F382F-7EBA-3C4D-B0A1-59F6ABF9F532}"/>
            </a:ext>
          </a:extLst>
        </xdr:cNvPr>
        <xdr:cNvGrpSpPr/>
      </xdr:nvGrpSpPr>
      <xdr:grpSpPr>
        <a:xfrm>
          <a:off x="0" y="399060119"/>
          <a:ext cx="19791981" cy="5117209"/>
          <a:chOff x="1" y="673100"/>
          <a:chExt cx="18893281" cy="4443984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ABA3383-2BB3-1F41-EE10-1C7FBB99B9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" y="673100"/>
            <a:ext cx="18893281" cy="4443984"/>
          </a:xfrm>
          <a:prstGeom prst="rect">
            <a:avLst/>
          </a:prstGeom>
        </xdr:spPr>
      </xdr:pic>
      <xdr:pic>
        <xdr:nvPicPr>
          <xdr:cNvPr id="8" name="Grafik 7">
            <a:extLst>
              <a:ext uri="{FF2B5EF4-FFF2-40B4-BE49-F238E27FC236}">
                <a16:creationId xmlns:a16="http://schemas.microsoft.com/office/drawing/2014/main" id="{6AB3D8BB-63EB-B20A-1E1F-90178F359D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70200" y="1397000"/>
            <a:ext cx="3119237" cy="361009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338746</xdr:colOff>
      <xdr:row>1</xdr:row>
      <xdr:rowOff>48926</xdr:rowOff>
    </xdr:from>
    <xdr:to>
      <xdr:col>2</xdr:col>
      <xdr:colOff>811395</xdr:colOff>
      <xdr:row>2</xdr:row>
      <xdr:rowOff>199779</xdr:rowOff>
    </xdr:to>
    <xdr:pic>
      <xdr:nvPicPr>
        <xdr:cNvPr id="2" name="Picture 1" descr="trinkreif_logo.eps">
          <a:extLst>
            <a:ext uri="{FF2B5EF4-FFF2-40B4-BE49-F238E27FC236}">
              <a16:creationId xmlns:a16="http://schemas.microsoft.com/office/drawing/2014/main" id="{6B37FCE4-92A4-A746-B61F-BA1476270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746" y="264826"/>
          <a:ext cx="2999949" cy="519153"/>
        </a:xfrm>
        <a:prstGeom prst="rect">
          <a:avLst/>
        </a:prstGeom>
      </xdr:spPr>
    </xdr:pic>
    <xdr:clientData/>
  </xdr:twoCellAnchor>
  <xdr:twoCellAnchor editAs="oneCell">
    <xdr:from>
      <xdr:col>4</xdr:col>
      <xdr:colOff>263896</xdr:colOff>
      <xdr:row>8</xdr:row>
      <xdr:rowOff>115455</xdr:rowOff>
    </xdr:from>
    <xdr:to>
      <xdr:col>4</xdr:col>
      <xdr:colOff>1583376</xdr:colOff>
      <xdr:row>8</xdr:row>
      <xdr:rowOff>2094675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FE0761F2-572E-544F-9C2D-6E6282E2A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5396" y="2884055"/>
          <a:ext cx="1319480" cy="1979220"/>
        </a:xfrm>
        <a:prstGeom prst="rect">
          <a:avLst/>
        </a:prstGeom>
      </xdr:spPr>
    </xdr:pic>
    <xdr:clientData/>
  </xdr:twoCellAnchor>
  <xdr:twoCellAnchor editAs="oneCell">
    <xdr:from>
      <xdr:col>4</xdr:col>
      <xdr:colOff>230906</xdr:colOff>
      <xdr:row>9</xdr:row>
      <xdr:rowOff>65973</xdr:rowOff>
    </xdr:from>
    <xdr:to>
      <xdr:col>4</xdr:col>
      <xdr:colOff>1599867</xdr:colOff>
      <xdr:row>9</xdr:row>
      <xdr:rowOff>2119415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2BC6348-7B8A-DE41-AC9F-65C0F6E27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406" y="5006273"/>
          <a:ext cx="1368961" cy="2053442"/>
        </a:xfrm>
        <a:prstGeom prst="rect">
          <a:avLst/>
        </a:prstGeom>
      </xdr:spPr>
    </xdr:pic>
    <xdr:clientData/>
  </xdr:twoCellAnchor>
  <xdr:twoCellAnchor editAs="oneCell">
    <xdr:from>
      <xdr:col>4</xdr:col>
      <xdr:colOff>230910</xdr:colOff>
      <xdr:row>10</xdr:row>
      <xdr:rowOff>56951</xdr:rowOff>
    </xdr:from>
    <xdr:to>
      <xdr:col>4</xdr:col>
      <xdr:colOff>1610664</xdr:colOff>
      <xdr:row>10</xdr:row>
      <xdr:rowOff>2126582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D4741BFC-F606-C64D-9835-879FCBF6C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410" y="7168951"/>
          <a:ext cx="1379754" cy="2069631"/>
        </a:xfrm>
        <a:prstGeom prst="rect">
          <a:avLst/>
        </a:prstGeom>
      </xdr:spPr>
    </xdr:pic>
    <xdr:clientData/>
  </xdr:twoCellAnchor>
  <xdr:twoCellAnchor editAs="oneCell">
    <xdr:from>
      <xdr:col>4</xdr:col>
      <xdr:colOff>193462</xdr:colOff>
      <xdr:row>11</xdr:row>
      <xdr:rowOff>131947</xdr:rowOff>
    </xdr:from>
    <xdr:to>
      <xdr:col>4</xdr:col>
      <xdr:colOff>1645209</xdr:colOff>
      <xdr:row>11</xdr:row>
      <xdr:rowOff>2309568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9DE01741-9F55-5E4D-9A9F-A6EE4CBE6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4962" y="9568047"/>
          <a:ext cx="1451747" cy="2177621"/>
        </a:xfrm>
        <a:prstGeom prst="rect">
          <a:avLst/>
        </a:prstGeom>
      </xdr:spPr>
    </xdr:pic>
    <xdr:clientData/>
  </xdr:twoCellAnchor>
  <xdr:twoCellAnchor editAs="oneCell">
    <xdr:from>
      <xdr:col>4</xdr:col>
      <xdr:colOff>131946</xdr:colOff>
      <xdr:row>12</xdr:row>
      <xdr:rowOff>32617</xdr:rowOff>
    </xdr:from>
    <xdr:to>
      <xdr:col>4</xdr:col>
      <xdr:colOff>1682181</xdr:colOff>
      <xdr:row>12</xdr:row>
      <xdr:rowOff>2127663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CA5D6A2E-E9F1-9C41-8C95-330F3C91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3446" y="11843617"/>
          <a:ext cx="1550235" cy="2095046"/>
        </a:xfrm>
        <a:prstGeom prst="rect">
          <a:avLst/>
        </a:prstGeom>
      </xdr:spPr>
    </xdr:pic>
    <xdr:clientData/>
  </xdr:twoCellAnchor>
  <xdr:twoCellAnchor editAs="oneCell">
    <xdr:from>
      <xdr:col>4</xdr:col>
      <xdr:colOff>157659</xdr:colOff>
      <xdr:row>13</xdr:row>
      <xdr:rowOff>82468</xdr:rowOff>
    </xdr:from>
    <xdr:to>
      <xdr:col>4</xdr:col>
      <xdr:colOff>1658801</xdr:colOff>
      <xdr:row>13</xdr:row>
      <xdr:rowOff>2111168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C8B2439F-E199-C24F-968B-9379B859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9159" y="14065168"/>
          <a:ext cx="1501142" cy="2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125945</xdr:colOff>
      <xdr:row>14</xdr:row>
      <xdr:rowOff>49482</xdr:rowOff>
    </xdr:from>
    <xdr:to>
      <xdr:col>4</xdr:col>
      <xdr:colOff>1660161</xdr:colOff>
      <xdr:row>14</xdr:row>
      <xdr:rowOff>2122879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E2A74ED8-3021-494B-8612-1FFD10EAB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7445" y="16203882"/>
          <a:ext cx="1534216" cy="2073397"/>
        </a:xfrm>
        <a:prstGeom prst="rect">
          <a:avLst/>
        </a:prstGeom>
      </xdr:spPr>
    </xdr:pic>
    <xdr:clientData/>
  </xdr:twoCellAnchor>
  <xdr:twoCellAnchor editAs="oneCell">
    <xdr:from>
      <xdr:col>4</xdr:col>
      <xdr:colOff>164932</xdr:colOff>
      <xdr:row>15</xdr:row>
      <xdr:rowOff>85131</xdr:rowOff>
    </xdr:from>
    <xdr:to>
      <xdr:col>4</xdr:col>
      <xdr:colOff>1661716</xdr:colOff>
      <xdr:row>15</xdr:row>
      <xdr:rowOff>2107941</xdr:rowOff>
    </xdr:to>
    <xdr:pic>
      <xdr:nvPicPr>
        <xdr:cNvPr id="10" name="Picture 11">
          <a:extLst>
            <a:ext uri="{FF2B5EF4-FFF2-40B4-BE49-F238E27FC236}">
              <a16:creationId xmlns:a16="http://schemas.microsoft.com/office/drawing/2014/main" id="{848B75F9-8CDE-DB4D-9C9B-91E0C15B2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6432" y="18411231"/>
          <a:ext cx="1496784" cy="2022810"/>
        </a:xfrm>
        <a:prstGeom prst="rect">
          <a:avLst/>
        </a:prstGeom>
      </xdr:spPr>
    </xdr:pic>
    <xdr:clientData/>
  </xdr:twoCellAnchor>
  <xdr:twoCellAnchor editAs="oneCell">
    <xdr:from>
      <xdr:col>4</xdr:col>
      <xdr:colOff>181428</xdr:colOff>
      <xdr:row>16</xdr:row>
      <xdr:rowOff>152011</xdr:rowOff>
    </xdr:from>
    <xdr:to>
      <xdr:col>4</xdr:col>
      <xdr:colOff>1630477</xdr:colOff>
      <xdr:row>16</xdr:row>
      <xdr:rowOff>2325584</xdr:rowOff>
    </xdr:to>
    <xdr:pic>
      <xdr:nvPicPr>
        <xdr:cNvPr id="11" name="Picture 12">
          <a:extLst>
            <a:ext uri="{FF2B5EF4-FFF2-40B4-BE49-F238E27FC236}">
              <a16:creationId xmlns:a16="http://schemas.microsoft.com/office/drawing/2014/main" id="{A12EDFEE-76C0-6347-9B28-8FFF504C7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928" y="20649811"/>
          <a:ext cx="1449049" cy="2173573"/>
        </a:xfrm>
        <a:prstGeom prst="rect">
          <a:avLst/>
        </a:prstGeom>
      </xdr:spPr>
    </xdr:pic>
    <xdr:clientData/>
  </xdr:twoCellAnchor>
  <xdr:twoCellAnchor editAs="oneCell">
    <xdr:from>
      <xdr:col>4</xdr:col>
      <xdr:colOff>75717</xdr:colOff>
      <xdr:row>18</xdr:row>
      <xdr:rowOff>82467</xdr:rowOff>
    </xdr:from>
    <xdr:to>
      <xdr:col>4</xdr:col>
      <xdr:colOff>1623717</xdr:colOff>
      <xdr:row>18</xdr:row>
      <xdr:rowOff>2134467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83601A95-C3DC-D64E-B713-2150BE524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004" t="14340" r="1126" b="-833"/>
        <a:stretch/>
      </xdr:blipFill>
      <xdr:spPr>
        <a:xfrm>
          <a:off x="4457217" y="25152267"/>
          <a:ext cx="1548000" cy="2052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148441</xdr:colOff>
      <xdr:row>17</xdr:row>
      <xdr:rowOff>182559</xdr:rowOff>
    </xdr:from>
    <xdr:to>
      <xdr:col>4</xdr:col>
      <xdr:colOff>1642013</xdr:colOff>
      <xdr:row>17</xdr:row>
      <xdr:rowOff>2090559</xdr:rowOff>
    </xdr:to>
    <xdr:pic>
      <xdr:nvPicPr>
        <xdr:cNvPr id="13" name="Picture 14">
          <a:extLst>
            <a:ext uri="{FF2B5EF4-FFF2-40B4-BE49-F238E27FC236}">
              <a16:creationId xmlns:a16="http://schemas.microsoft.com/office/drawing/2014/main" id="{7B83D2D6-2B36-E94A-8663-F26F18C6D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54" b="1003"/>
        <a:stretch/>
      </xdr:blipFill>
      <xdr:spPr>
        <a:xfrm>
          <a:off x="4529941" y="23080659"/>
          <a:ext cx="1493572" cy="19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1600387</xdr:colOff>
      <xdr:row>2</xdr:row>
      <xdr:rowOff>26035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7BA35-AD5F-544F-803B-6FC1D3259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89387" cy="43243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  <xdr:twoCellAnchor editAs="absolute">
    <xdr:from>
      <xdr:col>3</xdr:col>
      <xdr:colOff>45244</xdr:colOff>
      <xdr:row>0</xdr:row>
      <xdr:rowOff>14939</xdr:rowOff>
    </xdr:from>
    <xdr:to>
      <xdr:col>5</xdr:col>
      <xdr:colOff>29659</xdr:colOff>
      <xdr:row>8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53DF512-02D6-EB48-ADE3-AD183E32EFAC}"/>
            </a:ext>
          </a:extLst>
        </xdr:cNvPr>
        <xdr:cNvSpPr txBox="1"/>
      </xdr:nvSpPr>
      <xdr:spPr>
        <a:xfrm>
          <a:off x="4210844" y="14939"/>
          <a:ext cx="1787815" cy="1648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900" b="0" i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  <a:t>trinkreif Premium Vintage Wine HandelsgmbH</a:t>
          </a:r>
          <a:br>
            <a:rPr lang="de-AT" sz="900" b="0" i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</a:br>
          <a:endParaRPr lang="de-AT" sz="900" b="0" i="0">
            <a:solidFill>
              <a:schemeClr val="dk1"/>
            </a:solidFill>
            <a:effectLst/>
            <a:latin typeface="Maison Mono Regular" panose="02000000000000000000" pitchFamily="50" charset="0"/>
            <a:ea typeface="+mn-ea"/>
            <a:cs typeface="+mn-cs"/>
          </a:endParaRPr>
        </a:p>
        <a:p>
          <a:r>
            <a:rPr lang="de-DE" sz="900" b="0">
              <a:latin typeface="Maison Mono Regular" panose="02000000000000000000" pitchFamily="50" charset="0"/>
            </a:rPr>
            <a:t>Loquaiplatz</a:t>
          </a:r>
          <a:r>
            <a:rPr lang="de-DE" sz="900" b="0" baseline="0">
              <a:latin typeface="Maison Mono Regular" panose="02000000000000000000" pitchFamily="50" charset="0"/>
            </a:rPr>
            <a:t> 3/1</a:t>
          </a:r>
          <a:endParaRPr lang="de-DE" sz="900" b="0">
            <a:latin typeface="Maison Mono Regular" panose="02000000000000000000" pitchFamily="50" charset="0"/>
          </a:endParaRPr>
        </a:p>
        <a:p>
          <a:r>
            <a:rPr lang="de-DE" sz="900" b="0">
              <a:latin typeface="Maison Mono Regular" panose="02000000000000000000" pitchFamily="50" charset="0"/>
            </a:rPr>
            <a:t>1060 Wien</a:t>
          </a:r>
        </a:p>
        <a:p>
          <a:endParaRPr lang="de-DE" sz="900" b="0">
            <a:latin typeface="Maison Mono Regular" panose="02000000000000000000" pitchFamily="50" charset="0"/>
          </a:endParaRPr>
        </a:p>
        <a:p>
          <a:r>
            <a:rPr lang="de-DE" sz="900" b="0">
              <a:latin typeface="Maison Mono Regular" panose="02000000000000000000" pitchFamily="50" charset="0"/>
            </a:rPr>
            <a:t>info@trinkreif.at</a:t>
          </a:r>
        </a:p>
        <a:p>
          <a:r>
            <a:rPr lang="de-DE" sz="900" b="0">
              <a:latin typeface="Maison Mono Regular" panose="02000000000000000000" pitchFamily="50" charset="0"/>
            </a:rPr>
            <a:t>T.:+43-1-9974145</a:t>
          </a:r>
        </a:p>
        <a:p>
          <a:endParaRPr lang="de-DE" sz="900" b="0">
            <a:latin typeface="Maison Mono Regular" panose="02000000000000000000" pitchFamily="50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900" b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  <a:t>UID </a:t>
          </a:r>
          <a:r>
            <a:rPr lang="de-AT" sz="900" b="0" i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  <a:t>ATU73620325</a:t>
          </a:r>
          <a:br>
            <a:rPr lang="de-DE" sz="900" b="0">
              <a:latin typeface="Maison Mono Regular" panose="02000000000000000000" pitchFamily="50" charset="0"/>
            </a:rPr>
          </a:br>
          <a:r>
            <a:rPr lang="de-DE" sz="900" b="0">
              <a:latin typeface="Maison Mono Regular" panose="02000000000000000000" pitchFamily="50" charset="0"/>
            </a:rPr>
            <a:t>FB Wien: FN 497219 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fo@trinkreif.a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MH3014"/>
  <sheetViews>
    <sheetView showGridLines="0" tabSelected="1" topLeftCell="D1" zoomScale="75" zoomScaleNormal="80" workbookViewId="0">
      <selection activeCell="J2" sqref="J2:O2"/>
    </sheetView>
  </sheetViews>
  <sheetFormatPr baseColWidth="10" defaultColWidth="10.83203125" defaultRowHeight="16" outlineLevelRow="1" outlineLevelCol="1"/>
  <cols>
    <col min="1" max="1" width="12.83203125" style="1" hidden="1" customWidth="1" outlineLevel="1"/>
    <col min="2" max="2" width="9.5" style="1" hidden="1" customWidth="1" outlineLevel="1"/>
    <col min="3" max="3" width="11.5" style="1" hidden="1" customWidth="1" outlineLevel="1"/>
    <col min="4" max="4" width="13.83203125" style="1" customWidth="1" collapsed="1"/>
    <col min="5" max="5" width="17.83203125" style="1" customWidth="1"/>
    <col min="6" max="6" width="18.5" style="1" customWidth="1"/>
    <col min="7" max="7" width="27.83203125" style="2" bestFit="1" customWidth="1"/>
    <col min="8" max="8" width="59.33203125" style="2" customWidth="1"/>
    <col min="9" max="9" width="18.5" style="1" hidden="1" customWidth="1" outlineLevel="1"/>
    <col min="10" max="10" width="8.6640625" style="3" customWidth="1" collapsed="1"/>
    <col min="11" max="11" width="9.6640625" style="4" customWidth="1"/>
    <col min="12" max="12" width="9.6640625" style="3" customWidth="1"/>
    <col min="13" max="13" width="10.83203125" style="5" customWidth="1"/>
    <col min="14" max="14" width="8" style="5" customWidth="1"/>
    <col min="15" max="15" width="9.1640625" style="5" customWidth="1"/>
    <col min="16" max="16" width="10" style="6" customWidth="1"/>
    <col min="17" max="17" width="10.5" style="7" customWidth="1"/>
    <col min="18" max="18" width="17" style="8" customWidth="1"/>
    <col min="19" max="19" width="25.33203125" style="2" hidden="1" customWidth="1" outlineLevel="1"/>
    <col min="20" max="20" width="7" style="9" customWidth="1" collapsed="1"/>
    <col min="21" max="21" width="10.33203125" style="9" customWidth="1"/>
    <col min="22" max="22" width="10.6640625" style="9" customWidth="1"/>
    <col min="23" max="23" width="5.33203125" style="1" customWidth="1"/>
    <col min="24" max="25" width="10.83203125" style="4" hidden="1" customWidth="1" outlineLevel="1"/>
    <col min="26" max="26" width="24.6640625" style="4" hidden="1" customWidth="1" outlineLevel="1"/>
    <col min="27" max="27" width="46.83203125" style="1" hidden="1" customWidth="1" outlineLevel="1"/>
    <col min="28" max="28" width="10.83203125" collapsed="1"/>
    <col min="625" max="1023" width="10.5" customWidth="1"/>
  </cols>
  <sheetData>
    <row r="1" spans="1:1022" ht="17" thickBot="1"/>
    <row r="2" spans="1:1022" ht="29" customHeight="1">
      <c r="G2" s="125"/>
      <c r="H2" s="10" t="s">
        <v>1</v>
      </c>
      <c r="I2" s="11"/>
      <c r="J2" s="211"/>
      <c r="K2" s="212"/>
      <c r="L2" s="212"/>
      <c r="M2" s="212"/>
      <c r="N2" s="212"/>
      <c r="O2" s="212"/>
      <c r="T2" s="216" t="s">
        <v>2</v>
      </c>
      <c r="U2" s="217"/>
      <c r="V2" s="217"/>
    </row>
    <row r="3" spans="1:1022" ht="37" customHeight="1" thickBot="1">
      <c r="G3" s="125"/>
      <c r="H3" s="12" t="s">
        <v>3</v>
      </c>
      <c r="I3" s="13"/>
      <c r="J3" s="218"/>
      <c r="K3" s="218"/>
      <c r="L3" s="218"/>
      <c r="M3" s="218"/>
      <c r="N3" s="218"/>
      <c r="O3" s="218"/>
      <c r="T3" s="88" t="s">
        <v>4</v>
      </c>
      <c r="U3" s="95" t="s">
        <v>97</v>
      </c>
      <c r="V3" s="96" t="s">
        <v>98</v>
      </c>
    </row>
    <row r="4" spans="1:1022" ht="28" customHeight="1">
      <c r="D4" s="209" t="s">
        <v>43</v>
      </c>
      <c r="E4" s="209"/>
      <c r="F4" s="209"/>
      <c r="G4" s="210"/>
      <c r="H4" s="14" t="s">
        <v>7</v>
      </c>
      <c r="I4" s="13"/>
      <c r="J4" s="218"/>
      <c r="K4" s="218"/>
      <c r="L4" s="218"/>
      <c r="M4" s="218"/>
      <c r="N4" s="218"/>
      <c r="O4" s="218"/>
      <c r="R4" s="89" t="s">
        <v>46</v>
      </c>
      <c r="S4" s="90"/>
      <c r="T4" s="98">
        <f>SUMIF(P15:P3479,"D",T15:T3479)</f>
        <v>0</v>
      </c>
      <c r="U4" s="99">
        <f>SUMIF(P15:P3479,"D",U15:U3479)</f>
        <v>0</v>
      </c>
      <c r="V4" s="100">
        <f>SUMIF(P15:P3479,"D",V15:V3479)</f>
        <v>0</v>
      </c>
    </row>
    <row r="5" spans="1:1022" ht="32" customHeight="1" thickBot="1">
      <c r="D5" s="207" t="str">
        <f ca="1">"Stand: "&amp;TEXT(TODAY(),"TT.MM.JJ")</f>
        <v>Stand: 20.08.26</v>
      </c>
      <c r="E5" s="207"/>
      <c r="F5" s="207"/>
      <c r="G5" s="208"/>
      <c r="H5" s="15" t="s">
        <v>8</v>
      </c>
      <c r="I5" s="16"/>
      <c r="J5" s="219"/>
      <c r="K5" s="219"/>
      <c r="L5" s="219"/>
      <c r="M5" s="219"/>
      <c r="N5" s="219"/>
      <c r="O5" s="219"/>
      <c r="R5" s="91" t="s">
        <v>44</v>
      </c>
      <c r="S5" s="92"/>
      <c r="T5" s="101">
        <f>SUMIF(P15:P3479,"U",T15:T3479)</f>
        <v>0</v>
      </c>
      <c r="U5" s="102">
        <f>SUMIF(P15:P3479,"U",U15:U3479)</f>
        <v>0</v>
      </c>
      <c r="V5" s="103">
        <f>SUMIF(P15:P3479,"U",V15:V3479)</f>
        <v>0</v>
      </c>
    </row>
    <row r="6" spans="1:1022" ht="32" customHeight="1" thickBot="1">
      <c r="D6" s="206" t="s">
        <v>0</v>
      </c>
      <c r="E6" s="206"/>
      <c r="F6" s="206"/>
      <c r="G6" s="206"/>
      <c r="H6" s="224"/>
      <c r="I6" s="224"/>
      <c r="J6" s="224"/>
      <c r="K6" s="224"/>
      <c r="L6" s="224"/>
      <c r="M6" s="224"/>
      <c r="N6" s="224"/>
      <c r="O6" s="224"/>
      <c r="R6" s="93" t="s">
        <v>45</v>
      </c>
      <c r="S6" s="94"/>
      <c r="T6" s="104">
        <f>T4+T5</f>
        <v>0</v>
      </c>
      <c r="U6" s="105">
        <f>U4+U5</f>
        <v>0</v>
      </c>
      <c r="V6" s="106">
        <f>V4+V5</f>
        <v>0</v>
      </c>
    </row>
    <row r="7" spans="1:1022" ht="14" customHeight="1">
      <c r="D7" s="206"/>
      <c r="E7" s="206"/>
      <c r="F7" s="206"/>
      <c r="G7" s="206"/>
      <c r="H7" s="18"/>
      <c r="J7" s="19"/>
      <c r="S7" s="20"/>
    </row>
    <row r="8" spans="1:1022" ht="20" hidden="1" customHeight="1" outlineLevel="1">
      <c r="D8" s="206"/>
      <c r="E8" s="206"/>
      <c r="F8" s="206"/>
      <c r="G8" s="206"/>
      <c r="H8" s="21" t="s">
        <v>9</v>
      </c>
      <c r="I8" s="22"/>
      <c r="J8" s="220"/>
      <c r="K8" s="220"/>
      <c r="L8" s="221"/>
      <c r="M8" s="221"/>
      <c r="N8" s="222"/>
      <c r="O8" s="222"/>
      <c r="S8" s="20"/>
      <c r="T8" s="223" t="s">
        <v>10</v>
      </c>
      <c r="U8" s="223"/>
      <c r="V8" s="23"/>
    </row>
    <row r="9" spans="1:1022" ht="20" hidden="1" customHeight="1" outlineLevel="1">
      <c r="D9" s="206"/>
      <c r="E9" s="206"/>
      <c r="F9" s="206"/>
      <c r="G9" s="206"/>
      <c r="H9" s="24" t="s">
        <v>11</v>
      </c>
      <c r="I9" s="25"/>
      <c r="J9" s="213"/>
      <c r="K9" s="213"/>
      <c r="L9" s="214"/>
      <c r="M9" s="214"/>
      <c r="N9" s="215"/>
      <c r="O9" s="215"/>
      <c r="S9" s="20"/>
      <c r="T9" s="225" t="s">
        <v>12</v>
      </c>
      <c r="U9" s="225"/>
      <c r="V9" s="26">
        <f>U6+V8</f>
        <v>0</v>
      </c>
    </row>
    <row r="10" spans="1:1022" ht="20" hidden="1" customHeight="1" outlineLevel="1" thickBot="1">
      <c r="G10" s="17"/>
      <c r="H10" s="24" t="s">
        <v>13</v>
      </c>
      <c r="I10" s="25"/>
      <c r="J10" s="213"/>
      <c r="K10" s="213"/>
      <c r="L10" s="214"/>
      <c r="M10" s="214"/>
      <c r="N10" s="215"/>
      <c r="O10" s="215"/>
      <c r="S10" s="20"/>
      <c r="T10" s="225" t="s">
        <v>14</v>
      </c>
      <c r="U10" s="225"/>
      <c r="V10" s="27">
        <f>U5*0.2+(V8*0.2)</f>
        <v>0</v>
      </c>
    </row>
    <row r="11" spans="1:1022" ht="20" hidden="1" customHeight="1" outlineLevel="1" thickBot="1">
      <c r="G11" s="17"/>
      <c r="H11" s="28" t="s">
        <v>15</v>
      </c>
      <c r="I11" s="29"/>
      <c r="J11" s="226"/>
      <c r="K11" s="226"/>
      <c r="L11" s="227"/>
      <c r="M11" s="227"/>
      <c r="N11" s="228"/>
      <c r="O11" s="228"/>
      <c r="S11" s="20"/>
      <c r="T11" s="229" t="s">
        <v>16</v>
      </c>
      <c r="U11" s="229"/>
      <c r="V11" s="30">
        <f>V10+V9</f>
        <v>0</v>
      </c>
      <c r="X11" s="31" t="s">
        <v>17</v>
      </c>
      <c r="Y11" s="32"/>
      <c r="Z11" s="33" t="s">
        <v>18</v>
      </c>
      <c r="AA11" s="34" t="s">
        <v>19</v>
      </c>
    </row>
    <row r="12" spans="1:1022" ht="14" customHeight="1" collapsed="1" thickBot="1">
      <c r="G12" s="17"/>
      <c r="H12" s="18"/>
      <c r="J12" s="19"/>
      <c r="S12" s="20"/>
    </row>
    <row r="13" spans="1:1022" s="35" customFormat="1" ht="26.25" customHeight="1" thickBot="1">
      <c r="A13" s="231" t="s">
        <v>20</v>
      </c>
      <c r="B13" s="231"/>
      <c r="C13" s="231"/>
      <c r="D13" s="231" t="s">
        <v>21</v>
      </c>
      <c r="E13" s="231"/>
      <c r="F13" s="231"/>
      <c r="G13" s="232" t="s">
        <v>22</v>
      </c>
      <c r="H13" s="232"/>
      <c r="I13" s="232"/>
      <c r="J13" s="232"/>
      <c r="K13" s="232"/>
      <c r="L13" s="232"/>
      <c r="M13" s="233" t="s">
        <v>103</v>
      </c>
      <c r="N13" s="233"/>
      <c r="O13" s="234"/>
      <c r="P13" s="235"/>
      <c r="Q13" s="235"/>
      <c r="R13" s="236"/>
      <c r="S13" s="126" t="s">
        <v>23</v>
      </c>
      <c r="T13" s="230" t="s">
        <v>24</v>
      </c>
      <c r="U13" s="230"/>
      <c r="V13" s="230"/>
      <c r="X13" s="36" t="s">
        <v>25</v>
      </c>
      <c r="Y13" s="37" t="s">
        <v>26</v>
      </c>
      <c r="Z13" s="38" t="s">
        <v>18</v>
      </c>
      <c r="AA13" s="39" t="s">
        <v>19</v>
      </c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1:1022" s="1" customFormat="1" ht="47" customHeight="1" thickBot="1">
      <c r="A14" s="40" t="s">
        <v>27</v>
      </c>
      <c r="B14" s="41" t="s">
        <v>28</v>
      </c>
      <c r="C14" s="42" t="s">
        <v>29</v>
      </c>
      <c r="D14" s="43" t="s">
        <v>30</v>
      </c>
      <c r="E14" s="44" t="s">
        <v>31</v>
      </c>
      <c r="F14" s="45" t="s">
        <v>32</v>
      </c>
      <c r="G14" s="46" t="s">
        <v>33</v>
      </c>
      <c r="H14" s="47" t="s">
        <v>34</v>
      </c>
      <c r="I14" s="44" t="s">
        <v>35</v>
      </c>
      <c r="J14" s="48" t="s">
        <v>36</v>
      </c>
      <c r="K14" s="49" t="s">
        <v>37</v>
      </c>
      <c r="L14" s="50" t="s">
        <v>4</v>
      </c>
      <c r="M14" s="122" t="s">
        <v>100</v>
      </c>
      <c r="N14" s="123" t="s">
        <v>101</v>
      </c>
      <c r="O14" s="124" t="s">
        <v>102</v>
      </c>
      <c r="P14" s="51" t="s">
        <v>99</v>
      </c>
      <c r="Q14" s="52" t="s">
        <v>38</v>
      </c>
      <c r="R14" s="53" t="s">
        <v>39</v>
      </c>
      <c r="S14" s="54"/>
      <c r="T14" s="55" t="s">
        <v>4</v>
      </c>
      <c r="U14" s="56" t="s">
        <v>5</v>
      </c>
      <c r="V14" s="57" t="s">
        <v>6</v>
      </c>
      <c r="W14" s="58"/>
      <c r="X14" s="59"/>
      <c r="Y14" s="60"/>
      <c r="Z14" s="61"/>
      <c r="AA14" s="62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1:1022" ht="15.75" customHeight="1">
      <c r="A15" s="63" t="s">
        <v>131</v>
      </c>
      <c r="B15" s="64" t="s">
        <v>132</v>
      </c>
      <c r="C15" s="65" t="s">
        <v>133</v>
      </c>
      <c r="D15" s="66" t="s">
        <v>655</v>
      </c>
      <c r="E15" s="67" t="s">
        <v>656</v>
      </c>
      <c r="F15" s="68"/>
      <c r="G15" s="69" t="s">
        <v>657</v>
      </c>
      <c r="H15" s="70" t="s">
        <v>658</v>
      </c>
      <c r="I15" s="67" t="s">
        <v>145</v>
      </c>
      <c r="J15" s="286">
        <v>2012</v>
      </c>
      <c r="K15" s="72" t="s">
        <v>155</v>
      </c>
      <c r="L15" s="73">
        <v>1</v>
      </c>
      <c r="M15" s="74" t="s">
        <v>140</v>
      </c>
      <c r="N15" s="75"/>
      <c r="O15" s="76"/>
      <c r="P15" s="97" t="s">
        <v>148</v>
      </c>
      <c r="Q15" s="78">
        <f>IF(P15="U",R15/1.2,R15)</f>
        <v>130</v>
      </c>
      <c r="R15" s="79">
        <v>130</v>
      </c>
      <c r="S15" s="80"/>
      <c r="T15" s="81"/>
      <c r="U15" s="82">
        <f>T15*Q15</f>
        <v>0</v>
      </c>
      <c r="V15" s="83">
        <f>T15*R15</f>
        <v>0</v>
      </c>
      <c r="W15" s="58"/>
      <c r="X15" s="84"/>
      <c r="Y15" s="85"/>
      <c r="Z15" s="86"/>
      <c r="AA15" s="87"/>
    </row>
    <row r="16" spans="1:1022" ht="15.75" customHeight="1">
      <c r="A16" s="63" t="s">
        <v>131</v>
      </c>
      <c r="B16" s="64" t="s">
        <v>132</v>
      </c>
      <c r="C16" s="65" t="s">
        <v>133</v>
      </c>
      <c r="D16" s="66" t="s">
        <v>655</v>
      </c>
      <c r="E16" s="67" t="s">
        <v>656</v>
      </c>
      <c r="F16" s="68"/>
      <c r="G16" s="69" t="s">
        <v>657</v>
      </c>
      <c r="H16" s="70" t="s">
        <v>658</v>
      </c>
      <c r="I16" s="67" t="s">
        <v>145</v>
      </c>
      <c r="J16" s="286">
        <v>2012</v>
      </c>
      <c r="K16" s="72" t="s">
        <v>155</v>
      </c>
      <c r="L16" s="73">
        <v>1</v>
      </c>
      <c r="M16" s="74" t="s">
        <v>140</v>
      </c>
      <c r="N16" s="75"/>
      <c r="O16" s="76"/>
      <c r="P16" s="77" t="s">
        <v>148</v>
      </c>
      <c r="Q16" s="78">
        <f>IF(P16="U",R16/1.2,R16)</f>
        <v>130</v>
      </c>
      <c r="R16" s="79">
        <v>130</v>
      </c>
      <c r="S16" s="80"/>
      <c r="T16" s="81"/>
      <c r="U16" s="82">
        <f>T16*Q16</f>
        <v>0</v>
      </c>
      <c r="V16" s="83">
        <f>T16*R16</f>
        <v>0</v>
      </c>
      <c r="W16" s="58"/>
      <c r="X16" s="84"/>
      <c r="Y16" s="85"/>
      <c r="Z16" s="86"/>
      <c r="AA16" s="87"/>
    </row>
    <row r="17" spans="1:27" ht="15.75" customHeight="1">
      <c r="A17" s="63" t="s">
        <v>131</v>
      </c>
      <c r="B17" s="64" t="s">
        <v>132</v>
      </c>
      <c r="C17" s="65" t="s">
        <v>133</v>
      </c>
      <c r="D17" s="66" t="s">
        <v>655</v>
      </c>
      <c r="E17" s="67" t="s">
        <v>656</v>
      </c>
      <c r="F17" s="68"/>
      <c r="G17" s="69" t="s">
        <v>657</v>
      </c>
      <c r="H17" s="70" t="s">
        <v>658</v>
      </c>
      <c r="I17" s="67" t="s">
        <v>145</v>
      </c>
      <c r="J17" s="286">
        <v>2014</v>
      </c>
      <c r="K17" s="72" t="s">
        <v>155</v>
      </c>
      <c r="L17" s="73">
        <v>2</v>
      </c>
      <c r="M17" s="74" t="s">
        <v>140</v>
      </c>
      <c r="N17" s="75"/>
      <c r="O17" s="76"/>
      <c r="P17" s="77" t="s">
        <v>148</v>
      </c>
      <c r="Q17" s="78">
        <f>IF(P17="U",R17/1.2,R17)</f>
        <v>130</v>
      </c>
      <c r="R17" s="79">
        <v>130</v>
      </c>
      <c r="S17" s="80"/>
      <c r="T17" s="81"/>
      <c r="U17" s="82">
        <f>T17*Q17</f>
        <v>0</v>
      </c>
      <c r="V17" s="83">
        <f>T17*R17</f>
        <v>0</v>
      </c>
      <c r="W17" s="58"/>
      <c r="X17" s="84"/>
      <c r="Y17" s="85"/>
      <c r="Z17" s="86"/>
      <c r="AA17" s="87"/>
    </row>
    <row r="18" spans="1:27" ht="15.75" customHeight="1">
      <c r="A18" s="63" t="s">
        <v>131</v>
      </c>
      <c r="B18" s="64" t="s">
        <v>132</v>
      </c>
      <c r="C18" s="65" t="s">
        <v>133</v>
      </c>
      <c r="D18" s="66" t="s">
        <v>655</v>
      </c>
      <c r="E18" s="67" t="s">
        <v>656</v>
      </c>
      <c r="F18" s="68"/>
      <c r="G18" s="69" t="s">
        <v>657</v>
      </c>
      <c r="H18" s="70" t="s">
        <v>658</v>
      </c>
      <c r="I18" s="67" t="s">
        <v>145</v>
      </c>
      <c r="J18" s="286">
        <v>2014</v>
      </c>
      <c r="K18" s="72" t="s">
        <v>155</v>
      </c>
      <c r="L18" s="73">
        <v>1</v>
      </c>
      <c r="M18" s="74" t="s">
        <v>140</v>
      </c>
      <c r="N18" s="75"/>
      <c r="O18" s="76"/>
      <c r="P18" s="77" t="s">
        <v>148</v>
      </c>
      <c r="Q18" s="78">
        <f>IF(P18="U",R18/1.2,R18)</f>
        <v>130</v>
      </c>
      <c r="R18" s="79">
        <v>130</v>
      </c>
      <c r="S18" s="80"/>
      <c r="T18" s="81"/>
      <c r="U18" s="82">
        <f>T18*Q18</f>
        <v>0</v>
      </c>
      <c r="V18" s="83">
        <f>T18*R18</f>
        <v>0</v>
      </c>
      <c r="W18" s="58"/>
      <c r="X18" s="84"/>
      <c r="Y18" s="85"/>
      <c r="Z18" s="86"/>
      <c r="AA18" s="87"/>
    </row>
    <row r="19" spans="1:27" ht="15.75" customHeight="1">
      <c r="A19" s="63" t="s">
        <v>131</v>
      </c>
      <c r="B19" s="64" t="s">
        <v>132</v>
      </c>
      <c r="C19" s="65" t="s">
        <v>133</v>
      </c>
      <c r="D19" s="66" t="s">
        <v>655</v>
      </c>
      <c r="E19" s="67" t="s">
        <v>656</v>
      </c>
      <c r="F19" s="68"/>
      <c r="G19" s="69" t="s">
        <v>657</v>
      </c>
      <c r="H19" s="70" t="s">
        <v>658</v>
      </c>
      <c r="I19" s="67" t="s">
        <v>145</v>
      </c>
      <c r="J19" s="286">
        <v>2016</v>
      </c>
      <c r="K19" s="72" t="s">
        <v>155</v>
      </c>
      <c r="L19" s="73">
        <v>2</v>
      </c>
      <c r="M19" s="74" t="s">
        <v>140</v>
      </c>
      <c r="N19" s="75"/>
      <c r="O19" s="76"/>
      <c r="P19" s="97" t="s">
        <v>148</v>
      </c>
      <c r="Q19" s="78">
        <f>IF(P19="U",R19/1.2,R19)</f>
        <v>130</v>
      </c>
      <c r="R19" s="79">
        <v>130</v>
      </c>
      <c r="S19" s="80"/>
      <c r="T19" s="81"/>
      <c r="U19" s="82">
        <f>T19*Q19</f>
        <v>0</v>
      </c>
      <c r="V19" s="83">
        <f>T19*R19</f>
        <v>0</v>
      </c>
      <c r="W19" s="58"/>
      <c r="X19" s="84"/>
      <c r="Y19" s="85"/>
      <c r="Z19" s="86"/>
      <c r="AA19" s="87"/>
    </row>
    <row r="20" spans="1:27" ht="15.75" customHeight="1">
      <c r="A20" s="63" t="s">
        <v>131</v>
      </c>
      <c r="B20" s="64" t="s">
        <v>132</v>
      </c>
      <c r="C20" s="65" t="s">
        <v>133</v>
      </c>
      <c r="D20" s="66" t="s">
        <v>655</v>
      </c>
      <c r="E20" s="67" t="s">
        <v>656</v>
      </c>
      <c r="F20" s="68"/>
      <c r="G20" s="69" t="s">
        <v>657</v>
      </c>
      <c r="H20" s="70" t="s">
        <v>658</v>
      </c>
      <c r="I20" s="67" t="s">
        <v>145</v>
      </c>
      <c r="J20" s="286">
        <v>2016</v>
      </c>
      <c r="K20" s="72" t="s">
        <v>155</v>
      </c>
      <c r="L20" s="73">
        <v>1</v>
      </c>
      <c r="M20" s="74" t="s">
        <v>140</v>
      </c>
      <c r="N20" s="75"/>
      <c r="O20" s="76"/>
      <c r="P20" s="77" t="s">
        <v>148</v>
      </c>
      <c r="Q20" s="78">
        <f>IF(P20="U",R20/1.2,R20)</f>
        <v>130</v>
      </c>
      <c r="R20" s="79">
        <v>130</v>
      </c>
      <c r="S20" s="80"/>
      <c r="T20" s="81"/>
      <c r="U20" s="82">
        <f>T20*Q20</f>
        <v>0</v>
      </c>
      <c r="V20" s="83">
        <f>T20*R20</f>
        <v>0</v>
      </c>
      <c r="W20" s="58"/>
      <c r="X20" s="84"/>
      <c r="Y20" s="85"/>
      <c r="Z20" s="86"/>
      <c r="AA20" s="87"/>
    </row>
    <row r="21" spans="1:27" ht="15.75" customHeight="1">
      <c r="A21" s="63" t="s">
        <v>131</v>
      </c>
      <c r="B21" s="64" t="s">
        <v>132</v>
      </c>
      <c r="C21" s="65" t="s">
        <v>133</v>
      </c>
      <c r="D21" s="66" t="s">
        <v>655</v>
      </c>
      <c r="E21" s="67" t="s">
        <v>656</v>
      </c>
      <c r="F21" s="68"/>
      <c r="G21" s="69" t="s">
        <v>1379</v>
      </c>
      <c r="H21" s="70" t="s">
        <v>1380</v>
      </c>
      <c r="I21" s="67" t="s">
        <v>295</v>
      </c>
      <c r="J21" s="286">
        <v>2013</v>
      </c>
      <c r="K21" s="72" t="s">
        <v>155</v>
      </c>
      <c r="L21" s="73">
        <v>1</v>
      </c>
      <c r="M21" s="74" t="s">
        <v>140</v>
      </c>
      <c r="N21" s="75"/>
      <c r="O21" s="76"/>
      <c r="P21" s="77" t="s">
        <v>141</v>
      </c>
      <c r="Q21" s="78">
        <f>IF(P21="U",R21/1.2,R21)</f>
        <v>491.66666666666669</v>
      </c>
      <c r="R21" s="79">
        <v>590</v>
      </c>
      <c r="S21" s="80"/>
      <c r="T21" s="81"/>
      <c r="U21" s="82">
        <f>T21*Q21</f>
        <v>0</v>
      </c>
      <c r="V21" s="83">
        <f>T21*R21</f>
        <v>0</v>
      </c>
      <c r="W21" s="58"/>
      <c r="X21" s="84"/>
      <c r="Y21" s="85"/>
      <c r="Z21" s="86"/>
      <c r="AA21" s="87"/>
    </row>
    <row r="22" spans="1:27" ht="15.75" customHeight="1">
      <c r="A22" s="63" t="s">
        <v>131</v>
      </c>
      <c r="B22" s="64" t="s">
        <v>132</v>
      </c>
      <c r="C22" s="65" t="s">
        <v>133</v>
      </c>
      <c r="D22" s="66" t="s">
        <v>655</v>
      </c>
      <c r="E22" s="67" t="s">
        <v>656</v>
      </c>
      <c r="F22" s="68"/>
      <c r="G22" s="69" t="s">
        <v>1379</v>
      </c>
      <c r="H22" s="70" t="s">
        <v>1380</v>
      </c>
      <c r="I22" s="67" t="s">
        <v>295</v>
      </c>
      <c r="J22" s="286">
        <v>2016</v>
      </c>
      <c r="K22" s="72" t="s">
        <v>155</v>
      </c>
      <c r="L22" s="73">
        <v>1</v>
      </c>
      <c r="M22" s="74" t="s">
        <v>140</v>
      </c>
      <c r="N22" s="75"/>
      <c r="O22" s="76"/>
      <c r="P22" s="77" t="s">
        <v>141</v>
      </c>
      <c r="Q22" s="78">
        <f>IF(P22="U",R22/1.2,R22)</f>
        <v>500</v>
      </c>
      <c r="R22" s="79">
        <v>600</v>
      </c>
      <c r="S22" s="80"/>
      <c r="T22" s="81"/>
      <c r="U22" s="82">
        <f>T22*Q22</f>
        <v>0</v>
      </c>
      <c r="V22" s="83">
        <f>T22*R22</f>
        <v>0</v>
      </c>
      <c r="W22" s="58"/>
      <c r="X22" s="84"/>
      <c r="Y22" s="85"/>
      <c r="Z22" s="86"/>
      <c r="AA22" s="87"/>
    </row>
    <row r="23" spans="1:27" ht="15.75" customHeight="1">
      <c r="A23" s="63" t="s">
        <v>131</v>
      </c>
      <c r="B23" s="64" t="s">
        <v>177</v>
      </c>
      <c r="C23" s="65" t="s">
        <v>133</v>
      </c>
      <c r="D23" s="66" t="s">
        <v>424</v>
      </c>
      <c r="E23" s="67" t="s">
        <v>534</v>
      </c>
      <c r="F23" s="68"/>
      <c r="G23" s="69" t="s">
        <v>902</v>
      </c>
      <c r="H23" s="70" t="s">
        <v>903</v>
      </c>
      <c r="I23" s="67" t="s">
        <v>428</v>
      </c>
      <c r="J23" s="286">
        <v>2020</v>
      </c>
      <c r="K23" s="72" t="s">
        <v>139</v>
      </c>
      <c r="L23" s="73">
        <v>2</v>
      </c>
      <c r="M23" s="74" t="s">
        <v>140</v>
      </c>
      <c r="N23" s="75"/>
      <c r="O23" s="76"/>
      <c r="P23" s="77" t="s">
        <v>148</v>
      </c>
      <c r="Q23" s="78">
        <f>IF(P23="U",R23/1.2,R23)</f>
        <v>110</v>
      </c>
      <c r="R23" s="79">
        <v>110</v>
      </c>
      <c r="S23" s="80"/>
      <c r="T23" s="81"/>
      <c r="U23" s="82">
        <f>T23*Q23</f>
        <v>0</v>
      </c>
      <c r="V23" s="83">
        <f>T23*R23</f>
        <v>0</v>
      </c>
      <c r="W23" s="58"/>
      <c r="X23" s="84"/>
      <c r="Y23" s="85"/>
      <c r="Z23" s="86"/>
      <c r="AA23" s="87"/>
    </row>
    <row r="24" spans="1:27" ht="15.75" customHeight="1">
      <c r="A24" s="63" t="s">
        <v>131</v>
      </c>
      <c r="B24" s="64" t="s">
        <v>177</v>
      </c>
      <c r="C24" s="65" t="s">
        <v>133</v>
      </c>
      <c r="D24" s="66" t="s">
        <v>424</v>
      </c>
      <c r="E24" s="67" t="s">
        <v>534</v>
      </c>
      <c r="F24" s="68"/>
      <c r="G24" s="69" t="s">
        <v>1273</v>
      </c>
      <c r="H24" s="70" t="s">
        <v>1277</v>
      </c>
      <c r="I24" s="67" t="s">
        <v>428</v>
      </c>
      <c r="J24" s="286">
        <v>2020</v>
      </c>
      <c r="K24" s="72" t="s">
        <v>155</v>
      </c>
      <c r="L24" s="73">
        <v>7</v>
      </c>
      <c r="M24" s="74" t="s">
        <v>140</v>
      </c>
      <c r="N24" s="75"/>
      <c r="O24" s="76"/>
      <c r="P24" s="77" t="s">
        <v>141</v>
      </c>
      <c r="Q24" s="78">
        <f>IF(P24="U",R24/1.2,R24)</f>
        <v>154.16666666666669</v>
      </c>
      <c r="R24" s="79">
        <v>185</v>
      </c>
      <c r="S24" s="80"/>
      <c r="T24" s="81"/>
      <c r="U24" s="82">
        <f>T24*Q24</f>
        <v>0</v>
      </c>
      <c r="V24" s="83">
        <f>T24*R24</f>
        <v>0</v>
      </c>
      <c r="W24" s="58"/>
      <c r="X24" s="84"/>
      <c r="Y24" s="85"/>
      <c r="Z24" s="86"/>
      <c r="AA24" s="87"/>
    </row>
    <row r="25" spans="1:27" ht="15.75" customHeight="1">
      <c r="A25" s="63" t="s">
        <v>131</v>
      </c>
      <c r="B25" s="64" t="s">
        <v>177</v>
      </c>
      <c r="C25" s="65" t="s">
        <v>178</v>
      </c>
      <c r="D25" s="66" t="s">
        <v>424</v>
      </c>
      <c r="E25" s="67" t="s">
        <v>534</v>
      </c>
      <c r="F25" s="68"/>
      <c r="G25" s="69" t="s">
        <v>1273</v>
      </c>
      <c r="H25" s="70" t="s">
        <v>1274</v>
      </c>
      <c r="I25" s="67" t="s">
        <v>428</v>
      </c>
      <c r="J25" s="286">
        <v>2020</v>
      </c>
      <c r="K25" s="72" t="s">
        <v>155</v>
      </c>
      <c r="L25" s="73">
        <v>1</v>
      </c>
      <c r="M25" s="74" t="s">
        <v>140</v>
      </c>
      <c r="N25" s="75"/>
      <c r="O25" s="76"/>
      <c r="P25" s="77" t="s">
        <v>141</v>
      </c>
      <c r="Q25" s="78">
        <f>IF(P25="U",R25/1.2,R25)</f>
        <v>75</v>
      </c>
      <c r="R25" s="79">
        <v>90</v>
      </c>
      <c r="S25" s="80"/>
      <c r="T25" s="81"/>
      <c r="U25" s="82">
        <f>T25*Q25</f>
        <v>0</v>
      </c>
      <c r="V25" s="83">
        <f>T25*R25</f>
        <v>0</v>
      </c>
      <c r="W25" s="58"/>
      <c r="X25" s="84"/>
      <c r="Y25" s="85"/>
      <c r="Z25" s="86"/>
      <c r="AA25" s="87"/>
    </row>
    <row r="26" spans="1:27" ht="15.75" customHeight="1">
      <c r="A26" s="63" t="s">
        <v>131</v>
      </c>
      <c r="B26" s="64" t="s">
        <v>177</v>
      </c>
      <c r="C26" s="65" t="s">
        <v>178</v>
      </c>
      <c r="D26" s="66" t="s">
        <v>424</v>
      </c>
      <c r="E26" s="67" t="s">
        <v>534</v>
      </c>
      <c r="F26" s="68"/>
      <c r="G26" s="69" t="s">
        <v>1273</v>
      </c>
      <c r="H26" s="70" t="s">
        <v>1274</v>
      </c>
      <c r="I26" s="67" t="s">
        <v>428</v>
      </c>
      <c r="J26" s="286">
        <v>2020</v>
      </c>
      <c r="K26" s="72" t="s">
        <v>155</v>
      </c>
      <c r="L26" s="73">
        <v>5</v>
      </c>
      <c r="M26" s="74" t="s">
        <v>140</v>
      </c>
      <c r="N26" s="75"/>
      <c r="O26" s="76"/>
      <c r="P26" s="77" t="s">
        <v>141</v>
      </c>
      <c r="Q26" s="78">
        <f>IF(P26="U",R26/1.2,R26)</f>
        <v>75</v>
      </c>
      <c r="R26" s="79">
        <v>90</v>
      </c>
      <c r="S26" s="80"/>
      <c r="T26" s="81"/>
      <c r="U26" s="82">
        <f>T26*Q26</f>
        <v>0</v>
      </c>
      <c r="V26" s="83">
        <f>T26*R26</f>
        <v>0</v>
      </c>
      <c r="W26" s="58"/>
      <c r="X26" s="84"/>
      <c r="Y26" s="85"/>
      <c r="Z26" s="86"/>
      <c r="AA26" s="87"/>
    </row>
    <row r="27" spans="1:27" ht="15.75" customHeight="1">
      <c r="A27" s="63" t="s">
        <v>131</v>
      </c>
      <c r="B27" s="64" t="s">
        <v>177</v>
      </c>
      <c r="C27" s="65" t="s">
        <v>178</v>
      </c>
      <c r="D27" s="66" t="s">
        <v>424</v>
      </c>
      <c r="E27" s="67" t="s">
        <v>534</v>
      </c>
      <c r="F27" s="68"/>
      <c r="G27" s="69" t="s">
        <v>535</v>
      </c>
      <c r="H27" s="70" t="s">
        <v>1439</v>
      </c>
      <c r="I27" s="67" t="s">
        <v>428</v>
      </c>
      <c r="J27" s="286">
        <v>2018</v>
      </c>
      <c r="K27" s="72" t="s">
        <v>155</v>
      </c>
      <c r="L27" s="73">
        <v>10</v>
      </c>
      <c r="M27" s="74" t="s">
        <v>140</v>
      </c>
      <c r="N27" s="75"/>
      <c r="O27" s="76"/>
      <c r="P27" s="77" t="s">
        <v>141</v>
      </c>
      <c r="Q27" s="78">
        <f>IF(P27="U",R27/1.2,R27)</f>
        <v>125</v>
      </c>
      <c r="R27" s="79">
        <v>150</v>
      </c>
      <c r="S27" s="80"/>
      <c r="T27" s="81"/>
      <c r="U27" s="82">
        <f>T27*Q27</f>
        <v>0</v>
      </c>
      <c r="V27" s="83">
        <f>T27*R27</f>
        <v>0</v>
      </c>
      <c r="W27" s="58"/>
      <c r="X27" s="84"/>
      <c r="Y27" s="85"/>
      <c r="Z27" s="86"/>
      <c r="AA27" s="87"/>
    </row>
    <row r="28" spans="1:27" ht="15.75" customHeight="1">
      <c r="A28" s="63" t="s">
        <v>131</v>
      </c>
      <c r="B28" s="64" t="s">
        <v>177</v>
      </c>
      <c r="C28" s="65" t="s">
        <v>178</v>
      </c>
      <c r="D28" s="66" t="s">
        <v>424</v>
      </c>
      <c r="E28" s="67" t="s">
        <v>534</v>
      </c>
      <c r="F28" s="68"/>
      <c r="G28" s="69" t="s">
        <v>535</v>
      </c>
      <c r="H28" s="70" t="s">
        <v>1439</v>
      </c>
      <c r="I28" s="67" t="s">
        <v>428</v>
      </c>
      <c r="J28" s="286">
        <v>2018</v>
      </c>
      <c r="K28" s="72" t="s">
        <v>155</v>
      </c>
      <c r="L28" s="73">
        <v>1</v>
      </c>
      <c r="M28" s="74" t="s">
        <v>140</v>
      </c>
      <c r="N28" s="75"/>
      <c r="O28" s="76"/>
      <c r="P28" s="77" t="s">
        <v>141</v>
      </c>
      <c r="Q28" s="78">
        <f>IF(P28="U",R28/1.2,R28)</f>
        <v>125</v>
      </c>
      <c r="R28" s="79">
        <v>150</v>
      </c>
      <c r="S28" s="80"/>
      <c r="T28" s="81"/>
      <c r="U28" s="82">
        <f>T28*Q28</f>
        <v>0</v>
      </c>
      <c r="V28" s="83">
        <f>T28*R28</f>
        <v>0</v>
      </c>
      <c r="W28" s="58"/>
      <c r="X28" s="84"/>
      <c r="Y28" s="85"/>
      <c r="Z28" s="86"/>
      <c r="AA28" s="87"/>
    </row>
    <row r="29" spans="1:27" ht="15.75" customHeight="1">
      <c r="A29" s="63" t="s">
        <v>131</v>
      </c>
      <c r="B29" s="64" t="s">
        <v>177</v>
      </c>
      <c r="C29" s="65" t="s">
        <v>178</v>
      </c>
      <c r="D29" s="66" t="s">
        <v>424</v>
      </c>
      <c r="E29" s="67" t="s">
        <v>534</v>
      </c>
      <c r="F29" s="68"/>
      <c r="G29" s="69" t="s">
        <v>535</v>
      </c>
      <c r="H29" s="70" t="s">
        <v>1405</v>
      </c>
      <c r="I29" s="67" t="s">
        <v>428</v>
      </c>
      <c r="J29" s="286">
        <v>2020</v>
      </c>
      <c r="K29" s="72" t="s">
        <v>155</v>
      </c>
      <c r="L29" s="73">
        <v>13</v>
      </c>
      <c r="M29" s="74" t="s">
        <v>140</v>
      </c>
      <c r="N29" s="75"/>
      <c r="O29" s="76"/>
      <c r="P29" s="77" t="s">
        <v>141</v>
      </c>
      <c r="Q29" s="78">
        <f>IF(P29="U",R29/1.2,R29)</f>
        <v>54.166666666666671</v>
      </c>
      <c r="R29" s="79">
        <v>65</v>
      </c>
      <c r="S29" s="80"/>
      <c r="T29" s="81"/>
      <c r="U29" s="82">
        <f>T29*Q29</f>
        <v>0</v>
      </c>
      <c r="V29" s="83">
        <f>T29*R29</f>
        <v>0</v>
      </c>
      <c r="W29" s="58"/>
      <c r="X29" s="84"/>
      <c r="Y29" s="85"/>
      <c r="Z29" s="86"/>
      <c r="AA29" s="87"/>
    </row>
    <row r="30" spans="1:27" ht="15.75" customHeight="1">
      <c r="A30" s="63" t="s">
        <v>131</v>
      </c>
      <c r="B30" s="64" t="s">
        <v>177</v>
      </c>
      <c r="C30" s="65" t="s">
        <v>178</v>
      </c>
      <c r="D30" s="66" t="s">
        <v>424</v>
      </c>
      <c r="E30" s="67" t="s">
        <v>534</v>
      </c>
      <c r="F30" s="68"/>
      <c r="G30" s="69" t="s">
        <v>535</v>
      </c>
      <c r="H30" s="70" t="s">
        <v>1405</v>
      </c>
      <c r="I30" s="67" t="s">
        <v>428</v>
      </c>
      <c r="J30" s="286">
        <v>2020</v>
      </c>
      <c r="K30" s="72" t="s">
        <v>155</v>
      </c>
      <c r="L30" s="73">
        <v>3</v>
      </c>
      <c r="M30" s="74" t="s">
        <v>140</v>
      </c>
      <c r="N30" s="75"/>
      <c r="O30" s="76"/>
      <c r="P30" s="77" t="s">
        <v>141</v>
      </c>
      <c r="Q30" s="78">
        <f>IF(P30="U",R30/1.2,R30)</f>
        <v>54.166666666666671</v>
      </c>
      <c r="R30" s="79">
        <v>65</v>
      </c>
      <c r="S30" s="80"/>
      <c r="T30" s="81"/>
      <c r="U30" s="82">
        <f>T30*Q30</f>
        <v>0</v>
      </c>
      <c r="V30" s="83">
        <f>T30*R30</f>
        <v>0</v>
      </c>
      <c r="W30" s="58"/>
      <c r="X30" s="84"/>
      <c r="Y30" s="85"/>
      <c r="Z30" s="86"/>
      <c r="AA30" s="87"/>
    </row>
    <row r="31" spans="1:27" ht="15.75" customHeight="1">
      <c r="A31" s="63" t="s">
        <v>131</v>
      </c>
      <c r="B31" s="64" t="s">
        <v>177</v>
      </c>
      <c r="C31" s="65" t="s">
        <v>178</v>
      </c>
      <c r="D31" s="66" t="s">
        <v>424</v>
      </c>
      <c r="E31" s="67" t="s">
        <v>534</v>
      </c>
      <c r="F31" s="68"/>
      <c r="G31" s="69" t="s">
        <v>535</v>
      </c>
      <c r="H31" s="70" t="s">
        <v>1299</v>
      </c>
      <c r="I31" s="67" t="s">
        <v>428</v>
      </c>
      <c r="J31" s="286">
        <v>2010</v>
      </c>
      <c r="K31" s="72" t="s">
        <v>155</v>
      </c>
      <c r="L31" s="73">
        <v>1</v>
      </c>
      <c r="M31" s="74" t="s">
        <v>140</v>
      </c>
      <c r="N31" s="75"/>
      <c r="O31" s="76"/>
      <c r="P31" s="77" t="s">
        <v>141</v>
      </c>
      <c r="Q31" s="78">
        <f>IF(P31="U",R31/1.2,R31)</f>
        <v>325</v>
      </c>
      <c r="R31" s="79">
        <v>390</v>
      </c>
      <c r="S31" s="80"/>
      <c r="T31" s="81"/>
      <c r="U31" s="82">
        <f>T31*Q31</f>
        <v>0</v>
      </c>
      <c r="V31" s="83">
        <f>T31*R31</f>
        <v>0</v>
      </c>
      <c r="W31" s="58"/>
      <c r="X31" s="84"/>
      <c r="Y31" s="85"/>
      <c r="Z31" s="86"/>
      <c r="AA31" s="87"/>
    </row>
    <row r="32" spans="1:27" ht="15.75" customHeight="1">
      <c r="A32" s="63" t="s">
        <v>131</v>
      </c>
      <c r="B32" s="64" t="s">
        <v>177</v>
      </c>
      <c r="C32" s="65" t="s">
        <v>178</v>
      </c>
      <c r="D32" s="66" t="s">
        <v>424</v>
      </c>
      <c r="E32" s="67" t="s">
        <v>534</v>
      </c>
      <c r="F32" s="68"/>
      <c r="G32" s="69" t="s">
        <v>535</v>
      </c>
      <c r="H32" s="70" t="s">
        <v>1299</v>
      </c>
      <c r="I32" s="67" t="s">
        <v>428</v>
      </c>
      <c r="J32" s="286">
        <v>2010</v>
      </c>
      <c r="K32" s="72" t="s">
        <v>155</v>
      </c>
      <c r="L32" s="73">
        <v>1</v>
      </c>
      <c r="M32" s="74" t="s">
        <v>140</v>
      </c>
      <c r="N32" s="75"/>
      <c r="O32" s="76"/>
      <c r="P32" s="77" t="s">
        <v>141</v>
      </c>
      <c r="Q32" s="78">
        <f>IF(P32="U",R32/1.2,R32)</f>
        <v>325</v>
      </c>
      <c r="R32" s="79">
        <v>390</v>
      </c>
      <c r="S32" s="80"/>
      <c r="T32" s="81"/>
      <c r="U32" s="82">
        <f>T32*Q32</f>
        <v>0</v>
      </c>
      <c r="V32" s="83">
        <f>T32*R32</f>
        <v>0</v>
      </c>
      <c r="W32" s="58"/>
      <c r="X32" s="84"/>
      <c r="Y32" s="85"/>
      <c r="Z32" s="86"/>
      <c r="AA32" s="87"/>
    </row>
    <row r="33" spans="1:27" ht="15.75" customHeight="1">
      <c r="A33" s="63" t="s">
        <v>131</v>
      </c>
      <c r="B33" s="64" t="s">
        <v>177</v>
      </c>
      <c r="C33" s="65" t="s">
        <v>178</v>
      </c>
      <c r="D33" s="66" t="s">
        <v>424</v>
      </c>
      <c r="E33" s="67" t="s">
        <v>534</v>
      </c>
      <c r="F33" s="68"/>
      <c r="G33" s="69" t="s">
        <v>535</v>
      </c>
      <c r="H33" s="70" t="s">
        <v>1299</v>
      </c>
      <c r="I33" s="67" t="s">
        <v>428</v>
      </c>
      <c r="J33" s="286">
        <v>2011</v>
      </c>
      <c r="K33" s="72" t="s">
        <v>155</v>
      </c>
      <c r="L33" s="73">
        <v>1</v>
      </c>
      <c r="M33" s="74" t="s">
        <v>140</v>
      </c>
      <c r="N33" s="75"/>
      <c r="O33" s="76"/>
      <c r="P33" s="77" t="s">
        <v>141</v>
      </c>
      <c r="Q33" s="78">
        <f>IF(P33="U",R33/1.2,R33)</f>
        <v>350</v>
      </c>
      <c r="R33" s="79">
        <v>420</v>
      </c>
      <c r="S33" s="80"/>
      <c r="T33" s="81"/>
      <c r="U33" s="82">
        <f>T33*Q33</f>
        <v>0</v>
      </c>
      <c r="V33" s="83">
        <f>T33*R33</f>
        <v>0</v>
      </c>
      <c r="W33" s="58"/>
      <c r="X33" s="84"/>
      <c r="Y33" s="85"/>
      <c r="Z33" s="86"/>
      <c r="AA33" s="87"/>
    </row>
    <row r="34" spans="1:27" ht="15.75" customHeight="1">
      <c r="A34" s="63" t="s">
        <v>131</v>
      </c>
      <c r="B34" s="64" t="s">
        <v>177</v>
      </c>
      <c r="C34" s="65" t="s">
        <v>178</v>
      </c>
      <c r="D34" s="66" t="s">
        <v>424</v>
      </c>
      <c r="E34" s="67" t="s">
        <v>534</v>
      </c>
      <c r="F34" s="68"/>
      <c r="G34" s="69" t="s">
        <v>535</v>
      </c>
      <c r="H34" s="70" t="s">
        <v>1299</v>
      </c>
      <c r="I34" s="67" t="s">
        <v>428</v>
      </c>
      <c r="J34" s="286">
        <v>2012</v>
      </c>
      <c r="K34" s="72" t="s">
        <v>155</v>
      </c>
      <c r="L34" s="73">
        <v>1</v>
      </c>
      <c r="M34" s="74" t="s">
        <v>708</v>
      </c>
      <c r="N34" s="75"/>
      <c r="O34" s="76" t="s">
        <v>256</v>
      </c>
      <c r="P34" s="97" t="s">
        <v>148</v>
      </c>
      <c r="Q34" s="78">
        <f>IF(P34="U",R34/1.2,R34)</f>
        <v>420</v>
      </c>
      <c r="R34" s="79">
        <v>420</v>
      </c>
      <c r="S34" s="80"/>
      <c r="T34" s="81"/>
      <c r="U34" s="82">
        <f>T34*Q34</f>
        <v>0</v>
      </c>
      <c r="V34" s="83">
        <f>T34*R34</f>
        <v>0</v>
      </c>
      <c r="W34" s="58"/>
      <c r="X34" s="84"/>
      <c r="Y34" s="85"/>
      <c r="Z34" s="86"/>
      <c r="AA34" s="87"/>
    </row>
    <row r="35" spans="1:27" ht="15.75" customHeight="1">
      <c r="A35" s="63" t="s">
        <v>131</v>
      </c>
      <c r="B35" s="64" t="s">
        <v>177</v>
      </c>
      <c r="C35" s="65" t="s">
        <v>178</v>
      </c>
      <c r="D35" s="66" t="s">
        <v>424</v>
      </c>
      <c r="E35" s="67" t="s">
        <v>534</v>
      </c>
      <c r="F35" s="68"/>
      <c r="G35" s="69" t="s">
        <v>535</v>
      </c>
      <c r="H35" s="70" t="s">
        <v>1299</v>
      </c>
      <c r="I35" s="67" t="s">
        <v>428</v>
      </c>
      <c r="J35" s="286">
        <v>2018</v>
      </c>
      <c r="K35" s="72" t="s">
        <v>155</v>
      </c>
      <c r="L35" s="73">
        <v>4</v>
      </c>
      <c r="M35" s="74" t="s">
        <v>140</v>
      </c>
      <c r="N35" s="75"/>
      <c r="O35" s="76"/>
      <c r="P35" s="77" t="s">
        <v>141</v>
      </c>
      <c r="Q35" s="78">
        <f>IF(P35="U",R35/1.2,R35)</f>
        <v>375</v>
      </c>
      <c r="R35" s="79">
        <v>450</v>
      </c>
      <c r="S35" s="80"/>
      <c r="T35" s="81"/>
      <c r="U35" s="82">
        <f>T35*Q35</f>
        <v>0</v>
      </c>
      <c r="V35" s="83">
        <f>T35*R35</f>
        <v>0</v>
      </c>
      <c r="W35" s="58"/>
      <c r="X35" s="84"/>
      <c r="Y35" s="85"/>
      <c r="Z35" s="86"/>
      <c r="AA35" s="87"/>
    </row>
    <row r="36" spans="1:27" ht="15.75" customHeight="1">
      <c r="A36" s="63" t="s">
        <v>131</v>
      </c>
      <c r="B36" s="64" t="s">
        <v>177</v>
      </c>
      <c r="C36" s="65" t="s">
        <v>178</v>
      </c>
      <c r="D36" s="66" t="s">
        <v>424</v>
      </c>
      <c r="E36" s="67" t="s">
        <v>534</v>
      </c>
      <c r="F36" s="68"/>
      <c r="G36" s="69" t="s">
        <v>535</v>
      </c>
      <c r="H36" s="70" t="s">
        <v>1440</v>
      </c>
      <c r="I36" s="67" t="s">
        <v>428</v>
      </c>
      <c r="J36" s="286">
        <v>2018</v>
      </c>
      <c r="K36" s="72" t="s">
        <v>155</v>
      </c>
      <c r="L36" s="73">
        <v>2</v>
      </c>
      <c r="M36" s="74" t="s">
        <v>140</v>
      </c>
      <c r="N36" s="75"/>
      <c r="O36" s="76"/>
      <c r="P36" s="77" t="s">
        <v>141</v>
      </c>
      <c r="Q36" s="78">
        <f>IF(P36="U",R36/1.2,R36)</f>
        <v>1083.3333333333335</v>
      </c>
      <c r="R36" s="79">
        <v>1300</v>
      </c>
      <c r="S36" s="80"/>
      <c r="T36" s="81"/>
      <c r="U36" s="82">
        <f>T36*Q36</f>
        <v>0</v>
      </c>
      <c r="V36" s="83">
        <f>T36*R36</f>
        <v>0</v>
      </c>
      <c r="W36" s="58"/>
      <c r="X36" s="84"/>
      <c r="Y36" s="85"/>
      <c r="Z36" s="86"/>
      <c r="AA36" s="87"/>
    </row>
    <row r="37" spans="1:27" ht="15.75" customHeight="1">
      <c r="A37" s="63" t="s">
        <v>131</v>
      </c>
      <c r="B37" s="64" t="s">
        <v>177</v>
      </c>
      <c r="C37" s="65" t="s">
        <v>178</v>
      </c>
      <c r="D37" s="66" t="s">
        <v>424</v>
      </c>
      <c r="E37" s="67" t="s">
        <v>534</v>
      </c>
      <c r="F37" s="68"/>
      <c r="G37" s="69" t="s">
        <v>535</v>
      </c>
      <c r="H37" s="70" t="s">
        <v>1367</v>
      </c>
      <c r="I37" s="67" t="s">
        <v>428</v>
      </c>
      <c r="J37" s="286">
        <v>1975</v>
      </c>
      <c r="K37" s="72" t="s">
        <v>155</v>
      </c>
      <c r="L37" s="73">
        <v>1</v>
      </c>
      <c r="M37" s="74" t="s">
        <v>1255</v>
      </c>
      <c r="N37" s="75"/>
      <c r="O37" s="76" t="s">
        <v>360</v>
      </c>
      <c r="P37" s="77" t="s">
        <v>148</v>
      </c>
      <c r="Q37" s="78">
        <f>IF(P37="U",R37/1.2,R37)</f>
        <v>3500</v>
      </c>
      <c r="R37" s="79">
        <v>3500</v>
      </c>
      <c r="S37" s="80"/>
      <c r="T37" s="81"/>
      <c r="U37" s="82">
        <f>T37*Q37</f>
        <v>0</v>
      </c>
      <c r="V37" s="83">
        <f>T37*R37</f>
        <v>0</v>
      </c>
      <c r="W37" s="58"/>
      <c r="X37" s="84"/>
      <c r="Y37" s="85"/>
      <c r="Z37" s="86"/>
      <c r="AA37" s="87"/>
    </row>
    <row r="38" spans="1:27" ht="15.75" customHeight="1">
      <c r="A38" s="63" t="s">
        <v>131</v>
      </c>
      <c r="B38" s="64" t="s">
        <v>177</v>
      </c>
      <c r="C38" s="65" t="s">
        <v>178</v>
      </c>
      <c r="D38" s="66" t="s">
        <v>424</v>
      </c>
      <c r="E38" s="67" t="s">
        <v>534</v>
      </c>
      <c r="F38" s="68"/>
      <c r="G38" s="69" t="s">
        <v>535</v>
      </c>
      <c r="H38" s="70" t="s">
        <v>1366</v>
      </c>
      <c r="I38" s="67" t="s">
        <v>428</v>
      </c>
      <c r="J38" s="286">
        <v>1977</v>
      </c>
      <c r="K38" s="72" t="s">
        <v>155</v>
      </c>
      <c r="L38" s="73">
        <v>1</v>
      </c>
      <c r="M38" s="74" t="s">
        <v>140</v>
      </c>
      <c r="N38" s="75" t="s">
        <v>563</v>
      </c>
      <c r="O38" s="76" t="s">
        <v>360</v>
      </c>
      <c r="P38" s="77" t="s">
        <v>148</v>
      </c>
      <c r="Q38" s="78">
        <f>IF(P38="U",R38/1.2,R38)</f>
        <v>3000</v>
      </c>
      <c r="R38" s="79">
        <v>3000</v>
      </c>
      <c r="S38" s="80"/>
      <c r="T38" s="81"/>
      <c r="U38" s="82">
        <f>T38*Q38</f>
        <v>0</v>
      </c>
      <c r="V38" s="83">
        <f>T38*R38</f>
        <v>0</v>
      </c>
      <c r="W38" s="58"/>
      <c r="X38" s="84"/>
      <c r="Y38" s="85"/>
      <c r="Z38" s="86"/>
      <c r="AA38" s="87"/>
    </row>
    <row r="39" spans="1:27" ht="15.75" customHeight="1">
      <c r="A39" s="63" t="s">
        <v>131</v>
      </c>
      <c r="B39" s="64" t="s">
        <v>177</v>
      </c>
      <c r="C39" s="65" t="s">
        <v>178</v>
      </c>
      <c r="D39" s="66" t="s">
        <v>424</v>
      </c>
      <c r="E39" s="67" t="s">
        <v>534</v>
      </c>
      <c r="F39" s="68"/>
      <c r="G39" s="69" t="s">
        <v>535</v>
      </c>
      <c r="H39" s="70" t="s">
        <v>536</v>
      </c>
      <c r="I39" s="67" t="s">
        <v>428</v>
      </c>
      <c r="J39" s="286">
        <v>2020</v>
      </c>
      <c r="K39" s="72" t="s">
        <v>155</v>
      </c>
      <c r="L39" s="73">
        <v>1</v>
      </c>
      <c r="M39" s="74" t="s">
        <v>140</v>
      </c>
      <c r="N39" s="75"/>
      <c r="O39" s="76"/>
      <c r="P39" s="77" t="s">
        <v>141</v>
      </c>
      <c r="Q39" s="78">
        <f>IF(P39="U",R39/1.2,R39)</f>
        <v>125</v>
      </c>
      <c r="R39" s="79">
        <v>150</v>
      </c>
      <c r="S39" s="80"/>
      <c r="T39" s="81"/>
      <c r="U39" s="82">
        <f>T39*Q39</f>
        <v>0</v>
      </c>
      <c r="V39" s="83">
        <f>T39*R39</f>
        <v>0</v>
      </c>
      <c r="W39" s="58"/>
      <c r="X39" s="84"/>
      <c r="Y39" s="85"/>
      <c r="Z39" s="86"/>
      <c r="AA39" s="87"/>
    </row>
    <row r="40" spans="1:27" ht="15.75" customHeight="1">
      <c r="A40" s="63" t="s">
        <v>131</v>
      </c>
      <c r="B40" s="64" t="s">
        <v>177</v>
      </c>
      <c r="C40" s="65" t="s">
        <v>178</v>
      </c>
      <c r="D40" s="66" t="s">
        <v>424</v>
      </c>
      <c r="E40" s="67" t="s">
        <v>534</v>
      </c>
      <c r="F40" s="68"/>
      <c r="G40" s="69" t="s">
        <v>535</v>
      </c>
      <c r="H40" s="70" t="s">
        <v>536</v>
      </c>
      <c r="I40" s="67" t="s">
        <v>428</v>
      </c>
      <c r="J40" s="286">
        <v>2020</v>
      </c>
      <c r="K40" s="72" t="s">
        <v>146</v>
      </c>
      <c r="L40" s="73">
        <v>1</v>
      </c>
      <c r="M40" s="74" t="s">
        <v>140</v>
      </c>
      <c r="N40" s="75"/>
      <c r="O40" s="76"/>
      <c r="P40" s="97" t="s">
        <v>148</v>
      </c>
      <c r="Q40" s="78">
        <f>IF(P40="U",R40/1.2,R40)</f>
        <v>590</v>
      </c>
      <c r="R40" s="79">
        <v>590</v>
      </c>
      <c r="S40" s="80"/>
      <c r="T40" s="81"/>
      <c r="U40" s="82">
        <f>T40*Q40</f>
        <v>0</v>
      </c>
      <c r="V40" s="83">
        <f>T40*R40</f>
        <v>0</v>
      </c>
      <c r="W40" s="58"/>
      <c r="X40" s="84"/>
      <c r="Y40" s="85"/>
      <c r="Z40" s="86"/>
      <c r="AA40" s="87"/>
    </row>
    <row r="41" spans="1:27" ht="15.75" customHeight="1">
      <c r="A41" s="63" t="s">
        <v>131</v>
      </c>
      <c r="B41" s="64" t="s">
        <v>177</v>
      </c>
      <c r="C41" s="65" t="s">
        <v>178</v>
      </c>
      <c r="D41" s="66" t="s">
        <v>424</v>
      </c>
      <c r="E41" s="67" t="s">
        <v>534</v>
      </c>
      <c r="F41" s="68"/>
      <c r="G41" s="69" t="s">
        <v>535</v>
      </c>
      <c r="H41" s="70" t="s">
        <v>536</v>
      </c>
      <c r="I41" s="67" t="s">
        <v>428</v>
      </c>
      <c r="J41" s="286">
        <v>2021</v>
      </c>
      <c r="K41" s="72" t="s">
        <v>155</v>
      </c>
      <c r="L41" s="73">
        <v>1</v>
      </c>
      <c r="M41" s="74" t="s">
        <v>140</v>
      </c>
      <c r="N41" s="75"/>
      <c r="O41" s="76"/>
      <c r="P41" s="77" t="s">
        <v>141</v>
      </c>
      <c r="Q41" s="78">
        <f>IF(P41="U",R41/1.2,R41)</f>
        <v>150</v>
      </c>
      <c r="R41" s="79">
        <v>180</v>
      </c>
      <c r="S41" s="80"/>
      <c r="T41" s="81"/>
      <c r="U41" s="82">
        <f>T41*Q41</f>
        <v>0</v>
      </c>
      <c r="V41" s="83">
        <f>T41*R41</f>
        <v>0</v>
      </c>
      <c r="W41" s="58"/>
      <c r="X41" s="84"/>
      <c r="Y41" s="85"/>
      <c r="Z41" s="86"/>
      <c r="AA41" s="87"/>
    </row>
    <row r="42" spans="1:27" ht="15.75" customHeight="1">
      <c r="A42" s="63" t="s">
        <v>131</v>
      </c>
      <c r="B42" s="64" t="s">
        <v>177</v>
      </c>
      <c r="C42" s="65" t="s">
        <v>178</v>
      </c>
      <c r="D42" s="66" t="s">
        <v>424</v>
      </c>
      <c r="E42" s="67" t="s">
        <v>534</v>
      </c>
      <c r="F42" s="68"/>
      <c r="G42" s="69" t="s">
        <v>535</v>
      </c>
      <c r="H42" s="70" t="s">
        <v>1404</v>
      </c>
      <c r="I42" s="67" t="s">
        <v>428</v>
      </c>
      <c r="J42" s="286">
        <v>2018</v>
      </c>
      <c r="K42" s="72" t="s">
        <v>155</v>
      </c>
      <c r="L42" s="73">
        <v>3</v>
      </c>
      <c r="M42" s="74" t="s">
        <v>140</v>
      </c>
      <c r="N42" s="75"/>
      <c r="O42" s="76"/>
      <c r="P42" s="77" t="s">
        <v>141</v>
      </c>
      <c r="Q42" s="78">
        <f>IF(P42="U",R42/1.2,R42)</f>
        <v>158.33333333333334</v>
      </c>
      <c r="R42" s="79">
        <v>190</v>
      </c>
      <c r="S42" s="80"/>
      <c r="T42" s="81"/>
      <c r="U42" s="82">
        <f>T42*Q42</f>
        <v>0</v>
      </c>
      <c r="V42" s="83">
        <f>T42*R42</f>
        <v>0</v>
      </c>
      <c r="W42" s="58"/>
      <c r="X42" s="84"/>
      <c r="Y42" s="85"/>
      <c r="Z42" s="86"/>
      <c r="AA42" s="87"/>
    </row>
    <row r="43" spans="1:27" ht="15.75" customHeight="1">
      <c r="A43" s="63" t="s">
        <v>131</v>
      </c>
      <c r="B43" s="64" t="s">
        <v>177</v>
      </c>
      <c r="C43" s="65" t="s">
        <v>178</v>
      </c>
      <c r="D43" s="66" t="s">
        <v>424</v>
      </c>
      <c r="E43" s="67" t="s">
        <v>534</v>
      </c>
      <c r="F43" s="68"/>
      <c r="G43" s="69" t="s">
        <v>535</v>
      </c>
      <c r="H43" s="70" t="s">
        <v>1404</v>
      </c>
      <c r="I43" s="67" t="s">
        <v>428</v>
      </c>
      <c r="J43" s="286">
        <v>2019</v>
      </c>
      <c r="K43" s="72" t="s">
        <v>155</v>
      </c>
      <c r="L43" s="73">
        <v>10</v>
      </c>
      <c r="M43" s="74" t="s">
        <v>140</v>
      </c>
      <c r="N43" s="75"/>
      <c r="O43" s="76"/>
      <c r="P43" s="77" t="s">
        <v>141</v>
      </c>
      <c r="Q43" s="78">
        <f>IF(P43="U",R43/1.2,R43)</f>
        <v>175</v>
      </c>
      <c r="R43" s="79">
        <v>210</v>
      </c>
      <c r="S43" s="80"/>
      <c r="T43" s="81"/>
      <c r="U43" s="82">
        <f>T43*Q43</f>
        <v>0</v>
      </c>
      <c r="V43" s="83">
        <f>T43*R43</f>
        <v>0</v>
      </c>
      <c r="W43" s="58"/>
      <c r="X43" s="84"/>
      <c r="Y43" s="85"/>
      <c r="Z43" s="86"/>
      <c r="AA43" s="87"/>
    </row>
    <row r="44" spans="1:27" ht="15.75" customHeight="1">
      <c r="A44" s="63" t="s">
        <v>131</v>
      </c>
      <c r="B44" s="64" t="s">
        <v>177</v>
      </c>
      <c r="C44" s="65" t="s">
        <v>178</v>
      </c>
      <c r="D44" s="66" t="s">
        <v>424</v>
      </c>
      <c r="E44" s="67" t="s">
        <v>534</v>
      </c>
      <c r="F44" s="68"/>
      <c r="G44" s="69" t="s">
        <v>535</v>
      </c>
      <c r="H44" s="70" t="s">
        <v>1404</v>
      </c>
      <c r="I44" s="67" t="s">
        <v>428</v>
      </c>
      <c r="J44" s="286">
        <v>2020</v>
      </c>
      <c r="K44" s="72" t="s">
        <v>155</v>
      </c>
      <c r="L44" s="73">
        <v>9</v>
      </c>
      <c r="M44" s="74" t="s">
        <v>140</v>
      </c>
      <c r="N44" s="75"/>
      <c r="O44" s="76"/>
      <c r="P44" s="77" t="s">
        <v>141</v>
      </c>
      <c r="Q44" s="78">
        <f>IF(P44="U",R44/1.2,R44)</f>
        <v>175</v>
      </c>
      <c r="R44" s="79">
        <v>210</v>
      </c>
      <c r="S44" s="80"/>
      <c r="T44" s="81"/>
      <c r="U44" s="82">
        <f>T44*Q44</f>
        <v>0</v>
      </c>
      <c r="V44" s="83">
        <f>T44*R44</f>
        <v>0</v>
      </c>
      <c r="W44" s="58"/>
      <c r="X44" s="84"/>
      <c r="Y44" s="85"/>
      <c r="Z44" s="86"/>
      <c r="AA44" s="87"/>
    </row>
    <row r="45" spans="1:27" ht="15.75" customHeight="1">
      <c r="A45" s="63" t="s">
        <v>131</v>
      </c>
      <c r="B45" s="64" t="s">
        <v>177</v>
      </c>
      <c r="C45" s="65" t="s">
        <v>178</v>
      </c>
      <c r="D45" s="66" t="s">
        <v>424</v>
      </c>
      <c r="E45" s="67" t="s">
        <v>534</v>
      </c>
      <c r="F45" s="68"/>
      <c r="G45" s="69" t="s">
        <v>535</v>
      </c>
      <c r="H45" s="70" t="s">
        <v>1404</v>
      </c>
      <c r="I45" s="67" t="s">
        <v>428</v>
      </c>
      <c r="J45" s="286">
        <v>2020</v>
      </c>
      <c r="K45" s="72" t="s">
        <v>155</v>
      </c>
      <c r="L45" s="73">
        <v>5</v>
      </c>
      <c r="M45" s="74" t="s">
        <v>140</v>
      </c>
      <c r="N45" s="75"/>
      <c r="O45" s="76"/>
      <c r="P45" s="77" t="s">
        <v>141</v>
      </c>
      <c r="Q45" s="78">
        <f>IF(P45="U",R45/1.2,R45)</f>
        <v>175</v>
      </c>
      <c r="R45" s="79">
        <v>210</v>
      </c>
      <c r="S45" s="80"/>
      <c r="T45" s="81"/>
      <c r="U45" s="82">
        <f>T45*Q45</f>
        <v>0</v>
      </c>
      <c r="V45" s="83">
        <f>T45*R45</f>
        <v>0</v>
      </c>
      <c r="W45" s="58"/>
      <c r="X45" s="84"/>
      <c r="Y45" s="85"/>
      <c r="Z45" s="86"/>
      <c r="AA45" s="87"/>
    </row>
    <row r="46" spans="1:27" ht="15.75" customHeight="1">
      <c r="A46" s="63" t="s">
        <v>131</v>
      </c>
      <c r="B46" s="64" t="s">
        <v>177</v>
      </c>
      <c r="C46" s="65" t="s">
        <v>178</v>
      </c>
      <c r="D46" s="66" t="s">
        <v>424</v>
      </c>
      <c r="E46" s="67" t="s">
        <v>534</v>
      </c>
      <c r="F46" s="68"/>
      <c r="G46" s="69" t="s">
        <v>1546</v>
      </c>
      <c r="H46" s="70" t="s">
        <v>1547</v>
      </c>
      <c r="I46" s="67" t="s">
        <v>428</v>
      </c>
      <c r="J46" s="286">
        <v>2003</v>
      </c>
      <c r="K46" s="72" t="s">
        <v>155</v>
      </c>
      <c r="L46" s="73">
        <v>1</v>
      </c>
      <c r="M46" s="74" t="s">
        <v>140</v>
      </c>
      <c r="N46" s="75"/>
      <c r="O46" s="76" t="s">
        <v>1548</v>
      </c>
      <c r="P46" s="77" t="s">
        <v>148</v>
      </c>
      <c r="Q46" s="78">
        <f>IF(P46="U",R46/1.2,R46)</f>
        <v>60</v>
      </c>
      <c r="R46" s="79">
        <v>60</v>
      </c>
      <c r="S46" s="80"/>
      <c r="T46" s="81"/>
      <c r="U46" s="82">
        <f>T46*Q46</f>
        <v>0</v>
      </c>
      <c r="V46" s="83">
        <f>T46*R46</f>
        <v>0</v>
      </c>
      <c r="W46" s="58"/>
      <c r="X46" s="84"/>
      <c r="Y46" s="85"/>
      <c r="Z46" s="86"/>
      <c r="AA46" s="87"/>
    </row>
    <row r="47" spans="1:27" ht="15.75" customHeight="1">
      <c r="A47" s="63" t="s">
        <v>131</v>
      </c>
      <c r="B47" s="64" t="s">
        <v>177</v>
      </c>
      <c r="C47" s="65" t="s">
        <v>178</v>
      </c>
      <c r="D47" s="66" t="s">
        <v>424</v>
      </c>
      <c r="E47" s="67" t="s">
        <v>534</v>
      </c>
      <c r="F47" s="68"/>
      <c r="G47" s="69" t="s">
        <v>553</v>
      </c>
      <c r="H47" s="70" t="s">
        <v>554</v>
      </c>
      <c r="I47" s="67" t="s">
        <v>428</v>
      </c>
      <c r="J47" s="286">
        <v>1993</v>
      </c>
      <c r="K47" s="72" t="s">
        <v>155</v>
      </c>
      <c r="L47" s="73">
        <v>1</v>
      </c>
      <c r="M47" s="74" t="s">
        <v>140</v>
      </c>
      <c r="N47" s="75"/>
      <c r="O47" s="76"/>
      <c r="P47" s="97" t="s">
        <v>148</v>
      </c>
      <c r="Q47" s="78">
        <f>IF(P47="U",R47/1.2,R47)</f>
        <v>130</v>
      </c>
      <c r="R47" s="79">
        <v>130</v>
      </c>
      <c r="S47" s="80"/>
      <c r="T47" s="81"/>
      <c r="U47" s="82">
        <f>T47*Q47</f>
        <v>0</v>
      </c>
      <c r="V47" s="83">
        <f>T47*R47</f>
        <v>0</v>
      </c>
      <c r="W47" s="58"/>
      <c r="X47" s="84"/>
      <c r="Y47" s="85"/>
      <c r="Z47" s="86"/>
      <c r="AA47" s="87"/>
    </row>
    <row r="48" spans="1:27" ht="15.75" customHeight="1">
      <c r="A48" s="63" t="s">
        <v>131</v>
      </c>
      <c r="B48" s="64" t="s">
        <v>177</v>
      </c>
      <c r="C48" s="65" t="s">
        <v>178</v>
      </c>
      <c r="D48" s="66" t="s">
        <v>424</v>
      </c>
      <c r="E48" s="67" t="s">
        <v>534</v>
      </c>
      <c r="F48" s="68"/>
      <c r="G48" s="69" t="s">
        <v>553</v>
      </c>
      <c r="H48" s="70" t="s">
        <v>554</v>
      </c>
      <c r="I48" s="67" t="s">
        <v>428</v>
      </c>
      <c r="J48" s="286">
        <v>1995</v>
      </c>
      <c r="K48" s="72" t="s">
        <v>155</v>
      </c>
      <c r="L48" s="73">
        <v>2</v>
      </c>
      <c r="M48" s="74" t="s">
        <v>140</v>
      </c>
      <c r="N48" s="75"/>
      <c r="O48" s="76"/>
      <c r="P48" s="97" t="s">
        <v>148</v>
      </c>
      <c r="Q48" s="78">
        <f>IF(P48="U",R48/1.2,R48)</f>
        <v>130</v>
      </c>
      <c r="R48" s="79">
        <v>130</v>
      </c>
      <c r="S48" s="80"/>
      <c r="T48" s="81"/>
      <c r="U48" s="82">
        <f>T48*Q48</f>
        <v>0</v>
      </c>
      <c r="V48" s="83">
        <f>T48*R48</f>
        <v>0</v>
      </c>
      <c r="W48" s="58"/>
      <c r="X48" s="84"/>
      <c r="Y48" s="85"/>
      <c r="Z48" s="86"/>
      <c r="AA48" s="87"/>
    </row>
    <row r="49" spans="1:27" ht="15.75" customHeight="1">
      <c r="A49" s="63" t="s">
        <v>131</v>
      </c>
      <c r="B49" s="64" t="s">
        <v>177</v>
      </c>
      <c r="C49" s="65" t="s">
        <v>178</v>
      </c>
      <c r="D49" s="66" t="s">
        <v>424</v>
      </c>
      <c r="E49" s="67" t="s">
        <v>534</v>
      </c>
      <c r="F49" s="68"/>
      <c r="G49" s="69" t="s">
        <v>1441</v>
      </c>
      <c r="H49" s="70" t="s">
        <v>1442</v>
      </c>
      <c r="I49" s="67" t="s">
        <v>428</v>
      </c>
      <c r="J49" s="286">
        <v>2015</v>
      </c>
      <c r="K49" s="72" t="s">
        <v>182</v>
      </c>
      <c r="L49" s="73">
        <v>1</v>
      </c>
      <c r="M49" s="74" t="s">
        <v>140</v>
      </c>
      <c r="N49" s="75"/>
      <c r="O49" s="76"/>
      <c r="P49" s="77" t="s">
        <v>141</v>
      </c>
      <c r="Q49" s="78">
        <f>IF(P49="U",R49/1.2,R49)</f>
        <v>51.666666666666671</v>
      </c>
      <c r="R49" s="79">
        <v>62</v>
      </c>
      <c r="S49" s="80"/>
      <c r="T49" s="81"/>
      <c r="U49" s="82">
        <f>T49*Q49</f>
        <v>0</v>
      </c>
      <c r="V49" s="83">
        <f>T49*R49</f>
        <v>0</v>
      </c>
      <c r="W49" s="58"/>
      <c r="X49" s="84"/>
      <c r="Y49" s="85"/>
      <c r="Z49" s="86"/>
      <c r="AA49" s="87"/>
    </row>
    <row r="50" spans="1:27" ht="15.75" customHeight="1">
      <c r="A50" s="63" t="s">
        <v>131</v>
      </c>
      <c r="B50" s="64" t="s">
        <v>177</v>
      </c>
      <c r="C50" s="65" t="s">
        <v>178</v>
      </c>
      <c r="D50" s="66" t="s">
        <v>424</v>
      </c>
      <c r="E50" s="67" t="s">
        <v>534</v>
      </c>
      <c r="F50" s="68"/>
      <c r="G50" s="69" t="s">
        <v>1441</v>
      </c>
      <c r="H50" s="70" t="s">
        <v>1659</v>
      </c>
      <c r="I50" s="67" t="s">
        <v>428</v>
      </c>
      <c r="J50" s="286">
        <v>1997</v>
      </c>
      <c r="K50" s="72" t="s">
        <v>182</v>
      </c>
      <c r="L50" s="73">
        <v>1</v>
      </c>
      <c r="M50" s="74" t="s">
        <v>708</v>
      </c>
      <c r="N50" s="75"/>
      <c r="O50" s="76"/>
      <c r="P50" s="77" t="s">
        <v>141</v>
      </c>
      <c r="Q50" s="78">
        <f>IF(P50="U",R50/1.2,R50)</f>
        <v>154.16666666666669</v>
      </c>
      <c r="R50" s="79">
        <v>185</v>
      </c>
      <c r="S50" s="80"/>
      <c r="T50" s="81"/>
      <c r="U50" s="82">
        <f>T50*Q50</f>
        <v>0</v>
      </c>
      <c r="V50" s="83">
        <f>T50*R50</f>
        <v>0</v>
      </c>
      <c r="W50" s="58"/>
      <c r="X50" s="84"/>
      <c r="Y50" s="85"/>
      <c r="Z50" s="86"/>
      <c r="AA50" s="87"/>
    </row>
    <row r="51" spans="1:27" ht="15.75" customHeight="1">
      <c r="A51" s="63" t="s">
        <v>131</v>
      </c>
      <c r="B51" s="64" t="s">
        <v>177</v>
      </c>
      <c r="C51" s="65" t="s">
        <v>133</v>
      </c>
      <c r="D51" s="66" t="s">
        <v>424</v>
      </c>
      <c r="E51" s="67" t="s">
        <v>942</v>
      </c>
      <c r="F51" s="68"/>
      <c r="G51" s="69" t="s">
        <v>1263</v>
      </c>
      <c r="H51" s="70" t="s">
        <v>1265</v>
      </c>
      <c r="I51" s="67" t="s">
        <v>428</v>
      </c>
      <c r="J51" s="286">
        <v>2022</v>
      </c>
      <c r="K51" s="72" t="s">
        <v>139</v>
      </c>
      <c r="L51" s="73">
        <v>2</v>
      </c>
      <c r="M51" s="74" t="s">
        <v>140</v>
      </c>
      <c r="N51" s="75"/>
      <c r="O51" s="76"/>
      <c r="P51" s="97" t="s">
        <v>148</v>
      </c>
      <c r="Q51" s="78">
        <f>IF(P51="U",R51/1.2,R51)</f>
        <v>135</v>
      </c>
      <c r="R51" s="79">
        <v>135</v>
      </c>
      <c r="S51" s="80"/>
      <c r="T51" s="81"/>
      <c r="U51" s="82">
        <f>T51*Q51</f>
        <v>0</v>
      </c>
      <c r="V51" s="83">
        <f>T51*R51</f>
        <v>0</v>
      </c>
      <c r="W51" s="58"/>
      <c r="X51" s="84"/>
      <c r="Y51" s="85"/>
      <c r="Z51" s="86"/>
      <c r="AA51" s="87"/>
    </row>
    <row r="52" spans="1:27" ht="15.75" customHeight="1">
      <c r="A52" s="63" t="s">
        <v>131</v>
      </c>
      <c r="B52" s="64" t="s">
        <v>177</v>
      </c>
      <c r="C52" s="65" t="s">
        <v>133</v>
      </c>
      <c r="D52" s="66" t="s">
        <v>424</v>
      </c>
      <c r="E52" s="67" t="s">
        <v>942</v>
      </c>
      <c r="F52" s="68"/>
      <c r="G52" s="69" t="s">
        <v>1263</v>
      </c>
      <c r="H52" s="70" t="s">
        <v>1264</v>
      </c>
      <c r="I52" s="67" t="s">
        <v>428</v>
      </c>
      <c r="J52" s="286">
        <v>2022</v>
      </c>
      <c r="K52" s="72" t="s">
        <v>139</v>
      </c>
      <c r="L52" s="73">
        <v>3</v>
      </c>
      <c r="M52" s="74" t="s">
        <v>140</v>
      </c>
      <c r="N52" s="75"/>
      <c r="O52" s="76"/>
      <c r="P52" s="97" t="s">
        <v>148</v>
      </c>
      <c r="Q52" s="78">
        <f>IF(P52="U",R52/1.2,R52)</f>
        <v>140</v>
      </c>
      <c r="R52" s="79">
        <v>140</v>
      </c>
      <c r="S52" s="80"/>
      <c r="T52" s="81"/>
      <c r="U52" s="82">
        <f>T52*Q52</f>
        <v>0</v>
      </c>
      <c r="V52" s="83">
        <f>T52*R52</f>
        <v>0</v>
      </c>
      <c r="W52" s="58"/>
      <c r="X52" s="84"/>
      <c r="Y52" s="85"/>
      <c r="Z52" s="86"/>
      <c r="AA52" s="87"/>
    </row>
    <row r="53" spans="1:27" ht="15.75" customHeight="1">
      <c r="A53" s="63" t="s">
        <v>131</v>
      </c>
      <c r="B53" s="64" t="s">
        <v>177</v>
      </c>
      <c r="C53" s="65" t="s">
        <v>178</v>
      </c>
      <c r="D53" s="66" t="s">
        <v>424</v>
      </c>
      <c r="E53" s="67" t="s">
        <v>942</v>
      </c>
      <c r="F53" s="68"/>
      <c r="G53" s="69" t="s">
        <v>1263</v>
      </c>
      <c r="H53" s="70" t="s">
        <v>1429</v>
      </c>
      <c r="I53" s="67" t="s">
        <v>428</v>
      </c>
      <c r="J53" s="286">
        <v>2016</v>
      </c>
      <c r="K53" s="72" t="s">
        <v>155</v>
      </c>
      <c r="L53" s="73">
        <v>4</v>
      </c>
      <c r="M53" s="74" t="s">
        <v>140</v>
      </c>
      <c r="N53" s="75"/>
      <c r="O53" s="76"/>
      <c r="P53" s="77" t="s">
        <v>141</v>
      </c>
      <c r="Q53" s="78">
        <f>IF(P53="U",R53/1.2,R53)</f>
        <v>191.66666666666669</v>
      </c>
      <c r="R53" s="79">
        <v>230</v>
      </c>
      <c r="S53" s="80"/>
      <c r="T53" s="81"/>
      <c r="U53" s="82">
        <f>T53*Q53</f>
        <v>0</v>
      </c>
      <c r="V53" s="83">
        <f>T53*R53</f>
        <v>0</v>
      </c>
      <c r="W53" s="58"/>
      <c r="X53" s="84"/>
      <c r="Y53" s="85"/>
      <c r="Z53" s="86"/>
      <c r="AA53" s="87"/>
    </row>
    <row r="54" spans="1:27" ht="15.75" customHeight="1">
      <c r="A54" s="63" t="s">
        <v>131</v>
      </c>
      <c r="B54" s="64" t="s">
        <v>177</v>
      </c>
      <c r="C54" s="65" t="s">
        <v>178</v>
      </c>
      <c r="D54" s="66" t="s">
        <v>424</v>
      </c>
      <c r="E54" s="67" t="s">
        <v>942</v>
      </c>
      <c r="F54" s="68"/>
      <c r="G54" s="69" t="s">
        <v>1263</v>
      </c>
      <c r="H54" s="70" t="s">
        <v>1429</v>
      </c>
      <c r="I54" s="67" t="s">
        <v>428</v>
      </c>
      <c r="J54" s="286">
        <v>2016</v>
      </c>
      <c r="K54" s="72" t="s">
        <v>155</v>
      </c>
      <c r="L54" s="73">
        <v>1</v>
      </c>
      <c r="M54" s="74" t="s">
        <v>140</v>
      </c>
      <c r="N54" s="75"/>
      <c r="O54" s="76"/>
      <c r="P54" s="77" t="s">
        <v>141</v>
      </c>
      <c r="Q54" s="78">
        <f>IF(P54="U",R54/1.2,R54)</f>
        <v>191.66666666666669</v>
      </c>
      <c r="R54" s="79">
        <v>230</v>
      </c>
      <c r="S54" s="80"/>
      <c r="T54" s="81"/>
      <c r="U54" s="82">
        <f>T54*Q54</f>
        <v>0</v>
      </c>
      <c r="V54" s="83">
        <f>T54*R54</f>
        <v>0</v>
      </c>
      <c r="W54" s="58"/>
      <c r="X54" s="84"/>
      <c r="Y54" s="85"/>
      <c r="Z54" s="86"/>
      <c r="AA54" s="87"/>
    </row>
    <row r="55" spans="1:27" ht="15.75" customHeight="1">
      <c r="A55" s="63" t="s">
        <v>131</v>
      </c>
      <c r="B55" s="64" t="s">
        <v>177</v>
      </c>
      <c r="C55" s="65" t="s">
        <v>178</v>
      </c>
      <c r="D55" s="66" t="s">
        <v>424</v>
      </c>
      <c r="E55" s="67" t="s">
        <v>942</v>
      </c>
      <c r="F55" s="68"/>
      <c r="G55" s="69" t="s">
        <v>1263</v>
      </c>
      <c r="H55" s="70" t="s">
        <v>1429</v>
      </c>
      <c r="I55" s="67" t="s">
        <v>428</v>
      </c>
      <c r="J55" s="286">
        <v>2016</v>
      </c>
      <c r="K55" s="72" t="s">
        <v>139</v>
      </c>
      <c r="L55" s="73">
        <v>2</v>
      </c>
      <c r="M55" s="74" t="s">
        <v>140</v>
      </c>
      <c r="N55" s="75"/>
      <c r="O55" s="76"/>
      <c r="P55" s="77" t="s">
        <v>141</v>
      </c>
      <c r="Q55" s="78">
        <f>IF(P55="U",R55/1.2,R55)</f>
        <v>416.66666666666669</v>
      </c>
      <c r="R55" s="79">
        <v>500</v>
      </c>
      <c r="S55" s="80"/>
      <c r="T55" s="81"/>
      <c r="U55" s="82">
        <f>T55*Q55</f>
        <v>0</v>
      </c>
      <c r="V55" s="83">
        <f>T55*R55</f>
        <v>0</v>
      </c>
      <c r="W55" s="58"/>
      <c r="X55" s="84"/>
      <c r="Y55" s="85"/>
      <c r="Z55" s="86"/>
      <c r="AA55" s="87"/>
    </row>
    <row r="56" spans="1:27" ht="15.75" customHeight="1">
      <c r="A56" s="63" t="s">
        <v>131</v>
      </c>
      <c r="B56" s="64" t="s">
        <v>177</v>
      </c>
      <c r="C56" s="65" t="s">
        <v>133</v>
      </c>
      <c r="D56" s="66" t="s">
        <v>424</v>
      </c>
      <c r="E56" s="67" t="s">
        <v>942</v>
      </c>
      <c r="F56" s="68"/>
      <c r="G56" s="69" t="s">
        <v>943</v>
      </c>
      <c r="H56" s="70" t="s">
        <v>1438</v>
      </c>
      <c r="I56" s="67" t="s">
        <v>428</v>
      </c>
      <c r="J56" s="286">
        <v>2018</v>
      </c>
      <c r="K56" s="72" t="s">
        <v>146</v>
      </c>
      <c r="L56" s="73">
        <v>1</v>
      </c>
      <c r="M56" s="74" t="s">
        <v>140</v>
      </c>
      <c r="N56" s="75"/>
      <c r="O56" s="76"/>
      <c r="P56" s="77" t="s">
        <v>141</v>
      </c>
      <c r="Q56" s="78">
        <f>IF(P56="U",R56/1.2,R56)</f>
        <v>258.33333333333337</v>
      </c>
      <c r="R56" s="79">
        <v>310</v>
      </c>
      <c r="S56" s="80"/>
      <c r="T56" s="81"/>
      <c r="U56" s="82">
        <f>T56*Q56</f>
        <v>0</v>
      </c>
      <c r="V56" s="83">
        <f>T56*R56</f>
        <v>0</v>
      </c>
      <c r="W56" s="58"/>
      <c r="X56" s="84"/>
      <c r="Y56" s="85"/>
      <c r="Z56" s="86"/>
      <c r="AA56" s="87"/>
    </row>
    <row r="57" spans="1:27" ht="15.75" customHeight="1">
      <c r="A57" s="63" t="s">
        <v>131</v>
      </c>
      <c r="B57" s="64" t="s">
        <v>177</v>
      </c>
      <c r="C57" s="65" t="s">
        <v>133</v>
      </c>
      <c r="D57" s="66" t="s">
        <v>424</v>
      </c>
      <c r="E57" s="67" t="s">
        <v>942</v>
      </c>
      <c r="F57" s="68"/>
      <c r="G57" s="69" t="s">
        <v>943</v>
      </c>
      <c r="H57" s="70" t="s">
        <v>944</v>
      </c>
      <c r="I57" s="67" t="s">
        <v>428</v>
      </c>
      <c r="J57" s="286">
        <v>2015</v>
      </c>
      <c r="K57" s="72" t="s">
        <v>146</v>
      </c>
      <c r="L57" s="73">
        <v>1</v>
      </c>
      <c r="M57" s="74" t="s">
        <v>140</v>
      </c>
      <c r="N57" s="75"/>
      <c r="O57" s="76"/>
      <c r="P57" s="97" t="s">
        <v>148</v>
      </c>
      <c r="Q57" s="78">
        <f>IF(P57="U",R57/1.2,R57)</f>
        <v>270</v>
      </c>
      <c r="R57" s="79">
        <v>270</v>
      </c>
      <c r="S57" s="80"/>
      <c r="T57" s="81"/>
      <c r="U57" s="82">
        <f>T57*Q57</f>
        <v>0</v>
      </c>
      <c r="V57" s="83">
        <f>T57*R57</f>
        <v>0</v>
      </c>
      <c r="W57" s="58"/>
      <c r="X57" s="84"/>
      <c r="Y57" s="85"/>
      <c r="Z57" s="86"/>
      <c r="AA57" s="87"/>
    </row>
    <row r="58" spans="1:27" ht="15.75" customHeight="1">
      <c r="A58" s="63" t="s">
        <v>131</v>
      </c>
      <c r="B58" s="64" t="s">
        <v>177</v>
      </c>
      <c r="C58" s="65" t="s">
        <v>133</v>
      </c>
      <c r="D58" s="66" t="s">
        <v>424</v>
      </c>
      <c r="E58" s="67" t="s">
        <v>942</v>
      </c>
      <c r="F58" s="68"/>
      <c r="G58" s="69" t="s">
        <v>1351</v>
      </c>
      <c r="H58" s="70" t="s">
        <v>1437</v>
      </c>
      <c r="I58" s="67" t="s">
        <v>428</v>
      </c>
      <c r="J58" s="286">
        <v>2016</v>
      </c>
      <c r="K58" s="72" t="s">
        <v>139</v>
      </c>
      <c r="L58" s="73">
        <v>1</v>
      </c>
      <c r="M58" s="74" t="s">
        <v>140</v>
      </c>
      <c r="N58" s="75"/>
      <c r="O58" s="76"/>
      <c r="P58" s="77" t="s">
        <v>148</v>
      </c>
      <c r="Q58" s="78">
        <f>IF(P58="U",R58/1.2,R58)</f>
        <v>450</v>
      </c>
      <c r="R58" s="79">
        <v>450</v>
      </c>
      <c r="S58" s="80"/>
      <c r="T58" s="81"/>
      <c r="U58" s="82">
        <f>T58*Q58</f>
        <v>0</v>
      </c>
      <c r="V58" s="83">
        <f>T58*R58</f>
        <v>0</v>
      </c>
      <c r="W58" s="58"/>
      <c r="X58" s="84"/>
      <c r="Y58" s="85"/>
      <c r="Z58" s="86"/>
      <c r="AA58" s="87"/>
    </row>
    <row r="59" spans="1:27" ht="15.75" customHeight="1">
      <c r="A59" s="63" t="s">
        <v>131</v>
      </c>
      <c r="B59" s="64" t="s">
        <v>177</v>
      </c>
      <c r="C59" s="65" t="s">
        <v>178</v>
      </c>
      <c r="D59" s="66" t="s">
        <v>424</v>
      </c>
      <c r="E59" s="67" t="s">
        <v>942</v>
      </c>
      <c r="F59" s="68"/>
      <c r="G59" s="69" t="s">
        <v>1351</v>
      </c>
      <c r="H59" s="70" t="s">
        <v>1353</v>
      </c>
      <c r="I59" s="67" t="s">
        <v>428</v>
      </c>
      <c r="J59" s="286">
        <v>2008</v>
      </c>
      <c r="K59" s="72" t="s">
        <v>182</v>
      </c>
      <c r="L59" s="73">
        <v>1</v>
      </c>
      <c r="M59" s="74" t="s">
        <v>140</v>
      </c>
      <c r="N59" s="75"/>
      <c r="O59" s="76"/>
      <c r="P59" s="77" t="s">
        <v>148</v>
      </c>
      <c r="Q59" s="78">
        <f>IF(P59="U",R59/1.2,R59)</f>
        <v>230</v>
      </c>
      <c r="R59" s="79">
        <v>230</v>
      </c>
      <c r="S59" s="80"/>
      <c r="T59" s="81"/>
      <c r="U59" s="82">
        <f>T59*Q59</f>
        <v>0</v>
      </c>
      <c r="V59" s="83">
        <f>T59*R59</f>
        <v>0</v>
      </c>
      <c r="W59" s="58"/>
      <c r="X59" s="84"/>
      <c r="Y59" s="85"/>
      <c r="Z59" s="86"/>
      <c r="AA59" s="87"/>
    </row>
    <row r="60" spans="1:27" ht="15.75" customHeight="1">
      <c r="A60" s="63" t="s">
        <v>131</v>
      </c>
      <c r="B60" s="64" t="s">
        <v>177</v>
      </c>
      <c r="C60" s="65" t="s">
        <v>178</v>
      </c>
      <c r="D60" s="66" t="s">
        <v>424</v>
      </c>
      <c r="E60" s="67" t="s">
        <v>942</v>
      </c>
      <c r="F60" s="68"/>
      <c r="G60" s="69" t="s">
        <v>1351</v>
      </c>
      <c r="H60" s="70" t="s">
        <v>1352</v>
      </c>
      <c r="I60" s="67" t="s">
        <v>428</v>
      </c>
      <c r="J60" s="286">
        <v>2009</v>
      </c>
      <c r="K60" s="72" t="s">
        <v>182</v>
      </c>
      <c r="L60" s="73">
        <v>1</v>
      </c>
      <c r="M60" s="74" t="s">
        <v>140</v>
      </c>
      <c r="N60" s="75"/>
      <c r="O60" s="76"/>
      <c r="P60" s="77" t="s">
        <v>148</v>
      </c>
      <c r="Q60" s="78">
        <f>IF(P60="U",R60/1.2,R60)</f>
        <v>230</v>
      </c>
      <c r="R60" s="79">
        <v>230</v>
      </c>
      <c r="S60" s="80"/>
      <c r="T60" s="81"/>
      <c r="U60" s="82">
        <f>T60*Q60</f>
        <v>0</v>
      </c>
      <c r="V60" s="83">
        <f>T60*R60</f>
        <v>0</v>
      </c>
      <c r="W60" s="58"/>
      <c r="X60" s="84"/>
      <c r="Y60" s="85"/>
      <c r="Z60" s="86"/>
      <c r="AA60" s="87"/>
    </row>
    <row r="61" spans="1:27" ht="15.75" customHeight="1">
      <c r="A61" s="63" t="s">
        <v>131</v>
      </c>
      <c r="B61" s="64" t="s">
        <v>177</v>
      </c>
      <c r="C61" s="65" t="s">
        <v>133</v>
      </c>
      <c r="D61" s="66" t="s">
        <v>424</v>
      </c>
      <c r="E61" s="67" t="s">
        <v>773</v>
      </c>
      <c r="F61" s="68"/>
      <c r="G61" s="69" t="s">
        <v>774</v>
      </c>
      <c r="H61" s="70" t="s">
        <v>775</v>
      </c>
      <c r="I61" s="67" t="s">
        <v>428</v>
      </c>
      <c r="J61" s="286">
        <v>2021</v>
      </c>
      <c r="K61" s="72" t="s">
        <v>139</v>
      </c>
      <c r="L61" s="73">
        <v>2</v>
      </c>
      <c r="M61" s="74" t="s">
        <v>140</v>
      </c>
      <c r="N61" s="75"/>
      <c r="O61" s="76"/>
      <c r="P61" s="97" t="s">
        <v>141</v>
      </c>
      <c r="Q61" s="78">
        <f>IF(P61="U",R61/1.2,R61)</f>
        <v>108.33333333333334</v>
      </c>
      <c r="R61" s="79">
        <v>130</v>
      </c>
      <c r="S61" s="80"/>
      <c r="T61" s="81"/>
      <c r="U61" s="82">
        <f>T61*Q61</f>
        <v>0</v>
      </c>
      <c r="V61" s="83">
        <f>T61*R61</f>
        <v>0</v>
      </c>
      <c r="W61" s="58"/>
      <c r="X61" s="84"/>
      <c r="Y61" s="85"/>
      <c r="Z61" s="86"/>
      <c r="AA61" s="87"/>
    </row>
    <row r="62" spans="1:27" ht="15.75" customHeight="1">
      <c r="A62" s="63" t="s">
        <v>131</v>
      </c>
      <c r="B62" s="64" t="s">
        <v>177</v>
      </c>
      <c r="C62" s="65" t="s">
        <v>133</v>
      </c>
      <c r="D62" s="66" t="s">
        <v>424</v>
      </c>
      <c r="E62" s="67" t="s">
        <v>773</v>
      </c>
      <c r="F62" s="68"/>
      <c r="G62" s="69" t="s">
        <v>1157</v>
      </c>
      <c r="H62" s="70" t="s">
        <v>1158</v>
      </c>
      <c r="I62" s="67" t="s">
        <v>428</v>
      </c>
      <c r="J62" s="286">
        <v>2022</v>
      </c>
      <c r="K62" s="72" t="s">
        <v>155</v>
      </c>
      <c r="L62" s="73">
        <v>24</v>
      </c>
      <c r="M62" s="74" t="s">
        <v>140</v>
      </c>
      <c r="N62" s="75"/>
      <c r="O62" s="76"/>
      <c r="P62" s="97" t="s">
        <v>141</v>
      </c>
      <c r="Q62" s="78">
        <f>IF(P62="U",R62/1.2,R62)</f>
        <v>58.333333333333336</v>
      </c>
      <c r="R62" s="79">
        <v>70</v>
      </c>
      <c r="S62" s="80"/>
      <c r="T62" s="81"/>
      <c r="U62" s="82">
        <f>T62*Q62</f>
        <v>0</v>
      </c>
      <c r="V62" s="83">
        <f>T62*R62</f>
        <v>0</v>
      </c>
      <c r="W62" s="58"/>
      <c r="X62" s="84"/>
      <c r="Y62" s="85"/>
      <c r="Z62" s="86"/>
      <c r="AA62" s="87"/>
    </row>
    <row r="63" spans="1:27" ht="15.75" customHeight="1">
      <c r="A63" s="63" t="s">
        <v>131</v>
      </c>
      <c r="B63" s="64" t="s">
        <v>177</v>
      </c>
      <c r="C63" s="65" t="s">
        <v>133</v>
      </c>
      <c r="D63" s="66" t="s">
        <v>424</v>
      </c>
      <c r="E63" s="67" t="s">
        <v>773</v>
      </c>
      <c r="F63" s="68"/>
      <c r="G63" s="69" t="s">
        <v>1157</v>
      </c>
      <c r="H63" s="70" t="s">
        <v>1158</v>
      </c>
      <c r="I63" s="67" t="s">
        <v>428</v>
      </c>
      <c r="J63" s="286">
        <v>2023</v>
      </c>
      <c r="K63" s="72" t="s">
        <v>155</v>
      </c>
      <c r="L63" s="73">
        <v>9</v>
      </c>
      <c r="M63" s="74" t="s">
        <v>140</v>
      </c>
      <c r="N63" s="75"/>
      <c r="O63" s="76"/>
      <c r="P63" s="97" t="s">
        <v>141</v>
      </c>
      <c r="Q63" s="78">
        <f>IF(P63="U",R63/1.2,R63)</f>
        <v>58.333333333333336</v>
      </c>
      <c r="R63" s="79">
        <v>70</v>
      </c>
      <c r="S63" s="80"/>
      <c r="T63" s="81"/>
      <c r="U63" s="82">
        <f>T63*Q63</f>
        <v>0</v>
      </c>
      <c r="V63" s="83">
        <f>T63*R63</f>
        <v>0</v>
      </c>
      <c r="W63" s="58"/>
      <c r="X63" s="84"/>
      <c r="Y63" s="85"/>
      <c r="Z63" s="86"/>
      <c r="AA63" s="87"/>
    </row>
    <row r="64" spans="1:27" ht="15.75" customHeight="1">
      <c r="A64" s="63" t="s">
        <v>131</v>
      </c>
      <c r="B64" s="64" t="s">
        <v>177</v>
      </c>
      <c r="C64" s="65" t="s">
        <v>133</v>
      </c>
      <c r="D64" s="66" t="s">
        <v>424</v>
      </c>
      <c r="E64" s="67" t="s">
        <v>773</v>
      </c>
      <c r="F64" s="68"/>
      <c r="G64" s="69" t="s">
        <v>1157</v>
      </c>
      <c r="H64" s="70" t="s">
        <v>1160</v>
      </c>
      <c r="I64" s="67" t="s">
        <v>428</v>
      </c>
      <c r="J64" s="286">
        <v>2022</v>
      </c>
      <c r="K64" s="72" t="s">
        <v>155</v>
      </c>
      <c r="L64" s="73">
        <v>24</v>
      </c>
      <c r="M64" s="74" t="s">
        <v>140</v>
      </c>
      <c r="N64" s="75"/>
      <c r="O64" s="76"/>
      <c r="P64" s="97" t="s">
        <v>141</v>
      </c>
      <c r="Q64" s="78">
        <f>IF(P64="U",R64/1.2,R64)</f>
        <v>34.166666666666671</v>
      </c>
      <c r="R64" s="79">
        <v>41</v>
      </c>
      <c r="S64" s="80"/>
      <c r="T64" s="81"/>
      <c r="U64" s="82">
        <f>T64*Q64</f>
        <v>0</v>
      </c>
      <c r="V64" s="83">
        <f>T64*R64</f>
        <v>0</v>
      </c>
      <c r="W64" s="58"/>
      <c r="X64" s="84"/>
      <c r="Y64" s="85"/>
      <c r="Z64" s="86"/>
      <c r="AA64" s="87"/>
    </row>
    <row r="65" spans="1:27" ht="15.75" customHeight="1">
      <c r="A65" s="63" t="s">
        <v>131</v>
      </c>
      <c r="B65" s="64" t="s">
        <v>177</v>
      </c>
      <c r="C65" s="65" t="s">
        <v>133</v>
      </c>
      <c r="D65" s="66" t="s">
        <v>424</v>
      </c>
      <c r="E65" s="67" t="s">
        <v>773</v>
      </c>
      <c r="F65" s="68"/>
      <c r="G65" s="69" t="s">
        <v>1157</v>
      </c>
      <c r="H65" s="70" t="s">
        <v>1160</v>
      </c>
      <c r="I65" s="67" t="s">
        <v>428</v>
      </c>
      <c r="J65" s="286">
        <v>2023</v>
      </c>
      <c r="K65" s="72" t="s">
        <v>155</v>
      </c>
      <c r="L65" s="73">
        <v>15</v>
      </c>
      <c r="M65" s="74" t="s">
        <v>140</v>
      </c>
      <c r="N65" s="75"/>
      <c r="O65" s="76"/>
      <c r="P65" s="97" t="s">
        <v>141</v>
      </c>
      <c r="Q65" s="78">
        <f>IF(P65="U",R65/1.2,R65)</f>
        <v>34.166666666666671</v>
      </c>
      <c r="R65" s="79">
        <v>41</v>
      </c>
      <c r="S65" s="80"/>
      <c r="T65" s="81"/>
      <c r="U65" s="82">
        <f>T65*Q65</f>
        <v>0</v>
      </c>
      <c r="V65" s="83">
        <f>T65*R65</f>
        <v>0</v>
      </c>
      <c r="W65" s="58"/>
      <c r="X65" s="84"/>
      <c r="Y65" s="85"/>
      <c r="Z65" s="86"/>
      <c r="AA65" s="87"/>
    </row>
    <row r="66" spans="1:27" ht="15.75" customHeight="1">
      <c r="A66" s="63" t="s">
        <v>131</v>
      </c>
      <c r="B66" s="64" t="s">
        <v>132</v>
      </c>
      <c r="C66" s="65" t="s">
        <v>133</v>
      </c>
      <c r="D66" s="66" t="s">
        <v>424</v>
      </c>
      <c r="E66" s="67" t="s">
        <v>773</v>
      </c>
      <c r="F66" s="68"/>
      <c r="G66" s="69" t="s">
        <v>1157</v>
      </c>
      <c r="H66" s="70" t="s">
        <v>1159</v>
      </c>
      <c r="I66" s="67" t="s">
        <v>138</v>
      </c>
      <c r="J66" s="286">
        <v>2022</v>
      </c>
      <c r="K66" s="72" t="s">
        <v>155</v>
      </c>
      <c r="L66" s="73">
        <v>24</v>
      </c>
      <c r="M66" s="74" t="s">
        <v>140</v>
      </c>
      <c r="N66" s="75"/>
      <c r="O66" s="76"/>
      <c r="P66" s="97" t="s">
        <v>141</v>
      </c>
      <c r="Q66" s="78">
        <f>IF(P66="U",R66/1.2,R66)</f>
        <v>29.166666666666668</v>
      </c>
      <c r="R66" s="79">
        <v>35</v>
      </c>
      <c r="S66" s="80"/>
      <c r="T66" s="81"/>
      <c r="U66" s="82">
        <f>T66*Q66</f>
        <v>0</v>
      </c>
      <c r="V66" s="83">
        <f>T66*R66</f>
        <v>0</v>
      </c>
      <c r="W66" s="58"/>
      <c r="X66" s="84"/>
      <c r="Y66" s="85"/>
      <c r="Z66" s="86"/>
      <c r="AA66" s="87"/>
    </row>
    <row r="67" spans="1:27" ht="15.75" customHeight="1">
      <c r="A67" s="63" t="s">
        <v>131</v>
      </c>
      <c r="B67" s="64" t="s">
        <v>177</v>
      </c>
      <c r="C67" s="65" t="s">
        <v>178</v>
      </c>
      <c r="D67" s="66" t="s">
        <v>424</v>
      </c>
      <c r="E67" s="67" t="s">
        <v>773</v>
      </c>
      <c r="F67" s="68"/>
      <c r="G67" s="69" t="s">
        <v>1535</v>
      </c>
      <c r="H67" s="70" t="s">
        <v>1549</v>
      </c>
      <c r="I67" s="67" t="s">
        <v>1261</v>
      </c>
      <c r="J67" s="286">
        <v>2008</v>
      </c>
      <c r="K67" s="72" t="s">
        <v>155</v>
      </c>
      <c r="L67" s="73">
        <v>3</v>
      </c>
      <c r="M67" s="74" t="s">
        <v>140</v>
      </c>
      <c r="N67" s="75"/>
      <c r="O67" s="76"/>
      <c r="P67" s="77" t="s">
        <v>148</v>
      </c>
      <c r="Q67" s="78">
        <f>IF(P67="U",R67/1.2,R67)</f>
        <v>40</v>
      </c>
      <c r="R67" s="79">
        <v>40</v>
      </c>
      <c r="S67" s="80"/>
      <c r="T67" s="81"/>
      <c r="U67" s="82">
        <f>T67*Q67</f>
        <v>0</v>
      </c>
      <c r="V67" s="83">
        <f>T67*R67</f>
        <v>0</v>
      </c>
      <c r="W67" s="58"/>
      <c r="X67" s="84"/>
      <c r="Y67" s="85"/>
      <c r="Z67" s="86"/>
      <c r="AA67" s="87"/>
    </row>
    <row r="68" spans="1:27" ht="15.75" customHeight="1">
      <c r="A68" s="63" t="s">
        <v>131</v>
      </c>
      <c r="B68" s="64" t="s">
        <v>177</v>
      </c>
      <c r="C68" s="65" t="s">
        <v>133</v>
      </c>
      <c r="D68" s="66" t="s">
        <v>424</v>
      </c>
      <c r="E68" s="67" t="s">
        <v>773</v>
      </c>
      <c r="F68" s="68"/>
      <c r="G68" s="69" t="s">
        <v>1535</v>
      </c>
      <c r="H68" s="70" t="s">
        <v>1550</v>
      </c>
      <c r="I68" s="67" t="s">
        <v>428</v>
      </c>
      <c r="J68" s="286">
        <v>2004</v>
      </c>
      <c r="K68" s="72" t="s">
        <v>155</v>
      </c>
      <c r="L68" s="73">
        <v>1</v>
      </c>
      <c r="M68" s="74" t="s">
        <v>140</v>
      </c>
      <c r="N68" s="75"/>
      <c r="O68" s="76"/>
      <c r="P68" s="77" t="s">
        <v>148</v>
      </c>
      <c r="Q68" s="78">
        <f>IF(P68="U",R68/1.2,R68)</f>
        <v>75</v>
      </c>
      <c r="R68" s="79">
        <v>75</v>
      </c>
      <c r="S68" s="80"/>
      <c r="T68" s="81"/>
      <c r="U68" s="82">
        <f>T68*Q68</f>
        <v>0</v>
      </c>
      <c r="V68" s="83">
        <f>T68*R68</f>
        <v>0</v>
      </c>
      <c r="W68" s="58"/>
      <c r="X68" s="84"/>
      <c r="Y68" s="85"/>
      <c r="Z68" s="86"/>
      <c r="AA68" s="87"/>
    </row>
    <row r="69" spans="1:27" ht="15.75" customHeight="1">
      <c r="A69" s="63" t="s">
        <v>131</v>
      </c>
      <c r="B69" s="64" t="s">
        <v>177</v>
      </c>
      <c r="C69" s="65" t="s">
        <v>133</v>
      </c>
      <c r="D69" s="66" t="s">
        <v>424</v>
      </c>
      <c r="E69" s="67" t="s">
        <v>773</v>
      </c>
      <c r="F69" s="68"/>
      <c r="G69" s="69" t="s">
        <v>1535</v>
      </c>
      <c r="H69" s="70" t="s">
        <v>1536</v>
      </c>
      <c r="I69" s="67" t="s">
        <v>428</v>
      </c>
      <c r="J69" s="286">
        <v>2008</v>
      </c>
      <c r="K69" s="72" t="s">
        <v>155</v>
      </c>
      <c r="L69" s="73">
        <v>2</v>
      </c>
      <c r="M69" s="74" t="s">
        <v>140</v>
      </c>
      <c r="N69" s="75"/>
      <c r="O69" s="76"/>
      <c r="P69" s="77" t="s">
        <v>148</v>
      </c>
      <c r="Q69" s="78">
        <f>IF(P69="U",R69/1.2,R69)</f>
        <v>110</v>
      </c>
      <c r="R69" s="79">
        <v>110</v>
      </c>
      <c r="S69" s="80"/>
      <c r="T69" s="81"/>
      <c r="U69" s="82">
        <f>T69*Q69</f>
        <v>0</v>
      </c>
      <c r="V69" s="83">
        <f>T69*R69</f>
        <v>0</v>
      </c>
      <c r="W69" s="58"/>
      <c r="X69" s="84"/>
      <c r="Y69" s="85"/>
      <c r="Z69" s="86"/>
      <c r="AA69" s="87"/>
    </row>
    <row r="70" spans="1:27" ht="15.75" customHeight="1">
      <c r="A70" s="63" t="s">
        <v>131</v>
      </c>
      <c r="B70" s="64" t="s">
        <v>177</v>
      </c>
      <c r="C70" s="65" t="s">
        <v>178</v>
      </c>
      <c r="D70" s="66" t="s">
        <v>424</v>
      </c>
      <c r="E70" s="67" t="s">
        <v>773</v>
      </c>
      <c r="F70" s="68"/>
      <c r="G70" s="69" t="s">
        <v>1535</v>
      </c>
      <c r="H70" s="70" t="s">
        <v>1551</v>
      </c>
      <c r="I70" s="67" t="s">
        <v>1261</v>
      </c>
      <c r="J70" s="286">
        <v>2009</v>
      </c>
      <c r="K70" s="72" t="s">
        <v>155</v>
      </c>
      <c r="L70" s="73">
        <v>1</v>
      </c>
      <c r="M70" s="74" t="s">
        <v>140</v>
      </c>
      <c r="N70" s="75"/>
      <c r="O70" s="76"/>
      <c r="P70" s="77" t="s">
        <v>148</v>
      </c>
      <c r="Q70" s="78">
        <f>IF(P70="U",R70/1.2,R70)</f>
        <v>40</v>
      </c>
      <c r="R70" s="79">
        <v>40</v>
      </c>
      <c r="S70" s="80"/>
      <c r="T70" s="81"/>
      <c r="U70" s="82">
        <f>T70*Q70</f>
        <v>0</v>
      </c>
      <c r="V70" s="83">
        <f>T70*R70</f>
        <v>0</v>
      </c>
      <c r="W70" s="58"/>
      <c r="X70" s="84"/>
      <c r="Y70" s="85"/>
      <c r="Z70" s="86"/>
      <c r="AA70" s="87"/>
    </row>
    <row r="71" spans="1:27" ht="15.75" customHeight="1">
      <c r="A71" s="63" t="s">
        <v>131</v>
      </c>
      <c r="B71" s="64" t="s">
        <v>132</v>
      </c>
      <c r="C71" s="65" t="s">
        <v>133</v>
      </c>
      <c r="D71" s="66" t="s">
        <v>424</v>
      </c>
      <c r="E71" s="67" t="s">
        <v>773</v>
      </c>
      <c r="F71" s="68"/>
      <c r="G71" s="69" t="s">
        <v>1256</v>
      </c>
      <c r="H71" s="70" t="s">
        <v>1257</v>
      </c>
      <c r="I71" s="67" t="s">
        <v>138</v>
      </c>
      <c r="J71" s="286">
        <v>2018</v>
      </c>
      <c r="K71" s="72" t="s">
        <v>155</v>
      </c>
      <c r="L71" s="73">
        <v>1</v>
      </c>
      <c r="M71" s="74" t="s">
        <v>140</v>
      </c>
      <c r="N71" s="75"/>
      <c r="O71" s="76"/>
      <c r="P71" s="97" t="s">
        <v>148</v>
      </c>
      <c r="Q71" s="78">
        <f>IF(P71="U",R71/1.2,R71)</f>
        <v>50</v>
      </c>
      <c r="R71" s="79">
        <v>50</v>
      </c>
      <c r="S71" s="80"/>
      <c r="T71" s="81"/>
      <c r="U71" s="82">
        <f>T71*Q71</f>
        <v>0</v>
      </c>
      <c r="V71" s="83">
        <f>T71*R71</f>
        <v>0</v>
      </c>
      <c r="W71" s="58"/>
      <c r="X71" s="84"/>
      <c r="Y71" s="85"/>
      <c r="Z71" s="86"/>
      <c r="AA71" s="87"/>
    </row>
    <row r="72" spans="1:27" ht="15.75" customHeight="1">
      <c r="A72" s="63" t="s">
        <v>131</v>
      </c>
      <c r="B72" s="64" t="s">
        <v>177</v>
      </c>
      <c r="C72" s="65" t="s">
        <v>133</v>
      </c>
      <c r="D72" s="66" t="s">
        <v>424</v>
      </c>
      <c r="E72" s="67" t="s">
        <v>773</v>
      </c>
      <c r="F72" s="68"/>
      <c r="G72" s="69" t="s">
        <v>1540</v>
      </c>
      <c r="H72" s="70" t="s">
        <v>1541</v>
      </c>
      <c r="I72" s="67" t="s">
        <v>428</v>
      </c>
      <c r="J72" s="286">
        <v>2009</v>
      </c>
      <c r="K72" s="72" t="s">
        <v>155</v>
      </c>
      <c r="L72" s="73">
        <v>2</v>
      </c>
      <c r="M72" s="74" t="s">
        <v>140</v>
      </c>
      <c r="N72" s="75"/>
      <c r="O72" s="76"/>
      <c r="P72" s="77" t="s">
        <v>148</v>
      </c>
      <c r="Q72" s="78">
        <f>IF(P72="U",R72/1.2,R72)</f>
        <v>30</v>
      </c>
      <c r="R72" s="79">
        <v>30</v>
      </c>
      <c r="S72" s="80"/>
      <c r="T72" s="81"/>
      <c r="U72" s="82">
        <f>T72*Q72</f>
        <v>0</v>
      </c>
      <c r="V72" s="83">
        <f>T72*R72</f>
        <v>0</v>
      </c>
      <c r="W72" s="58"/>
      <c r="X72" s="84"/>
      <c r="Y72" s="85"/>
      <c r="Z72" s="86"/>
      <c r="AA72" s="87"/>
    </row>
    <row r="73" spans="1:27" ht="15.75" customHeight="1">
      <c r="A73" s="63" t="s">
        <v>131</v>
      </c>
      <c r="B73" s="64" t="s">
        <v>177</v>
      </c>
      <c r="C73" s="65" t="s">
        <v>133</v>
      </c>
      <c r="D73" s="66" t="s">
        <v>424</v>
      </c>
      <c r="E73" s="67" t="s">
        <v>773</v>
      </c>
      <c r="F73" s="68"/>
      <c r="G73" s="69" t="s">
        <v>1540</v>
      </c>
      <c r="H73" s="70" t="s">
        <v>1542</v>
      </c>
      <c r="I73" s="67" t="s">
        <v>428</v>
      </c>
      <c r="J73" s="286">
        <v>2009</v>
      </c>
      <c r="K73" s="72" t="s">
        <v>155</v>
      </c>
      <c r="L73" s="73">
        <v>1</v>
      </c>
      <c r="M73" s="74" t="s">
        <v>140</v>
      </c>
      <c r="N73" s="75"/>
      <c r="O73" s="76"/>
      <c r="P73" s="77" t="s">
        <v>148</v>
      </c>
      <c r="Q73" s="78">
        <f>IF(P73="U",R73/1.2,R73)</f>
        <v>30</v>
      </c>
      <c r="R73" s="79">
        <v>30</v>
      </c>
      <c r="S73" s="80"/>
      <c r="T73" s="81"/>
      <c r="U73" s="82">
        <f>T73*Q73</f>
        <v>0</v>
      </c>
      <c r="V73" s="83">
        <f>T73*R73</f>
        <v>0</v>
      </c>
      <c r="W73" s="58"/>
      <c r="X73" s="84"/>
      <c r="Y73" s="85"/>
      <c r="Z73" s="86"/>
      <c r="AA73" s="87"/>
    </row>
    <row r="74" spans="1:27" ht="15.75" customHeight="1">
      <c r="A74" s="63" t="s">
        <v>131</v>
      </c>
      <c r="B74" s="64" t="s">
        <v>177</v>
      </c>
      <c r="C74" s="65" t="s">
        <v>133</v>
      </c>
      <c r="D74" s="66" t="s">
        <v>424</v>
      </c>
      <c r="E74" s="67" t="s">
        <v>773</v>
      </c>
      <c r="F74" s="68"/>
      <c r="G74" s="69" t="s">
        <v>1540</v>
      </c>
      <c r="H74" s="70" t="s">
        <v>1543</v>
      </c>
      <c r="I74" s="67" t="s">
        <v>428</v>
      </c>
      <c r="J74" s="286">
        <v>2010</v>
      </c>
      <c r="K74" s="72" t="s">
        <v>155</v>
      </c>
      <c r="L74" s="73">
        <v>1</v>
      </c>
      <c r="M74" s="74" t="s">
        <v>140</v>
      </c>
      <c r="N74" s="75"/>
      <c r="O74" s="76"/>
      <c r="P74" s="77" t="s">
        <v>148</v>
      </c>
      <c r="Q74" s="78">
        <f>IF(P74="U",R74/1.2,R74)</f>
        <v>50</v>
      </c>
      <c r="R74" s="79">
        <v>50</v>
      </c>
      <c r="S74" s="80"/>
      <c r="T74" s="81"/>
      <c r="U74" s="82">
        <f>T74*Q74</f>
        <v>0</v>
      </c>
      <c r="V74" s="83">
        <f>T74*R74</f>
        <v>0</v>
      </c>
      <c r="W74" s="58"/>
      <c r="X74" s="84"/>
      <c r="Y74" s="85"/>
      <c r="Z74" s="86"/>
      <c r="AA74" s="87"/>
    </row>
    <row r="75" spans="1:27" ht="15.75" customHeight="1">
      <c r="A75" s="63" t="s">
        <v>131</v>
      </c>
      <c r="B75" s="64" t="s">
        <v>177</v>
      </c>
      <c r="C75" s="65" t="s">
        <v>133</v>
      </c>
      <c r="D75" s="66" t="s">
        <v>424</v>
      </c>
      <c r="E75" s="67" t="s">
        <v>773</v>
      </c>
      <c r="F75" s="68"/>
      <c r="G75" s="69" t="s">
        <v>1279</v>
      </c>
      <c r="H75" s="70" t="s">
        <v>1280</v>
      </c>
      <c r="I75" s="67" t="s">
        <v>428</v>
      </c>
      <c r="J75" s="286">
        <v>2017</v>
      </c>
      <c r="K75" s="72" t="s">
        <v>139</v>
      </c>
      <c r="L75" s="73">
        <v>8</v>
      </c>
      <c r="M75" s="74" t="s">
        <v>140</v>
      </c>
      <c r="N75" s="75"/>
      <c r="O75" s="76"/>
      <c r="P75" s="77" t="s">
        <v>141</v>
      </c>
      <c r="Q75" s="78">
        <f>IF(P75="U",R75/1.2,R75)</f>
        <v>91.666666666666671</v>
      </c>
      <c r="R75" s="79">
        <v>110</v>
      </c>
      <c r="S75" s="80"/>
      <c r="T75" s="81"/>
      <c r="U75" s="82">
        <f>T75*Q75</f>
        <v>0</v>
      </c>
      <c r="V75" s="83">
        <f>T75*R75</f>
        <v>0</v>
      </c>
      <c r="W75" s="58"/>
      <c r="X75" s="84"/>
      <c r="Y75" s="85"/>
      <c r="Z75" s="86"/>
      <c r="AA75" s="87"/>
    </row>
    <row r="76" spans="1:27" ht="15.75" customHeight="1">
      <c r="A76" s="63" t="s">
        <v>131</v>
      </c>
      <c r="B76" s="64" t="s">
        <v>177</v>
      </c>
      <c r="C76" s="65" t="s">
        <v>133</v>
      </c>
      <c r="D76" s="66" t="s">
        <v>424</v>
      </c>
      <c r="E76" s="67" t="s">
        <v>773</v>
      </c>
      <c r="F76" s="68"/>
      <c r="G76" s="69" t="s">
        <v>1279</v>
      </c>
      <c r="H76" s="70" t="s">
        <v>1280</v>
      </c>
      <c r="I76" s="67" t="s">
        <v>428</v>
      </c>
      <c r="J76" s="286">
        <v>2018</v>
      </c>
      <c r="K76" s="72" t="s">
        <v>155</v>
      </c>
      <c r="L76" s="73">
        <v>24</v>
      </c>
      <c r="M76" s="74" t="s">
        <v>140</v>
      </c>
      <c r="N76" s="75"/>
      <c r="O76" s="76"/>
      <c r="P76" s="77" t="s">
        <v>141</v>
      </c>
      <c r="Q76" s="78">
        <f>IF(P76="U",R76/1.2,R76)</f>
        <v>45.833333333333336</v>
      </c>
      <c r="R76" s="79">
        <v>55</v>
      </c>
      <c r="S76" s="80"/>
      <c r="T76" s="81"/>
      <c r="U76" s="82">
        <f>T76*Q76</f>
        <v>0</v>
      </c>
      <c r="V76" s="83">
        <f>T76*R76</f>
        <v>0</v>
      </c>
      <c r="W76" s="58"/>
      <c r="X76" s="84"/>
      <c r="Y76" s="85"/>
      <c r="Z76" s="86"/>
      <c r="AA76" s="87"/>
    </row>
    <row r="77" spans="1:27" ht="15.75" customHeight="1">
      <c r="A77" s="63" t="s">
        <v>131</v>
      </c>
      <c r="B77" s="64" t="s">
        <v>177</v>
      </c>
      <c r="C77" s="65" t="s">
        <v>133</v>
      </c>
      <c r="D77" s="66" t="s">
        <v>424</v>
      </c>
      <c r="E77" s="67" t="s">
        <v>773</v>
      </c>
      <c r="F77" s="68"/>
      <c r="G77" s="69" t="s">
        <v>1279</v>
      </c>
      <c r="H77" s="70" t="s">
        <v>1280</v>
      </c>
      <c r="I77" s="67" t="s">
        <v>428</v>
      </c>
      <c r="J77" s="286">
        <v>2018</v>
      </c>
      <c r="K77" s="72" t="s">
        <v>155</v>
      </c>
      <c r="L77" s="73">
        <v>8</v>
      </c>
      <c r="M77" s="74" t="s">
        <v>140</v>
      </c>
      <c r="N77" s="75"/>
      <c r="O77" s="76"/>
      <c r="P77" s="77" t="s">
        <v>141</v>
      </c>
      <c r="Q77" s="78">
        <f>IF(P77="U",R77/1.2,R77)</f>
        <v>45.833333333333336</v>
      </c>
      <c r="R77" s="79">
        <v>55</v>
      </c>
      <c r="S77" s="80"/>
      <c r="T77" s="81"/>
      <c r="U77" s="82">
        <f>T77*Q77</f>
        <v>0</v>
      </c>
      <c r="V77" s="83">
        <f>T77*R77</f>
        <v>0</v>
      </c>
      <c r="W77" s="58"/>
      <c r="X77" s="84"/>
      <c r="Y77" s="85"/>
      <c r="Z77" s="86"/>
      <c r="AA77" s="87"/>
    </row>
    <row r="78" spans="1:27" ht="15.75" customHeight="1">
      <c r="A78" s="63" t="s">
        <v>131</v>
      </c>
      <c r="B78" s="64" t="s">
        <v>177</v>
      </c>
      <c r="C78" s="65" t="s">
        <v>133</v>
      </c>
      <c r="D78" s="66" t="s">
        <v>424</v>
      </c>
      <c r="E78" s="67" t="s">
        <v>773</v>
      </c>
      <c r="F78" s="68"/>
      <c r="G78" s="69" t="s">
        <v>1279</v>
      </c>
      <c r="H78" s="70" t="s">
        <v>1280</v>
      </c>
      <c r="I78" s="67" t="s">
        <v>428</v>
      </c>
      <c r="J78" s="286">
        <v>2019</v>
      </c>
      <c r="K78" s="72" t="s">
        <v>155</v>
      </c>
      <c r="L78" s="73">
        <v>2</v>
      </c>
      <c r="M78" s="74" t="s">
        <v>140</v>
      </c>
      <c r="N78" s="75"/>
      <c r="O78" s="76"/>
      <c r="P78" s="77" t="s">
        <v>141</v>
      </c>
      <c r="Q78" s="78">
        <f>IF(P78="U",R78/1.2,R78)</f>
        <v>45.833333333333336</v>
      </c>
      <c r="R78" s="79">
        <v>55</v>
      </c>
      <c r="S78" s="80"/>
      <c r="T78" s="81"/>
      <c r="U78" s="82">
        <f>T78*Q78</f>
        <v>0</v>
      </c>
      <c r="V78" s="83">
        <f>T78*R78</f>
        <v>0</v>
      </c>
      <c r="W78" s="58"/>
      <c r="X78" s="84"/>
      <c r="Y78" s="85"/>
      <c r="Z78" s="86"/>
      <c r="AA78" s="87"/>
    </row>
    <row r="79" spans="1:27" ht="15.75" customHeight="1">
      <c r="A79" s="63" t="s">
        <v>131</v>
      </c>
      <c r="B79" s="64" t="s">
        <v>177</v>
      </c>
      <c r="C79" s="65" t="s">
        <v>133</v>
      </c>
      <c r="D79" s="66" t="s">
        <v>424</v>
      </c>
      <c r="E79" s="67" t="s">
        <v>773</v>
      </c>
      <c r="F79" s="68"/>
      <c r="G79" s="69" t="s">
        <v>1279</v>
      </c>
      <c r="H79" s="70" t="s">
        <v>1701</v>
      </c>
      <c r="I79" s="67" t="s">
        <v>428</v>
      </c>
      <c r="J79" s="286">
        <v>2021</v>
      </c>
      <c r="K79" s="72" t="s">
        <v>155</v>
      </c>
      <c r="L79" s="73">
        <v>24</v>
      </c>
      <c r="M79" s="74" t="s">
        <v>140</v>
      </c>
      <c r="N79" s="75"/>
      <c r="O79" s="76"/>
      <c r="P79" s="77" t="s">
        <v>141</v>
      </c>
      <c r="Q79" s="78">
        <f>IF(P79="U",R79/1.2,R79)</f>
        <v>54.166666666666671</v>
      </c>
      <c r="R79" s="79">
        <v>65</v>
      </c>
      <c r="S79" s="80"/>
      <c r="T79" s="81"/>
      <c r="U79" s="82">
        <f>T79*Q79</f>
        <v>0</v>
      </c>
      <c r="V79" s="83">
        <f>T79*R79</f>
        <v>0</v>
      </c>
      <c r="W79" s="58"/>
      <c r="X79" s="84"/>
      <c r="Y79" s="85"/>
      <c r="Z79" s="86"/>
      <c r="AA79" s="87"/>
    </row>
    <row r="80" spans="1:27" ht="15.75" customHeight="1">
      <c r="A80" s="63" t="s">
        <v>131</v>
      </c>
      <c r="B80" s="64" t="s">
        <v>177</v>
      </c>
      <c r="C80" s="65" t="s">
        <v>133</v>
      </c>
      <c r="D80" s="66" t="s">
        <v>424</v>
      </c>
      <c r="E80" s="67" t="s">
        <v>773</v>
      </c>
      <c r="F80" s="68"/>
      <c r="G80" s="69" t="s">
        <v>1279</v>
      </c>
      <c r="H80" s="70" t="s">
        <v>1436</v>
      </c>
      <c r="I80" s="67" t="s">
        <v>428</v>
      </c>
      <c r="J80" s="286">
        <v>2018</v>
      </c>
      <c r="K80" s="72" t="s">
        <v>155</v>
      </c>
      <c r="L80" s="73">
        <v>19</v>
      </c>
      <c r="M80" s="74" t="s">
        <v>140</v>
      </c>
      <c r="N80" s="75"/>
      <c r="O80" s="76"/>
      <c r="P80" s="77" t="s">
        <v>141</v>
      </c>
      <c r="Q80" s="78">
        <f>IF(P80="U",R80/1.2,R80)</f>
        <v>45.833333333333336</v>
      </c>
      <c r="R80" s="79">
        <v>55</v>
      </c>
      <c r="S80" s="80"/>
      <c r="T80" s="81"/>
      <c r="U80" s="82">
        <f>T80*Q80</f>
        <v>0</v>
      </c>
      <c r="V80" s="83">
        <f>T80*R80</f>
        <v>0</v>
      </c>
      <c r="W80" s="58"/>
      <c r="X80" s="84"/>
      <c r="Y80" s="85"/>
      <c r="Z80" s="86"/>
      <c r="AA80" s="87"/>
    </row>
    <row r="81" spans="1:27" ht="15.75" customHeight="1">
      <c r="A81" s="63" t="s">
        <v>131</v>
      </c>
      <c r="B81" s="64" t="s">
        <v>177</v>
      </c>
      <c r="C81" s="65" t="s">
        <v>133</v>
      </c>
      <c r="D81" s="66" t="s">
        <v>424</v>
      </c>
      <c r="E81" s="67" t="s">
        <v>773</v>
      </c>
      <c r="F81" s="68"/>
      <c r="G81" s="69" t="s">
        <v>1279</v>
      </c>
      <c r="H81" s="70" t="s">
        <v>1436</v>
      </c>
      <c r="I81" s="67" t="s">
        <v>428</v>
      </c>
      <c r="J81" s="286">
        <v>2018</v>
      </c>
      <c r="K81" s="72" t="s">
        <v>139</v>
      </c>
      <c r="L81" s="73">
        <v>17</v>
      </c>
      <c r="M81" s="74" t="s">
        <v>140</v>
      </c>
      <c r="N81" s="75"/>
      <c r="O81" s="76"/>
      <c r="P81" s="77" t="s">
        <v>141</v>
      </c>
      <c r="Q81" s="78">
        <f>IF(P81="U",R81/1.2,R81)</f>
        <v>108.33333333333334</v>
      </c>
      <c r="R81" s="79">
        <v>130</v>
      </c>
      <c r="S81" s="80"/>
      <c r="T81" s="81"/>
      <c r="U81" s="82">
        <f>T81*Q81</f>
        <v>0</v>
      </c>
      <c r="V81" s="83">
        <f>T81*R81</f>
        <v>0</v>
      </c>
      <c r="W81" s="58"/>
      <c r="X81" s="84"/>
      <c r="Y81" s="85"/>
      <c r="Z81" s="86"/>
      <c r="AA81" s="87"/>
    </row>
    <row r="82" spans="1:27" ht="15.75" customHeight="1">
      <c r="A82" s="63" t="s">
        <v>131</v>
      </c>
      <c r="B82" s="64" t="s">
        <v>177</v>
      </c>
      <c r="C82" s="65" t="s">
        <v>133</v>
      </c>
      <c r="D82" s="66" t="s">
        <v>424</v>
      </c>
      <c r="E82" s="67" t="s">
        <v>773</v>
      </c>
      <c r="F82" s="68"/>
      <c r="G82" s="69" t="s">
        <v>1279</v>
      </c>
      <c r="H82" s="70" t="s">
        <v>1436</v>
      </c>
      <c r="I82" s="67" t="s">
        <v>428</v>
      </c>
      <c r="J82" s="286">
        <v>2021</v>
      </c>
      <c r="K82" s="72" t="s">
        <v>155</v>
      </c>
      <c r="L82" s="73">
        <v>24</v>
      </c>
      <c r="M82" s="74" t="s">
        <v>140</v>
      </c>
      <c r="N82" s="75"/>
      <c r="O82" s="76"/>
      <c r="P82" s="77" t="s">
        <v>141</v>
      </c>
      <c r="Q82" s="78">
        <f>IF(P82="U",R82/1.2,R82)</f>
        <v>58.333333333333336</v>
      </c>
      <c r="R82" s="79">
        <v>70</v>
      </c>
      <c r="S82" s="80"/>
      <c r="T82" s="81"/>
      <c r="U82" s="82">
        <f>T82*Q82</f>
        <v>0</v>
      </c>
      <c r="V82" s="83">
        <f>T82*R82</f>
        <v>0</v>
      </c>
      <c r="W82" s="58"/>
      <c r="X82" s="84"/>
      <c r="Y82" s="85"/>
      <c r="Z82" s="86"/>
      <c r="AA82" s="87"/>
    </row>
    <row r="83" spans="1:27" ht="15.75" customHeight="1">
      <c r="A83" s="63" t="s">
        <v>131</v>
      </c>
      <c r="B83" s="64" t="s">
        <v>177</v>
      </c>
      <c r="C83" s="65" t="s">
        <v>133</v>
      </c>
      <c r="D83" s="66" t="s">
        <v>424</v>
      </c>
      <c r="E83" s="67" t="s">
        <v>773</v>
      </c>
      <c r="F83" s="68"/>
      <c r="G83" s="69" t="s">
        <v>1279</v>
      </c>
      <c r="H83" s="70" t="s">
        <v>1700</v>
      </c>
      <c r="I83" s="67" t="s">
        <v>428</v>
      </c>
      <c r="J83" s="286">
        <v>2020</v>
      </c>
      <c r="K83" s="72" t="s">
        <v>155</v>
      </c>
      <c r="L83" s="73">
        <v>12</v>
      </c>
      <c r="M83" s="74" t="s">
        <v>140</v>
      </c>
      <c r="N83" s="75"/>
      <c r="O83" s="76"/>
      <c r="P83" s="77" t="s">
        <v>141</v>
      </c>
      <c r="Q83" s="78">
        <f>IF(P83="U",R83/1.2,R83)</f>
        <v>54.166666666666671</v>
      </c>
      <c r="R83" s="79">
        <v>65</v>
      </c>
      <c r="S83" s="80"/>
      <c r="T83" s="81"/>
      <c r="U83" s="82">
        <f>T83*Q83</f>
        <v>0</v>
      </c>
      <c r="V83" s="83">
        <f>T83*R83</f>
        <v>0</v>
      </c>
      <c r="W83" s="58"/>
      <c r="X83" s="84"/>
      <c r="Y83" s="85"/>
      <c r="Z83" s="86"/>
      <c r="AA83" s="87"/>
    </row>
    <row r="84" spans="1:27" ht="15.75" customHeight="1">
      <c r="A84" s="63" t="s">
        <v>131</v>
      </c>
      <c r="B84" s="64" t="s">
        <v>177</v>
      </c>
      <c r="C84" s="65" t="s">
        <v>133</v>
      </c>
      <c r="D84" s="66" t="s">
        <v>424</v>
      </c>
      <c r="E84" s="67" t="s">
        <v>773</v>
      </c>
      <c r="F84" s="68"/>
      <c r="G84" s="69" t="s">
        <v>1279</v>
      </c>
      <c r="H84" s="70" t="s">
        <v>1700</v>
      </c>
      <c r="I84" s="67" t="s">
        <v>428</v>
      </c>
      <c r="J84" s="286">
        <v>2021</v>
      </c>
      <c r="K84" s="72" t="s">
        <v>155</v>
      </c>
      <c r="L84" s="73">
        <v>24</v>
      </c>
      <c r="M84" s="74" t="s">
        <v>140</v>
      </c>
      <c r="N84" s="75"/>
      <c r="O84" s="76"/>
      <c r="P84" s="77" t="s">
        <v>141</v>
      </c>
      <c r="Q84" s="78">
        <f>IF(P84="U",R84/1.2,R84)</f>
        <v>54.166666666666671</v>
      </c>
      <c r="R84" s="79">
        <v>65</v>
      </c>
      <c r="S84" s="80"/>
      <c r="T84" s="81"/>
      <c r="U84" s="82">
        <f>T84*Q84</f>
        <v>0</v>
      </c>
      <c r="V84" s="83">
        <f>T84*R84</f>
        <v>0</v>
      </c>
      <c r="W84" s="58"/>
      <c r="X84" s="84"/>
      <c r="Y84" s="85"/>
      <c r="Z84" s="86"/>
      <c r="AA84" s="87"/>
    </row>
    <row r="85" spans="1:27" ht="15.75" customHeight="1">
      <c r="A85" s="63" t="s">
        <v>131</v>
      </c>
      <c r="B85" s="64" t="s">
        <v>177</v>
      </c>
      <c r="C85" s="65" t="s">
        <v>133</v>
      </c>
      <c r="D85" s="66" t="s">
        <v>424</v>
      </c>
      <c r="E85" s="67" t="s">
        <v>795</v>
      </c>
      <c r="F85" s="68"/>
      <c r="G85" s="69" t="s">
        <v>796</v>
      </c>
      <c r="H85" s="70" t="s">
        <v>1311</v>
      </c>
      <c r="I85" s="67" t="s">
        <v>428</v>
      </c>
      <c r="J85" s="286">
        <v>2018</v>
      </c>
      <c r="K85" s="72" t="s">
        <v>139</v>
      </c>
      <c r="L85" s="73">
        <v>1</v>
      </c>
      <c r="M85" s="74" t="s">
        <v>140</v>
      </c>
      <c r="N85" s="75"/>
      <c r="O85" s="76"/>
      <c r="P85" s="77" t="s">
        <v>141</v>
      </c>
      <c r="Q85" s="78">
        <f>IF(P85="U",R85/1.2,R85)</f>
        <v>100</v>
      </c>
      <c r="R85" s="79">
        <v>120</v>
      </c>
      <c r="S85" s="80"/>
      <c r="T85" s="81"/>
      <c r="U85" s="82">
        <f>T85*Q85</f>
        <v>0</v>
      </c>
      <c r="V85" s="83">
        <f>T85*R85</f>
        <v>0</v>
      </c>
      <c r="W85" s="58"/>
      <c r="X85" s="84"/>
      <c r="Y85" s="85"/>
      <c r="Z85" s="86"/>
      <c r="AA85" s="87"/>
    </row>
    <row r="86" spans="1:27" ht="15.75" customHeight="1">
      <c r="A86" s="63" t="s">
        <v>131</v>
      </c>
      <c r="B86" s="64" t="s">
        <v>177</v>
      </c>
      <c r="C86" s="65" t="s">
        <v>133</v>
      </c>
      <c r="D86" s="66" t="s">
        <v>424</v>
      </c>
      <c r="E86" s="67" t="s">
        <v>795</v>
      </c>
      <c r="F86" s="68"/>
      <c r="G86" s="69" t="s">
        <v>796</v>
      </c>
      <c r="H86" s="70" t="s">
        <v>1311</v>
      </c>
      <c r="I86" s="67" t="s">
        <v>428</v>
      </c>
      <c r="J86" s="286">
        <v>2021</v>
      </c>
      <c r="K86" s="72" t="s">
        <v>155</v>
      </c>
      <c r="L86" s="73">
        <v>8</v>
      </c>
      <c r="M86" s="74" t="s">
        <v>140</v>
      </c>
      <c r="N86" s="75"/>
      <c r="O86" s="76"/>
      <c r="P86" s="97" t="s">
        <v>141</v>
      </c>
      <c r="Q86" s="78">
        <f>IF(P86="U",R86/1.2,R86)</f>
        <v>54.166666666666671</v>
      </c>
      <c r="R86" s="79">
        <v>65</v>
      </c>
      <c r="S86" s="80"/>
      <c r="T86" s="81"/>
      <c r="U86" s="82">
        <f>T86*Q86</f>
        <v>0</v>
      </c>
      <c r="V86" s="83">
        <f>T86*R86</f>
        <v>0</v>
      </c>
      <c r="W86" s="58"/>
      <c r="X86" s="84"/>
      <c r="Y86" s="85"/>
      <c r="Z86" s="86"/>
      <c r="AA86" s="87"/>
    </row>
    <row r="87" spans="1:27" ht="15.75" customHeight="1">
      <c r="A87" s="63" t="s">
        <v>131</v>
      </c>
      <c r="B87" s="64" t="s">
        <v>177</v>
      </c>
      <c r="C87" s="65" t="s">
        <v>133</v>
      </c>
      <c r="D87" s="66" t="s">
        <v>424</v>
      </c>
      <c r="E87" s="67" t="s">
        <v>795</v>
      </c>
      <c r="F87" s="68"/>
      <c r="G87" s="69" t="s">
        <v>796</v>
      </c>
      <c r="H87" s="70" t="s">
        <v>797</v>
      </c>
      <c r="I87" s="67" t="s">
        <v>428</v>
      </c>
      <c r="J87" s="286">
        <v>2001</v>
      </c>
      <c r="K87" s="72" t="s">
        <v>155</v>
      </c>
      <c r="L87" s="73">
        <v>1</v>
      </c>
      <c r="M87" s="74" t="s">
        <v>497</v>
      </c>
      <c r="N87" s="75"/>
      <c r="O87" s="76"/>
      <c r="P87" s="97" t="s">
        <v>148</v>
      </c>
      <c r="Q87" s="78">
        <f>IF(P87="U",R87/1.2,R87)</f>
        <v>290</v>
      </c>
      <c r="R87" s="79">
        <v>290</v>
      </c>
      <c r="S87" s="80"/>
      <c r="T87" s="81"/>
      <c r="U87" s="82">
        <f>T87*Q87</f>
        <v>0</v>
      </c>
      <c r="V87" s="83">
        <f>T87*R87</f>
        <v>0</v>
      </c>
      <c r="W87" s="58"/>
      <c r="X87" s="84"/>
      <c r="Y87" s="85"/>
      <c r="Z87" s="86"/>
      <c r="AA87" s="87"/>
    </row>
    <row r="88" spans="1:27" ht="15.75" customHeight="1">
      <c r="A88" s="63" t="s">
        <v>131</v>
      </c>
      <c r="B88" s="64" t="s">
        <v>177</v>
      </c>
      <c r="C88" s="65" t="s">
        <v>133</v>
      </c>
      <c r="D88" s="66" t="s">
        <v>424</v>
      </c>
      <c r="E88" s="67" t="s">
        <v>795</v>
      </c>
      <c r="F88" s="68"/>
      <c r="G88" s="69" t="s">
        <v>796</v>
      </c>
      <c r="H88" s="70" t="s">
        <v>797</v>
      </c>
      <c r="I88" s="67" t="s">
        <v>428</v>
      </c>
      <c r="J88" s="286">
        <v>2010</v>
      </c>
      <c r="K88" s="72" t="s">
        <v>155</v>
      </c>
      <c r="L88" s="73">
        <v>3</v>
      </c>
      <c r="M88" s="74" t="s">
        <v>140</v>
      </c>
      <c r="N88" s="75"/>
      <c r="O88" s="76"/>
      <c r="P88" s="97" t="s">
        <v>148</v>
      </c>
      <c r="Q88" s="78">
        <f>IF(P88="U",R88/1.2,R88)</f>
        <v>350</v>
      </c>
      <c r="R88" s="79">
        <v>350</v>
      </c>
      <c r="S88" s="80"/>
      <c r="T88" s="81"/>
      <c r="U88" s="82">
        <f>T88*Q88</f>
        <v>0</v>
      </c>
      <c r="V88" s="83">
        <f>T88*R88</f>
        <v>0</v>
      </c>
      <c r="W88" s="58"/>
      <c r="X88" s="84"/>
      <c r="Y88" s="85"/>
      <c r="Z88" s="86"/>
      <c r="AA88" s="87"/>
    </row>
    <row r="89" spans="1:27" ht="15.75" customHeight="1">
      <c r="A89" s="63" t="s">
        <v>131</v>
      </c>
      <c r="B89" s="64" t="s">
        <v>177</v>
      </c>
      <c r="C89" s="65" t="s">
        <v>133</v>
      </c>
      <c r="D89" s="66" t="s">
        <v>424</v>
      </c>
      <c r="E89" s="67" t="s">
        <v>795</v>
      </c>
      <c r="F89" s="68"/>
      <c r="G89" s="69" t="s">
        <v>796</v>
      </c>
      <c r="H89" s="70" t="s">
        <v>797</v>
      </c>
      <c r="I89" s="67" t="s">
        <v>428</v>
      </c>
      <c r="J89" s="286">
        <v>2020</v>
      </c>
      <c r="K89" s="72" t="s">
        <v>155</v>
      </c>
      <c r="L89" s="73">
        <v>2</v>
      </c>
      <c r="M89" s="74" t="s">
        <v>140</v>
      </c>
      <c r="N89" s="75"/>
      <c r="O89" s="76"/>
      <c r="P89" s="77" t="s">
        <v>141</v>
      </c>
      <c r="Q89" s="78">
        <f>IF(P89="U",R89/1.2,R89)</f>
        <v>125</v>
      </c>
      <c r="R89" s="79">
        <v>150</v>
      </c>
      <c r="S89" s="80"/>
      <c r="T89" s="81"/>
      <c r="U89" s="82">
        <f>T89*Q89</f>
        <v>0</v>
      </c>
      <c r="V89" s="83">
        <f>T89*R89</f>
        <v>0</v>
      </c>
      <c r="W89" s="58"/>
      <c r="X89" s="84"/>
      <c r="Y89" s="85"/>
      <c r="Z89" s="86"/>
      <c r="AA89" s="87"/>
    </row>
    <row r="90" spans="1:27" ht="15.75" customHeight="1">
      <c r="A90" s="63" t="s">
        <v>131</v>
      </c>
      <c r="B90" s="64" t="s">
        <v>177</v>
      </c>
      <c r="C90" s="65" t="s">
        <v>133</v>
      </c>
      <c r="D90" s="66" t="s">
        <v>424</v>
      </c>
      <c r="E90" s="67" t="s">
        <v>795</v>
      </c>
      <c r="F90" s="68"/>
      <c r="G90" s="69" t="s">
        <v>796</v>
      </c>
      <c r="H90" s="70" t="s">
        <v>797</v>
      </c>
      <c r="I90" s="67" t="s">
        <v>428</v>
      </c>
      <c r="J90" s="286">
        <v>2020</v>
      </c>
      <c r="K90" s="72" t="s">
        <v>155</v>
      </c>
      <c r="L90" s="73">
        <v>2</v>
      </c>
      <c r="M90" s="74" t="s">
        <v>140</v>
      </c>
      <c r="N90" s="75"/>
      <c r="O90" s="76"/>
      <c r="P90" s="77" t="s">
        <v>148</v>
      </c>
      <c r="Q90" s="78">
        <f>IF(P90="U",R90/1.2,R90)</f>
        <v>150</v>
      </c>
      <c r="R90" s="79">
        <v>150</v>
      </c>
      <c r="S90" s="80"/>
      <c r="T90" s="81"/>
      <c r="U90" s="82">
        <f>T90*Q90</f>
        <v>0</v>
      </c>
      <c r="V90" s="83">
        <f>T90*R90</f>
        <v>0</v>
      </c>
      <c r="W90" s="58"/>
      <c r="X90" s="84"/>
      <c r="Y90" s="85"/>
      <c r="Z90" s="86"/>
      <c r="AA90" s="87"/>
    </row>
    <row r="91" spans="1:27" ht="15.75" customHeight="1">
      <c r="A91" s="63" t="s">
        <v>131</v>
      </c>
      <c r="B91" s="64" t="s">
        <v>177</v>
      </c>
      <c r="C91" s="65" t="s">
        <v>133</v>
      </c>
      <c r="D91" s="66" t="s">
        <v>424</v>
      </c>
      <c r="E91" s="67" t="s">
        <v>795</v>
      </c>
      <c r="F91" s="68"/>
      <c r="G91" s="69" t="s">
        <v>796</v>
      </c>
      <c r="H91" s="70" t="s">
        <v>797</v>
      </c>
      <c r="I91" s="67" t="s">
        <v>428</v>
      </c>
      <c r="J91" s="286">
        <v>2021</v>
      </c>
      <c r="K91" s="72" t="s">
        <v>155</v>
      </c>
      <c r="L91" s="73">
        <v>1</v>
      </c>
      <c r="M91" s="74" t="s">
        <v>140</v>
      </c>
      <c r="N91" s="75"/>
      <c r="O91" s="76"/>
      <c r="P91" s="77" t="s">
        <v>141</v>
      </c>
      <c r="Q91" s="78">
        <f>IF(P91="U",R91/1.2,R91)</f>
        <v>125</v>
      </c>
      <c r="R91" s="79">
        <v>150</v>
      </c>
      <c r="S91" s="80"/>
      <c r="T91" s="81"/>
      <c r="U91" s="82">
        <f>T91*Q91</f>
        <v>0</v>
      </c>
      <c r="V91" s="83">
        <f>T91*R91</f>
        <v>0</v>
      </c>
      <c r="W91" s="58"/>
      <c r="X91" s="84"/>
      <c r="Y91" s="85"/>
      <c r="Z91" s="86"/>
      <c r="AA91" s="87"/>
    </row>
    <row r="92" spans="1:27" ht="15.75" customHeight="1">
      <c r="A92" s="63" t="s">
        <v>131</v>
      </c>
      <c r="B92" s="64" t="s">
        <v>177</v>
      </c>
      <c r="C92" s="65" t="s">
        <v>133</v>
      </c>
      <c r="D92" s="66" t="s">
        <v>424</v>
      </c>
      <c r="E92" s="67" t="s">
        <v>795</v>
      </c>
      <c r="F92" s="68"/>
      <c r="G92" s="69" t="s">
        <v>796</v>
      </c>
      <c r="H92" s="70" t="s">
        <v>797</v>
      </c>
      <c r="I92" s="67" t="s">
        <v>428</v>
      </c>
      <c r="J92" s="286">
        <v>2021</v>
      </c>
      <c r="K92" s="72" t="s">
        <v>155</v>
      </c>
      <c r="L92" s="73">
        <v>3</v>
      </c>
      <c r="M92" s="74" t="s">
        <v>140</v>
      </c>
      <c r="N92" s="75"/>
      <c r="O92" s="76"/>
      <c r="P92" s="97" t="s">
        <v>141</v>
      </c>
      <c r="Q92" s="78">
        <f>IF(P92="U",R92/1.2,R92)</f>
        <v>125</v>
      </c>
      <c r="R92" s="79">
        <v>150</v>
      </c>
      <c r="S92" s="80"/>
      <c r="T92" s="81"/>
      <c r="U92" s="82">
        <f>T92*Q92</f>
        <v>0</v>
      </c>
      <c r="V92" s="83">
        <f>T92*R92</f>
        <v>0</v>
      </c>
      <c r="W92" s="58"/>
      <c r="X92" s="84"/>
      <c r="Y92" s="85"/>
      <c r="Z92" s="86"/>
      <c r="AA92" s="87"/>
    </row>
    <row r="93" spans="1:27" ht="15.75" customHeight="1">
      <c r="A93" s="63" t="s">
        <v>131</v>
      </c>
      <c r="B93" s="64" t="s">
        <v>177</v>
      </c>
      <c r="C93" s="65" t="s">
        <v>133</v>
      </c>
      <c r="D93" s="66" t="s">
        <v>424</v>
      </c>
      <c r="E93" s="67" t="s">
        <v>795</v>
      </c>
      <c r="F93" s="68"/>
      <c r="G93" s="69" t="s">
        <v>796</v>
      </c>
      <c r="H93" s="70" t="s">
        <v>797</v>
      </c>
      <c r="I93" s="67" t="s">
        <v>428</v>
      </c>
      <c r="J93" s="286">
        <v>2021</v>
      </c>
      <c r="K93" s="72" t="s">
        <v>155</v>
      </c>
      <c r="L93" s="73">
        <v>9</v>
      </c>
      <c r="M93" s="74" t="s">
        <v>140</v>
      </c>
      <c r="N93" s="75"/>
      <c r="O93" s="76"/>
      <c r="P93" s="97" t="s">
        <v>148</v>
      </c>
      <c r="Q93" s="78">
        <f>IF(P93="U",R93/1.2,R93)</f>
        <v>150</v>
      </c>
      <c r="R93" s="79">
        <v>150</v>
      </c>
      <c r="S93" s="80"/>
      <c r="T93" s="81"/>
      <c r="U93" s="82">
        <f>T93*Q93</f>
        <v>0</v>
      </c>
      <c r="V93" s="83">
        <f>T93*R93</f>
        <v>0</v>
      </c>
      <c r="W93" s="58"/>
      <c r="X93" s="84"/>
      <c r="Y93" s="85"/>
      <c r="Z93" s="86"/>
      <c r="AA93" s="87"/>
    </row>
    <row r="94" spans="1:27" ht="15.75" customHeight="1">
      <c r="A94" s="63" t="s">
        <v>131</v>
      </c>
      <c r="B94" s="64" t="s">
        <v>177</v>
      </c>
      <c r="C94" s="65" t="s">
        <v>133</v>
      </c>
      <c r="D94" s="66" t="s">
        <v>424</v>
      </c>
      <c r="E94" s="67" t="s">
        <v>795</v>
      </c>
      <c r="F94" s="68"/>
      <c r="G94" s="69" t="s">
        <v>796</v>
      </c>
      <c r="H94" s="70" t="s">
        <v>797</v>
      </c>
      <c r="I94" s="67" t="s">
        <v>428</v>
      </c>
      <c r="J94" s="286">
        <v>2022</v>
      </c>
      <c r="K94" s="72" t="s">
        <v>155</v>
      </c>
      <c r="L94" s="73">
        <v>5</v>
      </c>
      <c r="M94" s="74" t="s">
        <v>140</v>
      </c>
      <c r="N94" s="75"/>
      <c r="O94" s="76"/>
      <c r="P94" s="97" t="s">
        <v>141</v>
      </c>
      <c r="Q94" s="78">
        <f>IF(P94="U",R94/1.2,R94)</f>
        <v>116.66666666666667</v>
      </c>
      <c r="R94" s="79">
        <v>140</v>
      </c>
      <c r="S94" s="80"/>
      <c r="T94" s="81"/>
      <c r="U94" s="82">
        <f>T94*Q94</f>
        <v>0</v>
      </c>
      <c r="V94" s="83">
        <f>T94*R94</f>
        <v>0</v>
      </c>
      <c r="W94" s="58"/>
      <c r="X94" s="84"/>
      <c r="Y94" s="85"/>
      <c r="Z94" s="86"/>
      <c r="AA94" s="87"/>
    </row>
    <row r="95" spans="1:27" ht="15.75" customHeight="1">
      <c r="A95" s="63" t="s">
        <v>131</v>
      </c>
      <c r="B95" s="64" t="s">
        <v>177</v>
      </c>
      <c r="C95" s="65" t="s">
        <v>133</v>
      </c>
      <c r="D95" s="66" t="s">
        <v>424</v>
      </c>
      <c r="E95" s="67" t="s">
        <v>795</v>
      </c>
      <c r="F95" s="68"/>
      <c r="G95" s="69" t="s">
        <v>796</v>
      </c>
      <c r="H95" s="70" t="s">
        <v>797</v>
      </c>
      <c r="I95" s="67" t="s">
        <v>428</v>
      </c>
      <c r="J95" s="286">
        <v>2022</v>
      </c>
      <c r="K95" s="72" t="s">
        <v>155</v>
      </c>
      <c r="L95" s="73">
        <v>1</v>
      </c>
      <c r="M95" s="74" t="s">
        <v>140</v>
      </c>
      <c r="N95" s="75"/>
      <c r="O95" s="76"/>
      <c r="P95" s="77" t="s">
        <v>141</v>
      </c>
      <c r="Q95" s="78">
        <f>IF(P95="U",R95/1.2,R95)</f>
        <v>116.66666666666667</v>
      </c>
      <c r="R95" s="79">
        <v>140</v>
      </c>
      <c r="S95" s="80"/>
      <c r="T95" s="81"/>
      <c r="U95" s="82">
        <f>T95*Q95</f>
        <v>0</v>
      </c>
      <c r="V95" s="83">
        <f>T95*R95</f>
        <v>0</v>
      </c>
      <c r="W95" s="58"/>
      <c r="X95" s="84"/>
      <c r="Y95" s="85"/>
      <c r="Z95" s="86"/>
      <c r="AA95" s="87"/>
    </row>
    <row r="96" spans="1:27" ht="15.75" customHeight="1">
      <c r="A96" s="63" t="s">
        <v>131</v>
      </c>
      <c r="B96" s="64" t="s">
        <v>177</v>
      </c>
      <c r="C96" s="65" t="s">
        <v>133</v>
      </c>
      <c r="D96" s="66" t="s">
        <v>424</v>
      </c>
      <c r="E96" s="67" t="s">
        <v>795</v>
      </c>
      <c r="F96" s="68"/>
      <c r="G96" s="69" t="s">
        <v>796</v>
      </c>
      <c r="H96" s="70" t="s">
        <v>1670</v>
      </c>
      <c r="I96" s="67" t="s">
        <v>428</v>
      </c>
      <c r="J96" s="286">
        <v>1983</v>
      </c>
      <c r="K96" s="72" t="s">
        <v>155</v>
      </c>
      <c r="L96" s="73">
        <v>1</v>
      </c>
      <c r="M96" s="74" t="s">
        <v>140</v>
      </c>
      <c r="N96" s="75"/>
      <c r="O96" s="76"/>
      <c r="P96" s="77" t="s">
        <v>148</v>
      </c>
      <c r="Q96" s="78">
        <f>IF(P96="U",R96/1.2,R96)</f>
        <v>320</v>
      </c>
      <c r="R96" s="79">
        <v>320</v>
      </c>
      <c r="S96" s="80"/>
      <c r="T96" s="81"/>
      <c r="U96" s="82">
        <f>T96*Q96</f>
        <v>0</v>
      </c>
      <c r="V96" s="83">
        <f>T96*R96</f>
        <v>0</v>
      </c>
      <c r="W96" s="58"/>
      <c r="X96" s="84"/>
      <c r="Y96" s="85"/>
      <c r="Z96" s="86"/>
      <c r="AA96" s="87"/>
    </row>
    <row r="97" spans="1:27" ht="15.75" customHeight="1">
      <c r="A97" s="63" t="s">
        <v>131</v>
      </c>
      <c r="B97" s="64" t="s">
        <v>177</v>
      </c>
      <c r="C97" s="65" t="s">
        <v>133</v>
      </c>
      <c r="D97" s="66" t="s">
        <v>424</v>
      </c>
      <c r="E97" s="67" t="s">
        <v>795</v>
      </c>
      <c r="F97" s="68"/>
      <c r="G97" s="69" t="s">
        <v>796</v>
      </c>
      <c r="H97" s="70" t="s">
        <v>1212</v>
      </c>
      <c r="I97" s="67" t="s">
        <v>428</v>
      </c>
      <c r="J97" s="286">
        <v>2022</v>
      </c>
      <c r="K97" s="72" t="s">
        <v>155</v>
      </c>
      <c r="L97" s="73">
        <v>4</v>
      </c>
      <c r="M97" s="74" t="s">
        <v>140</v>
      </c>
      <c r="N97" s="75"/>
      <c r="O97" s="76"/>
      <c r="P97" s="97" t="s">
        <v>141</v>
      </c>
      <c r="Q97" s="78">
        <f>IF(P97="U",R97/1.2,R97)</f>
        <v>16.666666666666668</v>
      </c>
      <c r="R97" s="79">
        <v>20</v>
      </c>
      <c r="S97" s="80"/>
      <c r="T97" s="81"/>
      <c r="U97" s="82">
        <f>T97*Q97</f>
        <v>0</v>
      </c>
      <c r="V97" s="83">
        <f>T97*R97</f>
        <v>0</v>
      </c>
      <c r="W97" s="58"/>
      <c r="X97" s="84"/>
      <c r="Y97" s="85"/>
      <c r="Z97" s="86"/>
      <c r="AA97" s="87"/>
    </row>
    <row r="98" spans="1:27" ht="15.75" customHeight="1">
      <c r="A98" s="63" t="s">
        <v>131</v>
      </c>
      <c r="B98" s="64" t="s">
        <v>177</v>
      </c>
      <c r="C98" s="65" t="s">
        <v>178</v>
      </c>
      <c r="D98" s="66" t="s">
        <v>424</v>
      </c>
      <c r="E98" s="67" t="s">
        <v>795</v>
      </c>
      <c r="F98" s="68"/>
      <c r="G98" s="69" t="s">
        <v>796</v>
      </c>
      <c r="H98" s="70" t="s">
        <v>1211</v>
      </c>
      <c r="I98" s="67" t="s">
        <v>428</v>
      </c>
      <c r="J98" s="286">
        <v>2022</v>
      </c>
      <c r="K98" s="72" t="s">
        <v>155</v>
      </c>
      <c r="L98" s="73">
        <v>14</v>
      </c>
      <c r="M98" s="74" t="s">
        <v>140</v>
      </c>
      <c r="N98" s="75"/>
      <c r="O98" s="76"/>
      <c r="P98" s="97" t="s">
        <v>141</v>
      </c>
      <c r="Q98" s="78">
        <f>IF(P98="U",R98/1.2,R98)</f>
        <v>16.666666666666668</v>
      </c>
      <c r="R98" s="79">
        <v>20</v>
      </c>
      <c r="S98" s="80"/>
      <c r="T98" s="81"/>
      <c r="U98" s="82">
        <f>T98*Q98</f>
        <v>0</v>
      </c>
      <c r="V98" s="83">
        <f>T98*R98</f>
        <v>0</v>
      </c>
      <c r="W98" s="58"/>
      <c r="X98" s="84"/>
      <c r="Y98" s="85"/>
      <c r="Z98" s="86"/>
      <c r="AA98" s="87"/>
    </row>
    <row r="99" spans="1:27" ht="15.75" customHeight="1">
      <c r="A99" s="63" t="s">
        <v>131</v>
      </c>
      <c r="B99" s="64" t="s">
        <v>177</v>
      </c>
      <c r="C99" s="65" t="s">
        <v>133</v>
      </c>
      <c r="D99" s="66" t="s">
        <v>424</v>
      </c>
      <c r="E99" s="67" t="s">
        <v>795</v>
      </c>
      <c r="F99" s="68"/>
      <c r="G99" s="69" t="s">
        <v>796</v>
      </c>
      <c r="H99" s="70" t="s">
        <v>1213</v>
      </c>
      <c r="I99" s="67" t="s">
        <v>428</v>
      </c>
      <c r="J99" s="286">
        <v>2022</v>
      </c>
      <c r="K99" s="72" t="s">
        <v>155</v>
      </c>
      <c r="L99" s="73">
        <v>24</v>
      </c>
      <c r="M99" s="74" t="s">
        <v>140</v>
      </c>
      <c r="N99" s="75"/>
      <c r="O99" s="76"/>
      <c r="P99" s="97" t="s">
        <v>141</v>
      </c>
      <c r="Q99" s="78">
        <f>IF(P99="U",R99/1.2,R99)</f>
        <v>16.666666666666668</v>
      </c>
      <c r="R99" s="79">
        <v>20</v>
      </c>
      <c r="S99" s="80"/>
      <c r="T99" s="81"/>
      <c r="U99" s="82">
        <f>T99*Q99</f>
        <v>0</v>
      </c>
      <c r="V99" s="83">
        <f>T99*R99</f>
        <v>0</v>
      </c>
      <c r="W99" s="58"/>
      <c r="X99" s="84"/>
      <c r="Y99" s="85"/>
      <c r="Z99" s="86"/>
      <c r="AA99" s="87"/>
    </row>
    <row r="100" spans="1:27" ht="15.75" customHeight="1">
      <c r="A100" s="63" t="s">
        <v>131</v>
      </c>
      <c r="B100" s="64" t="s">
        <v>177</v>
      </c>
      <c r="C100" s="65" t="s">
        <v>133</v>
      </c>
      <c r="D100" s="66" t="s">
        <v>424</v>
      </c>
      <c r="E100" s="67" t="s">
        <v>795</v>
      </c>
      <c r="F100" s="68"/>
      <c r="G100" s="69" t="s">
        <v>796</v>
      </c>
      <c r="H100" s="70" t="s">
        <v>1214</v>
      </c>
      <c r="I100" s="67" t="s">
        <v>428</v>
      </c>
      <c r="J100" s="286">
        <v>2022</v>
      </c>
      <c r="K100" s="72" t="s">
        <v>155</v>
      </c>
      <c r="L100" s="73">
        <v>16</v>
      </c>
      <c r="M100" s="74" t="s">
        <v>140</v>
      </c>
      <c r="N100" s="75"/>
      <c r="O100" s="76"/>
      <c r="P100" s="97" t="s">
        <v>141</v>
      </c>
      <c r="Q100" s="78">
        <f>IF(P100="U",R100/1.2,R100)</f>
        <v>16.666666666666668</v>
      </c>
      <c r="R100" s="79">
        <v>20</v>
      </c>
      <c r="S100" s="80"/>
      <c r="T100" s="81"/>
      <c r="U100" s="82">
        <f>T100*Q100</f>
        <v>0</v>
      </c>
      <c r="V100" s="83">
        <f>T100*R100</f>
        <v>0</v>
      </c>
      <c r="W100" s="58"/>
      <c r="X100" s="84"/>
      <c r="Y100" s="85"/>
      <c r="Z100" s="86"/>
      <c r="AA100" s="87"/>
    </row>
    <row r="101" spans="1:27" ht="15.75" customHeight="1">
      <c r="A101" s="63" t="s">
        <v>131</v>
      </c>
      <c r="B101" s="64" t="s">
        <v>177</v>
      </c>
      <c r="C101" s="65" t="s">
        <v>133</v>
      </c>
      <c r="D101" s="66" t="s">
        <v>424</v>
      </c>
      <c r="E101" s="67" t="s">
        <v>795</v>
      </c>
      <c r="F101" s="68"/>
      <c r="G101" s="69" t="s">
        <v>796</v>
      </c>
      <c r="H101" s="70" t="s">
        <v>1215</v>
      </c>
      <c r="I101" s="67" t="s">
        <v>428</v>
      </c>
      <c r="J101" s="286">
        <v>2020</v>
      </c>
      <c r="K101" s="72" t="s">
        <v>155</v>
      </c>
      <c r="L101" s="73">
        <v>6</v>
      </c>
      <c r="M101" s="74" t="s">
        <v>140</v>
      </c>
      <c r="N101" s="75"/>
      <c r="O101" s="76"/>
      <c r="P101" s="77" t="s">
        <v>141</v>
      </c>
      <c r="Q101" s="78">
        <f>IF(P101="U",R101/1.2,R101)</f>
        <v>62.5</v>
      </c>
      <c r="R101" s="79">
        <v>75</v>
      </c>
      <c r="S101" s="80"/>
      <c r="T101" s="81"/>
      <c r="U101" s="82">
        <f>T101*Q101</f>
        <v>0</v>
      </c>
      <c r="V101" s="83">
        <f>T101*R101</f>
        <v>0</v>
      </c>
      <c r="W101" s="58"/>
      <c r="X101" s="84"/>
      <c r="Y101" s="85"/>
      <c r="Z101" s="86"/>
      <c r="AA101" s="87"/>
    </row>
    <row r="102" spans="1:27" ht="15.75" customHeight="1">
      <c r="A102" s="63" t="s">
        <v>131</v>
      </c>
      <c r="B102" s="64" t="s">
        <v>177</v>
      </c>
      <c r="C102" s="65" t="s">
        <v>133</v>
      </c>
      <c r="D102" s="66" t="s">
        <v>424</v>
      </c>
      <c r="E102" s="67" t="s">
        <v>795</v>
      </c>
      <c r="F102" s="68"/>
      <c r="G102" s="69" t="s">
        <v>796</v>
      </c>
      <c r="H102" s="70" t="s">
        <v>1215</v>
      </c>
      <c r="I102" s="67" t="s">
        <v>428</v>
      </c>
      <c r="J102" s="286">
        <v>2021</v>
      </c>
      <c r="K102" s="72" t="s">
        <v>155</v>
      </c>
      <c r="L102" s="73">
        <v>15</v>
      </c>
      <c r="M102" s="74" t="s">
        <v>140</v>
      </c>
      <c r="N102" s="75"/>
      <c r="O102" s="76"/>
      <c r="P102" s="97" t="s">
        <v>141</v>
      </c>
      <c r="Q102" s="78">
        <f>IF(P102="U",R102/1.2,R102)</f>
        <v>58.333333333333336</v>
      </c>
      <c r="R102" s="79">
        <v>70</v>
      </c>
      <c r="S102" s="80"/>
      <c r="T102" s="81"/>
      <c r="U102" s="82">
        <f>T102*Q102</f>
        <v>0</v>
      </c>
      <c r="V102" s="83">
        <f>T102*R102</f>
        <v>0</v>
      </c>
      <c r="W102" s="58"/>
      <c r="X102" s="84"/>
      <c r="Y102" s="85"/>
      <c r="Z102" s="86"/>
      <c r="AA102" s="87"/>
    </row>
    <row r="103" spans="1:27" ht="15.75" customHeight="1">
      <c r="A103" s="63" t="s">
        <v>131</v>
      </c>
      <c r="B103" s="64" t="s">
        <v>177</v>
      </c>
      <c r="C103" s="65" t="s">
        <v>133</v>
      </c>
      <c r="D103" s="66" t="s">
        <v>424</v>
      </c>
      <c r="E103" s="67" t="s">
        <v>795</v>
      </c>
      <c r="F103" s="68"/>
      <c r="G103" s="69" t="s">
        <v>796</v>
      </c>
      <c r="H103" s="70" t="s">
        <v>1215</v>
      </c>
      <c r="I103" s="67" t="s">
        <v>428</v>
      </c>
      <c r="J103" s="286">
        <v>2021</v>
      </c>
      <c r="K103" s="72" t="s">
        <v>155</v>
      </c>
      <c r="L103" s="73">
        <v>8</v>
      </c>
      <c r="M103" s="74" t="s">
        <v>140</v>
      </c>
      <c r="N103" s="75"/>
      <c r="O103" s="76"/>
      <c r="P103" s="97" t="s">
        <v>141</v>
      </c>
      <c r="Q103" s="78">
        <f>IF(P103="U",R103/1.2,R103)</f>
        <v>58.333333333333336</v>
      </c>
      <c r="R103" s="79">
        <v>70</v>
      </c>
      <c r="S103" s="80"/>
      <c r="T103" s="81"/>
      <c r="U103" s="82">
        <f>T103*Q103</f>
        <v>0</v>
      </c>
      <c r="V103" s="83">
        <f>T103*R103</f>
        <v>0</v>
      </c>
      <c r="W103" s="58"/>
      <c r="X103" s="84"/>
      <c r="Y103" s="85"/>
      <c r="Z103" s="86"/>
      <c r="AA103" s="87"/>
    </row>
    <row r="104" spans="1:27" ht="15.75" customHeight="1">
      <c r="A104" s="63" t="s">
        <v>131</v>
      </c>
      <c r="B104" s="64" t="s">
        <v>177</v>
      </c>
      <c r="C104" s="65" t="s">
        <v>133</v>
      </c>
      <c r="D104" s="66" t="s">
        <v>424</v>
      </c>
      <c r="E104" s="67" t="s">
        <v>795</v>
      </c>
      <c r="F104" s="68"/>
      <c r="G104" s="69" t="s">
        <v>796</v>
      </c>
      <c r="H104" s="70" t="s">
        <v>1215</v>
      </c>
      <c r="I104" s="67" t="s">
        <v>428</v>
      </c>
      <c r="J104" s="286">
        <v>2021</v>
      </c>
      <c r="K104" s="72" t="s">
        <v>139</v>
      </c>
      <c r="L104" s="73">
        <v>3</v>
      </c>
      <c r="M104" s="74" t="s">
        <v>140</v>
      </c>
      <c r="N104" s="75"/>
      <c r="O104" s="76"/>
      <c r="P104" s="97" t="s">
        <v>141</v>
      </c>
      <c r="Q104" s="78">
        <f>IF(P104="U",R104/1.2,R104)</f>
        <v>125</v>
      </c>
      <c r="R104" s="79">
        <v>150</v>
      </c>
      <c r="S104" s="80"/>
      <c r="T104" s="81"/>
      <c r="U104" s="82">
        <f>T104*Q104</f>
        <v>0</v>
      </c>
      <c r="V104" s="83">
        <f>T104*R104</f>
        <v>0</v>
      </c>
      <c r="W104" s="58"/>
      <c r="X104" s="84"/>
      <c r="Y104" s="85"/>
      <c r="Z104" s="86"/>
      <c r="AA104" s="87"/>
    </row>
    <row r="105" spans="1:27" ht="15.75" customHeight="1">
      <c r="A105" s="63" t="s">
        <v>131</v>
      </c>
      <c r="B105" s="64" t="s">
        <v>177</v>
      </c>
      <c r="C105" s="65" t="s">
        <v>133</v>
      </c>
      <c r="D105" s="66" t="s">
        <v>424</v>
      </c>
      <c r="E105" s="67" t="s">
        <v>795</v>
      </c>
      <c r="F105" s="68"/>
      <c r="G105" s="69" t="s">
        <v>796</v>
      </c>
      <c r="H105" s="70" t="s">
        <v>1215</v>
      </c>
      <c r="I105" s="67" t="s">
        <v>428</v>
      </c>
      <c r="J105" s="286">
        <v>2022</v>
      </c>
      <c r="K105" s="72" t="s">
        <v>155</v>
      </c>
      <c r="L105" s="73">
        <v>18</v>
      </c>
      <c r="M105" s="74" t="s">
        <v>140</v>
      </c>
      <c r="N105" s="75"/>
      <c r="O105" s="76"/>
      <c r="P105" s="97" t="s">
        <v>141</v>
      </c>
      <c r="Q105" s="78">
        <f>IF(P105="U",R105/1.2,R105)</f>
        <v>58.333333333333336</v>
      </c>
      <c r="R105" s="79">
        <v>70</v>
      </c>
      <c r="S105" s="80"/>
      <c r="T105" s="81"/>
      <c r="U105" s="82">
        <f>T105*Q105</f>
        <v>0</v>
      </c>
      <c r="V105" s="83">
        <f>T105*R105</f>
        <v>0</v>
      </c>
      <c r="W105" s="58"/>
      <c r="X105" s="84"/>
      <c r="Y105" s="85"/>
      <c r="Z105" s="86"/>
      <c r="AA105" s="87"/>
    </row>
    <row r="106" spans="1:27" ht="15.75" customHeight="1">
      <c r="A106" s="63" t="s">
        <v>131</v>
      </c>
      <c r="B106" s="64" t="s">
        <v>177</v>
      </c>
      <c r="C106" s="65" t="s">
        <v>133</v>
      </c>
      <c r="D106" s="66" t="s">
        <v>424</v>
      </c>
      <c r="E106" s="67" t="s">
        <v>795</v>
      </c>
      <c r="F106" s="68"/>
      <c r="G106" s="69" t="s">
        <v>796</v>
      </c>
      <c r="H106" s="70" t="s">
        <v>1215</v>
      </c>
      <c r="I106" s="67" t="s">
        <v>428</v>
      </c>
      <c r="J106" s="286">
        <v>2022</v>
      </c>
      <c r="K106" s="72" t="s">
        <v>139</v>
      </c>
      <c r="L106" s="73">
        <v>3</v>
      </c>
      <c r="M106" s="74" t="s">
        <v>140</v>
      </c>
      <c r="N106" s="75"/>
      <c r="O106" s="76"/>
      <c r="P106" s="97" t="s">
        <v>141</v>
      </c>
      <c r="Q106" s="78">
        <f>IF(P106="U",R106/1.2,R106)</f>
        <v>125</v>
      </c>
      <c r="R106" s="79">
        <v>150</v>
      </c>
      <c r="S106" s="80"/>
      <c r="T106" s="81"/>
      <c r="U106" s="82">
        <f>T106*Q106</f>
        <v>0</v>
      </c>
      <c r="V106" s="83">
        <f>T106*R106</f>
        <v>0</v>
      </c>
      <c r="W106" s="58"/>
      <c r="X106" s="84"/>
      <c r="Y106" s="85"/>
      <c r="Z106" s="86"/>
      <c r="AA106" s="87"/>
    </row>
    <row r="107" spans="1:27" ht="15.75" customHeight="1">
      <c r="A107" s="63" t="s">
        <v>131</v>
      </c>
      <c r="B107" s="64" t="s">
        <v>177</v>
      </c>
      <c r="C107" s="65" t="s">
        <v>133</v>
      </c>
      <c r="D107" s="66" t="s">
        <v>424</v>
      </c>
      <c r="E107" s="67" t="s">
        <v>795</v>
      </c>
      <c r="F107" s="68"/>
      <c r="G107" s="69" t="s">
        <v>796</v>
      </c>
      <c r="H107" s="70" t="s">
        <v>1304</v>
      </c>
      <c r="I107" s="67" t="s">
        <v>428</v>
      </c>
      <c r="J107" s="286">
        <v>2018</v>
      </c>
      <c r="K107" s="72" t="s">
        <v>155</v>
      </c>
      <c r="L107" s="73">
        <v>7</v>
      </c>
      <c r="M107" s="74" t="s">
        <v>140</v>
      </c>
      <c r="N107" s="75"/>
      <c r="O107" s="76"/>
      <c r="P107" s="97" t="s">
        <v>141</v>
      </c>
      <c r="Q107" s="78">
        <f>IF(P107="U",R107/1.2,R107)</f>
        <v>54.166666666666671</v>
      </c>
      <c r="R107" s="79">
        <v>65</v>
      </c>
      <c r="S107" s="80"/>
      <c r="T107" s="81"/>
      <c r="U107" s="82">
        <f>T107*Q107</f>
        <v>0</v>
      </c>
      <c r="V107" s="83">
        <f>T107*R107</f>
        <v>0</v>
      </c>
      <c r="W107" s="58"/>
      <c r="X107" s="84"/>
      <c r="Y107" s="85"/>
      <c r="Z107" s="86"/>
      <c r="AA107" s="87"/>
    </row>
    <row r="108" spans="1:27" ht="15.75" customHeight="1">
      <c r="A108" s="63" t="s">
        <v>131</v>
      </c>
      <c r="B108" s="64" t="s">
        <v>177</v>
      </c>
      <c r="C108" s="65" t="s">
        <v>133</v>
      </c>
      <c r="D108" s="66" t="s">
        <v>424</v>
      </c>
      <c r="E108" s="67" t="s">
        <v>795</v>
      </c>
      <c r="F108" s="68"/>
      <c r="G108" s="69" t="s">
        <v>796</v>
      </c>
      <c r="H108" s="70" t="s">
        <v>1304</v>
      </c>
      <c r="I108" s="67" t="s">
        <v>428</v>
      </c>
      <c r="J108" s="286">
        <v>2018</v>
      </c>
      <c r="K108" s="72" t="s">
        <v>155</v>
      </c>
      <c r="L108" s="73">
        <v>1</v>
      </c>
      <c r="M108" s="74" t="s">
        <v>140</v>
      </c>
      <c r="N108" s="75"/>
      <c r="O108" s="76"/>
      <c r="P108" s="77" t="s">
        <v>141</v>
      </c>
      <c r="Q108" s="78">
        <f>IF(P108="U",R108/1.2,R108)</f>
        <v>54.166666666666671</v>
      </c>
      <c r="R108" s="79">
        <v>65</v>
      </c>
      <c r="S108" s="80"/>
      <c r="T108" s="81"/>
      <c r="U108" s="82">
        <f>T108*Q108</f>
        <v>0</v>
      </c>
      <c r="V108" s="83">
        <f>T108*R108</f>
        <v>0</v>
      </c>
      <c r="W108" s="58"/>
      <c r="X108" s="84"/>
      <c r="Y108" s="85"/>
      <c r="Z108" s="86"/>
      <c r="AA108" s="87"/>
    </row>
    <row r="109" spans="1:27" ht="15.75" customHeight="1">
      <c r="A109" s="63" t="s">
        <v>131</v>
      </c>
      <c r="B109" s="64" t="s">
        <v>177</v>
      </c>
      <c r="C109" s="65" t="s">
        <v>178</v>
      </c>
      <c r="D109" s="66" t="s">
        <v>424</v>
      </c>
      <c r="E109" s="67" t="s">
        <v>795</v>
      </c>
      <c r="F109" s="68"/>
      <c r="G109" s="69" t="s">
        <v>1427</v>
      </c>
      <c r="H109" s="70" t="s">
        <v>1428</v>
      </c>
      <c r="I109" s="67" t="s">
        <v>428</v>
      </c>
      <c r="J109" s="286">
        <v>2007</v>
      </c>
      <c r="K109" s="72" t="s">
        <v>155</v>
      </c>
      <c r="L109" s="73">
        <v>1</v>
      </c>
      <c r="M109" s="74" t="s">
        <v>140</v>
      </c>
      <c r="N109" s="75"/>
      <c r="O109" s="76"/>
      <c r="P109" s="77" t="s">
        <v>141</v>
      </c>
      <c r="Q109" s="78">
        <f>IF(P109="U",R109/1.2,R109)</f>
        <v>125</v>
      </c>
      <c r="R109" s="79">
        <v>150</v>
      </c>
      <c r="S109" s="80"/>
      <c r="T109" s="81"/>
      <c r="U109" s="82">
        <f>T109*Q109</f>
        <v>0</v>
      </c>
      <c r="V109" s="83">
        <f>T109*R109</f>
        <v>0</v>
      </c>
      <c r="W109" s="58"/>
      <c r="X109" s="84"/>
      <c r="Y109" s="85"/>
      <c r="Z109" s="86"/>
      <c r="AA109" s="87"/>
    </row>
    <row r="110" spans="1:27" ht="15.75" customHeight="1">
      <c r="A110" s="63" t="s">
        <v>131</v>
      </c>
      <c r="B110" s="64" t="s">
        <v>132</v>
      </c>
      <c r="C110" s="65" t="s">
        <v>133</v>
      </c>
      <c r="D110" s="66" t="s">
        <v>424</v>
      </c>
      <c r="E110" s="67" t="s">
        <v>425</v>
      </c>
      <c r="F110" s="68"/>
      <c r="G110" s="69" t="s">
        <v>426</v>
      </c>
      <c r="H110" s="70" t="s">
        <v>1091</v>
      </c>
      <c r="I110" s="67" t="s">
        <v>138</v>
      </c>
      <c r="J110" s="286">
        <v>2021</v>
      </c>
      <c r="K110" s="72" t="s">
        <v>155</v>
      </c>
      <c r="L110" s="73">
        <v>1</v>
      </c>
      <c r="M110" s="74" t="s">
        <v>140</v>
      </c>
      <c r="N110" s="75"/>
      <c r="O110" s="76"/>
      <c r="P110" s="77" t="s">
        <v>141</v>
      </c>
      <c r="Q110" s="78">
        <f>IF(P110="U",R110/1.2,R110)</f>
        <v>20.833333333333336</v>
      </c>
      <c r="R110" s="79">
        <v>25</v>
      </c>
      <c r="S110" s="80"/>
      <c r="T110" s="81"/>
      <c r="U110" s="82">
        <f>T110*Q110</f>
        <v>0</v>
      </c>
      <c r="V110" s="83">
        <f>T110*R110</f>
        <v>0</v>
      </c>
      <c r="W110" s="58"/>
      <c r="X110" s="84"/>
      <c r="Y110" s="85"/>
      <c r="Z110" s="86"/>
      <c r="AA110" s="87"/>
    </row>
    <row r="111" spans="1:27" ht="15.75" customHeight="1">
      <c r="A111" s="63" t="s">
        <v>131</v>
      </c>
      <c r="B111" s="64" t="s">
        <v>132</v>
      </c>
      <c r="C111" s="65" t="s">
        <v>133</v>
      </c>
      <c r="D111" s="66" t="s">
        <v>424</v>
      </c>
      <c r="E111" s="67" t="s">
        <v>425</v>
      </c>
      <c r="F111" s="68"/>
      <c r="G111" s="69" t="s">
        <v>426</v>
      </c>
      <c r="H111" s="70" t="s">
        <v>1098</v>
      </c>
      <c r="I111" s="67" t="s">
        <v>145</v>
      </c>
      <c r="J111" s="286">
        <v>2023</v>
      </c>
      <c r="K111" s="72" t="s">
        <v>155</v>
      </c>
      <c r="L111" s="73">
        <v>1</v>
      </c>
      <c r="M111" s="74" t="s">
        <v>140</v>
      </c>
      <c r="N111" s="75"/>
      <c r="O111" s="76"/>
      <c r="P111" s="97" t="s">
        <v>141</v>
      </c>
      <c r="Q111" s="78">
        <f>IF(P111="U",R111/1.2,R111)</f>
        <v>14.583333333333334</v>
      </c>
      <c r="R111" s="79">
        <v>17.5</v>
      </c>
      <c r="S111" s="80"/>
      <c r="T111" s="81"/>
      <c r="U111" s="82">
        <f>T111*Q111</f>
        <v>0</v>
      </c>
      <c r="V111" s="83">
        <f>T111*R111</f>
        <v>0</v>
      </c>
      <c r="W111" s="58"/>
      <c r="X111" s="84"/>
      <c r="Y111" s="85"/>
      <c r="Z111" s="86"/>
      <c r="AA111" s="87"/>
    </row>
    <row r="112" spans="1:27" ht="15.75" customHeight="1">
      <c r="A112" s="63" t="s">
        <v>131</v>
      </c>
      <c r="B112" s="64" t="s">
        <v>132</v>
      </c>
      <c r="C112" s="65" t="s">
        <v>133</v>
      </c>
      <c r="D112" s="66" t="s">
        <v>424</v>
      </c>
      <c r="E112" s="67" t="s">
        <v>425</v>
      </c>
      <c r="F112" s="68"/>
      <c r="G112" s="69" t="s">
        <v>426</v>
      </c>
      <c r="H112" s="70" t="s">
        <v>1098</v>
      </c>
      <c r="I112" s="67" t="s">
        <v>145</v>
      </c>
      <c r="J112" s="286">
        <v>2023</v>
      </c>
      <c r="K112" s="72" t="s">
        <v>155</v>
      </c>
      <c r="L112" s="73">
        <v>3</v>
      </c>
      <c r="M112" s="74" t="s">
        <v>140</v>
      </c>
      <c r="N112" s="75"/>
      <c r="O112" s="76"/>
      <c r="P112" s="97" t="s">
        <v>141</v>
      </c>
      <c r="Q112" s="78">
        <f>IF(P112="U",R112/1.2,R112)</f>
        <v>14.583333333333334</v>
      </c>
      <c r="R112" s="79">
        <v>17.5</v>
      </c>
      <c r="S112" s="80"/>
      <c r="T112" s="81"/>
      <c r="U112" s="82">
        <f>T112*Q112</f>
        <v>0</v>
      </c>
      <c r="V112" s="83">
        <f>T112*R112</f>
        <v>0</v>
      </c>
      <c r="W112" s="58"/>
      <c r="X112" s="84"/>
      <c r="Y112" s="85"/>
      <c r="Z112" s="86"/>
      <c r="AA112" s="87"/>
    </row>
    <row r="113" spans="1:27" ht="15.75" customHeight="1">
      <c r="A113" s="63" t="s">
        <v>131</v>
      </c>
      <c r="B113" s="64" t="s">
        <v>177</v>
      </c>
      <c r="C113" s="65" t="s">
        <v>133</v>
      </c>
      <c r="D113" s="66" t="s">
        <v>424</v>
      </c>
      <c r="E113" s="67" t="s">
        <v>425</v>
      </c>
      <c r="F113" s="68"/>
      <c r="G113" s="69" t="s">
        <v>426</v>
      </c>
      <c r="H113" s="70" t="s">
        <v>989</v>
      </c>
      <c r="I113" s="67" t="s">
        <v>428</v>
      </c>
      <c r="J113" s="286">
        <v>2015</v>
      </c>
      <c r="K113" s="72" t="s">
        <v>155</v>
      </c>
      <c r="L113" s="73">
        <v>6</v>
      </c>
      <c r="M113" s="74" t="s">
        <v>140</v>
      </c>
      <c r="N113" s="75"/>
      <c r="O113" s="76"/>
      <c r="P113" s="97" t="s">
        <v>141</v>
      </c>
      <c r="Q113" s="78">
        <f>IF(P113="U",R113/1.2,R113)</f>
        <v>23.333333333333336</v>
      </c>
      <c r="R113" s="79">
        <v>28</v>
      </c>
      <c r="S113" s="80"/>
      <c r="T113" s="81"/>
      <c r="U113" s="82">
        <f>T113*Q113</f>
        <v>0</v>
      </c>
      <c r="V113" s="83">
        <f>T113*R113</f>
        <v>0</v>
      </c>
      <c r="W113" s="58"/>
      <c r="X113" s="84"/>
      <c r="Y113" s="85"/>
      <c r="Z113" s="86"/>
      <c r="AA113" s="87"/>
    </row>
    <row r="114" spans="1:27" ht="15.75" customHeight="1">
      <c r="A114" s="63" t="s">
        <v>131</v>
      </c>
      <c r="B114" s="64" t="s">
        <v>177</v>
      </c>
      <c r="C114" s="65" t="s">
        <v>133</v>
      </c>
      <c r="D114" s="66" t="s">
        <v>424</v>
      </c>
      <c r="E114" s="67" t="s">
        <v>425</v>
      </c>
      <c r="F114" s="68"/>
      <c r="G114" s="69" t="s">
        <v>426</v>
      </c>
      <c r="H114" s="70" t="s">
        <v>989</v>
      </c>
      <c r="I114" s="67" t="s">
        <v>428</v>
      </c>
      <c r="J114" s="286">
        <v>2020</v>
      </c>
      <c r="K114" s="72" t="s">
        <v>155</v>
      </c>
      <c r="L114" s="73">
        <v>24</v>
      </c>
      <c r="M114" s="74" t="s">
        <v>140</v>
      </c>
      <c r="N114" s="75"/>
      <c r="O114" s="76"/>
      <c r="P114" s="77" t="s">
        <v>141</v>
      </c>
      <c r="Q114" s="78">
        <f>IF(P114="U",R114/1.2,R114)</f>
        <v>23.333333333333336</v>
      </c>
      <c r="R114" s="79">
        <v>28</v>
      </c>
      <c r="S114" s="80"/>
      <c r="T114" s="81"/>
      <c r="U114" s="82">
        <f>T114*Q114</f>
        <v>0</v>
      </c>
      <c r="V114" s="83">
        <f>T114*R114</f>
        <v>0</v>
      </c>
      <c r="W114" s="58"/>
      <c r="X114" s="84"/>
      <c r="Y114" s="85"/>
      <c r="Z114" s="86"/>
      <c r="AA114" s="87"/>
    </row>
    <row r="115" spans="1:27" ht="15.75" customHeight="1">
      <c r="A115" s="63" t="s">
        <v>131</v>
      </c>
      <c r="B115" s="64" t="s">
        <v>177</v>
      </c>
      <c r="C115" s="65" t="s">
        <v>133</v>
      </c>
      <c r="D115" s="66" t="s">
        <v>424</v>
      </c>
      <c r="E115" s="67" t="s">
        <v>425</v>
      </c>
      <c r="F115" s="68"/>
      <c r="G115" s="69" t="s">
        <v>426</v>
      </c>
      <c r="H115" s="70" t="s">
        <v>989</v>
      </c>
      <c r="I115" s="67" t="s">
        <v>428</v>
      </c>
      <c r="J115" s="286">
        <v>2020</v>
      </c>
      <c r="K115" s="72" t="s">
        <v>139</v>
      </c>
      <c r="L115" s="73">
        <v>6</v>
      </c>
      <c r="M115" s="74" t="s">
        <v>140</v>
      </c>
      <c r="N115" s="75"/>
      <c r="O115" s="76"/>
      <c r="P115" s="77" t="s">
        <v>141</v>
      </c>
      <c r="Q115" s="78">
        <f>IF(P115="U",R115/1.2,R115)</f>
        <v>50</v>
      </c>
      <c r="R115" s="79">
        <v>60</v>
      </c>
      <c r="S115" s="80"/>
      <c r="T115" s="81"/>
      <c r="U115" s="82">
        <f>T115*Q115</f>
        <v>0</v>
      </c>
      <c r="V115" s="83">
        <f>T115*R115</f>
        <v>0</v>
      </c>
      <c r="W115" s="58"/>
      <c r="X115" s="84"/>
      <c r="Y115" s="85"/>
      <c r="Z115" s="86"/>
      <c r="AA115" s="87"/>
    </row>
    <row r="116" spans="1:27" ht="15.75" customHeight="1">
      <c r="A116" s="63" t="s">
        <v>131</v>
      </c>
      <c r="B116" s="64" t="s">
        <v>177</v>
      </c>
      <c r="C116" s="65" t="s">
        <v>133</v>
      </c>
      <c r="D116" s="66" t="s">
        <v>424</v>
      </c>
      <c r="E116" s="67" t="s">
        <v>425</v>
      </c>
      <c r="F116" s="68"/>
      <c r="G116" s="69" t="s">
        <v>426</v>
      </c>
      <c r="H116" s="70" t="s">
        <v>989</v>
      </c>
      <c r="I116" s="67" t="s">
        <v>428</v>
      </c>
      <c r="J116" s="286">
        <v>2021</v>
      </c>
      <c r="K116" s="72" t="s">
        <v>155</v>
      </c>
      <c r="L116" s="73">
        <v>24</v>
      </c>
      <c r="M116" s="74" t="s">
        <v>140</v>
      </c>
      <c r="N116" s="75"/>
      <c r="O116" s="76"/>
      <c r="P116" s="97" t="s">
        <v>141</v>
      </c>
      <c r="Q116" s="78">
        <f>IF(P116="U",R116/1.2,R116)</f>
        <v>21.666666666666668</v>
      </c>
      <c r="R116" s="79">
        <v>26</v>
      </c>
      <c r="S116" s="80"/>
      <c r="T116" s="81"/>
      <c r="U116" s="82">
        <f>T116*Q116</f>
        <v>0</v>
      </c>
      <c r="V116" s="83">
        <f>T116*R116</f>
        <v>0</v>
      </c>
      <c r="W116" s="58"/>
      <c r="X116" s="84"/>
      <c r="Y116" s="85"/>
      <c r="Z116" s="86"/>
      <c r="AA116" s="87"/>
    </row>
    <row r="117" spans="1:27" ht="15.75" customHeight="1">
      <c r="A117" s="63" t="s">
        <v>131</v>
      </c>
      <c r="B117" s="64" t="s">
        <v>177</v>
      </c>
      <c r="C117" s="65" t="s">
        <v>133</v>
      </c>
      <c r="D117" s="66" t="s">
        <v>424</v>
      </c>
      <c r="E117" s="67" t="s">
        <v>425</v>
      </c>
      <c r="F117" s="68"/>
      <c r="G117" s="69" t="s">
        <v>426</v>
      </c>
      <c r="H117" s="70" t="s">
        <v>989</v>
      </c>
      <c r="I117" s="67" t="s">
        <v>428</v>
      </c>
      <c r="J117" s="286">
        <v>2021</v>
      </c>
      <c r="K117" s="72" t="s">
        <v>139</v>
      </c>
      <c r="L117" s="73">
        <v>9</v>
      </c>
      <c r="M117" s="74" t="s">
        <v>140</v>
      </c>
      <c r="N117" s="75"/>
      <c r="O117" s="76"/>
      <c r="P117" s="97" t="s">
        <v>141</v>
      </c>
      <c r="Q117" s="78">
        <f>IF(P117="U",R117/1.2,R117)</f>
        <v>45.833333333333336</v>
      </c>
      <c r="R117" s="79">
        <v>55</v>
      </c>
      <c r="S117" s="80"/>
      <c r="T117" s="81"/>
      <c r="U117" s="82">
        <f>T117*Q117</f>
        <v>0</v>
      </c>
      <c r="V117" s="83">
        <f>T117*R117</f>
        <v>0</v>
      </c>
      <c r="W117" s="58"/>
      <c r="X117" s="84"/>
      <c r="Y117" s="85"/>
      <c r="Z117" s="86"/>
      <c r="AA117" s="87"/>
    </row>
    <row r="118" spans="1:27" ht="15.75" customHeight="1">
      <c r="A118" s="63" t="s">
        <v>131</v>
      </c>
      <c r="B118" s="64" t="s">
        <v>177</v>
      </c>
      <c r="C118" s="65" t="s">
        <v>133</v>
      </c>
      <c r="D118" s="66" t="s">
        <v>424</v>
      </c>
      <c r="E118" s="67" t="s">
        <v>425</v>
      </c>
      <c r="F118" s="68"/>
      <c r="G118" s="69" t="s">
        <v>426</v>
      </c>
      <c r="H118" s="70" t="s">
        <v>889</v>
      </c>
      <c r="I118" s="67" t="s">
        <v>428</v>
      </c>
      <c r="J118" s="286">
        <v>2021</v>
      </c>
      <c r="K118" s="72" t="s">
        <v>155</v>
      </c>
      <c r="L118" s="73">
        <v>1</v>
      </c>
      <c r="M118" s="74" t="s">
        <v>140</v>
      </c>
      <c r="N118" s="75"/>
      <c r="O118" s="76"/>
      <c r="P118" s="77" t="s">
        <v>141</v>
      </c>
      <c r="Q118" s="78">
        <f>IF(P118="U",R118/1.2,R118)</f>
        <v>15.833333333333334</v>
      </c>
      <c r="R118" s="79">
        <v>19</v>
      </c>
      <c r="S118" s="80"/>
      <c r="T118" s="81"/>
      <c r="U118" s="82">
        <f>T118*Q118</f>
        <v>0</v>
      </c>
      <c r="V118" s="83">
        <f>T118*R118</f>
        <v>0</v>
      </c>
      <c r="W118" s="58"/>
      <c r="X118" s="84"/>
      <c r="Y118" s="85"/>
      <c r="Z118" s="86"/>
      <c r="AA118" s="87"/>
    </row>
    <row r="119" spans="1:27" ht="15.75" customHeight="1">
      <c r="A119" s="63" t="s">
        <v>131</v>
      </c>
      <c r="B119" s="64" t="s">
        <v>177</v>
      </c>
      <c r="C119" s="65" t="s">
        <v>133</v>
      </c>
      <c r="D119" s="66" t="s">
        <v>424</v>
      </c>
      <c r="E119" s="67" t="s">
        <v>425</v>
      </c>
      <c r="F119" s="68"/>
      <c r="G119" s="69" t="s">
        <v>426</v>
      </c>
      <c r="H119" s="70" t="s">
        <v>889</v>
      </c>
      <c r="I119" s="67" t="s">
        <v>428</v>
      </c>
      <c r="J119" s="286">
        <v>2022</v>
      </c>
      <c r="K119" s="72" t="s">
        <v>155</v>
      </c>
      <c r="L119" s="73">
        <v>7</v>
      </c>
      <c r="M119" s="74" t="s">
        <v>140</v>
      </c>
      <c r="N119" s="75"/>
      <c r="O119" s="76"/>
      <c r="P119" s="77" t="s">
        <v>141</v>
      </c>
      <c r="Q119" s="78">
        <f>IF(P119="U",R119/1.2,R119)</f>
        <v>15.833333333333334</v>
      </c>
      <c r="R119" s="79">
        <v>19</v>
      </c>
      <c r="S119" s="80"/>
      <c r="T119" s="81"/>
      <c r="U119" s="82">
        <f>T119*Q119</f>
        <v>0</v>
      </c>
      <c r="V119" s="83">
        <f>T119*R119</f>
        <v>0</v>
      </c>
      <c r="W119" s="58"/>
      <c r="X119" s="84"/>
      <c r="Y119" s="85"/>
      <c r="Z119" s="86"/>
      <c r="AA119" s="87"/>
    </row>
    <row r="120" spans="1:27" ht="15.75" customHeight="1">
      <c r="A120" s="63" t="s">
        <v>131</v>
      </c>
      <c r="B120" s="64" t="s">
        <v>177</v>
      </c>
      <c r="C120" s="65" t="s">
        <v>133</v>
      </c>
      <c r="D120" s="66" t="s">
        <v>424</v>
      </c>
      <c r="E120" s="67" t="s">
        <v>425</v>
      </c>
      <c r="F120" s="68"/>
      <c r="G120" s="69" t="s">
        <v>426</v>
      </c>
      <c r="H120" s="70" t="s">
        <v>889</v>
      </c>
      <c r="I120" s="67" t="s">
        <v>428</v>
      </c>
      <c r="J120" s="286">
        <v>2023</v>
      </c>
      <c r="K120" s="72" t="s">
        <v>155</v>
      </c>
      <c r="L120" s="73">
        <v>24</v>
      </c>
      <c r="M120" s="74" t="s">
        <v>140</v>
      </c>
      <c r="N120" s="75"/>
      <c r="O120" s="76"/>
      <c r="P120" s="97" t="s">
        <v>141</v>
      </c>
      <c r="Q120" s="78">
        <f>IF(P120="U",R120/1.2,R120)</f>
        <v>15.833333333333334</v>
      </c>
      <c r="R120" s="79">
        <v>19</v>
      </c>
      <c r="S120" s="80"/>
      <c r="T120" s="81"/>
      <c r="U120" s="82">
        <f>T120*Q120</f>
        <v>0</v>
      </c>
      <c r="V120" s="83">
        <f>T120*R120</f>
        <v>0</v>
      </c>
      <c r="W120" s="58"/>
      <c r="X120" s="84"/>
      <c r="Y120" s="85"/>
      <c r="Z120" s="86"/>
      <c r="AA120" s="87"/>
    </row>
    <row r="121" spans="1:27" ht="15.75" customHeight="1">
      <c r="A121" s="63" t="s">
        <v>131</v>
      </c>
      <c r="B121" s="64" t="s">
        <v>177</v>
      </c>
      <c r="C121" s="65" t="s">
        <v>133</v>
      </c>
      <c r="D121" s="66" t="s">
        <v>424</v>
      </c>
      <c r="E121" s="67" t="s">
        <v>425</v>
      </c>
      <c r="F121" s="68"/>
      <c r="G121" s="69" t="s">
        <v>426</v>
      </c>
      <c r="H121" s="70" t="s">
        <v>889</v>
      </c>
      <c r="I121" s="67" t="s">
        <v>428</v>
      </c>
      <c r="J121" s="286">
        <v>2024</v>
      </c>
      <c r="K121" s="72" t="s">
        <v>155</v>
      </c>
      <c r="L121" s="73">
        <v>24</v>
      </c>
      <c r="M121" s="74" t="s">
        <v>140</v>
      </c>
      <c r="N121" s="75"/>
      <c r="O121" s="76"/>
      <c r="P121" s="97" t="s">
        <v>141</v>
      </c>
      <c r="Q121" s="78">
        <f>IF(P121="U",R121/1.2,R121)</f>
        <v>15.833333333333334</v>
      </c>
      <c r="R121" s="79">
        <v>19</v>
      </c>
      <c r="S121" s="80"/>
      <c r="T121" s="81"/>
      <c r="U121" s="82">
        <f>T121*Q121</f>
        <v>0</v>
      </c>
      <c r="V121" s="83">
        <f>T121*R121</f>
        <v>0</v>
      </c>
      <c r="W121" s="58"/>
      <c r="X121" s="84"/>
      <c r="Y121" s="85"/>
      <c r="Z121" s="86"/>
      <c r="AA121" s="87"/>
    </row>
    <row r="122" spans="1:27" ht="15.75" customHeight="1">
      <c r="A122" s="63" t="s">
        <v>131</v>
      </c>
      <c r="B122" s="64" t="s">
        <v>177</v>
      </c>
      <c r="C122" s="65" t="s">
        <v>133</v>
      </c>
      <c r="D122" s="66" t="s">
        <v>424</v>
      </c>
      <c r="E122" s="67" t="s">
        <v>425</v>
      </c>
      <c r="F122" s="68"/>
      <c r="G122" s="69" t="s">
        <v>426</v>
      </c>
      <c r="H122" s="70" t="s">
        <v>886</v>
      </c>
      <c r="I122" s="67" t="s">
        <v>428</v>
      </c>
      <c r="J122" s="286">
        <v>2024</v>
      </c>
      <c r="K122" s="72" t="s">
        <v>155</v>
      </c>
      <c r="L122" s="73">
        <v>9</v>
      </c>
      <c r="M122" s="74" t="s">
        <v>140</v>
      </c>
      <c r="N122" s="75"/>
      <c r="O122" s="76"/>
      <c r="P122" s="97" t="s">
        <v>141</v>
      </c>
      <c r="Q122" s="78">
        <f>IF(P122="U",R122/1.2,R122)</f>
        <v>12.5</v>
      </c>
      <c r="R122" s="79">
        <v>15</v>
      </c>
      <c r="S122" s="80"/>
      <c r="T122" s="81"/>
      <c r="U122" s="82">
        <f>T122*Q122</f>
        <v>0</v>
      </c>
      <c r="V122" s="83">
        <f>T122*R122</f>
        <v>0</v>
      </c>
      <c r="W122" s="58"/>
      <c r="X122" s="84"/>
      <c r="Y122" s="85"/>
      <c r="Z122" s="86"/>
      <c r="AA122" s="87"/>
    </row>
    <row r="123" spans="1:27" ht="15.75" customHeight="1">
      <c r="A123" s="63" t="s">
        <v>131</v>
      </c>
      <c r="B123" s="64" t="s">
        <v>177</v>
      </c>
      <c r="C123" s="65" t="s">
        <v>133</v>
      </c>
      <c r="D123" s="66" t="s">
        <v>424</v>
      </c>
      <c r="E123" s="67" t="s">
        <v>425</v>
      </c>
      <c r="F123" s="68"/>
      <c r="G123" s="69" t="s">
        <v>426</v>
      </c>
      <c r="H123" s="70" t="s">
        <v>765</v>
      </c>
      <c r="I123" s="67" t="s">
        <v>428</v>
      </c>
      <c r="J123" s="286">
        <v>2016</v>
      </c>
      <c r="K123" s="72" t="s">
        <v>155</v>
      </c>
      <c r="L123" s="73">
        <v>6</v>
      </c>
      <c r="M123" s="74" t="s">
        <v>140</v>
      </c>
      <c r="N123" s="75"/>
      <c r="O123" s="76"/>
      <c r="P123" s="97" t="s">
        <v>141</v>
      </c>
      <c r="Q123" s="78">
        <f>IF(P123="U",R123/1.2,R123)</f>
        <v>30</v>
      </c>
      <c r="R123" s="79">
        <v>36</v>
      </c>
      <c r="S123" s="80"/>
      <c r="T123" s="81"/>
      <c r="U123" s="82">
        <f>T123*Q123</f>
        <v>0</v>
      </c>
      <c r="V123" s="83">
        <f>T123*R123</f>
        <v>0</v>
      </c>
      <c r="W123" s="58"/>
      <c r="X123" s="84"/>
      <c r="Y123" s="85"/>
      <c r="Z123" s="86"/>
      <c r="AA123" s="87"/>
    </row>
    <row r="124" spans="1:27" ht="15.75" customHeight="1">
      <c r="A124" s="63" t="s">
        <v>131</v>
      </c>
      <c r="B124" s="64" t="s">
        <v>177</v>
      </c>
      <c r="C124" s="65" t="s">
        <v>133</v>
      </c>
      <c r="D124" s="66" t="s">
        <v>424</v>
      </c>
      <c r="E124" s="67" t="s">
        <v>425</v>
      </c>
      <c r="F124" s="68"/>
      <c r="G124" s="69" t="s">
        <v>426</v>
      </c>
      <c r="H124" s="70" t="s">
        <v>765</v>
      </c>
      <c r="I124" s="67" t="s">
        <v>428</v>
      </c>
      <c r="J124" s="286">
        <v>2018</v>
      </c>
      <c r="K124" s="72" t="s">
        <v>139</v>
      </c>
      <c r="L124" s="73">
        <v>1</v>
      </c>
      <c r="M124" s="74" t="s">
        <v>140</v>
      </c>
      <c r="N124" s="75"/>
      <c r="O124" s="76"/>
      <c r="P124" s="77" t="s">
        <v>141</v>
      </c>
      <c r="Q124" s="78">
        <f>IF(P124="U",R124/1.2,R124)</f>
        <v>62.5</v>
      </c>
      <c r="R124" s="79">
        <v>75</v>
      </c>
      <c r="S124" s="80"/>
      <c r="T124" s="81"/>
      <c r="U124" s="82">
        <f>T124*Q124</f>
        <v>0</v>
      </c>
      <c r="V124" s="83">
        <f>T124*R124</f>
        <v>0</v>
      </c>
      <c r="W124" s="58"/>
      <c r="X124" s="84"/>
      <c r="Y124" s="85"/>
      <c r="Z124" s="86"/>
      <c r="AA124" s="87"/>
    </row>
    <row r="125" spans="1:27" ht="15.75" customHeight="1">
      <c r="A125" s="63" t="s">
        <v>131</v>
      </c>
      <c r="B125" s="64" t="s">
        <v>177</v>
      </c>
      <c r="C125" s="65" t="s">
        <v>133</v>
      </c>
      <c r="D125" s="66" t="s">
        <v>424</v>
      </c>
      <c r="E125" s="67" t="s">
        <v>425</v>
      </c>
      <c r="F125" s="68"/>
      <c r="G125" s="69" t="s">
        <v>426</v>
      </c>
      <c r="H125" s="70" t="s">
        <v>765</v>
      </c>
      <c r="I125" s="67" t="s">
        <v>428</v>
      </c>
      <c r="J125" s="286">
        <v>2020</v>
      </c>
      <c r="K125" s="72" t="s">
        <v>155</v>
      </c>
      <c r="L125" s="73">
        <v>9</v>
      </c>
      <c r="M125" s="74" t="s">
        <v>140</v>
      </c>
      <c r="N125" s="75"/>
      <c r="O125" s="76"/>
      <c r="P125" s="77" t="s">
        <v>141</v>
      </c>
      <c r="Q125" s="78">
        <f>IF(P125="U",R125/1.2,R125)</f>
        <v>30</v>
      </c>
      <c r="R125" s="79">
        <v>36</v>
      </c>
      <c r="S125" s="80"/>
      <c r="T125" s="81"/>
      <c r="U125" s="82">
        <f>T125*Q125</f>
        <v>0</v>
      </c>
      <c r="V125" s="83">
        <f>T125*R125</f>
        <v>0</v>
      </c>
      <c r="W125" s="58"/>
      <c r="X125" s="84"/>
      <c r="Y125" s="85"/>
      <c r="Z125" s="86"/>
      <c r="AA125" s="87"/>
    </row>
    <row r="126" spans="1:27" ht="15.75" customHeight="1">
      <c r="A126" s="63" t="s">
        <v>131</v>
      </c>
      <c r="B126" s="64" t="s">
        <v>177</v>
      </c>
      <c r="C126" s="65" t="s">
        <v>133</v>
      </c>
      <c r="D126" s="66" t="s">
        <v>424</v>
      </c>
      <c r="E126" s="67" t="s">
        <v>425</v>
      </c>
      <c r="F126" s="68"/>
      <c r="G126" s="69" t="s">
        <v>426</v>
      </c>
      <c r="H126" s="70" t="s">
        <v>765</v>
      </c>
      <c r="I126" s="67" t="s">
        <v>428</v>
      </c>
      <c r="J126" s="286">
        <v>2020</v>
      </c>
      <c r="K126" s="72" t="s">
        <v>139</v>
      </c>
      <c r="L126" s="73">
        <v>2</v>
      </c>
      <c r="M126" s="74" t="s">
        <v>140</v>
      </c>
      <c r="N126" s="75"/>
      <c r="O126" s="76"/>
      <c r="P126" s="77" t="s">
        <v>141</v>
      </c>
      <c r="Q126" s="78">
        <f>IF(P126="U",R126/1.2,R126)</f>
        <v>62.5</v>
      </c>
      <c r="R126" s="79">
        <v>75</v>
      </c>
      <c r="S126" s="80"/>
      <c r="T126" s="81"/>
      <c r="U126" s="82">
        <f>T126*Q126</f>
        <v>0</v>
      </c>
      <c r="V126" s="83">
        <f>T126*R126</f>
        <v>0</v>
      </c>
      <c r="W126" s="58"/>
      <c r="X126" s="84"/>
      <c r="Y126" s="85"/>
      <c r="Z126" s="86"/>
      <c r="AA126" s="87"/>
    </row>
    <row r="127" spans="1:27" ht="15.75" customHeight="1">
      <c r="A127" s="63" t="s">
        <v>131</v>
      </c>
      <c r="B127" s="64" t="s">
        <v>177</v>
      </c>
      <c r="C127" s="65" t="s">
        <v>133</v>
      </c>
      <c r="D127" s="66" t="s">
        <v>424</v>
      </c>
      <c r="E127" s="67" t="s">
        <v>425</v>
      </c>
      <c r="F127" s="68"/>
      <c r="G127" s="69" t="s">
        <v>426</v>
      </c>
      <c r="H127" s="70" t="s">
        <v>765</v>
      </c>
      <c r="I127" s="67" t="s">
        <v>428</v>
      </c>
      <c r="J127" s="286">
        <v>2021</v>
      </c>
      <c r="K127" s="72" t="s">
        <v>155</v>
      </c>
      <c r="L127" s="73">
        <v>24</v>
      </c>
      <c r="M127" s="74" t="s">
        <v>140</v>
      </c>
      <c r="N127" s="75"/>
      <c r="O127" s="76"/>
      <c r="P127" s="97" t="s">
        <v>141</v>
      </c>
      <c r="Q127" s="78">
        <f>IF(P127="U",R127/1.2,R127)</f>
        <v>28.333333333333336</v>
      </c>
      <c r="R127" s="79">
        <v>34</v>
      </c>
      <c r="S127" s="80"/>
      <c r="T127" s="81"/>
      <c r="U127" s="82">
        <f>T127*Q127</f>
        <v>0</v>
      </c>
      <c r="V127" s="83">
        <f>T127*R127</f>
        <v>0</v>
      </c>
      <c r="W127" s="58"/>
      <c r="X127" s="84"/>
      <c r="Y127" s="85"/>
      <c r="Z127" s="86"/>
      <c r="AA127" s="87"/>
    </row>
    <row r="128" spans="1:27" ht="15.75" customHeight="1">
      <c r="A128" s="63" t="s">
        <v>131</v>
      </c>
      <c r="B128" s="64" t="s">
        <v>177</v>
      </c>
      <c r="C128" s="65" t="s">
        <v>133</v>
      </c>
      <c r="D128" s="66" t="s">
        <v>424</v>
      </c>
      <c r="E128" s="67" t="s">
        <v>425</v>
      </c>
      <c r="F128" s="68"/>
      <c r="G128" s="69" t="s">
        <v>426</v>
      </c>
      <c r="H128" s="70" t="s">
        <v>765</v>
      </c>
      <c r="I128" s="67" t="s">
        <v>428</v>
      </c>
      <c r="J128" s="286">
        <v>2021</v>
      </c>
      <c r="K128" s="72" t="s">
        <v>139</v>
      </c>
      <c r="L128" s="73">
        <v>10</v>
      </c>
      <c r="M128" s="74" t="s">
        <v>140</v>
      </c>
      <c r="N128" s="75"/>
      <c r="O128" s="76"/>
      <c r="P128" s="97" t="s">
        <v>141</v>
      </c>
      <c r="Q128" s="78">
        <f>IF(P128="U",R128/1.2,R128)</f>
        <v>63.333333333333336</v>
      </c>
      <c r="R128" s="79">
        <v>76</v>
      </c>
      <c r="S128" s="80"/>
      <c r="T128" s="81"/>
      <c r="U128" s="82">
        <f>T128*Q128</f>
        <v>0</v>
      </c>
      <c r="V128" s="83">
        <f>T128*R128</f>
        <v>0</v>
      </c>
      <c r="W128" s="58"/>
      <c r="X128" s="84"/>
      <c r="Y128" s="85"/>
      <c r="Z128" s="86"/>
      <c r="AA128" s="87"/>
    </row>
    <row r="129" spans="1:27" ht="15.75" customHeight="1">
      <c r="A129" s="63" t="s">
        <v>131</v>
      </c>
      <c r="B129" s="64" t="s">
        <v>177</v>
      </c>
      <c r="C129" s="65" t="s">
        <v>133</v>
      </c>
      <c r="D129" s="66" t="s">
        <v>424</v>
      </c>
      <c r="E129" s="67" t="s">
        <v>425</v>
      </c>
      <c r="F129" s="68"/>
      <c r="G129" s="69" t="s">
        <v>426</v>
      </c>
      <c r="H129" s="70" t="s">
        <v>765</v>
      </c>
      <c r="I129" s="67" t="s">
        <v>428</v>
      </c>
      <c r="J129" s="286">
        <v>2022</v>
      </c>
      <c r="K129" s="72" t="s">
        <v>155</v>
      </c>
      <c r="L129" s="73">
        <v>24</v>
      </c>
      <c r="M129" s="74" t="s">
        <v>140</v>
      </c>
      <c r="N129" s="75"/>
      <c r="O129" s="76"/>
      <c r="P129" s="77" t="s">
        <v>141</v>
      </c>
      <c r="Q129" s="78">
        <f>IF(P129="U",R129/1.2,R129)</f>
        <v>28.333333333333336</v>
      </c>
      <c r="R129" s="79">
        <v>34</v>
      </c>
      <c r="S129" s="80"/>
      <c r="T129" s="81"/>
      <c r="U129" s="82">
        <f>T129*Q129</f>
        <v>0</v>
      </c>
      <c r="V129" s="83">
        <f>T129*R129</f>
        <v>0</v>
      </c>
      <c r="W129" s="58"/>
      <c r="X129" s="84"/>
      <c r="Y129" s="85"/>
      <c r="Z129" s="86"/>
      <c r="AA129" s="87"/>
    </row>
    <row r="130" spans="1:27" ht="15.75" customHeight="1">
      <c r="A130" s="63" t="s">
        <v>131</v>
      </c>
      <c r="B130" s="64" t="s">
        <v>177</v>
      </c>
      <c r="C130" s="65" t="s">
        <v>133</v>
      </c>
      <c r="D130" s="66" t="s">
        <v>424</v>
      </c>
      <c r="E130" s="67" t="s">
        <v>425</v>
      </c>
      <c r="F130" s="68"/>
      <c r="G130" s="69" t="s">
        <v>426</v>
      </c>
      <c r="H130" s="70" t="s">
        <v>765</v>
      </c>
      <c r="I130" s="67" t="s">
        <v>428</v>
      </c>
      <c r="J130" s="286">
        <v>2022</v>
      </c>
      <c r="K130" s="72" t="s">
        <v>139</v>
      </c>
      <c r="L130" s="73">
        <v>6</v>
      </c>
      <c r="M130" s="74" t="s">
        <v>140</v>
      </c>
      <c r="N130" s="75"/>
      <c r="O130" s="76"/>
      <c r="P130" s="97" t="s">
        <v>141</v>
      </c>
      <c r="Q130" s="78">
        <f>IF(P130="U",R130/1.2,R130)</f>
        <v>63.333333333333336</v>
      </c>
      <c r="R130" s="79">
        <v>76</v>
      </c>
      <c r="S130" s="80"/>
      <c r="T130" s="81"/>
      <c r="U130" s="82">
        <f>T130*Q130</f>
        <v>0</v>
      </c>
      <c r="V130" s="83">
        <f>T130*R130</f>
        <v>0</v>
      </c>
      <c r="W130" s="58"/>
      <c r="X130" s="84"/>
      <c r="Y130" s="85"/>
      <c r="Z130" s="86"/>
      <c r="AA130" s="87"/>
    </row>
    <row r="131" spans="1:27" ht="15.75" customHeight="1">
      <c r="A131" s="63" t="s">
        <v>131</v>
      </c>
      <c r="B131" s="64" t="s">
        <v>177</v>
      </c>
      <c r="C131" s="65" t="s">
        <v>133</v>
      </c>
      <c r="D131" s="66" t="s">
        <v>424</v>
      </c>
      <c r="E131" s="67" t="s">
        <v>425</v>
      </c>
      <c r="F131" s="68"/>
      <c r="G131" s="69" t="s">
        <v>426</v>
      </c>
      <c r="H131" s="70" t="s">
        <v>765</v>
      </c>
      <c r="I131" s="67" t="s">
        <v>428</v>
      </c>
      <c r="J131" s="286">
        <v>2023</v>
      </c>
      <c r="K131" s="72" t="s">
        <v>155</v>
      </c>
      <c r="L131" s="73">
        <v>24</v>
      </c>
      <c r="M131" s="74" t="s">
        <v>140</v>
      </c>
      <c r="N131" s="75"/>
      <c r="O131" s="76"/>
      <c r="P131" s="97" t="s">
        <v>141</v>
      </c>
      <c r="Q131" s="78">
        <f>IF(P131="U",R131/1.2,R131)</f>
        <v>28.333333333333336</v>
      </c>
      <c r="R131" s="79">
        <v>34</v>
      </c>
      <c r="S131" s="80"/>
      <c r="T131" s="81"/>
      <c r="U131" s="82">
        <f>T131*Q131</f>
        <v>0</v>
      </c>
      <c r="V131" s="83">
        <f>T131*R131</f>
        <v>0</v>
      </c>
      <c r="W131" s="58"/>
      <c r="X131" s="84"/>
      <c r="Y131" s="85"/>
      <c r="Z131" s="86"/>
      <c r="AA131" s="87"/>
    </row>
    <row r="132" spans="1:27" ht="15.75" customHeight="1">
      <c r="A132" s="63" t="s">
        <v>131</v>
      </c>
      <c r="B132" s="64" t="s">
        <v>177</v>
      </c>
      <c r="C132" s="65" t="s">
        <v>133</v>
      </c>
      <c r="D132" s="66" t="s">
        <v>424</v>
      </c>
      <c r="E132" s="67" t="s">
        <v>425</v>
      </c>
      <c r="F132" s="68"/>
      <c r="G132" s="69" t="s">
        <v>426</v>
      </c>
      <c r="H132" s="70" t="s">
        <v>765</v>
      </c>
      <c r="I132" s="67" t="s">
        <v>428</v>
      </c>
      <c r="J132" s="286">
        <v>2023</v>
      </c>
      <c r="K132" s="72" t="s">
        <v>139</v>
      </c>
      <c r="L132" s="73">
        <v>2</v>
      </c>
      <c r="M132" s="74" t="s">
        <v>140</v>
      </c>
      <c r="N132" s="75"/>
      <c r="O132" s="76"/>
      <c r="P132" s="97" t="s">
        <v>141</v>
      </c>
      <c r="Q132" s="78">
        <f>IF(P132="U",R132/1.2,R132)</f>
        <v>63.333333333333336</v>
      </c>
      <c r="R132" s="79">
        <v>76</v>
      </c>
      <c r="S132" s="80"/>
      <c r="T132" s="81"/>
      <c r="U132" s="82">
        <f>T132*Q132</f>
        <v>0</v>
      </c>
      <c r="V132" s="83">
        <f>T132*R132</f>
        <v>0</v>
      </c>
      <c r="W132" s="58"/>
      <c r="X132" s="84"/>
      <c r="Y132" s="85"/>
      <c r="Z132" s="86"/>
      <c r="AA132" s="87"/>
    </row>
    <row r="133" spans="1:27" ht="15.75" customHeight="1">
      <c r="A133" s="63" t="s">
        <v>131</v>
      </c>
      <c r="B133" s="64" t="s">
        <v>177</v>
      </c>
      <c r="C133" s="65" t="s">
        <v>133</v>
      </c>
      <c r="D133" s="66" t="s">
        <v>424</v>
      </c>
      <c r="E133" s="67" t="s">
        <v>425</v>
      </c>
      <c r="F133" s="68"/>
      <c r="G133" s="69" t="s">
        <v>426</v>
      </c>
      <c r="H133" s="70" t="s">
        <v>765</v>
      </c>
      <c r="I133" s="67" t="s">
        <v>428</v>
      </c>
      <c r="J133" s="286">
        <v>2024</v>
      </c>
      <c r="K133" s="72" t="s">
        <v>155</v>
      </c>
      <c r="L133" s="73">
        <v>24</v>
      </c>
      <c r="M133" s="74" t="s">
        <v>140</v>
      </c>
      <c r="N133" s="75"/>
      <c r="O133" s="76"/>
      <c r="P133" s="97" t="s">
        <v>141</v>
      </c>
      <c r="Q133" s="78">
        <f>IF(P133="U",R133/1.2,R133)</f>
        <v>28.333333333333336</v>
      </c>
      <c r="R133" s="79">
        <v>34</v>
      </c>
      <c r="S133" s="80"/>
      <c r="T133" s="81"/>
      <c r="U133" s="82">
        <f>T133*Q133</f>
        <v>0</v>
      </c>
      <c r="V133" s="83">
        <f>T133*R133</f>
        <v>0</v>
      </c>
      <c r="W133" s="58"/>
      <c r="X133" s="84"/>
      <c r="Y133" s="85"/>
      <c r="Z133" s="86"/>
      <c r="AA133" s="87"/>
    </row>
    <row r="134" spans="1:27" ht="15.75" customHeight="1">
      <c r="A134" s="63" t="s">
        <v>131</v>
      </c>
      <c r="B134" s="64" t="s">
        <v>177</v>
      </c>
      <c r="C134" s="65" t="s">
        <v>133</v>
      </c>
      <c r="D134" s="66" t="s">
        <v>424</v>
      </c>
      <c r="E134" s="67" t="s">
        <v>425</v>
      </c>
      <c r="F134" s="68"/>
      <c r="G134" s="69" t="s">
        <v>426</v>
      </c>
      <c r="H134" s="70" t="s">
        <v>427</v>
      </c>
      <c r="I134" s="67" t="s">
        <v>428</v>
      </c>
      <c r="J134" s="286">
        <v>2019</v>
      </c>
      <c r="K134" s="72" t="s">
        <v>155</v>
      </c>
      <c r="L134" s="73">
        <v>19</v>
      </c>
      <c r="M134" s="74" t="s">
        <v>140</v>
      </c>
      <c r="N134" s="75"/>
      <c r="O134" s="76"/>
      <c r="P134" s="77" t="s">
        <v>141</v>
      </c>
      <c r="Q134" s="78">
        <f>IF(P134="U",R134/1.2,R134)</f>
        <v>37.5</v>
      </c>
      <c r="R134" s="79">
        <v>45</v>
      </c>
      <c r="S134" s="80"/>
      <c r="T134" s="81"/>
      <c r="U134" s="82">
        <f>T134*Q134</f>
        <v>0</v>
      </c>
      <c r="V134" s="83">
        <f>T134*R134</f>
        <v>0</v>
      </c>
      <c r="W134" s="58"/>
      <c r="X134" s="84"/>
      <c r="Y134" s="85"/>
      <c r="Z134" s="86"/>
      <c r="AA134" s="87"/>
    </row>
    <row r="135" spans="1:27" ht="15.75" customHeight="1">
      <c r="A135" s="63" t="s">
        <v>131</v>
      </c>
      <c r="B135" s="64" t="s">
        <v>177</v>
      </c>
      <c r="C135" s="65" t="s">
        <v>133</v>
      </c>
      <c r="D135" s="66" t="s">
        <v>424</v>
      </c>
      <c r="E135" s="67" t="s">
        <v>425</v>
      </c>
      <c r="F135" s="68"/>
      <c r="G135" s="69" t="s">
        <v>426</v>
      </c>
      <c r="H135" s="70" t="s">
        <v>427</v>
      </c>
      <c r="I135" s="67" t="s">
        <v>428</v>
      </c>
      <c r="J135" s="286">
        <v>2019</v>
      </c>
      <c r="K135" s="72" t="s">
        <v>139</v>
      </c>
      <c r="L135" s="73">
        <v>3</v>
      </c>
      <c r="M135" s="74" t="s">
        <v>140</v>
      </c>
      <c r="N135" s="75"/>
      <c r="O135" s="76"/>
      <c r="P135" s="77" t="s">
        <v>141</v>
      </c>
      <c r="Q135" s="78">
        <f>IF(P135="U",R135/1.2,R135)</f>
        <v>75</v>
      </c>
      <c r="R135" s="79">
        <v>90</v>
      </c>
      <c r="S135" s="80"/>
      <c r="T135" s="81"/>
      <c r="U135" s="82">
        <f>T135*Q135</f>
        <v>0</v>
      </c>
      <c r="V135" s="83">
        <f>T135*R135</f>
        <v>0</v>
      </c>
      <c r="W135" s="58"/>
      <c r="X135" s="84"/>
      <c r="Y135" s="85"/>
      <c r="Z135" s="86"/>
      <c r="AA135" s="87"/>
    </row>
    <row r="136" spans="1:27" ht="15.75" customHeight="1">
      <c r="A136" s="63" t="s">
        <v>131</v>
      </c>
      <c r="B136" s="64" t="s">
        <v>177</v>
      </c>
      <c r="C136" s="65" t="s">
        <v>133</v>
      </c>
      <c r="D136" s="66" t="s">
        <v>424</v>
      </c>
      <c r="E136" s="67" t="s">
        <v>425</v>
      </c>
      <c r="F136" s="68"/>
      <c r="G136" s="69" t="s">
        <v>426</v>
      </c>
      <c r="H136" s="70" t="s">
        <v>427</v>
      </c>
      <c r="I136" s="67" t="s">
        <v>428</v>
      </c>
      <c r="J136" s="286">
        <v>2020</v>
      </c>
      <c r="K136" s="72" t="s">
        <v>155</v>
      </c>
      <c r="L136" s="73">
        <v>24</v>
      </c>
      <c r="M136" s="74" t="s">
        <v>140</v>
      </c>
      <c r="N136" s="75"/>
      <c r="O136" s="76"/>
      <c r="P136" s="77" t="s">
        <v>141</v>
      </c>
      <c r="Q136" s="78">
        <f>IF(P136="U",R136/1.2,R136)</f>
        <v>35</v>
      </c>
      <c r="R136" s="79">
        <v>42</v>
      </c>
      <c r="S136" s="80"/>
      <c r="T136" s="81"/>
      <c r="U136" s="82">
        <f>T136*Q136</f>
        <v>0</v>
      </c>
      <c r="V136" s="83">
        <f>T136*R136</f>
        <v>0</v>
      </c>
      <c r="W136" s="58"/>
      <c r="X136" s="84"/>
      <c r="Y136" s="85"/>
      <c r="Z136" s="86"/>
      <c r="AA136" s="87"/>
    </row>
    <row r="137" spans="1:27" ht="15.75" customHeight="1">
      <c r="A137" s="63" t="s">
        <v>131</v>
      </c>
      <c r="B137" s="64" t="s">
        <v>177</v>
      </c>
      <c r="C137" s="65" t="s">
        <v>133</v>
      </c>
      <c r="D137" s="66" t="s">
        <v>424</v>
      </c>
      <c r="E137" s="67" t="s">
        <v>425</v>
      </c>
      <c r="F137" s="68"/>
      <c r="G137" s="69" t="s">
        <v>426</v>
      </c>
      <c r="H137" s="70" t="s">
        <v>427</v>
      </c>
      <c r="I137" s="67" t="s">
        <v>428</v>
      </c>
      <c r="J137" s="286">
        <v>2020</v>
      </c>
      <c r="K137" s="72" t="s">
        <v>139</v>
      </c>
      <c r="L137" s="73">
        <v>5</v>
      </c>
      <c r="M137" s="74" t="s">
        <v>140</v>
      </c>
      <c r="N137" s="75"/>
      <c r="O137" s="76"/>
      <c r="P137" s="77" t="s">
        <v>141</v>
      </c>
      <c r="Q137" s="78">
        <f>IF(P137="U",R137/1.2,R137)</f>
        <v>70.833333333333343</v>
      </c>
      <c r="R137" s="79">
        <v>85</v>
      </c>
      <c r="S137" s="80"/>
      <c r="T137" s="81"/>
      <c r="U137" s="82">
        <f>T137*Q137</f>
        <v>0</v>
      </c>
      <c r="V137" s="83">
        <f>T137*R137</f>
        <v>0</v>
      </c>
      <c r="W137" s="58"/>
      <c r="X137" s="84"/>
      <c r="Y137" s="85"/>
      <c r="Z137" s="86"/>
      <c r="AA137" s="87"/>
    </row>
    <row r="138" spans="1:27" ht="15.75" customHeight="1">
      <c r="A138" s="63" t="s">
        <v>131</v>
      </c>
      <c r="B138" s="64" t="s">
        <v>177</v>
      </c>
      <c r="C138" s="65" t="s">
        <v>133</v>
      </c>
      <c r="D138" s="66" t="s">
        <v>424</v>
      </c>
      <c r="E138" s="67" t="s">
        <v>425</v>
      </c>
      <c r="F138" s="68"/>
      <c r="G138" s="69" t="s">
        <v>426</v>
      </c>
      <c r="H138" s="70" t="s">
        <v>427</v>
      </c>
      <c r="I138" s="67" t="s">
        <v>428</v>
      </c>
      <c r="J138" s="286">
        <v>2020</v>
      </c>
      <c r="K138" s="72" t="s">
        <v>146</v>
      </c>
      <c r="L138" s="73">
        <v>1</v>
      </c>
      <c r="M138" s="74" t="s">
        <v>140</v>
      </c>
      <c r="N138" s="75"/>
      <c r="O138" s="76"/>
      <c r="P138" s="77" t="s">
        <v>141</v>
      </c>
      <c r="Q138" s="78">
        <f>IF(P138="U",R138/1.2,R138)</f>
        <v>141.66666666666669</v>
      </c>
      <c r="R138" s="79">
        <v>170</v>
      </c>
      <c r="S138" s="80"/>
      <c r="T138" s="81"/>
      <c r="U138" s="82">
        <f>T138*Q138</f>
        <v>0</v>
      </c>
      <c r="V138" s="83">
        <f>T138*R138</f>
        <v>0</v>
      </c>
      <c r="W138" s="58"/>
      <c r="X138" s="84"/>
      <c r="Y138" s="85"/>
      <c r="Z138" s="86"/>
      <c r="AA138" s="87"/>
    </row>
    <row r="139" spans="1:27" ht="15.75" customHeight="1">
      <c r="A139" s="63" t="s">
        <v>131</v>
      </c>
      <c r="B139" s="64" t="s">
        <v>177</v>
      </c>
      <c r="C139" s="65" t="s">
        <v>133</v>
      </c>
      <c r="D139" s="66" t="s">
        <v>424</v>
      </c>
      <c r="E139" s="67" t="s">
        <v>425</v>
      </c>
      <c r="F139" s="68"/>
      <c r="G139" s="69" t="s">
        <v>426</v>
      </c>
      <c r="H139" s="70" t="s">
        <v>427</v>
      </c>
      <c r="I139" s="67" t="s">
        <v>428</v>
      </c>
      <c r="J139" s="286">
        <v>2021</v>
      </c>
      <c r="K139" s="72" t="s">
        <v>155</v>
      </c>
      <c r="L139" s="73">
        <v>24</v>
      </c>
      <c r="M139" s="74" t="s">
        <v>140</v>
      </c>
      <c r="N139" s="75"/>
      <c r="O139" s="76"/>
      <c r="P139" s="97" t="s">
        <v>141</v>
      </c>
      <c r="Q139" s="78">
        <f>IF(P139="U",R139/1.2,R139)</f>
        <v>33.333333333333336</v>
      </c>
      <c r="R139" s="79">
        <v>40</v>
      </c>
      <c r="S139" s="80"/>
      <c r="T139" s="81"/>
      <c r="U139" s="82">
        <f>T139*Q139</f>
        <v>0</v>
      </c>
      <c r="V139" s="83">
        <f>T139*R139</f>
        <v>0</v>
      </c>
      <c r="W139" s="58"/>
      <c r="X139" s="84"/>
      <c r="Y139" s="85"/>
      <c r="Z139" s="86"/>
      <c r="AA139" s="87"/>
    </row>
    <row r="140" spans="1:27" ht="15.75" customHeight="1">
      <c r="A140" s="63" t="s">
        <v>131</v>
      </c>
      <c r="B140" s="64" t="s">
        <v>177</v>
      </c>
      <c r="C140" s="65" t="s">
        <v>133</v>
      </c>
      <c r="D140" s="66" t="s">
        <v>424</v>
      </c>
      <c r="E140" s="67" t="s">
        <v>425</v>
      </c>
      <c r="F140" s="68"/>
      <c r="G140" s="69" t="s">
        <v>426</v>
      </c>
      <c r="H140" s="70" t="s">
        <v>427</v>
      </c>
      <c r="I140" s="67" t="s">
        <v>428</v>
      </c>
      <c r="J140" s="286">
        <v>2021</v>
      </c>
      <c r="K140" s="72" t="s">
        <v>139</v>
      </c>
      <c r="L140" s="73">
        <v>5</v>
      </c>
      <c r="M140" s="74" t="s">
        <v>140</v>
      </c>
      <c r="N140" s="75"/>
      <c r="O140" s="76"/>
      <c r="P140" s="97" t="s">
        <v>141</v>
      </c>
      <c r="Q140" s="78">
        <f>IF(P140="U",R140/1.2,R140)</f>
        <v>73.333333333333343</v>
      </c>
      <c r="R140" s="79">
        <v>88</v>
      </c>
      <c r="S140" s="80"/>
      <c r="T140" s="81"/>
      <c r="U140" s="82">
        <f>T140*Q140</f>
        <v>0</v>
      </c>
      <c r="V140" s="83">
        <f>T140*R140</f>
        <v>0</v>
      </c>
      <c r="W140" s="58"/>
      <c r="X140" s="84"/>
      <c r="Y140" s="85"/>
      <c r="Z140" s="86"/>
      <c r="AA140" s="87"/>
    </row>
    <row r="141" spans="1:27" ht="15.75" customHeight="1">
      <c r="A141" s="63" t="s">
        <v>131</v>
      </c>
      <c r="B141" s="64" t="s">
        <v>177</v>
      </c>
      <c r="C141" s="65" t="s">
        <v>133</v>
      </c>
      <c r="D141" s="66" t="s">
        <v>424</v>
      </c>
      <c r="E141" s="67" t="s">
        <v>425</v>
      </c>
      <c r="F141" s="68"/>
      <c r="G141" s="69" t="s">
        <v>426</v>
      </c>
      <c r="H141" s="70" t="s">
        <v>427</v>
      </c>
      <c r="I141" s="67" t="s">
        <v>428</v>
      </c>
      <c r="J141" s="286">
        <v>2022</v>
      </c>
      <c r="K141" s="72" t="s">
        <v>155</v>
      </c>
      <c r="L141" s="73">
        <v>24</v>
      </c>
      <c r="M141" s="74" t="s">
        <v>140</v>
      </c>
      <c r="N141" s="75"/>
      <c r="O141" s="76"/>
      <c r="P141" s="77" t="s">
        <v>141</v>
      </c>
      <c r="Q141" s="78">
        <f>IF(P141="U",R141/1.2,R141)</f>
        <v>33.333333333333336</v>
      </c>
      <c r="R141" s="79">
        <v>40</v>
      </c>
      <c r="S141" s="80"/>
      <c r="T141" s="81"/>
      <c r="U141" s="82">
        <f>T141*Q141</f>
        <v>0</v>
      </c>
      <c r="V141" s="83">
        <f>T141*R141</f>
        <v>0</v>
      </c>
      <c r="W141" s="58"/>
      <c r="X141" s="84"/>
      <c r="Y141" s="85"/>
      <c r="Z141" s="86"/>
      <c r="AA141" s="87"/>
    </row>
    <row r="142" spans="1:27" ht="15.75" customHeight="1">
      <c r="A142" s="63" t="s">
        <v>131</v>
      </c>
      <c r="B142" s="64" t="s">
        <v>177</v>
      </c>
      <c r="C142" s="65" t="s">
        <v>133</v>
      </c>
      <c r="D142" s="66" t="s">
        <v>424</v>
      </c>
      <c r="E142" s="67" t="s">
        <v>425</v>
      </c>
      <c r="F142" s="68"/>
      <c r="G142" s="69" t="s">
        <v>426</v>
      </c>
      <c r="H142" s="70" t="s">
        <v>427</v>
      </c>
      <c r="I142" s="67" t="s">
        <v>428</v>
      </c>
      <c r="J142" s="286">
        <v>2022</v>
      </c>
      <c r="K142" s="72" t="s">
        <v>139</v>
      </c>
      <c r="L142" s="73">
        <v>5</v>
      </c>
      <c r="M142" s="74" t="s">
        <v>140</v>
      </c>
      <c r="N142" s="75"/>
      <c r="O142" s="76"/>
      <c r="P142" s="77" t="s">
        <v>141</v>
      </c>
      <c r="Q142" s="78">
        <f>IF(P142="U",R142/1.2,R142)</f>
        <v>73.333333333333343</v>
      </c>
      <c r="R142" s="79">
        <v>88</v>
      </c>
      <c r="S142" s="80"/>
      <c r="T142" s="81"/>
      <c r="U142" s="82">
        <f>T142*Q142</f>
        <v>0</v>
      </c>
      <c r="V142" s="83">
        <f>T142*R142</f>
        <v>0</v>
      </c>
      <c r="W142" s="58"/>
      <c r="X142" s="84"/>
      <c r="Y142" s="85"/>
      <c r="Z142" s="86"/>
      <c r="AA142" s="87"/>
    </row>
    <row r="143" spans="1:27" ht="15.75" customHeight="1">
      <c r="A143" s="63" t="s">
        <v>131</v>
      </c>
      <c r="B143" s="64" t="s">
        <v>177</v>
      </c>
      <c r="C143" s="65" t="s">
        <v>133</v>
      </c>
      <c r="D143" s="66" t="s">
        <v>424</v>
      </c>
      <c r="E143" s="67" t="s">
        <v>425</v>
      </c>
      <c r="F143" s="68"/>
      <c r="G143" s="69" t="s">
        <v>426</v>
      </c>
      <c r="H143" s="70" t="s">
        <v>427</v>
      </c>
      <c r="I143" s="67" t="s">
        <v>428</v>
      </c>
      <c r="J143" s="286">
        <v>2023</v>
      </c>
      <c r="K143" s="72" t="s">
        <v>155</v>
      </c>
      <c r="L143" s="73">
        <v>24</v>
      </c>
      <c r="M143" s="74" t="s">
        <v>140</v>
      </c>
      <c r="N143" s="75"/>
      <c r="O143" s="76"/>
      <c r="P143" s="97" t="s">
        <v>141</v>
      </c>
      <c r="Q143" s="78">
        <f>IF(P143="U",R143/1.2,R143)</f>
        <v>33.333333333333336</v>
      </c>
      <c r="R143" s="79">
        <v>40</v>
      </c>
      <c r="S143" s="80"/>
      <c r="T143" s="81"/>
      <c r="U143" s="82">
        <f>T143*Q143</f>
        <v>0</v>
      </c>
      <c r="V143" s="83">
        <f>T143*R143</f>
        <v>0</v>
      </c>
      <c r="W143" s="58"/>
      <c r="X143" s="84"/>
      <c r="Y143" s="85"/>
      <c r="Z143" s="86"/>
      <c r="AA143" s="87"/>
    </row>
    <row r="144" spans="1:27" ht="15.75" customHeight="1">
      <c r="A144" s="63" t="s">
        <v>131</v>
      </c>
      <c r="B144" s="64" t="s">
        <v>177</v>
      </c>
      <c r="C144" s="65" t="s">
        <v>133</v>
      </c>
      <c r="D144" s="66" t="s">
        <v>424</v>
      </c>
      <c r="E144" s="67" t="s">
        <v>425</v>
      </c>
      <c r="F144" s="68"/>
      <c r="G144" s="69" t="s">
        <v>426</v>
      </c>
      <c r="H144" s="70" t="s">
        <v>427</v>
      </c>
      <c r="I144" s="67" t="s">
        <v>428</v>
      </c>
      <c r="J144" s="286">
        <v>2023</v>
      </c>
      <c r="K144" s="72" t="s">
        <v>139</v>
      </c>
      <c r="L144" s="73">
        <v>3</v>
      </c>
      <c r="M144" s="74" t="s">
        <v>140</v>
      </c>
      <c r="N144" s="75"/>
      <c r="O144" s="76"/>
      <c r="P144" s="97" t="s">
        <v>141</v>
      </c>
      <c r="Q144" s="78">
        <f>IF(P144="U",R144/1.2,R144)</f>
        <v>73.333333333333343</v>
      </c>
      <c r="R144" s="79">
        <v>88</v>
      </c>
      <c r="S144" s="80"/>
      <c r="T144" s="81"/>
      <c r="U144" s="82">
        <f>T144*Q144</f>
        <v>0</v>
      </c>
      <c r="V144" s="83">
        <f>T144*R144</f>
        <v>0</v>
      </c>
      <c r="W144" s="58"/>
      <c r="X144" s="84"/>
      <c r="Y144" s="85"/>
      <c r="Z144" s="86"/>
      <c r="AA144" s="87"/>
    </row>
    <row r="145" spans="1:27" ht="15.75" customHeight="1">
      <c r="A145" s="63" t="s">
        <v>131</v>
      </c>
      <c r="B145" s="64" t="s">
        <v>177</v>
      </c>
      <c r="C145" s="65" t="s">
        <v>133</v>
      </c>
      <c r="D145" s="66" t="s">
        <v>424</v>
      </c>
      <c r="E145" s="67" t="s">
        <v>425</v>
      </c>
      <c r="F145" s="68"/>
      <c r="G145" s="69" t="s">
        <v>426</v>
      </c>
      <c r="H145" s="70" t="s">
        <v>427</v>
      </c>
      <c r="I145" s="67" t="s">
        <v>428</v>
      </c>
      <c r="J145" s="286">
        <v>2024</v>
      </c>
      <c r="K145" s="72" t="s">
        <v>155</v>
      </c>
      <c r="L145" s="73">
        <v>24</v>
      </c>
      <c r="M145" s="74" t="s">
        <v>140</v>
      </c>
      <c r="N145" s="75"/>
      <c r="O145" s="76"/>
      <c r="P145" s="97" t="s">
        <v>141</v>
      </c>
      <c r="Q145" s="78">
        <f>IF(P145="U",R145/1.2,R145)</f>
        <v>33.333333333333336</v>
      </c>
      <c r="R145" s="79">
        <v>40</v>
      </c>
      <c r="S145" s="80"/>
      <c r="T145" s="81"/>
      <c r="U145" s="82">
        <f>T145*Q145</f>
        <v>0</v>
      </c>
      <c r="V145" s="83">
        <f>T145*R145</f>
        <v>0</v>
      </c>
      <c r="W145" s="58"/>
      <c r="X145" s="84"/>
      <c r="Y145" s="85"/>
      <c r="Z145" s="86"/>
      <c r="AA145" s="87"/>
    </row>
    <row r="146" spans="1:27" ht="15.75" customHeight="1">
      <c r="A146" s="63" t="s">
        <v>131</v>
      </c>
      <c r="B146" s="64" t="s">
        <v>177</v>
      </c>
      <c r="C146" s="65" t="s">
        <v>133</v>
      </c>
      <c r="D146" s="66" t="s">
        <v>424</v>
      </c>
      <c r="E146" s="67" t="s">
        <v>425</v>
      </c>
      <c r="F146" s="68"/>
      <c r="G146" s="69" t="s">
        <v>426</v>
      </c>
      <c r="H146" s="70" t="s">
        <v>782</v>
      </c>
      <c r="I146" s="67" t="s">
        <v>783</v>
      </c>
      <c r="J146" s="286">
        <v>2023</v>
      </c>
      <c r="K146" s="72" t="s">
        <v>155</v>
      </c>
      <c r="L146" s="73">
        <v>3</v>
      </c>
      <c r="M146" s="74" t="s">
        <v>140</v>
      </c>
      <c r="N146" s="75"/>
      <c r="O146" s="76"/>
      <c r="P146" s="97" t="s">
        <v>141</v>
      </c>
      <c r="Q146" s="78">
        <f>IF(P146="U",R146/1.2,R146)</f>
        <v>14.583333333333334</v>
      </c>
      <c r="R146" s="79">
        <v>17.5</v>
      </c>
      <c r="S146" s="80"/>
      <c r="T146" s="81"/>
      <c r="U146" s="82">
        <f>T146*Q146</f>
        <v>0</v>
      </c>
      <c r="V146" s="83">
        <f>T146*R146</f>
        <v>0</v>
      </c>
      <c r="W146" s="58"/>
      <c r="X146" s="84"/>
      <c r="Y146" s="85"/>
      <c r="Z146" s="86"/>
      <c r="AA146" s="87"/>
    </row>
    <row r="147" spans="1:27" ht="15.75" customHeight="1">
      <c r="A147" s="63" t="s">
        <v>131</v>
      </c>
      <c r="B147" s="64" t="s">
        <v>472</v>
      </c>
      <c r="C147" s="65" t="s">
        <v>133</v>
      </c>
      <c r="D147" s="66" t="s">
        <v>424</v>
      </c>
      <c r="E147" s="67" t="s">
        <v>425</v>
      </c>
      <c r="F147" s="68"/>
      <c r="G147" s="69" t="s">
        <v>426</v>
      </c>
      <c r="H147" s="70" t="s">
        <v>1161</v>
      </c>
      <c r="I147" s="67" t="s">
        <v>138</v>
      </c>
      <c r="J147" s="286">
        <v>2023</v>
      </c>
      <c r="K147" s="72" t="s">
        <v>155</v>
      </c>
      <c r="L147" s="73">
        <v>4</v>
      </c>
      <c r="M147" s="74" t="s">
        <v>140</v>
      </c>
      <c r="N147" s="75"/>
      <c r="O147" s="76"/>
      <c r="P147" s="97" t="s">
        <v>141</v>
      </c>
      <c r="Q147" s="78">
        <f>IF(P147="U",R147/1.2,R147)</f>
        <v>13.75</v>
      </c>
      <c r="R147" s="79">
        <v>16.5</v>
      </c>
      <c r="S147" s="80"/>
      <c r="T147" s="81"/>
      <c r="U147" s="82">
        <f>T147*Q147</f>
        <v>0</v>
      </c>
      <c r="V147" s="83">
        <f>T147*R147</f>
        <v>0</v>
      </c>
      <c r="W147" s="58"/>
      <c r="X147" s="84"/>
      <c r="Y147" s="85"/>
      <c r="Z147" s="86"/>
      <c r="AA147" s="87"/>
    </row>
    <row r="148" spans="1:27" ht="15.75" customHeight="1">
      <c r="A148" s="63" t="s">
        <v>131</v>
      </c>
      <c r="B148" s="64" t="s">
        <v>132</v>
      </c>
      <c r="C148" s="65" t="s">
        <v>133</v>
      </c>
      <c r="D148" s="66" t="s">
        <v>424</v>
      </c>
      <c r="E148" s="67" t="s">
        <v>425</v>
      </c>
      <c r="F148" s="68"/>
      <c r="G148" s="69" t="s">
        <v>426</v>
      </c>
      <c r="H148" s="70" t="s">
        <v>887</v>
      </c>
      <c r="I148" s="67" t="s">
        <v>138</v>
      </c>
      <c r="J148" s="286">
        <v>2023</v>
      </c>
      <c r="K148" s="72" t="s">
        <v>155</v>
      </c>
      <c r="L148" s="73">
        <v>6</v>
      </c>
      <c r="M148" s="74" t="s">
        <v>140</v>
      </c>
      <c r="N148" s="75"/>
      <c r="O148" s="76"/>
      <c r="P148" s="97" t="s">
        <v>141</v>
      </c>
      <c r="Q148" s="78">
        <f>IF(P148="U",R148/1.2,R148)</f>
        <v>35</v>
      </c>
      <c r="R148" s="79">
        <v>42</v>
      </c>
      <c r="S148" s="80"/>
      <c r="T148" s="81"/>
      <c r="U148" s="82">
        <f>T148*Q148</f>
        <v>0</v>
      </c>
      <c r="V148" s="83">
        <f>T148*R148</f>
        <v>0</v>
      </c>
      <c r="W148" s="58"/>
      <c r="X148" s="84"/>
      <c r="Y148" s="85"/>
      <c r="Z148" s="86"/>
      <c r="AA148" s="87"/>
    </row>
    <row r="149" spans="1:27" ht="15.75" customHeight="1">
      <c r="A149" s="63" t="s">
        <v>131</v>
      </c>
      <c r="B149" s="64" t="s">
        <v>132</v>
      </c>
      <c r="C149" s="65" t="s">
        <v>133</v>
      </c>
      <c r="D149" s="66" t="s">
        <v>424</v>
      </c>
      <c r="E149" s="67" t="s">
        <v>425</v>
      </c>
      <c r="F149" s="68"/>
      <c r="G149" s="69" t="s">
        <v>426</v>
      </c>
      <c r="H149" s="70" t="s">
        <v>888</v>
      </c>
      <c r="I149" s="67" t="s">
        <v>138</v>
      </c>
      <c r="J149" s="286">
        <v>2022</v>
      </c>
      <c r="K149" s="72" t="s">
        <v>155</v>
      </c>
      <c r="L149" s="73">
        <v>24</v>
      </c>
      <c r="M149" s="74" t="s">
        <v>140</v>
      </c>
      <c r="N149" s="75"/>
      <c r="O149" s="76"/>
      <c r="P149" s="97" t="s">
        <v>141</v>
      </c>
      <c r="Q149" s="78">
        <f>IF(P149="U",R149/1.2,R149)</f>
        <v>23.333333333333336</v>
      </c>
      <c r="R149" s="79">
        <v>28</v>
      </c>
      <c r="S149" s="80"/>
      <c r="T149" s="81"/>
      <c r="U149" s="82">
        <f>T149*Q149</f>
        <v>0</v>
      </c>
      <c r="V149" s="83">
        <f>T149*R149</f>
        <v>0</v>
      </c>
      <c r="W149" s="58"/>
      <c r="X149" s="84"/>
      <c r="Y149" s="85"/>
      <c r="Z149" s="86"/>
      <c r="AA149" s="87"/>
    </row>
    <row r="150" spans="1:27" ht="15.75" customHeight="1">
      <c r="A150" s="63" t="s">
        <v>131</v>
      </c>
      <c r="B150" s="64" t="s">
        <v>132</v>
      </c>
      <c r="C150" s="65" t="s">
        <v>133</v>
      </c>
      <c r="D150" s="66" t="s">
        <v>424</v>
      </c>
      <c r="E150" s="67" t="s">
        <v>425</v>
      </c>
      <c r="F150" s="68"/>
      <c r="G150" s="69" t="s">
        <v>426</v>
      </c>
      <c r="H150" s="70" t="s">
        <v>888</v>
      </c>
      <c r="I150" s="67" t="s">
        <v>138</v>
      </c>
      <c r="J150" s="286">
        <v>2022</v>
      </c>
      <c r="K150" s="72" t="s">
        <v>155</v>
      </c>
      <c r="L150" s="73">
        <v>8</v>
      </c>
      <c r="M150" s="74" t="s">
        <v>140</v>
      </c>
      <c r="N150" s="75"/>
      <c r="O150" s="76"/>
      <c r="P150" s="97" t="s">
        <v>141</v>
      </c>
      <c r="Q150" s="78">
        <f>IF(P150="U",R150/1.2,R150)</f>
        <v>23.333333333333336</v>
      </c>
      <c r="R150" s="79">
        <v>28</v>
      </c>
      <c r="S150" s="80"/>
      <c r="T150" s="81"/>
      <c r="U150" s="82">
        <f>T150*Q150</f>
        <v>0</v>
      </c>
      <c r="V150" s="83">
        <f>T150*R150</f>
        <v>0</v>
      </c>
      <c r="W150" s="58"/>
      <c r="X150" s="84"/>
      <c r="Y150" s="85"/>
      <c r="Z150" s="86"/>
      <c r="AA150" s="87"/>
    </row>
    <row r="151" spans="1:27" ht="15.75" customHeight="1">
      <c r="A151" s="63" t="s">
        <v>131</v>
      </c>
      <c r="B151" s="64" t="s">
        <v>177</v>
      </c>
      <c r="C151" s="65" t="s">
        <v>133</v>
      </c>
      <c r="D151" s="66" t="s">
        <v>424</v>
      </c>
      <c r="E151" s="67" t="s">
        <v>425</v>
      </c>
      <c r="F151" s="68"/>
      <c r="G151" s="69" t="s">
        <v>429</v>
      </c>
      <c r="H151" s="70" t="s">
        <v>1108</v>
      </c>
      <c r="I151" s="67" t="s">
        <v>428</v>
      </c>
      <c r="J151" s="286">
        <v>2018</v>
      </c>
      <c r="K151" s="72" t="s">
        <v>155</v>
      </c>
      <c r="L151" s="73">
        <v>1</v>
      </c>
      <c r="M151" s="74" t="s">
        <v>140</v>
      </c>
      <c r="N151" s="75"/>
      <c r="O151" s="76"/>
      <c r="P151" s="97" t="s">
        <v>148</v>
      </c>
      <c r="Q151" s="78">
        <f>IF(P151="U",R151/1.2,R151)</f>
        <v>3600</v>
      </c>
      <c r="R151" s="79">
        <v>3600</v>
      </c>
      <c r="S151" s="80"/>
      <c r="T151" s="81"/>
      <c r="U151" s="82">
        <f>T151*Q151</f>
        <v>0</v>
      </c>
      <c r="V151" s="83">
        <f>T151*R151</f>
        <v>0</v>
      </c>
      <c r="W151" s="58"/>
      <c r="X151" s="84"/>
      <c r="Y151" s="85"/>
      <c r="Z151" s="86"/>
      <c r="AA151" s="87"/>
    </row>
    <row r="152" spans="1:27" ht="15.75" customHeight="1">
      <c r="A152" s="63" t="s">
        <v>131</v>
      </c>
      <c r="B152" s="64" t="s">
        <v>177</v>
      </c>
      <c r="C152" s="65" t="s">
        <v>133</v>
      </c>
      <c r="D152" s="66" t="s">
        <v>424</v>
      </c>
      <c r="E152" s="67" t="s">
        <v>425</v>
      </c>
      <c r="F152" s="68"/>
      <c r="G152" s="69" t="s">
        <v>429</v>
      </c>
      <c r="H152" s="70" t="s">
        <v>430</v>
      </c>
      <c r="I152" s="67" t="s">
        <v>428</v>
      </c>
      <c r="J152" s="286">
        <v>2021</v>
      </c>
      <c r="K152" s="72" t="s">
        <v>155</v>
      </c>
      <c r="L152" s="73">
        <v>1</v>
      </c>
      <c r="M152" s="74" t="s">
        <v>140</v>
      </c>
      <c r="N152" s="75"/>
      <c r="O152" s="76"/>
      <c r="P152" s="97" t="s">
        <v>148</v>
      </c>
      <c r="Q152" s="78">
        <f>IF(P152="U",R152/1.2,R152)</f>
        <v>2700</v>
      </c>
      <c r="R152" s="79">
        <v>2700</v>
      </c>
      <c r="S152" s="80"/>
      <c r="T152" s="81"/>
      <c r="U152" s="82">
        <f>T152*Q152</f>
        <v>0</v>
      </c>
      <c r="V152" s="83">
        <f>T152*R152</f>
        <v>0</v>
      </c>
      <c r="W152" s="58"/>
      <c r="X152" s="84"/>
      <c r="Y152" s="85"/>
      <c r="Z152" s="86"/>
      <c r="AA152" s="87"/>
    </row>
    <row r="153" spans="1:27" ht="15.75" customHeight="1">
      <c r="A153" s="63" t="s">
        <v>131</v>
      </c>
      <c r="B153" s="64" t="s">
        <v>177</v>
      </c>
      <c r="C153" s="65" t="s">
        <v>133</v>
      </c>
      <c r="D153" s="66" t="s">
        <v>424</v>
      </c>
      <c r="E153" s="67" t="s">
        <v>425</v>
      </c>
      <c r="F153" s="68"/>
      <c r="G153" s="69" t="s">
        <v>429</v>
      </c>
      <c r="H153" s="70" t="s">
        <v>430</v>
      </c>
      <c r="I153" s="67" t="s">
        <v>428</v>
      </c>
      <c r="J153" s="286">
        <v>2024</v>
      </c>
      <c r="K153" s="72" t="s">
        <v>155</v>
      </c>
      <c r="L153" s="73">
        <v>1</v>
      </c>
      <c r="M153" s="74" t="s">
        <v>140</v>
      </c>
      <c r="N153" s="75"/>
      <c r="O153" s="76"/>
      <c r="P153" s="97" t="s">
        <v>148</v>
      </c>
      <c r="Q153" s="78">
        <f>IF(P153="U",R153/1.2,R153)</f>
        <v>2900</v>
      </c>
      <c r="R153" s="79">
        <v>2900</v>
      </c>
      <c r="S153" s="80"/>
      <c r="T153" s="81"/>
      <c r="U153" s="82">
        <f>T153*Q153</f>
        <v>0</v>
      </c>
      <c r="V153" s="83">
        <f>T153*R153</f>
        <v>0</v>
      </c>
      <c r="W153" s="58"/>
      <c r="X153" s="84"/>
      <c r="Y153" s="85"/>
      <c r="Z153" s="86"/>
      <c r="AA153" s="87"/>
    </row>
    <row r="154" spans="1:27" ht="15.75" customHeight="1">
      <c r="A154" s="63" t="s">
        <v>131</v>
      </c>
      <c r="B154" s="64" t="s">
        <v>177</v>
      </c>
      <c r="C154" s="65" t="s">
        <v>178</v>
      </c>
      <c r="D154" s="66" t="s">
        <v>424</v>
      </c>
      <c r="E154" s="67" t="s">
        <v>425</v>
      </c>
      <c r="F154" s="68"/>
      <c r="G154" s="69" t="s">
        <v>429</v>
      </c>
      <c r="H154" s="70" t="s">
        <v>1632</v>
      </c>
      <c r="I154" s="67" t="s">
        <v>1426</v>
      </c>
      <c r="J154" s="286">
        <v>2010</v>
      </c>
      <c r="K154" s="72" t="s">
        <v>182</v>
      </c>
      <c r="L154" s="73">
        <v>2</v>
      </c>
      <c r="M154" s="74" t="s">
        <v>140</v>
      </c>
      <c r="N154" s="75"/>
      <c r="O154" s="76"/>
      <c r="P154" s="77" t="s">
        <v>148</v>
      </c>
      <c r="Q154" s="78">
        <f>IF(P154="U",R154/1.2,R154)</f>
        <v>150</v>
      </c>
      <c r="R154" s="79">
        <v>150</v>
      </c>
      <c r="S154" s="80"/>
      <c r="T154" s="81"/>
      <c r="U154" s="82">
        <f>T154*Q154</f>
        <v>0</v>
      </c>
      <c r="V154" s="83">
        <f>T154*R154</f>
        <v>0</v>
      </c>
      <c r="W154" s="58"/>
      <c r="X154" s="84"/>
      <c r="Y154" s="85"/>
      <c r="Z154" s="86"/>
      <c r="AA154" s="87"/>
    </row>
    <row r="155" spans="1:27" ht="15.75" customHeight="1">
      <c r="A155" s="63" t="s">
        <v>131</v>
      </c>
      <c r="B155" s="64" t="s">
        <v>177</v>
      </c>
      <c r="C155" s="65" t="s">
        <v>178</v>
      </c>
      <c r="D155" s="66" t="s">
        <v>424</v>
      </c>
      <c r="E155" s="67" t="s">
        <v>425</v>
      </c>
      <c r="F155" s="68"/>
      <c r="G155" s="69" t="s">
        <v>429</v>
      </c>
      <c r="H155" s="70" t="s">
        <v>1425</v>
      </c>
      <c r="I155" s="67" t="s">
        <v>1426</v>
      </c>
      <c r="J155" s="286">
        <v>2003</v>
      </c>
      <c r="K155" s="72" t="s">
        <v>182</v>
      </c>
      <c r="L155" s="73">
        <v>1</v>
      </c>
      <c r="M155" s="74" t="s">
        <v>140</v>
      </c>
      <c r="N155" s="75"/>
      <c r="O155" s="76"/>
      <c r="P155" s="77" t="s">
        <v>148</v>
      </c>
      <c r="Q155" s="78">
        <f>IF(P155="U",R155/1.2,R155)</f>
        <v>275</v>
      </c>
      <c r="R155" s="79">
        <v>275</v>
      </c>
      <c r="S155" s="80"/>
      <c r="T155" s="81"/>
      <c r="U155" s="82">
        <f>T155*Q155</f>
        <v>0</v>
      </c>
      <c r="V155" s="83">
        <f>T155*R155</f>
        <v>0</v>
      </c>
      <c r="W155" s="58"/>
      <c r="X155" s="84"/>
      <c r="Y155" s="85"/>
      <c r="Z155" s="86"/>
      <c r="AA155" s="87"/>
    </row>
    <row r="156" spans="1:27" ht="15.75" customHeight="1">
      <c r="A156" s="63" t="s">
        <v>131</v>
      </c>
      <c r="B156" s="64" t="s">
        <v>177</v>
      </c>
      <c r="C156" s="65" t="s">
        <v>178</v>
      </c>
      <c r="D156" s="66" t="s">
        <v>424</v>
      </c>
      <c r="E156" s="67" t="s">
        <v>425</v>
      </c>
      <c r="F156" s="68"/>
      <c r="G156" s="69" t="s">
        <v>429</v>
      </c>
      <c r="H156" s="70" t="s">
        <v>1633</v>
      </c>
      <c r="I156" s="67" t="s">
        <v>428</v>
      </c>
      <c r="J156" s="286">
        <v>2010</v>
      </c>
      <c r="K156" s="72" t="s">
        <v>182</v>
      </c>
      <c r="L156" s="73">
        <v>2</v>
      </c>
      <c r="M156" s="74" t="s">
        <v>140</v>
      </c>
      <c r="N156" s="75"/>
      <c r="O156" s="76"/>
      <c r="P156" s="77" t="s">
        <v>148</v>
      </c>
      <c r="Q156" s="78">
        <f>IF(P156="U",R156/1.2,R156)</f>
        <v>150</v>
      </c>
      <c r="R156" s="79">
        <v>150</v>
      </c>
      <c r="S156" s="80"/>
      <c r="T156" s="81"/>
      <c r="U156" s="82">
        <f>T156*Q156</f>
        <v>0</v>
      </c>
      <c r="V156" s="83">
        <f>T156*R156</f>
        <v>0</v>
      </c>
      <c r="W156" s="58"/>
      <c r="X156" s="84"/>
      <c r="Y156" s="85"/>
      <c r="Z156" s="86"/>
      <c r="AA156" s="87"/>
    </row>
    <row r="157" spans="1:27" ht="15.75" customHeight="1">
      <c r="A157" s="63" t="s">
        <v>131</v>
      </c>
      <c r="B157" s="64" t="s">
        <v>177</v>
      </c>
      <c r="C157" s="65" t="s">
        <v>133</v>
      </c>
      <c r="D157" s="66" t="s">
        <v>424</v>
      </c>
      <c r="E157" s="67" t="s">
        <v>425</v>
      </c>
      <c r="F157" s="68"/>
      <c r="G157" s="69" t="s">
        <v>429</v>
      </c>
      <c r="H157" s="70" t="s">
        <v>975</v>
      </c>
      <c r="I157" s="67" t="s">
        <v>428</v>
      </c>
      <c r="J157" s="286">
        <v>2022</v>
      </c>
      <c r="K157" s="72" t="s">
        <v>155</v>
      </c>
      <c r="L157" s="73">
        <v>1</v>
      </c>
      <c r="M157" s="74" t="s">
        <v>140</v>
      </c>
      <c r="N157" s="75"/>
      <c r="O157" s="76"/>
      <c r="P157" s="97" t="s">
        <v>148</v>
      </c>
      <c r="Q157" s="78">
        <f>IF(P157="U",R157/1.2,R157)</f>
        <v>170</v>
      </c>
      <c r="R157" s="79">
        <v>170</v>
      </c>
      <c r="S157" s="80"/>
      <c r="T157" s="81"/>
      <c r="U157" s="82">
        <f>T157*Q157</f>
        <v>0</v>
      </c>
      <c r="V157" s="83">
        <f>T157*R157</f>
        <v>0</v>
      </c>
      <c r="W157" s="58"/>
      <c r="X157" s="84"/>
      <c r="Y157" s="85"/>
      <c r="Z157" s="86"/>
      <c r="AA157" s="87"/>
    </row>
    <row r="158" spans="1:27" ht="15.75" customHeight="1">
      <c r="A158" s="63" t="s">
        <v>131</v>
      </c>
      <c r="B158" s="64" t="s">
        <v>177</v>
      </c>
      <c r="C158" s="65" t="s">
        <v>133</v>
      </c>
      <c r="D158" s="66" t="s">
        <v>424</v>
      </c>
      <c r="E158" s="67" t="s">
        <v>425</v>
      </c>
      <c r="F158" s="68"/>
      <c r="G158" s="69" t="s">
        <v>429</v>
      </c>
      <c r="H158" s="70" t="s">
        <v>975</v>
      </c>
      <c r="I158" s="67" t="s">
        <v>428</v>
      </c>
      <c r="J158" s="286">
        <v>2022</v>
      </c>
      <c r="K158" s="72" t="s">
        <v>155</v>
      </c>
      <c r="L158" s="73">
        <v>1</v>
      </c>
      <c r="M158" s="74" t="s">
        <v>140</v>
      </c>
      <c r="N158" s="75"/>
      <c r="O158" s="76"/>
      <c r="P158" s="97" t="s">
        <v>148</v>
      </c>
      <c r="Q158" s="78">
        <f>IF(P158="U",R158/1.2,R158)</f>
        <v>170</v>
      </c>
      <c r="R158" s="79">
        <v>170</v>
      </c>
      <c r="S158" s="80"/>
      <c r="T158" s="81"/>
      <c r="U158" s="82">
        <f>T158*Q158</f>
        <v>0</v>
      </c>
      <c r="V158" s="83">
        <f>T158*R158</f>
        <v>0</v>
      </c>
      <c r="W158" s="58"/>
      <c r="X158" s="84"/>
      <c r="Y158" s="85"/>
      <c r="Z158" s="86"/>
      <c r="AA158" s="87"/>
    </row>
    <row r="159" spans="1:27" ht="15.75" customHeight="1">
      <c r="A159" s="63" t="s">
        <v>131</v>
      </c>
      <c r="B159" s="64" t="s">
        <v>177</v>
      </c>
      <c r="C159" s="65" t="s">
        <v>178</v>
      </c>
      <c r="D159" s="66" t="s">
        <v>424</v>
      </c>
      <c r="E159" s="67" t="s">
        <v>425</v>
      </c>
      <c r="F159" s="68"/>
      <c r="G159" s="69" t="s">
        <v>429</v>
      </c>
      <c r="H159" s="70" t="s">
        <v>1631</v>
      </c>
      <c r="I159" s="67" t="s">
        <v>783</v>
      </c>
      <c r="J159" s="286">
        <v>2010</v>
      </c>
      <c r="K159" s="72" t="s">
        <v>182</v>
      </c>
      <c r="L159" s="73">
        <v>3</v>
      </c>
      <c r="M159" s="74" t="s">
        <v>140</v>
      </c>
      <c r="N159" s="75"/>
      <c r="O159" s="76"/>
      <c r="P159" s="77" t="s">
        <v>148</v>
      </c>
      <c r="Q159" s="78">
        <f>IF(P159="U",R159/1.2,R159)</f>
        <v>75</v>
      </c>
      <c r="R159" s="79">
        <v>75</v>
      </c>
      <c r="S159" s="80"/>
      <c r="T159" s="81"/>
      <c r="U159" s="82">
        <f>T159*Q159</f>
        <v>0</v>
      </c>
      <c r="V159" s="83">
        <f>T159*R159</f>
        <v>0</v>
      </c>
      <c r="W159" s="58"/>
      <c r="X159" s="84"/>
      <c r="Y159" s="85"/>
      <c r="Z159" s="86"/>
      <c r="AA159" s="87"/>
    </row>
    <row r="160" spans="1:27" ht="15.75" customHeight="1">
      <c r="A160" s="63" t="s">
        <v>131</v>
      </c>
      <c r="B160" s="64" t="s">
        <v>177</v>
      </c>
      <c r="C160" s="65" t="s">
        <v>133</v>
      </c>
      <c r="D160" s="66" t="s">
        <v>424</v>
      </c>
      <c r="E160" s="67" t="s">
        <v>425</v>
      </c>
      <c r="F160" s="68"/>
      <c r="G160" s="69" t="s">
        <v>546</v>
      </c>
      <c r="H160" s="70" t="s">
        <v>263</v>
      </c>
      <c r="I160" s="67" t="s">
        <v>263</v>
      </c>
      <c r="J160" s="286">
        <v>2022</v>
      </c>
      <c r="K160" s="72" t="s">
        <v>139</v>
      </c>
      <c r="L160" s="73">
        <v>3</v>
      </c>
      <c r="M160" s="74" t="s">
        <v>140</v>
      </c>
      <c r="N160" s="75"/>
      <c r="O160" s="76"/>
      <c r="P160" s="97" t="s">
        <v>141</v>
      </c>
      <c r="Q160" s="78">
        <f>IF(P160="U",R160/1.2,R160)</f>
        <v>47.5</v>
      </c>
      <c r="R160" s="79">
        <v>57</v>
      </c>
      <c r="S160" s="80"/>
      <c r="T160" s="81"/>
      <c r="U160" s="82">
        <f>T160*Q160</f>
        <v>0</v>
      </c>
      <c r="V160" s="83">
        <f>T160*R160</f>
        <v>0</v>
      </c>
      <c r="W160" s="58"/>
      <c r="X160" s="84"/>
      <c r="Y160" s="85"/>
      <c r="Z160" s="86"/>
      <c r="AA160" s="87"/>
    </row>
    <row r="161" spans="1:27" ht="15.75" customHeight="1">
      <c r="A161" s="63" t="s">
        <v>131</v>
      </c>
      <c r="B161" s="64" t="s">
        <v>177</v>
      </c>
      <c r="C161" s="65" t="s">
        <v>133</v>
      </c>
      <c r="D161" s="66" t="s">
        <v>424</v>
      </c>
      <c r="E161" s="67" t="s">
        <v>425</v>
      </c>
      <c r="F161" s="68"/>
      <c r="G161" s="69" t="s">
        <v>546</v>
      </c>
      <c r="H161" s="70" t="s">
        <v>263</v>
      </c>
      <c r="I161" s="67" t="s">
        <v>263</v>
      </c>
      <c r="J161" s="286">
        <v>2023</v>
      </c>
      <c r="K161" s="72" t="s">
        <v>155</v>
      </c>
      <c r="L161" s="73">
        <v>24</v>
      </c>
      <c r="M161" s="74" t="s">
        <v>140</v>
      </c>
      <c r="N161" s="75"/>
      <c r="O161" s="76"/>
      <c r="P161" s="77" t="s">
        <v>141</v>
      </c>
      <c r="Q161" s="78">
        <f>IF(P161="U",R161/1.2,R161)</f>
        <v>21.666666666666668</v>
      </c>
      <c r="R161" s="79">
        <v>26</v>
      </c>
      <c r="S161" s="80"/>
      <c r="T161" s="81"/>
      <c r="U161" s="82">
        <f>T161*Q161</f>
        <v>0</v>
      </c>
      <c r="V161" s="83">
        <f>T161*R161</f>
        <v>0</v>
      </c>
      <c r="W161" s="58"/>
      <c r="X161" s="84"/>
      <c r="Y161" s="85"/>
      <c r="Z161" s="86"/>
      <c r="AA161" s="87"/>
    </row>
    <row r="162" spans="1:27" ht="15.75" customHeight="1">
      <c r="A162" s="63" t="s">
        <v>131</v>
      </c>
      <c r="B162" s="64" t="s">
        <v>177</v>
      </c>
      <c r="C162" s="65" t="s">
        <v>133</v>
      </c>
      <c r="D162" s="66" t="s">
        <v>424</v>
      </c>
      <c r="E162" s="67" t="s">
        <v>425</v>
      </c>
      <c r="F162" s="68"/>
      <c r="G162" s="69" t="s">
        <v>546</v>
      </c>
      <c r="H162" s="70" t="s">
        <v>784</v>
      </c>
      <c r="I162" s="67" t="s">
        <v>263</v>
      </c>
      <c r="J162" s="286">
        <v>2022</v>
      </c>
      <c r="K162" s="72" t="s">
        <v>155</v>
      </c>
      <c r="L162" s="73">
        <v>16</v>
      </c>
      <c r="M162" s="74" t="s">
        <v>140</v>
      </c>
      <c r="N162" s="75"/>
      <c r="O162" s="76"/>
      <c r="P162" s="77" t="s">
        <v>141</v>
      </c>
      <c r="Q162" s="78">
        <f>IF(P162="U",R162/1.2,R162)</f>
        <v>40</v>
      </c>
      <c r="R162" s="79">
        <v>48</v>
      </c>
      <c r="S162" s="80"/>
      <c r="T162" s="81"/>
      <c r="U162" s="82">
        <f>T162*Q162</f>
        <v>0</v>
      </c>
      <c r="V162" s="83">
        <f>T162*R162</f>
        <v>0</v>
      </c>
      <c r="W162" s="58"/>
      <c r="X162" s="84"/>
      <c r="Y162" s="85"/>
      <c r="Z162" s="86"/>
      <c r="AA162" s="87"/>
    </row>
    <row r="163" spans="1:27" ht="15.75" customHeight="1">
      <c r="A163" s="63" t="s">
        <v>131</v>
      </c>
      <c r="B163" s="64" t="s">
        <v>177</v>
      </c>
      <c r="C163" s="65" t="s">
        <v>133</v>
      </c>
      <c r="D163" s="66" t="s">
        <v>424</v>
      </c>
      <c r="E163" s="67" t="s">
        <v>425</v>
      </c>
      <c r="F163" s="68"/>
      <c r="G163" s="69" t="s">
        <v>546</v>
      </c>
      <c r="H163" s="70" t="s">
        <v>784</v>
      </c>
      <c r="I163" s="67" t="s">
        <v>263</v>
      </c>
      <c r="J163" s="286">
        <v>2022</v>
      </c>
      <c r="K163" s="72" t="s">
        <v>139</v>
      </c>
      <c r="L163" s="73">
        <v>3</v>
      </c>
      <c r="M163" s="74" t="s">
        <v>140</v>
      </c>
      <c r="N163" s="75"/>
      <c r="O163" s="76"/>
      <c r="P163" s="77" t="s">
        <v>141</v>
      </c>
      <c r="Q163" s="78">
        <f>IF(P163="U",R163/1.2,R163)</f>
        <v>87.5</v>
      </c>
      <c r="R163" s="79">
        <v>105</v>
      </c>
      <c r="S163" s="80"/>
      <c r="T163" s="81"/>
      <c r="U163" s="82">
        <f>T163*Q163</f>
        <v>0</v>
      </c>
      <c r="V163" s="83">
        <f>T163*R163</f>
        <v>0</v>
      </c>
      <c r="W163" s="58"/>
      <c r="X163" s="84"/>
      <c r="Y163" s="85"/>
      <c r="Z163" s="86"/>
      <c r="AA163" s="87"/>
    </row>
    <row r="164" spans="1:27" ht="15.75" customHeight="1">
      <c r="A164" s="63" t="s">
        <v>131</v>
      </c>
      <c r="B164" s="64" t="s">
        <v>177</v>
      </c>
      <c r="C164" s="65" t="s">
        <v>133</v>
      </c>
      <c r="D164" s="66" t="s">
        <v>424</v>
      </c>
      <c r="E164" s="67" t="s">
        <v>425</v>
      </c>
      <c r="F164" s="68"/>
      <c r="G164" s="69" t="s">
        <v>546</v>
      </c>
      <c r="H164" s="70" t="s">
        <v>784</v>
      </c>
      <c r="I164" s="67" t="s">
        <v>263</v>
      </c>
      <c r="J164" s="286">
        <v>2023</v>
      </c>
      <c r="K164" s="72" t="s">
        <v>155</v>
      </c>
      <c r="L164" s="73">
        <v>24</v>
      </c>
      <c r="M164" s="74" t="s">
        <v>140</v>
      </c>
      <c r="N164" s="75"/>
      <c r="O164" s="76"/>
      <c r="P164" s="77" t="s">
        <v>141</v>
      </c>
      <c r="Q164" s="78">
        <f>IF(P164="U",R164/1.2,R164)</f>
        <v>40</v>
      </c>
      <c r="R164" s="79">
        <v>48</v>
      </c>
      <c r="S164" s="80"/>
      <c r="T164" s="81"/>
      <c r="U164" s="82">
        <f>T164*Q164</f>
        <v>0</v>
      </c>
      <c r="V164" s="83">
        <f>T164*R164</f>
        <v>0</v>
      </c>
      <c r="W164" s="58"/>
      <c r="X164" s="84"/>
      <c r="Y164" s="85"/>
      <c r="Z164" s="86"/>
      <c r="AA164" s="87"/>
    </row>
    <row r="165" spans="1:27" ht="15.75" customHeight="1">
      <c r="A165" s="63" t="s">
        <v>131</v>
      </c>
      <c r="B165" s="64" t="s">
        <v>177</v>
      </c>
      <c r="C165" s="65" t="s">
        <v>133</v>
      </c>
      <c r="D165" s="66" t="s">
        <v>424</v>
      </c>
      <c r="E165" s="67" t="s">
        <v>425</v>
      </c>
      <c r="F165" s="68"/>
      <c r="G165" s="69" t="s">
        <v>546</v>
      </c>
      <c r="H165" s="70" t="s">
        <v>1101</v>
      </c>
      <c r="I165" s="67" t="s">
        <v>428</v>
      </c>
      <c r="J165" s="286">
        <v>2022</v>
      </c>
      <c r="K165" s="72" t="s">
        <v>155</v>
      </c>
      <c r="L165" s="73">
        <v>8</v>
      </c>
      <c r="M165" s="74" t="s">
        <v>140</v>
      </c>
      <c r="N165" s="75"/>
      <c r="O165" s="76"/>
      <c r="P165" s="97" t="s">
        <v>141</v>
      </c>
      <c r="Q165" s="78">
        <f>IF(P165="U",R165/1.2,R165)</f>
        <v>19.166666666666668</v>
      </c>
      <c r="R165" s="79">
        <v>23</v>
      </c>
      <c r="S165" s="80"/>
      <c r="T165" s="81"/>
      <c r="U165" s="82">
        <f>T165*Q165</f>
        <v>0</v>
      </c>
      <c r="V165" s="83">
        <f>T165*R165</f>
        <v>0</v>
      </c>
      <c r="W165" s="58"/>
      <c r="X165" s="84"/>
      <c r="Y165" s="85"/>
      <c r="Z165" s="86"/>
      <c r="AA165" s="87"/>
    </row>
    <row r="166" spans="1:27" ht="15.75" customHeight="1">
      <c r="A166" s="63" t="s">
        <v>131</v>
      </c>
      <c r="B166" s="64" t="s">
        <v>177</v>
      </c>
      <c r="C166" s="65" t="s">
        <v>133</v>
      </c>
      <c r="D166" s="66" t="s">
        <v>424</v>
      </c>
      <c r="E166" s="67" t="s">
        <v>425</v>
      </c>
      <c r="F166" s="68"/>
      <c r="G166" s="69" t="s">
        <v>546</v>
      </c>
      <c r="H166" s="70" t="s">
        <v>1101</v>
      </c>
      <c r="I166" s="67" t="s">
        <v>428</v>
      </c>
      <c r="J166" s="286">
        <v>2023</v>
      </c>
      <c r="K166" s="72" t="s">
        <v>155</v>
      </c>
      <c r="L166" s="73">
        <v>1</v>
      </c>
      <c r="M166" s="74" t="s">
        <v>140</v>
      </c>
      <c r="N166" s="75"/>
      <c r="O166" s="76"/>
      <c r="P166" s="97" t="s">
        <v>141</v>
      </c>
      <c r="Q166" s="78">
        <f>IF(P166="U",R166/1.2,R166)</f>
        <v>19.166666666666668</v>
      </c>
      <c r="R166" s="79">
        <v>23</v>
      </c>
      <c r="S166" s="80"/>
      <c r="T166" s="81"/>
      <c r="U166" s="82">
        <f>T166*Q166</f>
        <v>0</v>
      </c>
      <c r="V166" s="83">
        <f>T166*R166</f>
        <v>0</v>
      </c>
      <c r="W166" s="58"/>
      <c r="X166" s="84"/>
      <c r="Y166" s="85"/>
      <c r="Z166" s="86"/>
      <c r="AA166" s="87"/>
    </row>
    <row r="167" spans="1:27" ht="15.75" customHeight="1">
      <c r="A167" s="63" t="s">
        <v>131</v>
      </c>
      <c r="B167" s="64" t="s">
        <v>177</v>
      </c>
      <c r="C167" s="65" t="s">
        <v>133</v>
      </c>
      <c r="D167" s="66" t="s">
        <v>424</v>
      </c>
      <c r="E167" s="67" t="s">
        <v>425</v>
      </c>
      <c r="F167" s="68"/>
      <c r="G167" s="69" t="s">
        <v>546</v>
      </c>
      <c r="H167" s="70" t="s">
        <v>1101</v>
      </c>
      <c r="I167" s="67" t="s">
        <v>428</v>
      </c>
      <c r="J167" s="286">
        <v>2023</v>
      </c>
      <c r="K167" s="72" t="s">
        <v>155</v>
      </c>
      <c r="L167" s="73">
        <v>10</v>
      </c>
      <c r="M167" s="74" t="s">
        <v>140</v>
      </c>
      <c r="N167" s="75"/>
      <c r="O167" s="76"/>
      <c r="P167" s="97" t="s">
        <v>141</v>
      </c>
      <c r="Q167" s="78">
        <f>IF(P167="U",R167/1.2,R167)</f>
        <v>19.166666666666668</v>
      </c>
      <c r="R167" s="79">
        <v>23</v>
      </c>
      <c r="S167" s="80"/>
      <c r="T167" s="81"/>
      <c r="U167" s="82">
        <f>T167*Q167</f>
        <v>0</v>
      </c>
      <c r="V167" s="83">
        <f>T167*R167</f>
        <v>0</v>
      </c>
      <c r="W167" s="58"/>
      <c r="X167" s="84"/>
      <c r="Y167" s="85"/>
      <c r="Z167" s="86"/>
      <c r="AA167" s="87"/>
    </row>
    <row r="168" spans="1:27" ht="15.75" customHeight="1">
      <c r="A168" s="63" t="s">
        <v>131</v>
      </c>
      <c r="B168" s="64" t="s">
        <v>177</v>
      </c>
      <c r="C168" s="65" t="s">
        <v>133</v>
      </c>
      <c r="D168" s="66" t="s">
        <v>424</v>
      </c>
      <c r="E168" s="67" t="s">
        <v>425</v>
      </c>
      <c r="F168" s="68"/>
      <c r="G168" s="69" t="s">
        <v>546</v>
      </c>
      <c r="H168" s="70" t="s">
        <v>1472</v>
      </c>
      <c r="I168" s="67" t="s">
        <v>428</v>
      </c>
      <c r="J168" s="286">
        <v>2024</v>
      </c>
      <c r="K168" s="72" t="s">
        <v>155</v>
      </c>
      <c r="L168" s="73">
        <v>22</v>
      </c>
      <c r="M168" s="74" t="s">
        <v>140</v>
      </c>
      <c r="N168" s="75"/>
      <c r="O168" s="76"/>
      <c r="P168" s="77" t="s">
        <v>141</v>
      </c>
      <c r="Q168" s="78">
        <f>IF(P168="U",R168/1.2,R168)</f>
        <v>26.666666666666668</v>
      </c>
      <c r="R168" s="79">
        <v>32</v>
      </c>
      <c r="S168" s="80"/>
      <c r="T168" s="81"/>
      <c r="U168" s="82">
        <f>T168*Q168</f>
        <v>0</v>
      </c>
      <c r="V168" s="83">
        <f>T168*R168</f>
        <v>0</v>
      </c>
      <c r="W168" s="58"/>
      <c r="X168" s="84"/>
      <c r="Y168" s="85"/>
      <c r="Z168" s="86"/>
      <c r="AA168" s="87"/>
    </row>
    <row r="169" spans="1:27" ht="15.75" customHeight="1">
      <c r="A169" s="63" t="s">
        <v>131</v>
      </c>
      <c r="B169" s="64" t="s">
        <v>177</v>
      </c>
      <c r="C169" s="65" t="s">
        <v>133</v>
      </c>
      <c r="D169" s="66" t="s">
        <v>424</v>
      </c>
      <c r="E169" s="67" t="s">
        <v>425</v>
      </c>
      <c r="F169" s="68"/>
      <c r="G169" s="69" t="s">
        <v>546</v>
      </c>
      <c r="H169" s="70" t="s">
        <v>663</v>
      </c>
      <c r="I169" s="67" t="s">
        <v>428</v>
      </c>
      <c r="J169" s="286">
        <v>2023</v>
      </c>
      <c r="K169" s="72" t="s">
        <v>155</v>
      </c>
      <c r="L169" s="73">
        <v>6</v>
      </c>
      <c r="M169" s="74" t="s">
        <v>140</v>
      </c>
      <c r="N169" s="75"/>
      <c r="O169" s="76"/>
      <c r="P169" s="97" t="s">
        <v>141</v>
      </c>
      <c r="Q169" s="78">
        <f>IF(P169="U",R169/1.2,R169)</f>
        <v>37.5</v>
      </c>
      <c r="R169" s="79">
        <v>45</v>
      </c>
      <c r="S169" s="80"/>
      <c r="T169" s="81"/>
      <c r="U169" s="82">
        <f>T169*Q169</f>
        <v>0</v>
      </c>
      <c r="V169" s="83">
        <f>T169*R169</f>
        <v>0</v>
      </c>
      <c r="W169" s="58"/>
      <c r="X169" s="84"/>
      <c r="Y169" s="85"/>
      <c r="Z169" s="86"/>
      <c r="AA169" s="87"/>
    </row>
    <row r="170" spans="1:27" ht="15.75" customHeight="1">
      <c r="A170" s="63" t="s">
        <v>131</v>
      </c>
      <c r="B170" s="64" t="s">
        <v>177</v>
      </c>
      <c r="C170" s="65" t="s">
        <v>133</v>
      </c>
      <c r="D170" s="66" t="s">
        <v>424</v>
      </c>
      <c r="E170" s="67" t="s">
        <v>425</v>
      </c>
      <c r="F170" s="68"/>
      <c r="G170" s="69" t="s">
        <v>546</v>
      </c>
      <c r="H170" s="70" t="s">
        <v>663</v>
      </c>
      <c r="I170" s="67" t="s">
        <v>428</v>
      </c>
      <c r="J170" s="286">
        <v>2024</v>
      </c>
      <c r="K170" s="72" t="s">
        <v>155</v>
      </c>
      <c r="L170" s="73">
        <v>23</v>
      </c>
      <c r="M170" s="74" t="s">
        <v>140</v>
      </c>
      <c r="N170" s="75"/>
      <c r="O170" s="76"/>
      <c r="P170" s="97" t="s">
        <v>141</v>
      </c>
      <c r="Q170" s="78">
        <f>IF(P170="U",R170/1.2,R170)</f>
        <v>79.166666666666671</v>
      </c>
      <c r="R170" s="79">
        <v>95</v>
      </c>
      <c r="S170" s="80"/>
      <c r="T170" s="81"/>
      <c r="U170" s="82">
        <f>T170*Q170</f>
        <v>0</v>
      </c>
      <c r="V170" s="83">
        <f>T170*R170</f>
        <v>0</v>
      </c>
      <c r="W170" s="58"/>
      <c r="X170" s="84"/>
      <c r="Y170" s="85"/>
      <c r="Z170" s="86"/>
      <c r="AA170" s="87"/>
    </row>
    <row r="171" spans="1:27" ht="15.75" customHeight="1">
      <c r="A171" s="63" t="s">
        <v>131</v>
      </c>
      <c r="B171" s="64" t="s">
        <v>177</v>
      </c>
      <c r="C171" s="65" t="s">
        <v>133</v>
      </c>
      <c r="D171" s="66" t="s">
        <v>424</v>
      </c>
      <c r="E171" s="67" t="s">
        <v>425</v>
      </c>
      <c r="F171" s="68"/>
      <c r="G171" s="69" t="s">
        <v>546</v>
      </c>
      <c r="H171" s="70" t="s">
        <v>1120</v>
      </c>
      <c r="I171" s="67" t="s">
        <v>428</v>
      </c>
      <c r="J171" s="286">
        <v>2016</v>
      </c>
      <c r="K171" s="72" t="s">
        <v>155</v>
      </c>
      <c r="L171" s="73">
        <v>1</v>
      </c>
      <c r="M171" s="74" t="s">
        <v>140</v>
      </c>
      <c r="N171" s="75"/>
      <c r="O171" s="76"/>
      <c r="P171" s="97" t="s">
        <v>141</v>
      </c>
      <c r="Q171" s="78">
        <f>IF(P171="U",R171/1.2,R171)</f>
        <v>44.166666666666671</v>
      </c>
      <c r="R171" s="79">
        <v>53</v>
      </c>
      <c r="S171" s="80"/>
      <c r="T171" s="81"/>
      <c r="U171" s="82">
        <f>T171*Q171</f>
        <v>0</v>
      </c>
      <c r="V171" s="83">
        <f>T171*R171</f>
        <v>0</v>
      </c>
      <c r="W171" s="58"/>
      <c r="X171" s="84"/>
      <c r="Y171" s="85"/>
      <c r="Z171" s="86"/>
      <c r="AA171" s="87"/>
    </row>
    <row r="172" spans="1:27" ht="15.75" customHeight="1">
      <c r="A172" s="63" t="s">
        <v>131</v>
      </c>
      <c r="B172" s="64" t="s">
        <v>177</v>
      </c>
      <c r="C172" s="65" t="s">
        <v>133</v>
      </c>
      <c r="D172" s="66" t="s">
        <v>424</v>
      </c>
      <c r="E172" s="67" t="s">
        <v>425</v>
      </c>
      <c r="F172" s="68"/>
      <c r="G172" s="69" t="s">
        <v>546</v>
      </c>
      <c r="H172" s="70" t="s">
        <v>1120</v>
      </c>
      <c r="I172" s="67" t="s">
        <v>428</v>
      </c>
      <c r="J172" s="286">
        <v>2017</v>
      </c>
      <c r="K172" s="72" t="s">
        <v>139</v>
      </c>
      <c r="L172" s="73">
        <v>6</v>
      </c>
      <c r="M172" s="74" t="s">
        <v>140</v>
      </c>
      <c r="N172" s="75"/>
      <c r="O172" s="76"/>
      <c r="P172" s="97" t="s">
        <v>141</v>
      </c>
      <c r="Q172" s="78">
        <f>IF(P172="U",R172/1.2,R172)</f>
        <v>95.833333333333343</v>
      </c>
      <c r="R172" s="79">
        <v>115</v>
      </c>
      <c r="S172" s="80"/>
      <c r="T172" s="81"/>
      <c r="U172" s="82">
        <f>T172*Q172</f>
        <v>0</v>
      </c>
      <c r="V172" s="83">
        <f>T172*R172</f>
        <v>0</v>
      </c>
      <c r="W172" s="58"/>
      <c r="X172" s="84"/>
      <c r="Y172" s="85"/>
      <c r="Z172" s="86"/>
      <c r="AA172" s="87"/>
    </row>
    <row r="173" spans="1:27" ht="15.75" customHeight="1">
      <c r="A173" s="63" t="s">
        <v>131</v>
      </c>
      <c r="B173" s="64" t="s">
        <v>177</v>
      </c>
      <c r="C173" s="65" t="s">
        <v>133</v>
      </c>
      <c r="D173" s="66" t="s">
        <v>424</v>
      </c>
      <c r="E173" s="67" t="s">
        <v>425</v>
      </c>
      <c r="F173" s="68"/>
      <c r="G173" s="69" t="s">
        <v>546</v>
      </c>
      <c r="H173" s="70" t="s">
        <v>1120</v>
      </c>
      <c r="I173" s="67" t="s">
        <v>428</v>
      </c>
      <c r="J173" s="286">
        <v>2018</v>
      </c>
      <c r="K173" s="72" t="s">
        <v>155</v>
      </c>
      <c r="L173" s="73">
        <v>3</v>
      </c>
      <c r="M173" s="74" t="s">
        <v>140</v>
      </c>
      <c r="N173" s="75"/>
      <c r="O173" s="76"/>
      <c r="P173" s="97" t="s">
        <v>141</v>
      </c>
      <c r="Q173" s="78">
        <f>IF(P173="U",R173/1.2,R173)</f>
        <v>44.166666666666671</v>
      </c>
      <c r="R173" s="79">
        <v>53</v>
      </c>
      <c r="S173" s="80"/>
      <c r="T173" s="81"/>
      <c r="U173" s="82">
        <f>T173*Q173</f>
        <v>0</v>
      </c>
      <c r="V173" s="83">
        <f>T173*R173</f>
        <v>0</v>
      </c>
      <c r="W173" s="58"/>
      <c r="X173" s="84"/>
      <c r="Y173" s="85"/>
      <c r="Z173" s="86"/>
      <c r="AA173" s="87"/>
    </row>
    <row r="174" spans="1:27" ht="15.75" customHeight="1">
      <c r="A174" s="63" t="s">
        <v>131</v>
      </c>
      <c r="B174" s="64" t="s">
        <v>177</v>
      </c>
      <c r="C174" s="65" t="s">
        <v>133</v>
      </c>
      <c r="D174" s="66" t="s">
        <v>424</v>
      </c>
      <c r="E174" s="67" t="s">
        <v>425</v>
      </c>
      <c r="F174" s="68"/>
      <c r="G174" s="69" t="s">
        <v>546</v>
      </c>
      <c r="H174" s="70" t="s">
        <v>1120</v>
      </c>
      <c r="I174" s="67" t="s">
        <v>428</v>
      </c>
      <c r="J174" s="286">
        <v>2020</v>
      </c>
      <c r="K174" s="72" t="s">
        <v>155</v>
      </c>
      <c r="L174" s="73">
        <v>3</v>
      </c>
      <c r="M174" s="74" t="s">
        <v>140</v>
      </c>
      <c r="N174" s="75"/>
      <c r="O174" s="76"/>
      <c r="P174" s="77" t="s">
        <v>141</v>
      </c>
      <c r="Q174" s="78">
        <f>IF(P174="U",R174/1.2,R174)</f>
        <v>44.166666666666671</v>
      </c>
      <c r="R174" s="79">
        <v>53</v>
      </c>
      <c r="S174" s="80"/>
      <c r="T174" s="81"/>
      <c r="U174" s="82">
        <f>T174*Q174</f>
        <v>0</v>
      </c>
      <c r="V174" s="83">
        <f>T174*R174</f>
        <v>0</v>
      </c>
      <c r="W174" s="58"/>
      <c r="X174" s="84"/>
      <c r="Y174" s="85"/>
      <c r="Z174" s="86"/>
      <c r="AA174" s="87"/>
    </row>
    <row r="175" spans="1:27" ht="15.75" customHeight="1">
      <c r="A175" s="63" t="s">
        <v>131</v>
      </c>
      <c r="B175" s="64" t="s">
        <v>177</v>
      </c>
      <c r="C175" s="65" t="s">
        <v>133</v>
      </c>
      <c r="D175" s="66" t="s">
        <v>424</v>
      </c>
      <c r="E175" s="67" t="s">
        <v>425</v>
      </c>
      <c r="F175" s="68"/>
      <c r="G175" s="69" t="s">
        <v>546</v>
      </c>
      <c r="H175" s="70" t="s">
        <v>1120</v>
      </c>
      <c r="I175" s="67" t="s">
        <v>428</v>
      </c>
      <c r="J175" s="286">
        <v>2022</v>
      </c>
      <c r="K175" s="72" t="s">
        <v>155</v>
      </c>
      <c r="L175" s="73">
        <v>7</v>
      </c>
      <c r="M175" s="74" t="s">
        <v>140</v>
      </c>
      <c r="N175" s="75"/>
      <c r="O175" s="76"/>
      <c r="P175" s="97" t="s">
        <v>141</v>
      </c>
      <c r="Q175" s="78">
        <f>IF(P175="U",R175/1.2,R175)</f>
        <v>41.666666666666671</v>
      </c>
      <c r="R175" s="79">
        <v>50</v>
      </c>
      <c r="S175" s="80"/>
      <c r="T175" s="81"/>
      <c r="U175" s="82">
        <f>T175*Q175</f>
        <v>0</v>
      </c>
      <c r="V175" s="83">
        <f>T175*R175</f>
        <v>0</v>
      </c>
      <c r="W175" s="58"/>
      <c r="X175" s="84"/>
      <c r="Y175" s="85"/>
      <c r="Z175" s="86"/>
      <c r="AA175" s="87"/>
    </row>
    <row r="176" spans="1:27" ht="15.75" customHeight="1">
      <c r="A176" s="63" t="s">
        <v>131</v>
      </c>
      <c r="B176" s="64" t="s">
        <v>177</v>
      </c>
      <c r="C176" s="65" t="s">
        <v>133</v>
      </c>
      <c r="D176" s="66" t="s">
        <v>424</v>
      </c>
      <c r="E176" s="67" t="s">
        <v>425</v>
      </c>
      <c r="F176" s="68"/>
      <c r="G176" s="69" t="s">
        <v>546</v>
      </c>
      <c r="H176" s="70" t="s">
        <v>1120</v>
      </c>
      <c r="I176" s="67" t="s">
        <v>428</v>
      </c>
      <c r="J176" s="286">
        <v>2023</v>
      </c>
      <c r="K176" s="72" t="s">
        <v>155</v>
      </c>
      <c r="L176" s="73">
        <v>24</v>
      </c>
      <c r="M176" s="74" t="s">
        <v>140</v>
      </c>
      <c r="N176" s="75"/>
      <c r="O176" s="76"/>
      <c r="P176" s="97" t="s">
        <v>141</v>
      </c>
      <c r="Q176" s="78">
        <f>IF(P176="U",R176/1.2,R176)</f>
        <v>44.166666666666671</v>
      </c>
      <c r="R176" s="79">
        <v>53</v>
      </c>
      <c r="S176" s="80"/>
      <c r="T176" s="81"/>
      <c r="U176" s="82">
        <f>T176*Q176</f>
        <v>0</v>
      </c>
      <c r="V176" s="83">
        <f>T176*R176</f>
        <v>0</v>
      </c>
      <c r="W176" s="58"/>
      <c r="X176" s="84"/>
      <c r="Y176" s="85"/>
      <c r="Z176" s="86"/>
      <c r="AA176" s="87"/>
    </row>
    <row r="177" spans="1:27" ht="15.75" customHeight="1">
      <c r="A177" s="63" t="s">
        <v>131</v>
      </c>
      <c r="B177" s="64" t="s">
        <v>177</v>
      </c>
      <c r="C177" s="65" t="s">
        <v>133</v>
      </c>
      <c r="D177" s="66" t="s">
        <v>424</v>
      </c>
      <c r="E177" s="67" t="s">
        <v>425</v>
      </c>
      <c r="F177" s="68"/>
      <c r="G177" s="69" t="s">
        <v>546</v>
      </c>
      <c r="H177" s="70" t="s">
        <v>1120</v>
      </c>
      <c r="I177" s="67" t="s">
        <v>428</v>
      </c>
      <c r="J177" s="286">
        <v>2023</v>
      </c>
      <c r="K177" s="72" t="s">
        <v>155</v>
      </c>
      <c r="L177" s="73">
        <v>4</v>
      </c>
      <c r="M177" s="74" t="s">
        <v>140</v>
      </c>
      <c r="N177" s="75"/>
      <c r="O177" s="76"/>
      <c r="P177" s="77" t="s">
        <v>141</v>
      </c>
      <c r="Q177" s="78">
        <f>IF(P177="U",R177/1.2,R177)</f>
        <v>44.166666666666671</v>
      </c>
      <c r="R177" s="79">
        <v>53</v>
      </c>
      <c r="S177" s="80"/>
      <c r="T177" s="81"/>
      <c r="U177" s="82">
        <f>T177*Q177</f>
        <v>0</v>
      </c>
      <c r="V177" s="83">
        <f>T177*R177</f>
        <v>0</v>
      </c>
      <c r="W177" s="58"/>
      <c r="X177" s="84"/>
      <c r="Y177" s="85"/>
      <c r="Z177" s="86"/>
      <c r="AA177" s="87"/>
    </row>
    <row r="178" spans="1:27" ht="15.75" customHeight="1">
      <c r="A178" s="63" t="s">
        <v>131</v>
      </c>
      <c r="B178" s="64" t="s">
        <v>177</v>
      </c>
      <c r="C178" s="65" t="s">
        <v>133</v>
      </c>
      <c r="D178" s="66" t="s">
        <v>424</v>
      </c>
      <c r="E178" s="67" t="s">
        <v>425</v>
      </c>
      <c r="F178" s="68"/>
      <c r="G178" s="69" t="s">
        <v>546</v>
      </c>
      <c r="H178" s="70" t="s">
        <v>1120</v>
      </c>
      <c r="I178" s="67" t="s">
        <v>428</v>
      </c>
      <c r="J178" s="286">
        <v>2023</v>
      </c>
      <c r="K178" s="72" t="s">
        <v>139</v>
      </c>
      <c r="L178" s="73">
        <v>6</v>
      </c>
      <c r="M178" s="74" t="s">
        <v>140</v>
      </c>
      <c r="N178" s="75"/>
      <c r="O178" s="76"/>
      <c r="P178" s="77" t="s">
        <v>141</v>
      </c>
      <c r="Q178" s="78">
        <f>IF(P178="U",R178/1.2,R178)</f>
        <v>91.666666666666671</v>
      </c>
      <c r="R178" s="79">
        <v>110</v>
      </c>
      <c r="S178" s="80"/>
      <c r="T178" s="81"/>
      <c r="U178" s="82">
        <f>T178*Q178</f>
        <v>0</v>
      </c>
      <c r="V178" s="83">
        <f>T178*R178</f>
        <v>0</v>
      </c>
      <c r="W178" s="58"/>
      <c r="X178" s="84"/>
      <c r="Y178" s="85"/>
      <c r="Z178" s="86"/>
      <c r="AA178" s="87"/>
    </row>
    <row r="179" spans="1:27" ht="15.75" customHeight="1">
      <c r="A179" s="63" t="s">
        <v>131</v>
      </c>
      <c r="B179" s="64" t="s">
        <v>177</v>
      </c>
      <c r="C179" s="65" t="s">
        <v>133</v>
      </c>
      <c r="D179" s="66" t="s">
        <v>424</v>
      </c>
      <c r="E179" s="67" t="s">
        <v>425</v>
      </c>
      <c r="F179" s="68"/>
      <c r="G179" s="69" t="s">
        <v>546</v>
      </c>
      <c r="H179" s="70" t="s">
        <v>1120</v>
      </c>
      <c r="I179" s="67" t="s">
        <v>428</v>
      </c>
      <c r="J179" s="286">
        <v>2023</v>
      </c>
      <c r="K179" s="72" t="s">
        <v>139</v>
      </c>
      <c r="L179" s="73">
        <v>3</v>
      </c>
      <c r="M179" s="74" t="s">
        <v>140</v>
      </c>
      <c r="N179" s="75"/>
      <c r="O179" s="76"/>
      <c r="P179" s="77" t="s">
        <v>141</v>
      </c>
      <c r="Q179" s="78">
        <f>IF(P179="U",R179/1.2,R179)</f>
        <v>91.666666666666671</v>
      </c>
      <c r="R179" s="79">
        <v>110</v>
      </c>
      <c r="S179" s="80"/>
      <c r="T179" s="81"/>
      <c r="U179" s="82">
        <f>T179*Q179</f>
        <v>0</v>
      </c>
      <c r="V179" s="83">
        <f>T179*R179</f>
        <v>0</v>
      </c>
      <c r="W179" s="58"/>
      <c r="X179" s="84"/>
      <c r="Y179" s="85"/>
      <c r="Z179" s="86"/>
      <c r="AA179" s="87"/>
    </row>
    <row r="180" spans="1:27" ht="15.75" customHeight="1">
      <c r="A180" s="63" t="s">
        <v>131</v>
      </c>
      <c r="B180" s="64" t="s">
        <v>177</v>
      </c>
      <c r="C180" s="65" t="s">
        <v>133</v>
      </c>
      <c r="D180" s="66" t="s">
        <v>424</v>
      </c>
      <c r="E180" s="67" t="s">
        <v>425</v>
      </c>
      <c r="F180" s="68"/>
      <c r="G180" s="69" t="s">
        <v>546</v>
      </c>
      <c r="H180" s="70" t="s">
        <v>1120</v>
      </c>
      <c r="I180" s="67" t="s">
        <v>428</v>
      </c>
      <c r="J180" s="286">
        <v>2023</v>
      </c>
      <c r="K180" s="72" t="s">
        <v>146</v>
      </c>
      <c r="L180" s="73">
        <v>2</v>
      </c>
      <c r="M180" s="74" t="s">
        <v>140</v>
      </c>
      <c r="N180" s="75"/>
      <c r="O180" s="76"/>
      <c r="P180" s="97" t="s">
        <v>141</v>
      </c>
      <c r="Q180" s="78">
        <f>IF(P180="U",R180/1.2,R180)</f>
        <v>191.66666666666669</v>
      </c>
      <c r="R180" s="79">
        <v>230</v>
      </c>
      <c r="S180" s="80"/>
      <c r="T180" s="81"/>
      <c r="U180" s="82">
        <f>T180*Q180</f>
        <v>0</v>
      </c>
      <c r="V180" s="83">
        <f>T180*R180</f>
        <v>0</v>
      </c>
      <c r="W180" s="58"/>
      <c r="X180" s="84"/>
      <c r="Y180" s="85"/>
      <c r="Z180" s="86"/>
      <c r="AA180" s="87"/>
    </row>
    <row r="181" spans="1:27" ht="15.75" customHeight="1">
      <c r="A181" s="63" t="s">
        <v>131</v>
      </c>
      <c r="B181" s="64" t="s">
        <v>177</v>
      </c>
      <c r="C181" s="65" t="s">
        <v>133</v>
      </c>
      <c r="D181" s="66" t="s">
        <v>424</v>
      </c>
      <c r="E181" s="67" t="s">
        <v>425</v>
      </c>
      <c r="F181" s="68"/>
      <c r="G181" s="69" t="s">
        <v>546</v>
      </c>
      <c r="H181" s="70" t="s">
        <v>1120</v>
      </c>
      <c r="I181" s="67" t="s">
        <v>428</v>
      </c>
      <c r="J181" s="286">
        <v>2024</v>
      </c>
      <c r="K181" s="72" t="s">
        <v>155</v>
      </c>
      <c r="L181" s="73">
        <v>24</v>
      </c>
      <c r="M181" s="74" t="s">
        <v>140</v>
      </c>
      <c r="N181" s="75"/>
      <c r="O181" s="76"/>
      <c r="P181" s="77" t="s">
        <v>141</v>
      </c>
      <c r="Q181" s="78">
        <f>IF(P181="U",R181/1.2,R181)</f>
        <v>44.166666666666671</v>
      </c>
      <c r="R181" s="79">
        <v>53</v>
      </c>
      <c r="S181" s="80"/>
      <c r="T181" s="81"/>
      <c r="U181" s="82">
        <f>T181*Q181</f>
        <v>0</v>
      </c>
      <c r="V181" s="83">
        <f>T181*R181</f>
        <v>0</v>
      </c>
      <c r="W181" s="58"/>
      <c r="X181" s="84"/>
      <c r="Y181" s="85"/>
      <c r="Z181" s="86"/>
      <c r="AA181" s="87"/>
    </row>
    <row r="182" spans="1:27" ht="15.75" customHeight="1">
      <c r="A182" s="63" t="s">
        <v>131</v>
      </c>
      <c r="B182" s="64" t="s">
        <v>177</v>
      </c>
      <c r="C182" s="65" t="s">
        <v>178</v>
      </c>
      <c r="D182" s="66" t="s">
        <v>424</v>
      </c>
      <c r="E182" s="67" t="s">
        <v>425</v>
      </c>
      <c r="F182" s="68"/>
      <c r="G182" s="69" t="s">
        <v>546</v>
      </c>
      <c r="H182" s="70" t="s">
        <v>1354</v>
      </c>
      <c r="I182" s="67" t="s">
        <v>428</v>
      </c>
      <c r="J182" s="286">
        <v>2021</v>
      </c>
      <c r="K182" s="72" t="s">
        <v>182</v>
      </c>
      <c r="L182" s="73">
        <v>3</v>
      </c>
      <c r="M182" s="74" t="s">
        <v>140</v>
      </c>
      <c r="N182" s="75"/>
      <c r="O182" s="76"/>
      <c r="P182" s="77" t="s">
        <v>141</v>
      </c>
      <c r="Q182" s="78">
        <f>IF(P182="U",R182/1.2,R182)</f>
        <v>125</v>
      </c>
      <c r="R182" s="79">
        <v>150</v>
      </c>
      <c r="S182" s="80"/>
      <c r="T182" s="81"/>
      <c r="U182" s="82">
        <f>T182*Q182</f>
        <v>0</v>
      </c>
      <c r="V182" s="83">
        <f>T182*R182</f>
        <v>0</v>
      </c>
      <c r="W182" s="58"/>
      <c r="X182" s="84"/>
      <c r="Y182" s="85"/>
      <c r="Z182" s="86"/>
      <c r="AA182" s="87"/>
    </row>
    <row r="183" spans="1:27" ht="15.75" customHeight="1">
      <c r="A183" s="63" t="s">
        <v>131</v>
      </c>
      <c r="B183" s="64" t="s">
        <v>177</v>
      </c>
      <c r="C183" s="65" t="s">
        <v>133</v>
      </c>
      <c r="D183" s="66" t="s">
        <v>424</v>
      </c>
      <c r="E183" s="67" t="s">
        <v>425</v>
      </c>
      <c r="F183" s="68"/>
      <c r="G183" s="69" t="s">
        <v>546</v>
      </c>
      <c r="H183" s="70" t="s">
        <v>1122</v>
      </c>
      <c r="I183" s="67" t="s">
        <v>428</v>
      </c>
      <c r="J183" s="286">
        <v>2023</v>
      </c>
      <c r="K183" s="72" t="s">
        <v>155</v>
      </c>
      <c r="L183" s="73">
        <v>24</v>
      </c>
      <c r="M183" s="74" t="s">
        <v>140</v>
      </c>
      <c r="N183" s="75"/>
      <c r="O183" s="76"/>
      <c r="P183" s="97" t="s">
        <v>141</v>
      </c>
      <c r="Q183" s="78">
        <f>IF(P183="U",R183/1.2,R183)</f>
        <v>33.333333333333336</v>
      </c>
      <c r="R183" s="79">
        <v>40</v>
      </c>
      <c r="S183" s="80"/>
      <c r="T183" s="81"/>
      <c r="U183" s="82">
        <f>T183*Q183</f>
        <v>0</v>
      </c>
      <c r="V183" s="83">
        <f>T183*R183</f>
        <v>0</v>
      </c>
      <c r="W183" s="58"/>
      <c r="X183" s="84"/>
      <c r="Y183" s="85"/>
      <c r="Z183" s="86"/>
      <c r="AA183" s="87"/>
    </row>
    <row r="184" spans="1:27" ht="15.75" customHeight="1">
      <c r="A184" s="63" t="s">
        <v>131</v>
      </c>
      <c r="B184" s="64" t="s">
        <v>177</v>
      </c>
      <c r="C184" s="65" t="s">
        <v>133</v>
      </c>
      <c r="D184" s="66" t="s">
        <v>424</v>
      </c>
      <c r="E184" s="67" t="s">
        <v>425</v>
      </c>
      <c r="F184" s="68"/>
      <c r="G184" s="69" t="s">
        <v>546</v>
      </c>
      <c r="H184" s="70" t="s">
        <v>1122</v>
      </c>
      <c r="I184" s="67" t="s">
        <v>428</v>
      </c>
      <c r="J184" s="286">
        <v>2023</v>
      </c>
      <c r="K184" s="72" t="s">
        <v>155</v>
      </c>
      <c r="L184" s="73">
        <v>24</v>
      </c>
      <c r="M184" s="74" t="s">
        <v>140</v>
      </c>
      <c r="N184" s="75"/>
      <c r="O184" s="76"/>
      <c r="P184" s="97" t="s">
        <v>141</v>
      </c>
      <c r="Q184" s="78">
        <f>IF(P184="U",R184/1.2,R184)</f>
        <v>33.333333333333336</v>
      </c>
      <c r="R184" s="79">
        <v>40</v>
      </c>
      <c r="S184" s="80"/>
      <c r="T184" s="81"/>
      <c r="U184" s="82">
        <f>T184*Q184</f>
        <v>0</v>
      </c>
      <c r="V184" s="83">
        <f>T184*R184</f>
        <v>0</v>
      </c>
      <c r="W184" s="58"/>
      <c r="X184" s="84"/>
      <c r="Y184" s="85"/>
      <c r="Z184" s="86"/>
      <c r="AA184" s="87"/>
    </row>
    <row r="185" spans="1:27" ht="15.75" customHeight="1">
      <c r="A185" s="63" t="s">
        <v>131</v>
      </c>
      <c r="B185" s="64" t="s">
        <v>177</v>
      </c>
      <c r="C185" s="65" t="s">
        <v>133</v>
      </c>
      <c r="D185" s="66" t="s">
        <v>424</v>
      </c>
      <c r="E185" s="67" t="s">
        <v>425</v>
      </c>
      <c r="F185" s="68"/>
      <c r="G185" s="69" t="s">
        <v>546</v>
      </c>
      <c r="H185" s="70" t="s">
        <v>547</v>
      </c>
      <c r="I185" s="67" t="s">
        <v>428</v>
      </c>
      <c r="J185" s="286">
        <v>2023</v>
      </c>
      <c r="K185" s="72" t="s">
        <v>155</v>
      </c>
      <c r="L185" s="73">
        <v>3</v>
      </c>
      <c r="M185" s="74" t="s">
        <v>140</v>
      </c>
      <c r="N185" s="75"/>
      <c r="O185" s="76"/>
      <c r="P185" s="97" t="s">
        <v>141</v>
      </c>
      <c r="Q185" s="78">
        <f>IF(P185="U",R185/1.2,R185)</f>
        <v>17.5</v>
      </c>
      <c r="R185" s="79">
        <v>21</v>
      </c>
      <c r="S185" s="80"/>
      <c r="T185" s="81"/>
      <c r="U185" s="82">
        <f>T185*Q185</f>
        <v>0</v>
      </c>
      <c r="V185" s="83">
        <f>T185*R185</f>
        <v>0</v>
      </c>
      <c r="W185" s="58"/>
      <c r="X185" s="84"/>
      <c r="Y185" s="85"/>
      <c r="Z185" s="86"/>
      <c r="AA185" s="87"/>
    </row>
    <row r="186" spans="1:27" ht="15.75" customHeight="1">
      <c r="A186" s="63" t="s">
        <v>131</v>
      </c>
      <c r="B186" s="64" t="s">
        <v>177</v>
      </c>
      <c r="C186" s="65" t="s">
        <v>133</v>
      </c>
      <c r="D186" s="66" t="s">
        <v>424</v>
      </c>
      <c r="E186" s="67" t="s">
        <v>425</v>
      </c>
      <c r="F186" s="68"/>
      <c r="G186" s="69" t="s">
        <v>546</v>
      </c>
      <c r="H186" s="70" t="s">
        <v>547</v>
      </c>
      <c r="I186" s="67" t="s">
        <v>428</v>
      </c>
      <c r="J186" s="286">
        <v>2024</v>
      </c>
      <c r="K186" s="72" t="s">
        <v>155</v>
      </c>
      <c r="L186" s="73">
        <v>5</v>
      </c>
      <c r="M186" s="74" t="s">
        <v>140</v>
      </c>
      <c r="N186" s="75"/>
      <c r="O186" s="76"/>
      <c r="P186" s="97" t="s">
        <v>141</v>
      </c>
      <c r="Q186" s="78">
        <f>IF(P186="U",R186/1.2,R186)</f>
        <v>17.5</v>
      </c>
      <c r="R186" s="79">
        <v>21</v>
      </c>
      <c r="S186" s="80"/>
      <c r="T186" s="81"/>
      <c r="U186" s="82">
        <f>T186*Q186</f>
        <v>0</v>
      </c>
      <c r="V186" s="83">
        <f>T186*R186</f>
        <v>0</v>
      </c>
      <c r="W186" s="58"/>
      <c r="X186" s="84"/>
      <c r="Y186" s="85"/>
      <c r="Z186" s="86"/>
      <c r="AA186" s="87"/>
    </row>
    <row r="187" spans="1:27" ht="15.75" customHeight="1">
      <c r="A187" s="63" t="s">
        <v>131</v>
      </c>
      <c r="B187" s="64" t="s">
        <v>177</v>
      </c>
      <c r="C187" s="65" t="s">
        <v>133</v>
      </c>
      <c r="D187" s="66" t="s">
        <v>424</v>
      </c>
      <c r="E187" s="67" t="s">
        <v>425</v>
      </c>
      <c r="F187" s="68"/>
      <c r="G187" s="69" t="s">
        <v>546</v>
      </c>
      <c r="H187" s="70" t="s">
        <v>1102</v>
      </c>
      <c r="I187" s="67" t="s">
        <v>428</v>
      </c>
      <c r="J187" s="286">
        <v>2023</v>
      </c>
      <c r="K187" s="72" t="s">
        <v>155</v>
      </c>
      <c r="L187" s="73">
        <v>1</v>
      </c>
      <c r="M187" s="74" t="s">
        <v>140</v>
      </c>
      <c r="N187" s="75"/>
      <c r="O187" s="76"/>
      <c r="P187" s="77" t="s">
        <v>141</v>
      </c>
      <c r="Q187" s="78">
        <f>IF(P187="U",R187/1.2,R187)</f>
        <v>44.166666666666671</v>
      </c>
      <c r="R187" s="79">
        <v>53</v>
      </c>
      <c r="S187" s="80"/>
      <c r="T187" s="81"/>
      <c r="U187" s="82">
        <f>T187*Q187</f>
        <v>0</v>
      </c>
      <c r="V187" s="83">
        <f>T187*R187</f>
        <v>0</v>
      </c>
      <c r="W187" s="58"/>
      <c r="X187" s="84"/>
      <c r="Y187" s="85"/>
      <c r="Z187" s="86"/>
      <c r="AA187" s="87"/>
    </row>
    <row r="188" spans="1:27" ht="15.75" customHeight="1">
      <c r="A188" s="63" t="s">
        <v>131</v>
      </c>
      <c r="B188" s="64" t="s">
        <v>177</v>
      </c>
      <c r="C188" s="65" t="s">
        <v>133</v>
      </c>
      <c r="D188" s="66" t="s">
        <v>424</v>
      </c>
      <c r="E188" s="67" t="s">
        <v>425</v>
      </c>
      <c r="F188" s="68"/>
      <c r="G188" s="69" t="s">
        <v>546</v>
      </c>
      <c r="H188" s="70" t="s">
        <v>1102</v>
      </c>
      <c r="I188" s="67" t="s">
        <v>428</v>
      </c>
      <c r="J188" s="286">
        <v>2023</v>
      </c>
      <c r="K188" s="72" t="s">
        <v>139</v>
      </c>
      <c r="L188" s="73">
        <v>6</v>
      </c>
      <c r="M188" s="74" t="s">
        <v>140</v>
      </c>
      <c r="N188" s="75"/>
      <c r="O188" s="76"/>
      <c r="P188" s="97" t="s">
        <v>141</v>
      </c>
      <c r="Q188" s="78">
        <f>IF(P188="U",R188/1.2,R188)</f>
        <v>91.666666666666671</v>
      </c>
      <c r="R188" s="79">
        <v>110</v>
      </c>
      <c r="S188" s="80"/>
      <c r="T188" s="81"/>
      <c r="U188" s="82">
        <f>T188*Q188</f>
        <v>0</v>
      </c>
      <c r="V188" s="83">
        <f>T188*R188</f>
        <v>0</v>
      </c>
      <c r="W188" s="58"/>
      <c r="X188" s="84"/>
      <c r="Y188" s="85"/>
      <c r="Z188" s="86"/>
      <c r="AA188" s="87"/>
    </row>
    <row r="189" spans="1:27" ht="15.75" customHeight="1">
      <c r="A189" s="63" t="s">
        <v>131</v>
      </c>
      <c r="B189" s="64" t="s">
        <v>177</v>
      </c>
      <c r="C189" s="65" t="s">
        <v>133</v>
      </c>
      <c r="D189" s="66" t="s">
        <v>424</v>
      </c>
      <c r="E189" s="67" t="s">
        <v>425</v>
      </c>
      <c r="F189" s="68"/>
      <c r="G189" s="69" t="s">
        <v>546</v>
      </c>
      <c r="H189" s="70" t="s">
        <v>1102</v>
      </c>
      <c r="I189" s="67" t="s">
        <v>428</v>
      </c>
      <c r="J189" s="286">
        <v>2023</v>
      </c>
      <c r="K189" s="72" t="s">
        <v>139</v>
      </c>
      <c r="L189" s="73">
        <v>5</v>
      </c>
      <c r="M189" s="74" t="s">
        <v>140</v>
      </c>
      <c r="N189" s="75"/>
      <c r="O189" s="76"/>
      <c r="P189" s="97" t="s">
        <v>141</v>
      </c>
      <c r="Q189" s="78">
        <f>IF(P189="U",R189/1.2,R189)</f>
        <v>91.666666666666671</v>
      </c>
      <c r="R189" s="79">
        <v>110</v>
      </c>
      <c r="S189" s="80"/>
      <c r="T189" s="81"/>
      <c r="U189" s="82">
        <f>T189*Q189</f>
        <v>0</v>
      </c>
      <c r="V189" s="83">
        <f>T189*R189</f>
        <v>0</v>
      </c>
      <c r="W189" s="58"/>
      <c r="X189" s="84"/>
      <c r="Y189" s="85"/>
      <c r="Z189" s="86"/>
      <c r="AA189" s="87"/>
    </row>
    <row r="190" spans="1:27" ht="15.75" customHeight="1">
      <c r="A190" s="63" t="s">
        <v>131</v>
      </c>
      <c r="B190" s="64" t="s">
        <v>177</v>
      </c>
      <c r="C190" s="65" t="s">
        <v>133</v>
      </c>
      <c r="D190" s="66" t="s">
        <v>424</v>
      </c>
      <c r="E190" s="67" t="s">
        <v>425</v>
      </c>
      <c r="F190" s="68"/>
      <c r="G190" s="69" t="s">
        <v>546</v>
      </c>
      <c r="H190" s="70" t="s">
        <v>1102</v>
      </c>
      <c r="I190" s="67" t="s">
        <v>428</v>
      </c>
      <c r="J190" s="286">
        <v>2023</v>
      </c>
      <c r="K190" s="72" t="s">
        <v>146</v>
      </c>
      <c r="L190" s="73">
        <v>3</v>
      </c>
      <c r="M190" s="74" t="s">
        <v>140</v>
      </c>
      <c r="N190" s="75"/>
      <c r="O190" s="76"/>
      <c r="P190" s="97" t="s">
        <v>141</v>
      </c>
      <c r="Q190" s="78">
        <f>IF(P190="U",R190/1.2,R190)</f>
        <v>191.66666666666669</v>
      </c>
      <c r="R190" s="79">
        <v>230</v>
      </c>
      <c r="S190" s="80"/>
      <c r="T190" s="81"/>
      <c r="U190" s="82">
        <f>T190*Q190</f>
        <v>0</v>
      </c>
      <c r="V190" s="83">
        <f>T190*R190</f>
        <v>0</v>
      </c>
      <c r="W190" s="58"/>
      <c r="X190" s="84"/>
      <c r="Y190" s="85"/>
      <c r="Z190" s="86"/>
      <c r="AA190" s="87"/>
    </row>
    <row r="191" spans="1:27" ht="15.75" customHeight="1">
      <c r="A191" s="63" t="s">
        <v>131</v>
      </c>
      <c r="B191" s="64" t="s">
        <v>177</v>
      </c>
      <c r="C191" s="65" t="s">
        <v>133</v>
      </c>
      <c r="D191" s="66" t="s">
        <v>424</v>
      </c>
      <c r="E191" s="67" t="s">
        <v>425</v>
      </c>
      <c r="F191" s="68"/>
      <c r="G191" s="69" t="s">
        <v>546</v>
      </c>
      <c r="H191" s="70" t="s">
        <v>1102</v>
      </c>
      <c r="I191" s="67" t="s">
        <v>428</v>
      </c>
      <c r="J191" s="286">
        <v>2024</v>
      </c>
      <c r="K191" s="72" t="s">
        <v>155</v>
      </c>
      <c r="L191" s="73">
        <v>24</v>
      </c>
      <c r="M191" s="74" t="s">
        <v>140</v>
      </c>
      <c r="N191" s="75"/>
      <c r="O191" s="76"/>
      <c r="P191" s="77" t="s">
        <v>141</v>
      </c>
      <c r="Q191" s="78">
        <f>IF(P191="U",R191/1.2,R191)</f>
        <v>44.166666666666671</v>
      </c>
      <c r="R191" s="79">
        <v>53</v>
      </c>
      <c r="S191" s="80"/>
      <c r="T191" s="81"/>
      <c r="U191" s="82">
        <f>T191*Q191</f>
        <v>0</v>
      </c>
      <c r="V191" s="83">
        <f>T191*R191</f>
        <v>0</v>
      </c>
      <c r="W191" s="58"/>
      <c r="X191" s="84"/>
      <c r="Y191" s="85"/>
      <c r="Z191" s="86"/>
      <c r="AA191" s="87"/>
    </row>
    <row r="192" spans="1:27" ht="15.75" customHeight="1">
      <c r="A192" s="63" t="s">
        <v>131</v>
      </c>
      <c r="B192" s="64" t="s">
        <v>132</v>
      </c>
      <c r="C192" s="65" t="s">
        <v>133</v>
      </c>
      <c r="D192" s="66" t="s">
        <v>424</v>
      </c>
      <c r="E192" s="67" t="s">
        <v>425</v>
      </c>
      <c r="F192" s="68"/>
      <c r="G192" s="69" t="s">
        <v>546</v>
      </c>
      <c r="H192" s="70" t="s">
        <v>1151</v>
      </c>
      <c r="I192" s="67" t="s">
        <v>138</v>
      </c>
      <c r="J192" s="286">
        <v>2022</v>
      </c>
      <c r="K192" s="72" t="s">
        <v>155</v>
      </c>
      <c r="L192" s="73">
        <v>11</v>
      </c>
      <c r="M192" s="74" t="s">
        <v>140</v>
      </c>
      <c r="N192" s="75"/>
      <c r="O192" s="76"/>
      <c r="P192" s="97" t="s">
        <v>141</v>
      </c>
      <c r="Q192" s="78">
        <f>IF(P192="U",R192/1.2,R192)</f>
        <v>26.666666666666668</v>
      </c>
      <c r="R192" s="79">
        <v>32</v>
      </c>
      <c r="S192" s="80"/>
      <c r="T192" s="81"/>
      <c r="U192" s="82">
        <f>T192*Q192</f>
        <v>0</v>
      </c>
      <c r="V192" s="83">
        <f>T192*R192</f>
        <v>0</v>
      </c>
      <c r="W192" s="58"/>
      <c r="X192" s="84"/>
      <c r="Y192" s="85"/>
      <c r="Z192" s="86"/>
      <c r="AA192" s="87"/>
    </row>
    <row r="193" spans="1:27" ht="15.75" customHeight="1">
      <c r="A193" s="63" t="s">
        <v>131</v>
      </c>
      <c r="B193" s="64" t="s">
        <v>132</v>
      </c>
      <c r="C193" s="65" t="s">
        <v>133</v>
      </c>
      <c r="D193" s="66" t="s">
        <v>424</v>
      </c>
      <c r="E193" s="67" t="s">
        <v>425</v>
      </c>
      <c r="F193" s="68"/>
      <c r="G193" s="69" t="s">
        <v>546</v>
      </c>
      <c r="H193" s="70" t="s">
        <v>1151</v>
      </c>
      <c r="I193" s="67" t="s">
        <v>138</v>
      </c>
      <c r="J193" s="286">
        <v>2023</v>
      </c>
      <c r="K193" s="72" t="s">
        <v>155</v>
      </c>
      <c r="L193" s="73">
        <v>24</v>
      </c>
      <c r="M193" s="74" t="s">
        <v>140</v>
      </c>
      <c r="N193" s="75"/>
      <c r="O193" s="76"/>
      <c r="P193" s="77" t="s">
        <v>141</v>
      </c>
      <c r="Q193" s="78">
        <f>IF(P193="U",R193/1.2,R193)</f>
        <v>26.666666666666668</v>
      </c>
      <c r="R193" s="79">
        <v>32</v>
      </c>
      <c r="S193" s="80"/>
      <c r="T193" s="81"/>
      <c r="U193" s="82">
        <f>T193*Q193</f>
        <v>0</v>
      </c>
      <c r="V193" s="83">
        <f>T193*R193</f>
        <v>0</v>
      </c>
      <c r="W193" s="58"/>
      <c r="X193" s="84"/>
      <c r="Y193" s="85"/>
      <c r="Z193" s="86"/>
      <c r="AA193" s="87"/>
    </row>
    <row r="194" spans="1:27" ht="15.75" customHeight="1">
      <c r="A194" s="63" t="s">
        <v>131</v>
      </c>
      <c r="B194" s="64" t="s">
        <v>132</v>
      </c>
      <c r="C194" s="65" t="s">
        <v>133</v>
      </c>
      <c r="D194" s="66" t="s">
        <v>424</v>
      </c>
      <c r="E194" s="67" t="s">
        <v>425</v>
      </c>
      <c r="F194" s="68"/>
      <c r="G194" s="69" t="s">
        <v>546</v>
      </c>
      <c r="H194" s="70" t="s">
        <v>1121</v>
      </c>
      <c r="I194" s="67" t="s">
        <v>138</v>
      </c>
      <c r="J194" s="286">
        <v>2022</v>
      </c>
      <c r="K194" s="72" t="s">
        <v>155</v>
      </c>
      <c r="L194" s="73">
        <v>6</v>
      </c>
      <c r="M194" s="74" t="s">
        <v>140</v>
      </c>
      <c r="N194" s="75"/>
      <c r="O194" s="76"/>
      <c r="P194" s="97" t="s">
        <v>141</v>
      </c>
      <c r="Q194" s="78">
        <f>IF(P194="U",R194/1.2,R194)</f>
        <v>17.5</v>
      </c>
      <c r="R194" s="79">
        <v>21</v>
      </c>
      <c r="S194" s="80"/>
      <c r="T194" s="81"/>
      <c r="U194" s="82">
        <f>T194*Q194</f>
        <v>0</v>
      </c>
      <c r="V194" s="83">
        <f>T194*R194</f>
        <v>0</v>
      </c>
      <c r="W194" s="58"/>
      <c r="X194" s="84"/>
      <c r="Y194" s="85"/>
      <c r="Z194" s="86"/>
      <c r="AA194" s="87"/>
    </row>
    <row r="195" spans="1:27" ht="15.75" customHeight="1">
      <c r="A195" s="63" t="s">
        <v>131</v>
      </c>
      <c r="B195" s="64" t="s">
        <v>132</v>
      </c>
      <c r="C195" s="65" t="s">
        <v>133</v>
      </c>
      <c r="D195" s="66" t="s">
        <v>424</v>
      </c>
      <c r="E195" s="67" t="s">
        <v>425</v>
      </c>
      <c r="F195" s="68"/>
      <c r="G195" s="69" t="s">
        <v>546</v>
      </c>
      <c r="H195" s="70" t="s">
        <v>1121</v>
      </c>
      <c r="I195" s="67" t="s">
        <v>138</v>
      </c>
      <c r="J195" s="286">
        <v>2022</v>
      </c>
      <c r="K195" s="72" t="s">
        <v>155</v>
      </c>
      <c r="L195" s="73">
        <v>24</v>
      </c>
      <c r="M195" s="74" t="s">
        <v>140</v>
      </c>
      <c r="N195" s="75"/>
      <c r="O195" s="76"/>
      <c r="P195" s="97" t="s">
        <v>141</v>
      </c>
      <c r="Q195" s="78">
        <f>IF(P195="U",R195/1.2,R195)</f>
        <v>17.5</v>
      </c>
      <c r="R195" s="79">
        <v>21</v>
      </c>
      <c r="S195" s="80"/>
      <c r="T195" s="81"/>
      <c r="U195" s="82">
        <f>T195*Q195</f>
        <v>0</v>
      </c>
      <c r="V195" s="83">
        <f>T195*R195</f>
        <v>0</v>
      </c>
      <c r="W195" s="58"/>
      <c r="X195" s="84"/>
      <c r="Y195" s="85"/>
      <c r="Z195" s="86"/>
      <c r="AA195" s="87"/>
    </row>
    <row r="196" spans="1:27" ht="15.75" customHeight="1">
      <c r="A196" s="63" t="s">
        <v>131</v>
      </c>
      <c r="B196" s="64" t="s">
        <v>132</v>
      </c>
      <c r="C196" s="65" t="s">
        <v>133</v>
      </c>
      <c r="D196" s="66" t="s">
        <v>424</v>
      </c>
      <c r="E196" s="67" t="s">
        <v>425</v>
      </c>
      <c r="F196" s="68"/>
      <c r="G196" s="69" t="s">
        <v>546</v>
      </c>
      <c r="H196" s="70" t="s">
        <v>1473</v>
      </c>
      <c r="I196" s="67" t="s">
        <v>138</v>
      </c>
      <c r="J196" s="286">
        <v>2023</v>
      </c>
      <c r="K196" s="72" t="s">
        <v>155</v>
      </c>
      <c r="L196" s="73">
        <v>24</v>
      </c>
      <c r="M196" s="74" t="s">
        <v>140</v>
      </c>
      <c r="N196" s="75"/>
      <c r="O196" s="76"/>
      <c r="P196" s="77" t="s">
        <v>141</v>
      </c>
      <c r="Q196" s="78">
        <f>IF(P196="U",R196/1.2,R196)</f>
        <v>17.5</v>
      </c>
      <c r="R196" s="79">
        <v>21</v>
      </c>
      <c r="S196" s="80"/>
      <c r="T196" s="81"/>
      <c r="U196" s="82">
        <f>T196*Q196</f>
        <v>0</v>
      </c>
      <c r="V196" s="83">
        <f>T196*R196</f>
        <v>0</v>
      </c>
      <c r="W196" s="58"/>
      <c r="X196" s="84"/>
      <c r="Y196" s="85"/>
      <c r="Z196" s="86"/>
      <c r="AA196" s="87"/>
    </row>
    <row r="197" spans="1:27" ht="15.75" customHeight="1">
      <c r="A197" s="63" t="s">
        <v>131</v>
      </c>
      <c r="B197" s="64" t="s">
        <v>177</v>
      </c>
      <c r="C197" s="65" t="s">
        <v>133</v>
      </c>
      <c r="D197" s="66" t="s">
        <v>424</v>
      </c>
      <c r="E197" s="67" t="s">
        <v>425</v>
      </c>
      <c r="F197" s="68"/>
      <c r="G197" s="69" t="s">
        <v>546</v>
      </c>
      <c r="H197" s="70" t="s">
        <v>1630</v>
      </c>
      <c r="I197" s="67" t="s">
        <v>145</v>
      </c>
      <c r="J197" s="286">
        <v>2023</v>
      </c>
      <c r="K197" s="72" t="s">
        <v>155</v>
      </c>
      <c r="L197" s="73">
        <v>3</v>
      </c>
      <c r="M197" s="74" t="s">
        <v>140</v>
      </c>
      <c r="N197" s="75"/>
      <c r="O197" s="76"/>
      <c r="P197" s="77" t="s">
        <v>141</v>
      </c>
      <c r="Q197" s="78">
        <f>IF(P197="U",R197/1.2,R197)</f>
        <v>13.333333333333334</v>
      </c>
      <c r="R197" s="79">
        <v>16</v>
      </c>
      <c r="S197" s="80"/>
      <c r="T197" s="81"/>
      <c r="U197" s="82">
        <f>T197*Q197</f>
        <v>0</v>
      </c>
      <c r="V197" s="83">
        <f>T197*R197</f>
        <v>0</v>
      </c>
      <c r="W197" s="58"/>
      <c r="X197" s="84"/>
      <c r="Y197" s="85"/>
      <c r="Z197" s="86"/>
      <c r="AA197" s="87"/>
    </row>
    <row r="198" spans="1:27" ht="15.75" customHeight="1">
      <c r="A198" s="63" t="s">
        <v>131</v>
      </c>
      <c r="B198" s="64" t="s">
        <v>177</v>
      </c>
      <c r="C198" s="65" t="s">
        <v>133</v>
      </c>
      <c r="D198" s="66" t="s">
        <v>424</v>
      </c>
      <c r="E198" s="67" t="s">
        <v>425</v>
      </c>
      <c r="F198" s="68"/>
      <c r="G198" s="69" t="s">
        <v>672</v>
      </c>
      <c r="H198" s="70" t="s">
        <v>676</v>
      </c>
      <c r="I198" s="67" t="s">
        <v>428</v>
      </c>
      <c r="J198" s="286">
        <v>2019</v>
      </c>
      <c r="K198" s="72" t="s">
        <v>139</v>
      </c>
      <c r="L198" s="73">
        <v>3</v>
      </c>
      <c r="M198" s="74" t="s">
        <v>140</v>
      </c>
      <c r="N198" s="75"/>
      <c r="O198" s="76"/>
      <c r="P198" s="77" t="s">
        <v>148</v>
      </c>
      <c r="Q198" s="78">
        <f>IF(P198="U",R198/1.2,R198)</f>
        <v>180</v>
      </c>
      <c r="R198" s="79">
        <v>180</v>
      </c>
      <c r="S198" s="80"/>
      <c r="T198" s="81"/>
      <c r="U198" s="82">
        <f>T198*Q198</f>
        <v>0</v>
      </c>
      <c r="V198" s="83">
        <f>T198*R198</f>
        <v>0</v>
      </c>
      <c r="W198" s="58"/>
      <c r="X198" s="84"/>
      <c r="Y198" s="85"/>
      <c r="Z198" s="86"/>
      <c r="AA198" s="87"/>
    </row>
    <row r="199" spans="1:27" ht="15.75" customHeight="1">
      <c r="A199" s="63" t="s">
        <v>131</v>
      </c>
      <c r="B199" s="64" t="s">
        <v>177</v>
      </c>
      <c r="C199" s="65" t="s">
        <v>133</v>
      </c>
      <c r="D199" s="66" t="s">
        <v>424</v>
      </c>
      <c r="E199" s="67" t="s">
        <v>425</v>
      </c>
      <c r="F199" s="68"/>
      <c r="G199" s="69" t="s">
        <v>672</v>
      </c>
      <c r="H199" s="70" t="s">
        <v>676</v>
      </c>
      <c r="I199" s="67" t="s">
        <v>428</v>
      </c>
      <c r="J199" s="286">
        <v>2020</v>
      </c>
      <c r="K199" s="72" t="s">
        <v>155</v>
      </c>
      <c r="L199" s="73">
        <v>2</v>
      </c>
      <c r="M199" s="74" t="s">
        <v>140</v>
      </c>
      <c r="N199" s="75"/>
      <c r="O199" s="76"/>
      <c r="P199" s="77" t="s">
        <v>141</v>
      </c>
      <c r="Q199" s="78">
        <f>IF(P199="U",R199/1.2,R199)</f>
        <v>62.5</v>
      </c>
      <c r="R199" s="79">
        <v>75</v>
      </c>
      <c r="S199" s="80"/>
      <c r="T199" s="81"/>
      <c r="U199" s="82">
        <f>T199*Q199</f>
        <v>0</v>
      </c>
      <c r="V199" s="83">
        <f>T199*R199</f>
        <v>0</v>
      </c>
      <c r="W199" s="58"/>
      <c r="X199" s="84"/>
      <c r="Y199" s="85"/>
      <c r="Z199" s="86"/>
      <c r="AA199" s="87"/>
    </row>
    <row r="200" spans="1:27" ht="15.75" customHeight="1">
      <c r="A200" s="63" t="s">
        <v>131</v>
      </c>
      <c r="B200" s="64" t="s">
        <v>177</v>
      </c>
      <c r="C200" s="65" t="s">
        <v>133</v>
      </c>
      <c r="D200" s="66" t="s">
        <v>424</v>
      </c>
      <c r="E200" s="67" t="s">
        <v>425</v>
      </c>
      <c r="F200" s="68"/>
      <c r="G200" s="69" t="s">
        <v>672</v>
      </c>
      <c r="H200" s="70" t="s">
        <v>676</v>
      </c>
      <c r="I200" s="67" t="s">
        <v>428</v>
      </c>
      <c r="J200" s="286">
        <v>2020</v>
      </c>
      <c r="K200" s="72" t="s">
        <v>139</v>
      </c>
      <c r="L200" s="73">
        <v>2</v>
      </c>
      <c r="M200" s="74" t="s">
        <v>140</v>
      </c>
      <c r="N200" s="75"/>
      <c r="O200" s="76"/>
      <c r="P200" s="77" t="s">
        <v>148</v>
      </c>
      <c r="Q200" s="78">
        <f>IF(P200="U",R200/1.2,R200)</f>
        <v>180</v>
      </c>
      <c r="R200" s="79">
        <v>180</v>
      </c>
      <c r="S200" s="80"/>
      <c r="T200" s="81"/>
      <c r="U200" s="82">
        <f>T200*Q200</f>
        <v>0</v>
      </c>
      <c r="V200" s="83">
        <f>T200*R200</f>
        <v>0</v>
      </c>
      <c r="W200" s="58"/>
      <c r="X200" s="84"/>
      <c r="Y200" s="85"/>
      <c r="Z200" s="86"/>
      <c r="AA200" s="87"/>
    </row>
    <row r="201" spans="1:27" ht="15.75" customHeight="1">
      <c r="A201" s="63" t="s">
        <v>131</v>
      </c>
      <c r="B201" s="64" t="s">
        <v>177</v>
      </c>
      <c r="C201" s="65" t="s">
        <v>133</v>
      </c>
      <c r="D201" s="66" t="s">
        <v>424</v>
      </c>
      <c r="E201" s="67" t="s">
        <v>425</v>
      </c>
      <c r="F201" s="68"/>
      <c r="G201" s="69" t="s">
        <v>672</v>
      </c>
      <c r="H201" s="70" t="s">
        <v>676</v>
      </c>
      <c r="I201" s="67" t="s">
        <v>428</v>
      </c>
      <c r="J201" s="286">
        <v>2021</v>
      </c>
      <c r="K201" s="72" t="s">
        <v>155</v>
      </c>
      <c r="L201" s="73">
        <v>16</v>
      </c>
      <c r="M201" s="74" t="s">
        <v>140</v>
      </c>
      <c r="N201" s="75"/>
      <c r="O201" s="76"/>
      <c r="P201" s="97" t="s">
        <v>141</v>
      </c>
      <c r="Q201" s="78">
        <f>IF(P201="U",R201/1.2,R201)</f>
        <v>70.833333333333343</v>
      </c>
      <c r="R201" s="79">
        <v>85</v>
      </c>
      <c r="S201" s="80"/>
      <c r="T201" s="81"/>
      <c r="U201" s="82">
        <f>T201*Q201</f>
        <v>0</v>
      </c>
      <c r="V201" s="83">
        <f>T201*R201</f>
        <v>0</v>
      </c>
      <c r="W201" s="58"/>
      <c r="X201" s="84"/>
      <c r="Y201" s="85"/>
      <c r="Z201" s="86"/>
      <c r="AA201" s="87"/>
    </row>
    <row r="202" spans="1:27" ht="15.75" customHeight="1">
      <c r="A202" s="63" t="s">
        <v>131</v>
      </c>
      <c r="B202" s="64" t="s">
        <v>177</v>
      </c>
      <c r="C202" s="65" t="s">
        <v>133</v>
      </c>
      <c r="D202" s="66" t="s">
        <v>424</v>
      </c>
      <c r="E202" s="67" t="s">
        <v>425</v>
      </c>
      <c r="F202" s="68"/>
      <c r="G202" s="69" t="s">
        <v>672</v>
      </c>
      <c r="H202" s="70" t="s">
        <v>676</v>
      </c>
      <c r="I202" s="67" t="s">
        <v>428</v>
      </c>
      <c r="J202" s="286">
        <v>2023</v>
      </c>
      <c r="K202" s="72" t="s">
        <v>155</v>
      </c>
      <c r="L202" s="73">
        <v>18</v>
      </c>
      <c r="M202" s="74" t="s">
        <v>140</v>
      </c>
      <c r="N202" s="75"/>
      <c r="O202" s="76"/>
      <c r="P202" s="77" t="s">
        <v>141</v>
      </c>
      <c r="Q202" s="78">
        <f>IF(P202="U",R202/1.2,R202)</f>
        <v>70.833333333333343</v>
      </c>
      <c r="R202" s="79">
        <v>85</v>
      </c>
      <c r="S202" s="80"/>
      <c r="T202" s="81"/>
      <c r="U202" s="82">
        <f>T202*Q202</f>
        <v>0</v>
      </c>
      <c r="V202" s="83">
        <f>T202*R202</f>
        <v>0</v>
      </c>
      <c r="W202" s="58"/>
      <c r="X202" s="84"/>
      <c r="Y202" s="85"/>
      <c r="Z202" s="86"/>
      <c r="AA202" s="87"/>
    </row>
    <row r="203" spans="1:27" ht="15.75" customHeight="1">
      <c r="A203" s="63" t="s">
        <v>131</v>
      </c>
      <c r="B203" s="64" t="s">
        <v>177</v>
      </c>
      <c r="C203" s="65" t="s">
        <v>133</v>
      </c>
      <c r="D203" s="66" t="s">
        <v>424</v>
      </c>
      <c r="E203" s="67" t="s">
        <v>425</v>
      </c>
      <c r="F203" s="68"/>
      <c r="G203" s="69" t="s">
        <v>672</v>
      </c>
      <c r="H203" s="70" t="s">
        <v>676</v>
      </c>
      <c r="I203" s="67" t="s">
        <v>428</v>
      </c>
      <c r="J203" s="286">
        <v>2023</v>
      </c>
      <c r="K203" s="72" t="s">
        <v>139</v>
      </c>
      <c r="L203" s="73">
        <v>3</v>
      </c>
      <c r="M203" s="74" t="s">
        <v>140</v>
      </c>
      <c r="N203" s="75"/>
      <c r="O203" s="76"/>
      <c r="P203" s="77" t="s">
        <v>141</v>
      </c>
      <c r="Q203" s="78">
        <f>IF(P203="U",R203/1.2,R203)</f>
        <v>145.83333333333334</v>
      </c>
      <c r="R203" s="79">
        <v>175</v>
      </c>
      <c r="S203" s="80"/>
      <c r="T203" s="81"/>
      <c r="U203" s="82">
        <f>T203*Q203</f>
        <v>0</v>
      </c>
      <c r="V203" s="83">
        <f>T203*R203</f>
        <v>0</v>
      </c>
      <c r="W203" s="58"/>
      <c r="X203" s="84"/>
      <c r="Y203" s="85"/>
      <c r="Z203" s="86"/>
      <c r="AA203" s="87"/>
    </row>
    <row r="204" spans="1:27" ht="15.75" customHeight="1">
      <c r="A204" s="63" t="s">
        <v>131</v>
      </c>
      <c r="B204" s="64" t="s">
        <v>177</v>
      </c>
      <c r="C204" s="65" t="s">
        <v>133</v>
      </c>
      <c r="D204" s="66" t="s">
        <v>424</v>
      </c>
      <c r="E204" s="67" t="s">
        <v>425</v>
      </c>
      <c r="F204" s="68"/>
      <c r="G204" s="69" t="s">
        <v>672</v>
      </c>
      <c r="H204" s="70" t="s">
        <v>676</v>
      </c>
      <c r="I204" s="67" t="s">
        <v>428</v>
      </c>
      <c r="J204" s="286">
        <v>2024</v>
      </c>
      <c r="K204" s="72" t="s">
        <v>139</v>
      </c>
      <c r="L204" s="73">
        <v>3</v>
      </c>
      <c r="M204" s="74" t="s">
        <v>140</v>
      </c>
      <c r="N204" s="75"/>
      <c r="O204" s="76"/>
      <c r="P204" s="97" t="s">
        <v>141</v>
      </c>
      <c r="Q204" s="78">
        <f>IF(P204="U",R204/1.2,R204)</f>
        <v>141.66666666666669</v>
      </c>
      <c r="R204" s="79">
        <v>170</v>
      </c>
      <c r="S204" s="80"/>
      <c r="T204" s="81"/>
      <c r="U204" s="82">
        <f>T204*Q204</f>
        <v>0</v>
      </c>
      <c r="V204" s="83">
        <f>T204*R204</f>
        <v>0</v>
      </c>
      <c r="W204" s="58"/>
      <c r="X204" s="84"/>
      <c r="Y204" s="85"/>
      <c r="Z204" s="86"/>
      <c r="AA204" s="87"/>
    </row>
    <row r="205" spans="1:27" ht="15.75" customHeight="1">
      <c r="A205" s="63" t="s">
        <v>131</v>
      </c>
      <c r="B205" s="64" t="s">
        <v>177</v>
      </c>
      <c r="C205" s="65" t="s">
        <v>133</v>
      </c>
      <c r="D205" s="66" t="s">
        <v>424</v>
      </c>
      <c r="E205" s="67" t="s">
        <v>425</v>
      </c>
      <c r="F205" s="68"/>
      <c r="G205" s="69" t="s">
        <v>672</v>
      </c>
      <c r="H205" s="70" t="s">
        <v>673</v>
      </c>
      <c r="I205" s="67" t="s">
        <v>428</v>
      </c>
      <c r="J205" s="286">
        <v>2024</v>
      </c>
      <c r="K205" s="72" t="s">
        <v>155</v>
      </c>
      <c r="L205" s="73">
        <v>9</v>
      </c>
      <c r="M205" s="74" t="s">
        <v>140</v>
      </c>
      <c r="N205" s="75"/>
      <c r="O205" s="76"/>
      <c r="P205" s="97" t="s">
        <v>141</v>
      </c>
      <c r="Q205" s="78">
        <f>IF(P205="U",R205/1.2,R205)</f>
        <v>62.5</v>
      </c>
      <c r="R205" s="79">
        <v>75</v>
      </c>
      <c r="S205" s="80"/>
      <c r="T205" s="81"/>
      <c r="U205" s="82">
        <f>T205*Q205</f>
        <v>0</v>
      </c>
      <c r="V205" s="83">
        <f>T205*R205</f>
        <v>0</v>
      </c>
      <c r="W205" s="58"/>
      <c r="X205" s="84"/>
      <c r="Y205" s="85"/>
      <c r="Z205" s="86"/>
      <c r="AA205" s="87"/>
    </row>
    <row r="206" spans="1:27" ht="15.75" customHeight="1">
      <c r="A206" s="63" t="s">
        <v>131</v>
      </c>
      <c r="B206" s="64" t="s">
        <v>177</v>
      </c>
      <c r="C206" s="65" t="s">
        <v>133</v>
      </c>
      <c r="D206" s="66" t="s">
        <v>424</v>
      </c>
      <c r="E206" s="67" t="s">
        <v>425</v>
      </c>
      <c r="F206" s="68"/>
      <c r="G206" s="69" t="s">
        <v>672</v>
      </c>
      <c r="H206" s="70" t="s">
        <v>673</v>
      </c>
      <c r="I206" s="67" t="s">
        <v>428</v>
      </c>
      <c r="J206" s="286">
        <v>2024</v>
      </c>
      <c r="K206" s="72" t="s">
        <v>139</v>
      </c>
      <c r="L206" s="73">
        <v>3</v>
      </c>
      <c r="M206" s="74" t="s">
        <v>140</v>
      </c>
      <c r="N206" s="75"/>
      <c r="O206" s="76"/>
      <c r="P206" s="97" t="s">
        <v>141</v>
      </c>
      <c r="Q206" s="78">
        <f>IF(P206="U",R206/1.2,R206)</f>
        <v>129.16666666666669</v>
      </c>
      <c r="R206" s="79">
        <v>155</v>
      </c>
      <c r="S206" s="80"/>
      <c r="T206" s="81"/>
      <c r="U206" s="82">
        <f>T206*Q206</f>
        <v>0</v>
      </c>
      <c r="V206" s="83">
        <f>T206*R206</f>
        <v>0</v>
      </c>
      <c r="W206" s="58"/>
      <c r="X206" s="84"/>
      <c r="Y206" s="85"/>
      <c r="Z206" s="86"/>
      <c r="AA206" s="87"/>
    </row>
    <row r="207" spans="1:27" ht="15.75" customHeight="1">
      <c r="A207" s="63" t="s">
        <v>131</v>
      </c>
      <c r="B207" s="64" t="s">
        <v>177</v>
      </c>
      <c r="C207" s="65" t="s">
        <v>133</v>
      </c>
      <c r="D207" s="66" t="s">
        <v>424</v>
      </c>
      <c r="E207" s="67" t="s">
        <v>425</v>
      </c>
      <c r="F207" s="68"/>
      <c r="G207" s="69" t="s">
        <v>672</v>
      </c>
      <c r="H207" s="70" t="s">
        <v>675</v>
      </c>
      <c r="I207" s="67" t="s">
        <v>428</v>
      </c>
      <c r="J207" s="286">
        <v>2020</v>
      </c>
      <c r="K207" s="72" t="s">
        <v>155</v>
      </c>
      <c r="L207" s="73">
        <v>15</v>
      </c>
      <c r="M207" s="74" t="s">
        <v>140</v>
      </c>
      <c r="N207" s="75"/>
      <c r="O207" s="76"/>
      <c r="P207" s="77" t="s">
        <v>141</v>
      </c>
      <c r="Q207" s="78">
        <f>IF(P207="U",R207/1.2,R207)</f>
        <v>54.166666666666671</v>
      </c>
      <c r="R207" s="79">
        <v>65</v>
      </c>
      <c r="S207" s="80"/>
      <c r="T207" s="81"/>
      <c r="U207" s="82">
        <f>T207*Q207</f>
        <v>0</v>
      </c>
      <c r="V207" s="83">
        <f>T207*R207</f>
        <v>0</v>
      </c>
      <c r="W207" s="58"/>
      <c r="X207" s="84"/>
      <c r="Y207" s="85"/>
      <c r="Z207" s="86"/>
      <c r="AA207" s="87"/>
    </row>
    <row r="208" spans="1:27" ht="15.75" customHeight="1">
      <c r="A208" s="63" t="s">
        <v>131</v>
      </c>
      <c r="B208" s="64" t="s">
        <v>177</v>
      </c>
      <c r="C208" s="65" t="s">
        <v>133</v>
      </c>
      <c r="D208" s="66" t="s">
        <v>424</v>
      </c>
      <c r="E208" s="67" t="s">
        <v>425</v>
      </c>
      <c r="F208" s="68"/>
      <c r="G208" s="69" t="s">
        <v>672</v>
      </c>
      <c r="H208" s="70" t="s">
        <v>675</v>
      </c>
      <c r="I208" s="67" t="s">
        <v>428</v>
      </c>
      <c r="J208" s="286">
        <v>2021</v>
      </c>
      <c r="K208" s="72" t="s">
        <v>155</v>
      </c>
      <c r="L208" s="73">
        <v>24</v>
      </c>
      <c r="M208" s="74" t="s">
        <v>140</v>
      </c>
      <c r="N208" s="75"/>
      <c r="O208" s="76"/>
      <c r="P208" s="97" t="s">
        <v>141</v>
      </c>
      <c r="Q208" s="78">
        <f>IF(P208="U",R208/1.2,R208)</f>
        <v>54.166666666666671</v>
      </c>
      <c r="R208" s="79">
        <v>65</v>
      </c>
      <c r="S208" s="80"/>
      <c r="T208" s="81"/>
      <c r="U208" s="82">
        <f>T208*Q208</f>
        <v>0</v>
      </c>
      <c r="V208" s="83">
        <f>T208*R208</f>
        <v>0</v>
      </c>
      <c r="W208" s="58"/>
      <c r="X208" s="84"/>
      <c r="Y208" s="85"/>
      <c r="Z208" s="86"/>
      <c r="AA208" s="87"/>
    </row>
    <row r="209" spans="1:27" ht="15.75" customHeight="1">
      <c r="A209" s="63" t="s">
        <v>131</v>
      </c>
      <c r="B209" s="64" t="s">
        <v>177</v>
      </c>
      <c r="C209" s="65" t="s">
        <v>133</v>
      </c>
      <c r="D209" s="66" t="s">
        <v>424</v>
      </c>
      <c r="E209" s="67" t="s">
        <v>425</v>
      </c>
      <c r="F209" s="68"/>
      <c r="G209" s="69" t="s">
        <v>672</v>
      </c>
      <c r="H209" s="70" t="s">
        <v>675</v>
      </c>
      <c r="I209" s="67" t="s">
        <v>428</v>
      </c>
      <c r="J209" s="286">
        <v>2023</v>
      </c>
      <c r="K209" s="72" t="s">
        <v>155</v>
      </c>
      <c r="L209" s="73">
        <v>10</v>
      </c>
      <c r="M209" s="74" t="s">
        <v>140</v>
      </c>
      <c r="N209" s="75"/>
      <c r="O209" s="76"/>
      <c r="P209" s="77" t="s">
        <v>141</v>
      </c>
      <c r="Q209" s="78">
        <f>IF(P209="U",R209/1.2,R209)</f>
        <v>58.333333333333336</v>
      </c>
      <c r="R209" s="79">
        <v>70</v>
      </c>
      <c r="S209" s="80"/>
      <c r="T209" s="81"/>
      <c r="U209" s="82">
        <f>T209*Q209</f>
        <v>0</v>
      </c>
      <c r="V209" s="83">
        <f>T209*R209</f>
        <v>0</v>
      </c>
      <c r="W209" s="58"/>
      <c r="X209" s="84"/>
      <c r="Y209" s="85"/>
      <c r="Z209" s="86"/>
      <c r="AA209" s="87"/>
    </row>
    <row r="210" spans="1:27" ht="15.75" customHeight="1">
      <c r="A210" s="63" t="s">
        <v>131</v>
      </c>
      <c r="B210" s="64" t="s">
        <v>177</v>
      </c>
      <c r="C210" s="65" t="s">
        <v>133</v>
      </c>
      <c r="D210" s="66" t="s">
        <v>424</v>
      </c>
      <c r="E210" s="67" t="s">
        <v>425</v>
      </c>
      <c r="F210" s="68"/>
      <c r="G210" s="69" t="s">
        <v>672</v>
      </c>
      <c r="H210" s="70" t="s">
        <v>675</v>
      </c>
      <c r="I210" s="67" t="s">
        <v>428</v>
      </c>
      <c r="J210" s="286">
        <v>2023</v>
      </c>
      <c r="K210" s="72" t="s">
        <v>139</v>
      </c>
      <c r="L210" s="73">
        <v>3</v>
      </c>
      <c r="M210" s="74" t="s">
        <v>140</v>
      </c>
      <c r="N210" s="75"/>
      <c r="O210" s="76"/>
      <c r="P210" s="77" t="s">
        <v>141</v>
      </c>
      <c r="Q210" s="78">
        <f>IF(P210="U",R210/1.2,R210)</f>
        <v>125</v>
      </c>
      <c r="R210" s="79">
        <v>150</v>
      </c>
      <c r="S210" s="80"/>
      <c r="T210" s="81"/>
      <c r="U210" s="82">
        <f>T210*Q210</f>
        <v>0</v>
      </c>
      <c r="V210" s="83">
        <f>T210*R210</f>
        <v>0</v>
      </c>
      <c r="W210" s="58"/>
      <c r="X210" s="84"/>
      <c r="Y210" s="85"/>
      <c r="Z210" s="86"/>
      <c r="AA210" s="87"/>
    </row>
    <row r="211" spans="1:27" ht="15.75" customHeight="1">
      <c r="A211" s="63" t="s">
        <v>131</v>
      </c>
      <c r="B211" s="64" t="s">
        <v>177</v>
      </c>
      <c r="C211" s="65" t="s">
        <v>133</v>
      </c>
      <c r="D211" s="66" t="s">
        <v>424</v>
      </c>
      <c r="E211" s="67" t="s">
        <v>425</v>
      </c>
      <c r="F211" s="68"/>
      <c r="G211" s="69" t="s">
        <v>672</v>
      </c>
      <c r="H211" s="70" t="s">
        <v>675</v>
      </c>
      <c r="I211" s="67" t="s">
        <v>428</v>
      </c>
      <c r="J211" s="286">
        <v>2024</v>
      </c>
      <c r="K211" s="72" t="s">
        <v>155</v>
      </c>
      <c r="L211" s="73">
        <v>24</v>
      </c>
      <c r="M211" s="74" t="s">
        <v>140</v>
      </c>
      <c r="N211" s="75"/>
      <c r="O211" s="76"/>
      <c r="P211" s="97" t="s">
        <v>141</v>
      </c>
      <c r="Q211" s="78">
        <f>IF(P211="U",R211/1.2,R211)</f>
        <v>58.333333333333336</v>
      </c>
      <c r="R211" s="79">
        <v>70</v>
      </c>
      <c r="S211" s="80"/>
      <c r="T211" s="81"/>
      <c r="U211" s="82">
        <f>T211*Q211</f>
        <v>0</v>
      </c>
      <c r="V211" s="83">
        <f>T211*R211</f>
        <v>0</v>
      </c>
      <c r="W211" s="58"/>
      <c r="X211" s="84"/>
      <c r="Y211" s="85"/>
      <c r="Z211" s="86"/>
      <c r="AA211" s="87"/>
    </row>
    <row r="212" spans="1:27" ht="15.75" customHeight="1">
      <c r="A212" s="63" t="s">
        <v>131</v>
      </c>
      <c r="B212" s="64" t="s">
        <v>177</v>
      </c>
      <c r="C212" s="65" t="s">
        <v>133</v>
      </c>
      <c r="D212" s="66" t="s">
        <v>424</v>
      </c>
      <c r="E212" s="67" t="s">
        <v>425</v>
      </c>
      <c r="F212" s="68"/>
      <c r="G212" s="69" t="s">
        <v>672</v>
      </c>
      <c r="H212" s="70" t="s">
        <v>675</v>
      </c>
      <c r="I212" s="67" t="s">
        <v>428</v>
      </c>
      <c r="J212" s="286">
        <v>2024</v>
      </c>
      <c r="K212" s="72" t="s">
        <v>139</v>
      </c>
      <c r="L212" s="73">
        <v>6</v>
      </c>
      <c r="M212" s="74" t="s">
        <v>140</v>
      </c>
      <c r="N212" s="75"/>
      <c r="O212" s="76"/>
      <c r="P212" s="97" t="s">
        <v>141</v>
      </c>
      <c r="Q212" s="78">
        <f>IF(P212="U",R212/1.2,R212)</f>
        <v>120.83333333333334</v>
      </c>
      <c r="R212" s="79">
        <v>145</v>
      </c>
      <c r="S212" s="80"/>
      <c r="T212" s="81"/>
      <c r="U212" s="82">
        <f>T212*Q212</f>
        <v>0</v>
      </c>
      <c r="V212" s="83">
        <f>T212*R212</f>
        <v>0</v>
      </c>
      <c r="W212" s="58"/>
      <c r="X212" s="84"/>
      <c r="Y212" s="85"/>
      <c r="Z212" s="86"/>
      <c r="AA212" s="87"/>
    </row>
    <row r="213" spans="1:27" ht="15.75" customHeight="1">
      <c r="A213" s="63" t="s">
        <v>131</v>
      </c>
      <c r="B213" s="64" t="s">
        <v>177</v>
      </c>
      <c r="C213" s="65" t="s">
        <v>133</v>
      </c>
      <c r="D213" s="66" t="s">
        <v>424</v>
      </c>
      <c r="E213" s="67" t="s">
        <v>425</v>
      </c>
      <c r="F213" s="68"/>
      <c r="G213" s="69" t="s">
        <v>672</v>
      </c>
      <c r="H213" s="70" t="s">
        <v>1340</v>
      </c>
      <c r="I213" s="67" t="s">
        <v>428</v>
      </c>
      <c r="J213" s="286">
        <v>2021</v>
      </c>
      <c r="K213" s="72" t="s">
        <v>155</v>
      </c>
      <c r="L213" s="73">
        <v>1</v>
      </c>
      <c r="M213" s="74" t="s">
        <v>140</v>
      </c>
      <c r="N213" s="75"/>
      <c r="O213" s="76"/>
      <c r="P213" s="97" t="s">
        <v>141</v>
      </c>
      <c r="Q213" s="78">
        <f>IF(P213="U",R213/1.2,R213)</f>
        <v>400</v>
      </c>
      <c r="R213" s="79">
        <v>480</v>
      </c>
      <c r="S213" s="80"/>
      <c r="T213" s="81"/>
      <c r="U213" s="82">
        <f>T213*Q213</f>
        <v>0</v>
      </c>
      <c r="V213" s="83">
        <f>T213*R213</f>
        <v>0</v>
      </c>
      <c r="W213" s="58"/>
      <c r="X213" s="84"/>
      <c r="Y213" s="85"/>
      <c r="Z213" s="86"/>
      <c r="AA213" s="87"/>
    </row>
    <row r="214" spans="1:27" ht="15.75" customHeight="1">
      <c r="A214" s="63" t="s">
        <v>131</v>
      </c>
      <c r="B214" s="64" t="s">
        <v>177</v>
      </c>
      <c r="C214" s="65" t="s">
        <v>133</v>
      </c>
      <c r="D214" s="66" t="s">
        <v>424</v>
      </c>
      <c r="E214" s="67" t="s">
        <v>425</v>
      </c>
      <c r="F214" s="68"/>
      <c r="G214" s="69" t="s">
        <v>672</v>
      </c>
      <c r="H214" s="70" t="s">
        <v>674</v>
      </c>
      <c r="I214" s="67" t="s">
        <v>428</v>
      </c>
      <c r="J214" s="286">
        <v>2020</v>
      </c>
      <c r="K214" s="72" t="s">
        <v>139</v>
      </c>
      <c r="L214" s="73">
        <v>2</v>
      </c>
      <c r="M214" s="74" t="s">
        <v>140</v>
      </c>
      <c r="N214" s="75"/>
      <c r="O214" s="76"/>
      <c r="P214" s="97" t="s">
        <v>148</v>
      </c>
      <c r="Q214" s="78">
        <f>IF(P214="U",R214/1.2,R214)</f>
        <v>180</v>
      </c>
      <c r="R214" s="79">
        <v>180</v>
      </c>
      <c r="S214" s="80"/>
      <c r="T214" s="81"/>
      <c r="U214" s="82">
        <f>T214*Q214</f>
        <v>0</v>
      </c>
      <c r="V214" s="83">
        <f>T214*R214</f>
        <v>0</v>
      </c>
      <c r="W214" s="58"/>
      <c r="X214" s="84"/>
      <c r="Y214" s="85"/>
      <c r="Z214" s="86"/>
      <c r="AA214" s="87"/>
    </row>
    <row r="215" spans="1:27" ht="15.75" customHeight="1">
      <c r="A215" s="63" t="s">
        <v>131</v>
      </c>
      <c r="B215" s="64" t="s">
        <v>177</v>
      </c>
      <c r="C215" s="65" t="s">
        <v>133</v>
      </c>
      <c r="D215" s="66" t="s">
        <v>424</v>
      </c>
      <c r="E215" s="67" t="s">
        <v>425</v>
      </c>
      <c r="F215" s="68"/>
      <c r="G215" s="69" t="s">
        <v>672</v>
      </c>
      <c r="H215" s="70" t="s">
        <v>674</v>
      </c>
      <c r="I215" s="67" t="s">
        <v>428</v>
      </c>
      <c r="J215" s="286">
        <v>2021</v>
      </c>
      <c r="K215" s="72" t="s">
        <v>139</v>
      </c>
      <c r="L215" s="73">
        <v>3</v>
      </c>
      <c r="M215" s="74" t="s">
        <v>140</v>
      </c>
      <c r="N215" s="75"/>
      <c r="O215" s="76"/>
      <c r="P215" s="97" t="s">
        <v>141</v>
      </c>
      <c r="Q215" s="78">
        <f>IF(P215="U",R215/1.2,R215)</f>
        <v>145.83333333333334</v>
      </c>
      <c r="R215" s="79">
        <v>175</v>
      </c>
      <c r="S215" s="80"/>
      <c r="T215" s="81"/>
      <c r="U215" s="82">
        <f>T215*Q215</f>
        <v>0</v>
      </c>
      <c r="V215" s="83">
        <f>T215*R215</f>
        <v>0</v>
      </c>
      <c r="W215" s="58"/>
      <c r="X215" s="84"/>
      <c r="Y215" s="85"/>
      <c r="Z215" s="86"/>
      <c r="AA215" s="87"/>
    </row>
    <row r="216" spans="1:27" ht="15.75" customHeight="1">
      <c r="A216" s="63" t="s">
        <v>131</v>
      </c>
      <c r="B216" s="64" t="s">
        <v>177</v>
      </c>
      <c r="C216" s="65" t="s">
        <v>133</v>
      </c>
      <c r="D216" s="66" t="s">
        <v>424</v>
      </c>
      <c r="E216" s="67" t="s">
        <v>425</v>
      </c>
      <c r="F216" s="68"/>
      <c r="G216" s="69" t="s">
        <v>672</v>
      </c>
      <c r="H216" s="70" t="s">
        <v>674</v>
      </c>
      <c r="I216" s="67" t="s">
        <v>428</v>
      </c>
      <c r="J216" s="286">
        <v>2024</v>
      </c>
      <c r="K216" s="72" t="s">
        <v>155</v>
      </c>
      <c r="L216" s="73">
        <v>18</v>
      </c>
      <c r="M216" s="74" t="s">
        <v>140</v>
      </c>
      <c r="N216" s="75"/>
      <c r="O216" s="76"/>
      <c r="P216" s="97" t="s">
        <v>141</v>
      </c>
      <c r="Q216" s="78">
        <f>IF(P216="U",R216/1.2,R216)</f>
        <v>70.833333333333343</v>
      </c>
      <c r="R216" s="79">
        <v>85</v>
      </c>
      <c r="S216" s="80"/>
      <c r="T216" s="81"/>
      <c r="U216" s="82">
        <f>T216*Q216</f>
        <v>0</v>
      </c>
      <c r="V216" s="83">
        <f>T216*R216</f>
        <v>0</v>
      </c>
      <c r="W216" s="58"/>
      <c r="X216" s="84"/>
      <c r="Y216" s="85"/>
      <c r="Z216" s="86"/>
      <c r="AA216" s="87"/>
    </row>
    <row r="217" spans="1:27" ht="15.75" customHeight="1">
      <c r="A217" s="63" t="s">
        <v>131</v>
      </c>
      <c r="B217" s="64" t="s">
        <v>177</v>
      </c>
      <c r="C217" s="65" t="s">
        <v>133</v>
      </c>
      <c r="D217" s="66" t="s">
        <v>424</v>
      </c>
      <c r="E217" s="67" t="s">
        <v>425</v>
      </c>
      <c r="F217" s="68"/>
      <c r="G217" s="69" t="s">
        <v>672</v>
      </c>
      <c r="H217" s="70" t="s">
        <v>674</v>
      </c>
      <c r="I217" s="67" t="s">
        <v>428</v>
      </c>
      <c r="J217" s="286">
        <v>2024</v>
      </c>
      <c r="K217" s="72" t="s">
        <v>139</v>
      </c>
      <c r="L217" s="73">
        <v>3</v>
      </c>
      <c r="M217" s="74" t="s">
        <v>140</v>
      </c>
      <c r="N217" s="75"/>
      <c r="O217" s="76"/>
      <c r="P217" s="97" t="s">
        <v>141</v>
      </c>
      <c r="Q217" s="78">
        <f>IF(P217="U",R217/1.2,R217)</f>
        <v>145.83333333333334</v>
      </c>
      <c r="R217" s="79">
        <v>175</v>
      </c>
      <c r="S217" s="80"/>
      <c r="T217" s="81"/>
      <c r="U217" s="82">
        <f>T217*Q217</f>
        <v>0</v>
      </c>
      <c r="V217" s="83">
        <f>T217*R217</f>
        <v>0</v>
      </c>
      <c r="W217" s="58"/>
      <c r="X217" s="84"/>
      <c r="Y217" s="85"/>
      <c r="Z217" s="86"/>
      <c r="AA217" s="87"/>
    </row>
    <row r="218" spans="1:27" ht="15.75" customHeight="1">
      <c r="A218" s="63" t="s">
        <v>131</v>
      </c>
      <c r="B218" s="64" t="s">
        <v>177</v>
      </c>
      <c r="C218" s="65" t="s">
        <v>133</v>
      </c>
      <c r="D218" s="66" t="s">
        <v>424</v>
      </c>
      <c r="E218" s="67" t="s">
        <v>425</v>
      </c>
      <c r="F218" s="68"/>
      <c r="G218" s="69" t="s">
        <v>672</v>
      </c>
      <c r="H218" s="70" t="s">
        <v>915</v>
      </c>
      <c r="I218" s="67" t="s">
        <v>428</v>
      </c>
      <c r="J218" s="286">
        <v>2023</v>
      </c>
      <c r="K218" s="72" t="s">
        <v>155</v>
      </c>
      <c r="L218" s="73">
        <v>24</v>
      </c>
      <c r="M218" s="74" t="s">
        <v>140</v>
      </c>
      <c r="N218" s="75"/>
      <c r="O218" s="76"/>
      <c r="P218" s="97" t="s">
        <v>141</v>
      </c>
      <c r="Q218" s="78">
        <f>IF(P218="U",R218/1.2,R218)</f>
        <v>16.666666666666668</v>
      </c>
      <c r="R218" s="79">
        <v>20</v>
      </c>
      <c r="S218" s="80"/>
      <c r="T218" s="81"/>
      <c r="U218" s="82">
        <f>T218*Q218</f>
        <v>0</v>
      </c>
      <c r="V218" s="83">
        <f>T218*R218</f>
        <v>0</v>
      </c>
      <c r="W218" s="58"/>
      <c r="X218" s="84"/>
      <c r="Y218" s="85"/>
      <c r="Z218" s="86"/>
      <c r="AA218" s="87"/>
    </row>
    <row r="219" spans="1:27" ht="15.75" customHeight="1">
      <c r="A219" s="63" t="s">
        <v>131</v>
      </c>
      <c r="B219" s="64" t="s">
        <v>177</v>
      </c>
      <c r="C219" s="65" t="s">
        <v>133</v>
      </c>
      <c r="D219" s="66" t="s">
        <v>424</v>
      </c>
      <c r="E219" s="67" t="s">
        <v>425</v>
      </c>
      <c r="F219" s="68"/>
      <c r="G219" s="69" t="s">
        <v>672</v>
      </c>
      <c r="H219" s="70" t="s">
        <v>914</v>
      </c>
      <c r="I219" s="67" t="s">
        <v>428</v>
      </c>
      <c r="J219" s="286">
        <v>2024</v>
      </c>
      <c r="K219" s="72" t="s">
        <v>155</v>
      </c>
      <c r="L219" s="73">
        <v>24</v>
      </c>
      <c r="M219" s="74" t="s">
        <v>140</v>
      </c>
      <c r="N219" s="75"/>
      <c r="O219" s="76"/>
      <c r="P219" s="97" t="s">
        <v>141</v>
      </c>
      <c r="Q219" s="78">
        <f>IF(P219="U",R219/1.2,R219)</f>
        <v>29.166666666666668</v>
      </c>
      <c r="R219" s="79">
        <v>35</v>
      </c>
      <c r="S219" s="80"/>
      <c r="T219" s="81"/>
      <c r="U219" s="82">
        <f>T219*Q219</f>
        <v>0</v>
      </c>
      <c r="V219" s="83">
        <f>T219*R219</f>
        <v>0</v>
      </c>
      <c r="W219" s="58"/>
      <c r="X219" s="84"/>
      <c r="Y219" s="85"/>
      <c r="Z219" s="86"/>
      <c r="AA219" s="87"/>
    </row>
    <row r="220" spans="1:27" ht="15.75" customHeight="1">
      <c r="A220" s="63" t="s">
        <v>131</v>
      </c>
      <c r="B220" s="64" t="s">
        <v>177</v>
      </c>
      <c r="C220" s="65" t="s">
        <v>133</v>
      </c>
      <c r="D220" s="66" t="s">
        <v>424</v>
      </c>
      <c r="E220" s="67" t="s">
        <v>425</v>
      </c>
      <c r="F220" s="68"/>
      <c r="G220" s="69" t="s">
        <v>672</v>
      </c>
      <c r="H220" s="70" t="s">
        <v>1149</v>
      </c>
      <c r="I220" s="67" t="s">
        <v>428</v>
      </c>
      <c r="J220" s="286">
        <v>2023</v>
      </c>
      <c r="K220" s="72" t="s">
        <v>155</v>
      </c>
      <c r="L220" s="73">
        <v>24</v>
      </c>
      <c r="M220" s="74" t="s">
        <v>140</v>
      </c>
      <c r="N220" s="75"/>
      <c r="O220" s="76"/>
      <c r="P220" s="97" t="s">
        <v>141</v>
      </c>
      <c r="Q220" s="78">
        <f>IF(P220="U",R220/1.2,R220)</f>
        <v>29.166666666666668</v>
      </c>
      <c r="R220" s="79">
        <v>35</v>
      </c>
      <c r="S220" s="80"/>
      <c r="T220" s="81"/>
      <c r="U220" s="82">
        <f>T220*Q220</f>
        <v>0</v>
      </c>
      <c r="V220" s="83">
        <f>T220*R220</f>
        <v>0</v>
      </c>
      <c r="W220" s="58"/>
      <c r="X220" s="84"/>
      <c r="Y220" s="85"/>
      <c r="Z220" s="86"/>
      <c r="AA220" s="87"/>
    </row>
    <row r="221" spans="1:27" ht="15.75" customHeight="1">
      <c r="A221" s="63" t="s">
        <v>131</v>
      </c>
      <c r="B221" s="64" t="s">
        <v>132</v>
      </c>
      <c r="C221" s="65" t="s">
        <v>133</v>
      </c>
      <c r="D221" s="66" t="s">
        <v>424</v>
      </c>
      <c r="E221" s="67" t="s">
        <v>425</v>
      </c>
      <c r="F221" s="68"/>
      <c r="G221" s="69" t="s">
        <v>672</v>
      </c>
      <c r="H221" s="70" t="s">
        <v>1150</v>
      </c>
      <c r="I221" s="67" t="s">
        <v>138</v>
      </c>
      <c r="J221" s="286">
        <v>2022</v>
      </c>
      <c r="K221" s="72" t="s">
        <v>155</v>
      </c>
      <c r="L221" s="73">
        <v>17</v>
      </c>
      <c r="M221" s="74" t="s">
        <v>140</v>
      </c>
      <c r="N221" s="75"/>
      <c r="O221" s="76"/>
      <c r="P221" s="97" t="s">
        <v>141</v>
      </c>
      <c r="Q221" s="78">
        <f>IF(P221="U",R221/1.2,R221)</f>
        <v>41.666666666666671</v>
      </c>
      <c r="R221" s="79">
        <v>50</v>
      </c>
      <c r="S221" s="80"/>
      <c r="T221" s="81"/>
      <c r="U221" s="82">
        <f>T221*Q221</f>
        <v>0</v>
      </c>
      <c r="V221" s="83">
        <f>T221*R221</f>
        <v>0</v>
      </c>
      <c r="W221" s="58"/>
      <c r="X221" s="84"/>
      <c r="Y221" s="85"/>
      <c r="Z221" s="86"/>
      <c r="AA221" s="87"/>
    </row>
    <row r="222" spans="1:27" ht="15.75" customHeight="1">
      <c r="A222" s="63" t="s">
        <v>131</v>
      </c>
      <c r="B222" s="64" t="s">
        <v>132</v>
      </c>
      <c r="C222" s="65" t="s">
        <v>133</v>
      </c>
      <c r="D222" s="66" t="s">
        <v>134</v>
      </c>
      <c r="E222" s="67" t="s">
        <v>40</v>
      </c>
      <c r="F222" s="68" t="s">
        <v>142</v>
      </c>
      <c r="G222" s="69" t="s">
        <v>1527</v>
      </c>
      <c r="H222" s="70" t="s">
        <v>1528</v>
      </c>
      <c r="I222" s="67" t="s">
        <v>145</v>
      </c>
      <c r="J222" s="286">
        <v>1996</v>
      </c>
      <c r="K222" s="72" t="s">
        <v>146</v>
      </c>
      <c r="L222" s="73">
        <v>1</v>
      </c>
      <c r="M222" s="74" t="s">
        <v>147</v>
      </c>
      <c r="N222" s="75"/>
      <c r="O222" s="76"/>
      <c r="P222" s="77" t="s">
        <v>148</v>
      </c>
      <c r="Q222" s="78">
        <f>IF(P222="U",R222/1.2,R222)</f>
        <v>260</v>
      </c>
      <c r="R222" s="79">
        <v>260</v>
      </c>
      <c r="S222" s="80"/>
      <c r="T222" s="81"/>
      <c r="U222" s="82">
        <f>T222*Q222</f>
        <v>0</v>
      </c>
      <c r="V222" s="83">
        <f>T222*R222</f>
        <v>0</v>
      </c>
      <c r="W222" s="58"/>
      <c r="X222" s="84"/>
      <c r="Y222" s="85"/>
      <c r="Z222" s="86"/>
      <c r="AA222" s="87"/>
    </row>
    <row r="223" spans="1:27" ht="15.75" customHeight="1">
      <c r="A223" s="63" t="s">
        <v>131</v>
      </c>
      <c r="B223" s="64" t="s">
        <v>132</v>
      </c>
      <c r="C223" s="65" t="s">
        <v>133</v>
      </c>
      <c r="D223" s="66" t="s">
        <v>134</v>
      </c>
      <c r="E223" s="67" t="s">
        <v>40</v>
      </c>
      <c r="F223" s="68" t="s">
        <v>142</v>
      </c>
      <c r="G223" s="69" t="s">
        <v>1527</v>
      </c>
      <c r="H223" s="70" t="s">
        <v>1528</v>
      </c>
      <c r="I223" s="67" t="s">
        <v>145</v>
      </c>
      <c r="J223" s="286">
        <v>2001</v>
      </c>
      <c r="K223" s="72" t="s">
        <v>155</v>
      </c>
      <c r="L223" s="73">
        <v>9</v>
      </c>
      <c r="M223" s="74" t="s">
        <v>147</v>
      </c>
      <c r="N223" s="75"/>
      <c r="O223" s="76"/>
      <c r="P223" s="77" t="s">
        <v>148</v>
      </c>
      <c r="Q223" s="78">
        <f>IF(P223="U",R223/1.2,R223)</f>
        <v>35</v>
      </c>
      <c r="R223" s="79">
        <v>35</v>
      </c>
      <c r="S223" s="80"/>
      <c r="T223" s="81"/>
      <c r="U223" s="82">
        <f>T223*Q223</f>
        <v>0</v>
      </c>
      <c r="V223" s="83">
        <f>T223*R223</f>
        <v>0</v>
      </c>
      <c r="W223" s="58"/>
      <c r="X223" s="84"/>
      <c r="Y223" s="85"/>
      <c r="Z223" s="86"/>
      <c r="AA223" s="87"/>
    </row>
    <row r="224" spans="1:27" ht="15.75" customHeight="1">
      <c r="A224" s="63" t="s">
        <v>131</v>
      </c>
      <c r="B224" s="64" t="s">
        <v>132</v>
      </c>
      <c r="C224" s="65" t="s">
        <v>133</v>
      </c>
      <c r="D224" s="66" t="s">
        <v>134</v>
      </c>
      <c r="E224" s="67" t="s">
        <v>40</v>
      </c>
      <c r="F224" s="68" t="s">
        <v>142</v>
      </c>
      <c r="G224" s="69" t="s">
        <v>143</v>
      </c>
      <c r="H224" s="70" t="s">
        <v>144</v>
      </c>
      <c r="I224" s="67" t="s">
        <v>145</v>
      </c>
      <c r="J224" s="286">
        <v>2006</v>
      </c>
      <c r="K224" s="72" t="s">
        <v>155</v>
      </c>
      <c r="L224" s="73">
        <v>10</v>
      </c>
      <c r="M224" s="74" t="s">
        <v>147</v>
      </c>
      <c r="N224" s="75"/>
      <c r="O224" s="76"/>
      <c r="P224" s="77" t="s">
        <v>148</v>
      </c>
      <c r="Q224" s="78">
        <f>IF(P224="U",R224/1.2,R224)</f>
        <v>60</v>
      </c>
      <c r="R224" s="79">
        <v>60</v>
      </c>
      <c r="S224" s="80"/>
      <c r="T224" s="81"/>
      <c r="U224" s="82">
        <f>T224*Q224</f>
        <v>0</v>
      </c>
      <c r="V224" s="83">
        <f>T224*R224</f>
        <v>0</v>
      </c>
      <c r="W224" s="58"/>
      <c r="X224" s="84"/>
      <c r="Y224" s="85"/>
      <c r="Z224" s="86"/>
      <c r="AA224" s="87"/>
    </row>
    <row r="225" spans="1:27" ht="15.75" customHeight="1">
      <c r="A225" s="63" t="s">
        <v>131</v>
      </c>
      <c r="B225" s="64" t="s">
        <v>132</v>
      </c>
      <c r="C225" s="65" t="s">
        <v>133</v>
      </c>
      <c r="D225" s="66" t="s">
        <v>134</v>
      </c>
      <c r="E225" s="67" t="s">
        <v>40</v>
      </c>
      <c r="F225" s="68" t="s">
        <v>142</v>
      </c>
      <c r="G225" s="69" t="s">
        <v>143</v>
      </c>
      <c r="H225" s="70" t="s">
        <v>144</v>
      </c>
      <c r="I225" s="67" t="s">
        <v>145</v>
      </c>
      <c r="J225" s="286">
        <v>2009</v>
      </c>
      <c r="K225" s="72" t="s">
        <v>146</v>
      </c>
      <c r="L225" s="73">
        <v>1</v>
      </c>
      <c r="M225" s="74" t="s">
        <v>147</v>
      </c>
      <c r="N225" s="75"/>
      <c r="O225" s="76"/>
      <c r="P225" s="97" t="s">
        <v>148</v>
      </c>
      <c r="Q225" s="78">
        <f>IF(P225="U",R225/1.2,R225)</f>
        <v>290</v>
      </c>
      <c r="R225" s="79">
        <v>290</v>
      </c>
      <c r="S225" s="80"/>
      <c r="T225" s="81"/>
      <c r="U225" s="82">
        <f>T225*Q225</f>
        <v>0</v>
      </c>
      <c r="V225" s="83">
        <f>T225*R225</f>
        <v>0</v>
      </c>
      <c r="W225" s="58"/>
      <c r="X225" s="84"/>
      <c r="Y225" s="85"/>
      <c r="Z225" s="86"/>
      <c r="AA225" s="87"/>
    </row>
    <row r="226" spans="1:27" ht="15.75" customHeight="1">
      <c r="A226" s="63" t="s">
        <v>131</v>
      </c>
      <c r="B226" s="64" t="s">
        <v>132</v>
      </c>
      <c r="C226" s="65" t="s">
        <v>133</v>
      </c>
      <c r="D226" s="66" t="s">
        <v>134</v>
      </c>
      <c r="E226" s="67" t="s">
        <v>40</v>
      </c>
      <c r="F226" s="68" t="s">
        <v>142</v>
      </c>
      <c r="G226" s="69" t="s">
        <v>835</v>
      </c>
      <c r="H226" s="70" t="s">
        <v>836</v>
      </c>
      <c r="I226" s="67" t="s">
        <v>145</v>
      </c>
      <c r="J226" s="286">
        <v>2006</v>
      </c>
      <c r="K226" s="72" t="s">
        <v>155</v>
      </c>
      <c r="L226" s="73">
        <v>2</v>
      </c>
      <c r="M226" s="74" t="s">
        <v>140</v>
      </c>
      <c r="N226" s="75"/>
      <c r="O226" s="76"/>
      <c r="P226" s="77" t="s">
        <v>148</v>
      </c>
      <c r="Q226" s="78">
        <f>IF(P226="U",R226/1.2,R226)</f>
        <v>25</v>
      </c>
      <c r="R226" s="79">
        <v>25</v>
      </c>
      <c r="S226" s="80"/>
      <c r="T226" s="81"/>
      <c r="U226" s="82">
        <f>T226*Q226</f>
        <v>0</v>
      </c>
      <c r="V226" s="83">
        <f>T226*R226</f>
        <v>0</v>
      </c>
      <c r="W226" s="58"/>
      <c r="X226" s="84"/>
      <c r="Y226" s="85"/>
      <c r="Z226" s="86"/>
      <c r="AA226" s="87"/>
    </row>
    <row r="227" spans="1:27" ht="15.75" customHeight="1">
      <c r="A227" s="63" t="s">
        <v>131</v>
      </c>
      <c r="B227" s="64" t="s">
        <v>132</v>
      </c>
      <c r="C227" s="65" t="s">
        <v>133</v>
      </c>
      <c r="D227" s="66" t="s">
        <v>134</v>
      </c>
      <c r="E227" s="67" t="s">
        <v>40</v>
      </c>
      <c r="F227" s="68" t="s">
        <v>142</v>
      </c>
      <c r="G227" s="69" t="s">
        <v>149</v>
      </c>
      <c r="H227" s="70" t="s">
        <v>150</v>
      </c>
      <c r="I227" s="67" t="s">
        <v>145</v>
      </c>
      <c r="J227" s="286">
        <v>2000</v>
      </c>
      <c r="K227" s="72" t="s">
        <v>139</v>
      </c>
      <c r="L227" s="73">
        <v>3</v>
      </c>
      <c r="M227" s="74" t="s">
        <v>147</v>
      </c>
      <c r="N227" s="75"/>
      <c r="O227" s="76"/>
      <c r="P227" s="97" t="s">
        <v>148</v>
      </c>
      <c r="Q227" s="78">
        <f>IF(P227="U",R227/1.2,R227)</f>
        <v>150</v>
      </c>
      <c r="R227" s="79">
        <v>150</v>
      </c>
      <c r="S227" s="80"/>
      <c r="T227" s="81"/>
      <c r="U227" s="82">
        <f>T227*Q227</f>
        <v>0</v>
      </c>
      <c r="V227" s="83">
        <f>T227*R227</f>
        <v>0</v>
      </c>
      <c r="W227" s="58"/>
      <c r="X227" s="84"/>
      <c r="Y227" s="85"/>
      <c r="Z227" s="86"/>
      <c r="AA227" s="87"/>
    </row>
    <row r="228" spans="1:27" ht="15.75" customHeight="1">
      <c r="A228" s="63" t="s">
        <v>131</v>
      </c>
      <c r="B228" s="64" t="s">
        <v>132</v>
      </c>
      <c r="C228" s="65" t="s">
        <v>133</v>
      </c>
      <c r="D228" s="66" t="s">
        <v>134</v>
      </c>
      <c r="E228" s="67" t="s">
        <v>40</v>
      </c>
      <c r="F228" s="68" t="s">
        <v>142</v>
      </c>
      <c r="G228" s="69" t="s">
        <v>149</v>
      </c>
      <c r="H228" s="70" t="s">
        <v>150</v>
      </c>
      <c r="I228" s="67" t="s">
        <v>145</v>
      </c>
      <c r="J228" s="286">
        <v>2003</v>
      </c>
      <c r="K228" s="72" t="s">
        <v>139</v>
      </c>
      <c r="L228" s="73">
        <v>1</v>
      </c>
      <c r="M228" s="74" t="s">
        <v>147</v>
      </c>
      <c r="N228" s="75" t="s">
        <v>151</v>
      </c>
      <c r="O228" s="76"/>
      <c r="P228" s="97" t="s">
        <v>148</v>
      </c>
      <c r="Q228" s="78">
        <f>IF(P228="U",R228/1.2,R228)</f>
        <v>140</v>
      </c>
      <c r="R228" s="79">
        <v>140</v>
      </c>
      <c r="S228" s="80"/>
      <c r="T228" s="81"/>
      <c r="U228" s="82">
        <f>T228*Q228</f>
        <v>0</v>
      </c>
      <c r="V228" s="83">
        <f>T228*R228</f>
        <v>0</v>
      </c>
      <c r="W228" s="58"/>
      <c r="X228" s="84"/>
      <c r="Y228" s="85"/>
      <c r="Z228" s="86"/>
      <c r="AA228" s="87"/>
    </row>
    <row r="229" spans="1:27" ht="15.75" customHeight="1">
      <c r="A229" s="63" t="s">
        <v>131</v>
      </c>
      <c r="B229" s="64" t="s">
        <v>132</v>
      </c>
      <c r="C229" s="65" t="s">
        <v>133</v>
      </c>
      <c r="D229" s="66" t="s">
        <v>134</v>
      </c>
      <c r="E229" s="67" t="s">
        <v>40</v>
      </c>
      <c r="F229" s="68" t="s">
        <v>142</v>
      </c>
      <c r="G229" s="69" t="s">
        <v>149</v>
      </c>
      <c r="H229" s="70" t="s">
        <v>150</v>
      </c>
      <c r="I229" s="67" t="s">
        <v>145</v>
      </c>
      <c r="J229" s="286">
        <v>2009</v>
      </c>
      <c r="K229" s="72" t="s">
        <v>155</v>
      </c>
      <c r="L229" s="73">
        <v>12</v>
      </c>
      <c r="M229" s="74" t="s">
        <v>140</v>
      </c>
      <c r="N229" s="75"/>
      <c r="O229" s="76"/>
      <c r="P229" s="77" t="s">
        <v>148</v>
      </c>
      <c r="Q229" s="78">
        <f>IF(P229="U",R229/1.2,R229)</f>
        <v>60</v>
      </c>
      <c r="R229" s="79">
        <v>60</v>
      </c>
      <c r="S229" s="80"/>
      <c r="T229" s="81"/>
      <c r="U229" s="82">
        <f>T229*Q229</f>
        <v>0</v>
      </c>
      <c r="V229" s="83">
        <f>T229*R229</f>
        <v>0</v>
      </c>
      <c r="W229" s="58"/>
      <c r="X229" s="84"/>
      <c r="Y229" s="85"/>
      <c r="Z229" s="86"/>
      <c r="AA229" s="87"/>
    </row>
    <row r="230" spans="1:27" ht="15.75" customHeight="1">
      <c r="A230" s="63" t="s">
        <v>131</v>
      </c>
      <c r="B230" s="64" t="s">
        <v>132</v>
      </c>
      <c r="C230" s="65" t="s">
        <v>133</v>
      </c>
      <c r="D230" s="66" t="s">
        <v>134</v>
      </c>
      <c r="E230" s="67" t="s">
        <v>40</v>
      </c>
      <c r="F230" s="68" t="s">
        <v>156</v>
      </c>
      <c r="G230" s="69" t="s">
        <v>1552</v>
      </c>
      <c r="H230" s="70" t="s">
        <v>1553</v>
      </c>
      <c r="I230" s="67" t="s">
        <v>145</v>
      </c>
      <c r="J230" s="286">
        <v>2004</v>
      </c>
      <c r="K230" s="72" t="s">
        <v>155</v>
      </c>
      <c r="L230" s="73">
        <v>1</v>
      </c>
      <c r="M230" s="74" t="s">
        <v>147</v>
      </c>
      <c r="N230" s="75"/>
      <c r="O230" s="76" t="s">
        <v>256</v>
      </c>
      <c r="P230" s="77" t="s">
        <v>148</v>
      </c>
      <c r="Q230" s="78">
        <f>IF(P230="U",R230/1.2,R230)</f>
        <v>80</v>
      </c>
      <c r="R230" s="79">
        <v>80</v>
      </c>
      <c r="S230" s="80"/>
      <c r="T230" s="81"/>
      <c r="U230" s="82">
        <f>T230*Q230</f>
        <v>0</v>
      </c>
      <c r="V230" s="83">
        <f>T230*R230</f>
        <v>0</v>
      </c>
      <c r="W230" s="58"/>
      <c r="X230" s="84"/>
      <c r="Y230" s="85"/>
      <c r="Z230" s="86"/>
      <c r="AA230" s="87"/>
    </row>
    <row r="231" spans="1:27" ht="15.75" customHeight="1">
      <c r="A231" s="63" t="s">
        <v>131</v>
      </c>
      <c r="B231" s="64" t="s">
        <v>132</v>
      </c>
      <c r="C231" s="65" t="s">
        <v>133</v>
      </c>
      <c r="D231" s="66" t="s">
        <v>134</v>
      </c>
      <c r="E231" s="67" t="s">
        <v>40</v>
      </c>
      <c r="F231" s="68" t="s">
        <v>156</v>
      </c>
      <c r="G231" s="69" t="s">
        <v>557</v>
      </c>
      <c r="H231" s="70" t="s">
        <v>558</v>
      </c>
      <c r="I231" s="67" t="s">
        <v>145</v>
      </c>
      <c r="J231" s="286">
        <v>2000</v>
      </c>
      <c r="K231" s="72" t="s">
        <v>155</v>
      </c>
      <c r="L231" s="73">
        <v>3</v>
      </c>
      <c r="M231" s="74" t="s">
        <v>140</v>
      </c>
      <c r="N231" s="75"/>
      <c r="O231" s="76"/>
      <c r="P231" s="97" t="s">
        <v>148</v>
      </c>
      <c r="Q231" s="78">
        <f>IF(P231="U",R231/1.2,R231)</f>
        <v>80</v>
      </c>
      <c r="R231" s="79">
        <v>80</v>
      </c>
      <c r="S231" s="80"/>
      <c r="T231" s="81"/>
      <c r="U231" s="82">
        <f>T231*Q231</f>
        <v>0</v>
      </c>
      <c r="V231" s="83">
        <f>T231*R231</f>
        <v>0</v>
      </c>
      <c r="W231" s="58"/>
      <c r="X231" s="84"/>
      <c r="Y231" s="85"/>
      <c r="Z231" s="86"/>
      <c r="AA231" s="87"/>
    </row>
    <row r="232" spans="1:27" ht="15.75" customHeight="1">
      <c r="A232" s="63" t="s">
        <v>131</v>
      </c>
      <c r="B232" s="64" t="s">
        <v>132</v>
      </c>
      <c r="C232" s="65" t="s">
        <v>133</v>
      </c>
      <c r="D232" s="66" t="s">
        <v>134</v>
      </c>
      <c r="E232" s="67" t="s">
        <v>40</v>
      </c>
      <c r="F232" s="68" t="s">
        <v>156</v>
      </c>
      <c r="G232" s="69" t="s">
        <v>557</v>
      </c>
      <c r="H232" s="70" t="s">
        <v>558</v>
      </c>
      <c r="I232" s="67" t="s">
        <v>145</v>
      </c>
      <c r="J232" s="286">
        <v>2005</v>
      </c>
      <c r="K232" s="72" t="s">
        <v>155</v>
      </c>
      <c r="L232" s="73">
        <v>2</v>
      </c>
      <c r="M232" s="74" t="s">
        <v>140</v>
      </c>
      <c r="N232" s="75"/>
      <c r="O232" s="76"/>
      <c r="P232" s="97" t="s">
        <v>148</v>
      </c>
      <c r="Q232" s="78">
        <f>IF(P232="U",R232/1.2,R232)</f>
        <v>90</v>
      </c>
      <c r="R232" s="79">
        <v>90</v>
      </c>
      <c r="S232" s="80"/>
      <c r="T232" s="81"/>
      <c r="U232" s="82">
        <f>T232*Q232</f>
        <v>0</v>
      </c>
      <c r="V232" s="83">
        <f>T232*R232</f>
        <v>0</v>
      </c>
      <c r="W232" s="58"/>
      <c r="X232" s="84"/>
      <c r="Y232" s="85"/>
      <c r="Z232" s="86"/>
      <c r="AA232" s="87"/>
    </row>
    <row r="233" spans="1:27" ht="15.75" customHeight="1">
      <c r="A233" s="63" t="s">
        <v>131</v>
      </c>
      <c r="B233" s="64" t="s">
        <v>132</v>
      </c>
      <c r="C233" s="65" t="s">
        <v>133</v>
      </c>
      <c r="D233" s="66" t="s">
        <v>134</v>
      </c>
      <c r="E233" s="67" t="s">
        <v>40</v>
      </c>
      <c r="F233" s="68" t="s">
        <v>156</v>
      </c>
      <c r="G233" s="69" t="s">
        <v>557</v>
      </c>
      <c r="H233" s="70" t="s">
        <v>558</v>
      </c>
      <c r="I233" s="67" t="s">
        <v>145</v>
      </c>
      <c r="J233" s="286">
        <v>2008</v>
      </c>
      <c r="K233" s="72" t="s">
        <v>155</v>
      </c>
      <c r="L233" s="73">
        <v>3</v>
      </c>
      <c r="M233" s="74" t="s">
        <v>140</v>
      </c>
      <c r="N233" s="75"/>
      <c r="O233" s="76"/>
      <c r="P233" s="97" t="s">
        <v>148</v>
      </c>
      <c r="Q233" s="78">
        <f>IF(P233="U",R233/1.2,R233)</f>
        <v>75</v>
      </c>
      <c r="R233" s="79">
        <v>75</v>
      </c>
      <c r="S233" s="80"/>
      <c r="T233" s="81"/>
      <c r="U233" s="82">
        <f>T233*Q233</f>
        <v>0</v>
      </c>
      <c r="V233" s="83">
        <f>T233*R233</f>
        <v>0</v>
      </c>
      <c r="W233" s="58"/>
      <c r="X233" s="84"/>
      <c r="Y233" s="85"/>
      <c r="Z233" s="86"/>
      <c r="AA233" s="87"/>
    </row>
    <row r="234" spans="1:27" ht="15.75" customHeight="1">
      <c r="A234" s="63" t="s">
        <v>131</v>
      </c>
      <c r="B234" s="64" t="s">
        <v>132</v>
      </c>
      <c r="C234" s="65" t="s">
        <v>133</v>
      </c>
      <c r="D234" s="66" t="s">
        <v>134</v>
      </c>
      <c r="E234" s="67" t="s">
        <v>40</v>
      </c>
      <c r="F234" s="68" t="s">
        <v>156</v>
      </c>
      <c r="G234" s="69" t="s">
        <v>157</v>
      </c>
      <c r="H234" s="70" t="s">
        <v>158</v>
      </c>
      <c r="I234" s="67" t="s">
        <v>145</v>
      </c>
      <c r="J234" s="286">
        <v>2000</v>
      </c>
      <c r="K234" s="72" t="s">
        <v>155</v>
      </c>
      <c r="L234" s="73">
        <v>1</v>
      </c>
      <c r="M234" s="74" t="s">
        <v>140</v>
      </c>
      <c r="N234" s="75"/>
      <c r="O234" s="76"/>
      <c r="P234" s="77" t="s">
        <v>148</v>
      </c>
      <c r="Q234" s="78">
        <f>IF(P234="U",R234/1.2,R234)</f>
        <v>120</v>
      </c>
      <c r="R234" s="79">
        <v>120</v>
      </c>
      <c r="S234" s="80"/>
      <c r="T234" s="81"/>
      <c r="U234" s="82">
        <f>T234*Q234</f>
        <v>0</v>
      </c>
      <c r="V234" s="83">
        <f>T234*R234</f>
        <v>0</v>
      </c>
      <c r="W234" s="58"/>
      <c r="X234" s="84"/>
      <c r="Y234" s="85"/>
      <c r="Z234" s="86"/>
      <c r="AA234" s="87"/>
    </row>
    <row r="235" spans="1:27" ht="15.75" customHeight="1">
      <c r="A235" s="63" t="s">
        <v>131</v>
      </c>
      <c r="B235" s="64" t="s">
        <v>132</v>
      </c>
      <c r="C235" s="65" t="s">
        <v>133</v>
      </c>
      <c r="D235" s="66" t="s">
        <v>134</v>
      </c>
      <c r="E235" s="67" t="s">
        <v>40</v>
      </c>
      <c r="F235" s="68" t="s">
        <v>156</v>
      </c>
      <c r="G235" s="69" t="s">
        <v>157</v>
      </c>
      <c r="H235" s="70" t="s">
        <v>158</v>
      </c>
      <c r="I235" s="67" t="s">
        <v>145</v>
      </c>
      <c r="J235" s="286">
        <v>2004</v>
      </c>
      <c r="K235" s="72" t="s">
        <v>155</v>
      </c>
      <c r="L235" s="73">
        <v>2</v>
      </c>
      <c r="M235" s="74" t="s">
        <v>140</v>
      </c>
      <c r="N235" s="75"/>
      <c r="O235" s="76"/>
      <c r="P235" s="97" t="s">
        <v>148</v>
      </c>
      <c r="Q235" s="78">
        <f>IF(P235="U",R235/1.2,R235)</f>
        <v>90</v>
      </c>
      <c r="R235" s="79">
        <v>90</v>
      </c>
      <c r="S235" s="80"/>
      <c r="T235" s="81"/>
      <c r="U235" s="82">
        <f>T235*Q235</f>
        <v>0</v>
      </c>
      <c r="V235" s="83">
        <f>T235*R235</f>
        <v>0</v>
      </c>
      <c r="W235" s="58"/>
      <c r="X235" s="84"/>
      <c r="Y235" s="85"/>
      <c r="Z235" s="86"/>
      <c r="AA235" s="87"/>
    </row>
    <row r="236" spans="1:27" ht="15.75" customHeight="1">
      <c r="A236" s="63" t="s">
        <v>131</v>
      </c>
      <c r="B236" s="64" t="s">
        <v>132</v>
      </c>
      <c r="C236" s="65" t="s">
        <v>133</v>
      </c>
      <c r="D236" s="66" t="s">
        <v>134</v>
      </c>
      <c r="E236" s="67" t="s">
        <v>40</v>
      </c>
      <c r="F236" s="68" t="s">
        <v>156</v>
      </c>
      <c r="G236" s="69" t="s">
        <v>157</v>
      </c>
      <c r="H236" s="70" t="s">
        <v>158</v>
      </c>
      <c r="I236" s="67" t="s">
        <v>145</v>
      </c>
      <c r="J236" s="286">
        <v>2006</v>
      </c>
      <c r="K236" s="72" t="s">
        <v>155</v>
      </c>
      <c r="L236" s="73">
        <v>2</v>
      </c>
      <c r="M236" s="74" t="s">
        <v>140</v>
      </c>
      <c r="N236" s="75"/>
      <c r="O236" s="76"/>
      <c r="P236" s="97" t="s">
        <v>148</v>
      </c>
      <c r="Q236" s="78">
        <f>IF(P236="U",R236/1.2,R236)</f>
        <v>90</v>
      </c>
      <c r="R236" s="79">
        <v>90</v>
      </c>
      <c r="S236" s="80"/>
      <c r="T236" s="81"/>
      <c r="U236" s="82">
        <f>T236*Q236</f>
        <v>0</v>
      </c>
      <c r="V236" s="83">
        <f>T236*R236</f>
        <v>0</v>
      </c>
      <c r="W236" s="58"/>
      <c r="X236" s="84"/>
      <c r="Y236" s="85"/>
      <c r="Z236" s="86"/>
      <c r="AA236" s="87"/>
    </row>
    <row r="237" spans="1:27" ht="15.75" customHeight="1">
      <c r="A237" s="63" t="s">
        <v>131</v>
      </c>
      <c r="B237" s="64" t="s">
        <v>132</v>
      </c>
      <c r="C237" s="65" t="s">
        <v>133</v>
      </c>
      <c r="D237" s="66" t="s">
        <v>134</v>
      </c>
      <c r="E237" s="67" t="s">
        <v>40</v>
      </c>
      <c r="F237" s="68" t="s">
        <v>156</v>
      </c>
      <c r="G237" s="69" t="s">
        <v>157</v>
      </c>
      <c r="H237" s="70" t="s">
        <v>158</v>
      </c>
      <c r="I237" s="67" t="s">
        <v>145</v>
      </c>
      <c r="J237" s="286">
        <v>2006</v>
      </c>
      <c r="K237" s="72" t="s">
        <v>146</v>
      </c>
      <c r="L237" s="73">
        <v>1</v>
      </c>
      <c r="M237" s="74" t="s">
        <v>147</v>
      </c>
      <c r="N237" s="75"/>
      <c r="O237" s="76"/>
      <c r="P237" s="97" t="s">
        <v>148</v>
      </c>
      <c r="Q237" s="78">
        <f>IF(P237="U",R237/1.2,R237)</f>
        <v>490</v>
      </c>
      <c r="R237" s="79">
        <v>490</v>
      </c>
      <c r="S237" s="80"/>
      <c r="T237" s="81"/>
      <c r="U237" s="82">
        <f>T237*Q237</f>
        <v>0</v>
      </c>
      <c r="V237" s="83">
        <f>T237*R237</f>
        <v>0</v>
      </c>
      <c r="W237" s="58"/>
      <c r="X237" s="84"/>
      <c r="Y237" s="85"/>
      <c r="Z237" s="86"/>
      <c r="AA237" s="87"/>
    </row>
    <row r="238" spans="1:27" ht="15.75" customHeight="1">
      <c r="A238" s="63" t="s">
        <v>131</v>
      </c>
      <c r="B238" s="64" t="s">
        <v>132</v>
      </c>
      <c r="C238" s="65" t="s">
        <v>133</v>
      </c>
      <c r="D238" s="66" t="s">
        <v>134</v>
      </c>
      <c r="E238" s="67" t="s">
        <v>40</v>
      </c>
      <c r="F238" s="68" t="s">
        <v>156</v>
      </c>
      <c r="G238" s="69" t="s">
        <v>157</v>
      </c>
      <c r="H238" s="70" t="s">
        <v>158</v>
      </c>
      <c r="I238" s="67" t="s">
        <v>145</v>
      </c>
      <c r="J238" s="286">
        <v>2009</v>
      </c>
      <c r="K238" s="72" t="s">
        <v>155</v>
      </c>
      <c r="L238" s="73">
        <v>1</v>
      </c>
      <c r="M238" s="74" t="s">
        <v>140</v>
      </c>
      <c r="N238" s="75"/>
      <c r="O238" s="76"/>
      <c r="P238" s="97" t="s">
        <v>148</v>
      </c>
      <c r="Q238" s="78">
        <f>IF(P238="U",R238/1.2,R238)</f>
        <v>100</v>
      </c>
      <c r="R238" s="79">
        <v>100</v>
      </c>
      <c r="S238" s="80"/>
      <c r="T238" s="81"/>
      <c r="U238" s="82">
        <f>T238*Q238</f>
        <v>0</v>
      </c>
      <c r="V238" s="83">
        <f>T238*R238</f>
        <v>0</v>
      </c>
      <c r="W238" s="58"/>
      <c r="X238" s="84"/>
      <c r="Y238" s="85"/>
      <c r="Z238" s="86"/>
      <c r="AA238" s="87"/>
    </row>
    <row r="239" spans="1:27" ht="15.75" customHeight="1">
      <c r="A239" s="63" t="s">
        <v>131</v>
      </c>
      <c r="B239" s="64" t="s">
        <v>132</v>
      </c>
      <c r="C239" s="65" t="s">
        <v>133</v>
      </c>
      <c r="D239" s="66" t="s">
        <v>134</v>
      </c>
      <c r="E239" s="67" t="s">
        <v>40</v>
      </c>
      <c r="F239" s="68" t="s">
        <v>156</v>
      </c>
      <c r="G239" s="69" t="s">
        <v>1622</v>
      </c>
      <c r="H239" s="70" t="s">
        <v>1623</v>
      </c>
      <c r="I239" s="67" t="s">
        <v>145</v>
      </c>
      <c r="J239" s="286">
        <v>2009</v>
      </c>
      <c r="K239" s="72" t="s">
        <v>155</v>
      </c>
      <c r="L239" s="73">
        <v>12</v>
      </c>
      <c r="M239" s="74" t="s">
        <v>147</v>
      </c>
      <c r="N239" s="75"/>
      <c r="O239" s="76"/>
      <c r="P239" s="77" t="s">
        <v>148</v>
      </c>
      <c r="Q239" s="78">
        <f>IF(P239="U",R239/1.2,R239)</f>
        <v>70</v>
      </c>
      <c r="R239" s="79">
        <v>70</v>
      </c>
      <c r="S239" s="80"/>
      <c r="T239" s="81"/>
      <c r="U239" s="82">
        <f>T239*Q239</f>
        <v>0</v>
      </c>
      <c r="V239" s="83">
        <f>T239*R239</f>
        <v>0</v>
      </c>
      <c r="W239" s="58"/>
      <c r="X239" s="84"/>
      <c r="Y239" s="85"/>
      <c r="Z239" s="86"/>
      <c r="AA239" s="87"/>
    </row>
    <row r="240" spans="1:27" ht="15.75" customHeight="1">
      <c r="A240" s="63" t="s">
        <v>131</v>
      </c>
      <c r="B240" s="64" t="s">
        <v>132</v>
      </c>
      <c r="C240" s="65" t="s">
        <v>133</v>
      </c>
      <c r="D240" s="66" t="s">
        <v>134</v>
      </c>
      <c r="E240" s="67" t="s">
        <v>40</v>
      </c>
      <c r="F240" s="68" t="s">
        <v>156</v>
      </c>
      <c r="G240" s="69" t="s">
        <v>159</v>
      </c>
      <c r="H240" s="70" t="s">
        <v>160</v>
      </c>
      <c r="I240" s="67" t="s">
        <v>145</v>
      </c>
      <c r="J240" s="286">
        <v>2004</v>
      </c>
      <c r="K240" s="72" t="s">
        <v>155</v>
      </c>
      <c r="L240" s="73">
        <v>10</v>
      </c>
      <c r="M240" s="74" t="s">
        <v>147</v>
      </c>
      <c r="N240" s="75"/>
      <c r="O240" s="76"/>
      <c r="P240" s="97" t="s">
        <v>148</v>
      </c>
      <c r="Q240" s="78">
        <f>IF(P240="U",R240/1.2,R240)</f>
        <v>75</v>
      </c>
      <c r="R240" s="79">
        <v>75</v>
      </c>
      <c r="S240" s="80"/>
      <c r="T240" s="81"/>
      <c r="U240" s="82">
        <f>T240*Q240</f>
        <v>0</v>
      </c>
      <c r="V240" s="83">
        <f>T240*R240</f>
        <v>0</v>
      </c>
      <c r="W240" s="58"/>
      <c r="X240" s="84"/>
      <c r="Y240" s="85"/>
      <c r="Z240" s="86"/>
      <c r="AA240" s="87"/>
    </row>
    <row r="241" spans="1:27" ht="15.75" customHeight="1">
      <c r="A241" s="63" t="s">
        <v>131</v>
      </c>
      <c r="B241" s="64" t="s">
        <v>132</v>
      </c>
      <c r="C241" s="65" t="s">
        <v>133</v>
      </c>
      <c r="D241" s="66" t="s">
        <v>134</v>
      </c>
      <c r="E241" s="67" t="s">
        <v>40</v>
      </c>
      <c r="F241" s="68" t="s">
        <v>156</v>
      </c>
      <c r="G241" s="69" t="s">
        <v>159</v>
      </c>
      <c r="H241" s="70" t="s">
        <v>160</v>
      </c>
      <c r="I241" s="67" t="s">
        <v>145</v>
      </c>
      <c r="J241" s="286">
        <v>2004</v>
      </c>
      <c r="K241" s="72" t="s">
        <v>155</v>
      </c>
      <c r="L241" s="73">
        <v>1</v>
      </c>
      <c r="M241" s="74" t="s">
        <v>147</v>
      </c>
      <c r="N241" s="75"/>
      <c r="O241" s="76"/>
      <c r="P241" s="97" t="s">
        <v>148</v>
      </c>
      <c r="Q241" s="78">
        <f>IF(P241="U",R241/1.2,R241)</f>
        <v>75</v>
      </c>
      <c r="R241" s="79">
        <v>75</v>
      </c>
      <c r="S241" s="80"/>
      <c r="T241" s="81"/>
      <c r="U241" s="82">
        <f>T241*Q241</f>
        <v>0</v>
      </c>
      <c r="V241" s="83">
        <f>T241*R241</f>
        <v>0</v>
      </c>
      <c r="W241" s="58"/>
      <c r="X241" s="84"/>
      <c r="Y241" s="85"/>
      <c r="Z241" s="86"/>
      <c r="AA241" s="87"/>
    </row>
    <row r="242" spans="1:27" ht="15.75" customHeight="1">
      <c r="A242" s="63" t="s">
        <v>131</v>
      </c>
      <c r="B242" s="64" t="s">
        <v>132</v>
      </c>
      <c r="C242" s="65" t="s">
        <v>133</v>
      </c>
      <c r="D242" s="66" t="s">
        <v>134</v>
      </c>
      <c r="E242" s="67" t="s">
        <v>40</v>
      </c>
      <c r="F242" s="68" t="s">
        <v>156</v>
      </c>
      <c r="G242" s="69" t="s">
        <v>159</v>
      </c>
      <c r="H242" s="70" t="s">
        <v>160</v>
      </c>
      <c r="I242" s="67" t="s">
        <v>145</v>
      </c>
      <c r="J242" s="286">
        <v>2005</v>
      </c>
      <c r="K242" s="72" t="s">
        <v>155</v>
      </c>
      <c r="L242" s="73">
        <v>9</v>
      </c>
      <c r="M242" s="74" t="s">
        <v>147</v>
      </c>
      <c r="N242" s="75"/>
      <c r="O242" s="76"/>
      <c r="P242" s="77" t="s">
        <v>148</v>
      </c>
      <c r="Q242" s="78">
        <f>IF(P242="U",R242/1.2,R242)</f>
        <v>100</v>
      </c>
      <c r="R242" s="79">
        <v>100</v>
      </c>
      <c r="S242" s="80"/>
      <c r="T242" s="81"/>
      <c r="U242" s="82">
        <f>T242*Q242</f>
        <v>0</v>
      </c>
      <c r="V242" s="83">
        <f>T242*R242</f>
        <v>0</v>
      </c>
      <c r="W242" s="58"/>
      <c r="X242" s="84"/>
      <c r="Y242" s="85"/>
      <c r="Z242" s="86"/>
      <c r="AA242" s="87"/>
    </row>
    <row r="243" spans="1:27" ht="15.75" customHeight="1">
      <c r="A243" s="63" t="s">
        <v>131</v>
      </c>
      <c r="B243" s="64" t="s">
        <v>132</v>
      </c>
      <c r="C243" s="65" t="s">
        <v>133</v>
      </c>
      <c r="D243" s="66" t="s">
        <v>134</v>
      </c>
      <c r="E243" s="67" t="s">
        <v>40</v>
      </c>
      <c r="F243" s="68" t="s">
        <v>156</v>
      </c>
      <c r="G243" s="69" t="s">
        <v>161</v>
      </c>
      <c r="H243" s="70" t="s">
        <v>162</v>
      </c>
      <c r="I243" s="67" t="s">
        <v>145</v>
      </c>
      <c r="J243" s="286">
        <v>1996</v>
      </c>
      <c r="K243" s="72" t="s">
        <v>155</v>
      </c>
      <c r="L243" s="73">
        <v>1</v>
      </c>
      <c r="M243" s="74" t="s">
        <v>147</v>
      </c>
      <c r="N243" s="75"/>
      <c r="O243" s="76"/>
      <c r="P243" s="77" t="s">
        <v>148</v>
      </c>
      <c r="Q243" s="78">
        <f>IF(P243="U",R243/1.2,R243)</f>
        <v>720</v>
      </c>
      <c r="R243" s="79">
        <v>720</v>
      </c>
      <c r="S243" s="80"/>
      <c r="T243" s="81"/>
      <c r="U243" s="82">
        <f>T243*Q243</f>
        <v>0</v>
      </c>
      <c r="V243" s="83">
        <f>T243*R243</f>
        <v>0</v>
      </c>
      <c r="W243" s="58"/>
      <c r="X243" s="84"/>
      <c r="Y243" s="85"/>
      <c r="Z243" s="86"/>
      <c r="AA243" s="87"/>
    </row>
    <row r="244" spans="1:27" ht="15.75" customHeight="1">
      <c r="A244" s="63" t="s">
        <v>131</v>
      </c>
      <c r="B244" s="64" t="s">
        <v>132</v>
      </c>
      <c r="C244" s="65" t="s">
        <v>133</v>
      </c>
      <c r="D244" s="66" t="s">
        <v>134</v>
      </c>
      <c r="E244" s="67" t="s">
        <v>40</v>
      </c>
      <c r="F244" s="68" t="s">
        <v>156</v>
      </c>
      <c r="G244" s="69" t="s">
        <v>161</v>
      </c>
      <c r="H244" s="70" t="s">
        <v>162</v>
      </c>
      <c r="I244" s="67" t="s">
        <v>145</v>
      </c>
      <c r="J244" s="286">
        <v>1998</v>
      </c>
      <c r="K244" s="72" t="s">
        <v>139</v>
      </c>
      <c r="L244" s="73">
        <v>1</v>
      </c>
      <c r="M244" s="74" t="s">
        <v>147</v>
      </c>
      <c r="N244" s="75"/>
      <c r="O244" s="76" t="s">
        <v>256</v>
      </c>
      <c r="P244" s="77" t="s">
        <v>148</v>
      </c>
      <c r="Q244" s="78">
        <f>IF(P244="U",R244/1.2,R244)</f>
        <v>990</v>
      </c>
      <c r="R244" s="79">
        <v>990</v>
      </c>
      <c r="S244" s="80"/>
      <c r="T244" s="81"/>
      <c r="U244" s="82">
        <f>T244*Q244</f>
        <v>0</v>
      </c>
      <c r="V244" s="83">
        <f>T244*R244</f>
        <v>0</v>
      </c>
      <c r="W244" s="58"/>
      <c r="X244" s="84"/>
      <c r="Y244" s="85"/>
      <c r="Z244" s="86"/>
      <c r="AA244" s="87"/>
    </row>
    <row r="245" spans="1:27" ht="15.75" customHeight="1">
      <c r="A245" s="63" t="s">
        <v>131</v>
      </c>
      <c r="B245" s="64" t="s">
        <v>132</v>
      </c>
      <c r="C245" s="65" t="s">
        <v>133</v>
      </c>
      <c r="D245" s="66" t="s">
        <v>134</v>
      </c>
      <c r="E245" s="67" t="s">
        <v>40</v>
      </c>
      <c r="F245" s="68" t="s">
        <v>156</v>
      </c>
      <c r="G245" s="69" t="s">
        <v>161</v>
      </c>
      <c r="H245" s="70" t="s">
        <v>162</v>
      </c>
      <c r="I245" s="67" t="s">
        <v>145</v>
      </c>
      <c r="J245" s="286">
        <v>2001</v>
      </c>
      <c r="K245" s="72" t="s">
        <v>155</v>
      </c>
      <c r="L245" s="73">
        <v>4</v>
      </c>
      <c r="M245" s="74" t="s">
        <v>147</v>
      </c>
      <c r="N245" s="75"/>
      <c r="O245" s="76"/>
      <c r="P245" s="97" t="s">
        <v>148</v>
      </c>
      <c r="Q245" s="78">
        <f>IF(P245="U",R245/1.2,R245)</f>
        <v>490</v>
      </c>
      <c r="R245" s="79">
        <v>490</v>
      </c>
      <c r="S245" s="80"/>
      <c r="T245" s="81"/>
      <c r="U245" s="82">
        <f>T245*Q245</f>
        <v>0</v>
      </c>
      <c r="V245" s="83">
        <f>T245*R245</f>
        <v>0</v>
      </c>
      <c r="W245" s="58"/>
      <c r="X245" s="84"/>
      <c r="Y245" s="85"/>
      <c r="Z245" s="86"/>
      <c r="AA245" s="87"/>
    </row>
    <row r="246" spans="1:27" ht="15.75" customHeight="1">
      <c r="A246" s="63" t="s">
        <v>131</v>
      </c>
      <c r="B246" s="64" t="s">
        <v>177</v>
      </c>
      <c r="C246" s="65" t="s">
        <v>133</v>
      </c>
      <c r="D246" s="66" t="s">
        <v>134</v>
      </c>
      <c r="E246" s="67" t="s">
        <v>40</v>
      </c>
      <c r="F246" s="68" t="s">
        <v>156</v>
      </c>
      <c r="G246" s="69" t="s">
        <v>161</v>
      </c>
      <c r="H246" s="70" t="s">
        <v>1450</v>
      </c>
      <c r="I246" s="67" t="s">
        <v>145</v>
      </c>
      <c r="J246" s="286">
        <v>2008</v>
      </c>
      <c r="K246" s="72" t="s">
        <v>155</v>
      </c>
      <c r="L246" s="73">
        <v>3</v>
      </c>
      <c r="M246" s="74" t="s">
        <v>140</v>
      </c>
      <c r="N246" s="75"/>
      <c r="O246" s="76"/>
      <c r="P246" s="77" t="s">
        <v>148</v>
      </c>
      <c r="Q246" s="78">
        <f>IF(P246="U",R246/1.2,R246)</f>
        <v>270</v>
      </c>
      <c r="R246" s="79">
        <v>270</v>
      </c>
      <c r="S246" s="80"/>
      <c r="T246" s="81"/>
      <c r="U246" s="82">
        <f>T246*Q246</f>
        <v>0</v>
      </c>
      <c r="V246" s="83">
        <f>T246*R246</f>
        <v>0</v>
      </c>
      <c r="W246" s="58"/>
      <c r="X246" s="84"/>
      <c r="Y246" s="85"/>
      <c r="Z246" s="86"/>
      <c r="AA246" s="87"/>
    </row>
    <row r="247" spans="1:27" ht="15.75" customHeight="1">
      <c r="A247" s="63" t="s">
        <v>131</v>
      </c>
      <c r="B247" s="64" t="s">
        <v>132</v>
      </c>
      <c r="C247" s="65" t="s">
        <v>133</v>
      </c>
      <c r="D247" s="66" t="s">
        <v>134</v>
      </c>
      <c r="E247" s="67" t="s">
        <v>40</v>
      </c>
      <c r="F247" s="68" t="s">
        <v>156</v>
      </c>
      <c r="G247" s="69" t="s">
        <v>539</v>
      </c>
      <c r="H247" s="70" t="s">
        <v>1674</v>
      </c>
      <c r="I247" s="67" t="s">
        <v>145</v>
      </c>
      <c r="J247" s="286">
        <v>2008</v>
      </c>
      <c r="K247" s="72" t="s">
        <v>155</v>
      </c>
      <c r="L247" s="73">
        <v>1</v>
      </c>
      <c r="M247" s="74" t="s">
        <v>140</v>
      </c>
      <c r="N247" s="75"/>
      <c r="O247" s="76"/>
      <c r="P247" s="77" t="s">
        <v>141</v>
      </c>
      <c r="Q247" s="78">
        <f>IF(P247="U",R247/1.2,R247)</f>
        <v>125</v>
      </c>
      <c r="R247" s="79">
        <v>150</v>
      </c>
      <c r="S247" s="80"/>
      <c r="T247" s="81"/>
      <c r="U247" s="82">
        <f>T247*Q247</f>
        <v>0</v>
      </c>
      <c r="V247" s="83">
        <f>T247*R247</f>
        <v>0</v>
      </c>
      <c r="W247" s="58"/>
      <c r="X247" s="84"/>
      <c r="Y247" s="85"/>
      <c r="Z247" s="86"/>
      <c r="AA247" s="87"/>
    </row>
    <row r="248" spans="1:27" ht="15.75" customHeight="1">
      <c r="A248" s="63" t="s">
        <v>131</v>
      </c>
      <c r="B248" s="64" t="s">
        <v>132</v>
      </c>
      <c r="C248" s="65" t="s">
        <v>133</v>
      </c>
      <c r="D248" s="66" t="s">
        <v>134</v>
      </c>
      <c r="E248" s="67" t="s">
        <v>40</v>
      </c>
      <c r="F248" s="68" t="s">
        <v>156</v>
      </c>
      <c r="G248" s="69" t="s">
        <v>539</v>
      </c>
      <c r="H248" s="70" t="s">
        <v>540</v>
      </c>
      <c r="I248" s="67" t="s">
        <v>145</v>
      </c>
      <c r="J248" s="286">
        <v>1988</v>
      </c>
      <c r="K248" s="72" t="s">
        <v>155</v>
      </c>
      <c r="L248" s="73">
        <v>1</v>
      </c>
      <c r="M248" s="74" t="s">
        <v>140</v>
      </c>
      <c r="N248" s="75"/>
      <c r="O248" s="76"/>
      <c r="P248" s="97" t="s">
        <v>148</v>
      </c>
      <c r="Q248" s="78">
        <f>IF(P248="U",R248/1.2,R248)</f>
        <v>250</v>
      </c>
      <c r="R248" s="79">
        <v>250</v>
      </c>
      <c r="S248" s="80"/>
      <c r="T248" s="81"/>
      <c r="U248" s="82">
        <f>T248*Q248</f>
        <v>0</v>
      </c>
      <c r="V248" s="83">
        <f>T248*R248</f>
        <v>0</v>
      </c>
      <c r="W248" s="58"/>
      <c r="X248" s="84"/>
      <c r="Y248" s="85"/>
      <c r="Z248" s="86"/>
      <c r="AA248" s="87"/>
    </row>
    <row r="249" spans="1:27" ht="15.75" customHeight="1">
      <c r="A249" s="63" t="s">
        <v>131</v>
      </c>
      <c r="B249" s="64" t="s">
        <v>132</v>
      </c>
      <c r="C249" s="65" t="s">
        <v>133</v>
      </c>
      <c r="D249" s="66" t="s">
        <v>134</v>
      </c>
      <c r="E249" s="67" t="s">
        <v>40</v>
      </c>
      <c r="F249" s="68" t="s">
        <v>156</v>
      </c>
      <c r="G249" s="69" t="s">
        <v>539</v>
      </c>
      <c r="H249" s="70" t="s">
        <v>540</v>
      </c>
      <c r="I249" s="67" t="s">
        <v>145</v>
      </c>
      <c r="J249" s="286">
        <v>1988</v>
      </c>
      <c r="K249" s="72" t="s">
        <v>155</v>
      </c>
      <c r="L249" s="73">
        <v>1</v>
      </c>
      <c r="M249" s="74" t="s">
        <v>140</v>
      </c>
      <c r="N249" s="75"/>
      <c r="O249" s="76"/>
      <c r="P249" s="77" t="s">
        <v>148</v>
      </c>
      <c r="Q249" s="78">
        <f>IF(P249="U",R249/1.2,R249)</f>
        <v>250</v>
      </c>
      <c r="R249" s="79">
        <v>250</v>
      </c>
      <c r="S249" s="80"/>
      <c r="T249" s="81"/>
      <c r="U249" s="82">
        <f>T249*Q249</f>
        <v>0</v>
      </c>
      <c r="V249" s="83">
        <f>T249*R249</f>
        <v>0</v>
      </c>
      <c r="W249" s="58"/>
      <c r="X249" s="84"/>
      <c r="Y249" s="85"/>
      <c r="Z249" s="86"/>
      <c r="AA249" s="87"/>
    </row>
    <row r="250" spans="1:27" ht="15.75" customHeight="1">
      <c r="A250" s="63" t="s">
        <v>131</v>
      </c>
      <c r="B250" s="64" t="s">
        <v>132</v>
      </c>
      <c r="C250" s="65" t="s">
        <v>133</v>
      </c>
      <c r="D250" s="66" t="s">
        <v>134</v>
      </c>
      <c r="E250" s="67" t="s">
        <v>40</v>
      </c>
      <c r="F250" s="68" t="s">
        <v>156</v>
      </c>
      <c r="G250" s="69" t="s">
        <v>539</v>
      </c>
      <c r="H250" s="70" t="s">
        <v>540</v>
      </c>
      <c r="I250" s="67" t="s">
        <v>145</v>
      </c>
      <c r="J250" s="286">
        <v>2015</v>
      </c>
      <c r="K250" s="72" t="s">
        <v>155</v>
      </c>
      <c r="L250" s="73">
        <v>1</v>
      </c>
      <c r="M250" s="74" t="s">
        <v>140</v>
      </c>
      <c r="N250" s="75"/>
      <c r="O250" s="76"/>
      <c r="P250" s="77" t="s">
        <v>148</v>
      </c>
      <c r="Q250" s="78">
        <f>IF(P250="U",R250/1.2,R250)</f>
        <v>330</v>
      </c>
      <c r="R250" s="79">
        <v>330</v>
      </c>
      <c r="S250" s="80"/>
      <c r="T250" s="81"/>
      <c r="U250" s="82">
        <f>T250*Q250</f>
        <v>0</v>
      </c>
      <c r="V250" s="83">
        <f>T250*R250</f>
        <v>0</v>
      </c>
      <c r="W250" s="58"/>
      <c r="X250" s="84"/>
      <c r="Y250" s="85"/>
      <c r="Z250" s="86"/>
      <c r="AA250" s="87"/>
    </row>
    <row r="251" spans="1:27" ht="15.75" customHeight="1">
      <c r="A251" s="63" t="s">
        <v>131</v>
      </c>
      <c r="B251" s="64" t="s">
        <v>132</v>
      </c>
      <c r="C251" s="65" t="s">
        <v>133</v>
      </c>
      <c r="D251" s="66" t="s">
        <v>134</v>
      </c>
      <c r="E251" s="67" t="s">
        <v>40</v>
      </c>
      <c r="F251" s="68" t="s">
        <v>156</v>
      </c>
      <c r="G251" s="69" t="s">
        <v>539</v>
      </c>
      <c r="H251" s="70" t="s">
        <v>540</v>
      </c>
      <c r="I251" s="67" t="s">
        <v>145</v>
      </c>
      <c r="J251" s="286">
        <v>2015</v>
      </c>
      <c r="K251" s="72" t="s">
        <v>139</v>
      </c>
      <c r="L251" s="73">
        <v>2</v>
      </c>
      <c r="M251" s="74" t="s">
        <v>140</v>
      </c>
      <c r="N251" s="75"/>
      <c r="O251" s="76"/>
      <c r="P251" s="97" t="s">
        <v>148</v>
      </c>
      <c r="Q251" s="78">
        <f>IF(P251="U",R251/1.2,R251)</f>
        <v>690</v>
      </c>
      <c r="R251" s="79">
        <v>690</v>
      </c>
      <c r="S251" s="80"/>
      <c r="T251" s="81"/>
      <c r="U251" s="82">
        <f>T251*Q251</f>
        <v>0</v>
      </c>
      <c r="V251" s="83">
        <f>T251*R251</f>
        <v>0</v>
      </c>
      <c r="W251" s="58"/>
      <c r="X251" s="84"/>
      <c r="Y251" s="85"/>
      <c r="Z251" s="86"/>
      <c r="AA251" s="87"/>
    </row>
    <row r="252" spans="1:27" ht="15.75" customHeight="1">
      <c r="A252" s="63" t="s">
        <v>131</v>
      </c>
      <c r="B252" s="64" t="s">
        <v>132</v>
      </c>
      <c r="C252" s="65" t="s">
        <v>133</v>
      </c>
      <c r="D252" s="66" t="s">
        <v>134</v>
      </c>
      <c r="E252" s="67" t="s">
        <v>40</v>
      </c>
      <c r="F252" s="68" t="s">
        <v>156</v>
      </c>
      <c r="G252" s="69" t="s">
        <v>163</v>
      </c>
      <c r="H252" s="70" t="s">
        <v>164</v>
      </c>
      <c r="I252" s="67" t="s">
        <v>145</v>
      </c>
      <c r="J252" s="286">
        <v>2010</v>
      </c>
      <c r="K252" s="72" t="s">
        <v>155</v>
      </c>
      <c r="L252" s="73">
        <v>12</v>
      </c>
      <c r="M252" s="74" t="s">
        <v>147</v>
      </c>
      <c r="N252" s="75"/>
      <c r="O252" s="76"/>
      <c r="P252" s="77" t="s">
        <v>148</v>
      </c>
      <c r="Q252" s="78">
        <f>IF(P252="U",R252/1.2,R252)</f>
        <v>70</v>
      </c>
      <c r="R252" s="79">
        <v>70</v>
      </c>
      <c r="S252" s="80"/>
      <c r="T252" s="81"/>
      <c r="U252" s="82">
        <f>T252*Q252</f>
        <v>0</v>
      </c>
      <c r="V252" s="83">
        <f>T252*R252</f>
        <v>0</v>
      </c>
      <c r="W252" s="58"/>
      <c r="X252" s="84"/>
      <c r="Y252" s="85"/>
      <c r="Z252" s="86"/>
      <c r="AA252" s="87"/>
    </row>
    <row r="253" spans="1:27" ht="15.75" customHeight="1">
      <c r="A253" s="63" t="s">
        <v>131</v>
      </c>
      <c r="B253" s="64" t="s">
        <v>132</v>
      </c>
      <c r="C253" s="65" t="s">
        <v>133</v>
      </c>
      <c r="D253" s="66" t="s">
        <v>134</v>
      </c>
      <c r="E253" s="67" t="s">
        <v>40</v>
      </c>
      <c r="F253" s="68" t="s">
        <v>156</v>
      </c>
      <c r="G253" s="69" t="s">
        <v>163</v>
      </c>
      <c r="H253" s="70" t="s">
        <v>164</v>
      </c>
      <c r="I253" s="67" t="s">
        <v>145</v>
      </c>
      <c r="J253" s="286">
        <v>2010</v>
      </c>
      <c r="K253" s="72" t="s">
        <v>139</v>
      </c>
      <c r="L253" s="73">
        <v>6</v>
      </c>
      <c r="M253" s="74" t="s">
        <v>147</v>
      </c>
      <c r="N253" s="75"/>
      <c r="O253" s="76"/>
      <c r="P253" s="97" t="s">
        <v>148</v>
      </c>
      <c r="Q253" s="78">
        <f>IF(P253="U",R253/1.2,R253)</f>
        <v>150</v>
      </c>
      <c r="R253" s="79">
        <v>150</v>
      </c>
      <c r="S253" s="80"/>
      <c r="T253" s="81"/>
      <c r="U253" s="82">
        <f>T253*Q253</f>
        <v>0</v>
      </c>
      <c r="V253" s="83">
        <f>T253*R253</f>
        <v>0</v>
      </c>
      <c r="W253" s="58"/>
      <c r="X253" s="84"/>
      <c r="Y253" s="85"/>
      <c r="Z253" s="86"/>
      <c r="AA253" s="87"/>
    </row>
    <row r="254" spans="1:27" ht="15.75" customHeight="1">
      <c r="A254" s="63" t="s">
        <v>131</v>
      </c>
      <c r="B254" s="64" t="s">
        <v>132</v>
      </c>
      <c r="C254" s="65" t="s">
        <v>133</v>
      </c>
      <c r="D254" s="66" t="s">
        <v>134</v>
      </c>
      <c r="E254" s="67" t="s">
        <v>40</v>
      </c>
      <c r="F254" s="68" t="s">
        <v>1556</v>
      </c>
      <c r="G254" s="69" t="s">
        <v>1557</v>
      </c>
      <c r="H254" s="70" t="s">
        <v>1558</v>
      </c>
      <c r="I254" s="67" t="s">
        <v>145</v>
      </c>
      <c r="J254" s="286">
        <v>2006</v>
      </c>
      <c r="K254" s="72" t="s">
        <v>155</v>
      </c>
      <c r="L254" s="73">
        <v>2</v>
      </c>
      <c r="M254" s="74" t="s">
        <v>147</v>
      </c>
      <c r="N254" s="75"/>
      <c r="O254" s="76" t="s">
        <v>256</v>
      </c>
      <c r="P254" s="77" t="s">
        <v>148</v>
      </c>
      <c r="Q254" s="78">
        <f>IF(P254="U",R254/1.2,R254)</f>
        <v>30</v>
      </c>
      <c r="R254" s="79">
        <v>30</v>
      </c>
      <c r="S254" s="80"/>
      <c r="T254" s="81"/>
      <c r="U254" s="82">
        <f>T254*Q254</f>
        <v>0</v>
      </c>
      <c r="V254" s="83">
        <f>T254*R254</f>
        <v>0</v>
      </c>
      <c r="W254" s="58"/>
      <c r="X254" s="84"/>
      <c r="Y254" s="85"/>
      <c r="Z254" s="86"/>
      <c r="AA254" s="87"/>
    </row>
    <row r="255" spans="1:27" ht="15.75" customHeight="1">
      <c r="A255" s="63" t="s">
        <v>131</v>
      </c>
      <c r="B255" s="64" t="s">
        <v>132</v>
      </c>
      <c r="C255" s="65" t="s">
        <v>133</v>
      </c>
      <c r="D255" s="66" t="s">
        <v>134</v>
      </c>
      <c r="E255" s="67" t="s">
        <v>40</v>
      </c>
      <c r="F255" s="68" t="s">
        <v>152</v>
      </c>
      <c r="G255" s="69" t="s">
        <v>167</v>
      </c>
      <c r="H255" s="70" t="s">
        <v>168</v>
      </c>
      <c r="I255" s="67" t="s">
        <v>145</v>
      </c>
      <c r="J255" s="286">
        <v>2014</v>
      </c>
      <c r="K255" s="72" t="s">
        <v>155</v>
      </c>
      <c r="L255" s="73">
        <v>7</v>
      </c>
      <c r="M255" s="74" t="s">
        <v>147</v>
      </c>
      <c r="N255" s="75"/>
      <c r="O255" s="76"/>
      <c r="P255" s="97" t="s">
        <v>148</v>
      </c>
      <c r="Q255" s="78">
        <f>IF(P255="U",R255/1.2,R255)</f>
        <v>50</v>
      </c>
      <c r="R255" s="79">
        <v>50</v>
      </c>
      <c r="S255" s="80"/>
      <c r="T255" s="81"/>
      <c r="U255" s="82">
        <f>T255*Q255</f>
        <v>0</v>
      </c>
      <c r="V255" s="83">
        <f>T255*R255</f>
        <v>0</v>
      </c>
      <c r="W255" s="58"/>
      <c r="X255" s="84"/>
      <c r="Y255" s="85"/>
      <c r="Z255" s="86"/>
      <c r="AA255" s="87"/>
    </row>
    <row r="256" spans="1:27" ht="15.75" customHeight="1">
      <c r="A256" s="63" t="s">
        <v>131</v>
      </c>
      <c r="B256" s="64" t="s">
        <v>132</v>
      </c>
      <c r="C256" s="65" t="s">
        <v>133</v>
      </c>
      <c r="D256" s="66" t="s">
        <v>134</v>
      </c>
      <c r="E256" s="67" t="s">
        <v>40</v>
      </c>
      <c r="F256" s="68" t="s">
        <v>152</v>
      </c>
      <c r="G256" s="69" t="s">
        <v>559</v>
      </c>
      <c r="H256" s="70" t="s">
        <v>560</v>
      </c>
      <c r="I256" s="67" t="s">
        <v>145</v>
      </c>
      <c r="J256" s="286">
        <v>1990</v>
      </c>
      <c r="K256" s="72" t="s">
        <v>155</v>
      </c>
      <c r="L256" s="73">
        <v>3</v>
      </c>
      <c r="M256" s="74" t="s">
        <v>140</v>
      </c>
      <c r="N256" s="75"/>
      <c r="O256" s="76"/>
      <c r="P256" s="97" t="s">
        <v>148</v>
      </c>
      <c r="Q256" s="78">
        <f>IF(P256="U",R256/1.2,R256)</f>
        <v>130</v>
      </c>
      <c r="R256" s="79">
        <v>130</v>
      </c>
      <c r="S256" s="80"/>
      <c r="T256" s="81"/>
      <c r="U256" s="82">
        <f>T256*Q256</f>
        <v>0</v>
      </c>
      <c r="V256" s="83">
        <f>T256*R256</f>
        <v>0</v>
      </c>
      <c r="W256" s="58"/>
      <c r="X256" s="84"/>
      <c r="Y256" s="85"/>
      <c r="Z256" s="86"/>
      <c r="AA256" s="87"/>
    </row>
    <row r="257" spans="1:27" ht="15.75" customHeight="1">
      <c r="A257" s="63" t="s">
        <v>131</v>
      </c>
      <c r="B257" s="64" t="s">
        <v>132</v>
      </c>
      <c r="C257" s="65" t="s">
        <v>133</v>
      </c>
      <c r="D257" s="66" t="s">
        <v>134</v>
      </c>
      <c r="E257" s="67" t="s">
        <v>40</v>
      </c>
      <c r="F257" s="68" t="s">
        <v>152</v>
      </c>
      <c r="G257" s="69" t="s">
        <v>559</v>
      </c>
      <c r="H257" s="70" t="s">
        <v>560</v>
      </c>
      <c r="I257" s="67" t="s">
        <v>145</v>
      </c>
      <c r="J257" s="286">
        <v>1994</v>
      </c>
      <c r="K257" s="72" t="s">
        <v>155</v>
      </c>
      <c r="L257" s="73">
        <v>1</v>
      </c>
      <c r="M257" s="74" t="s">
        <v>140</v>
      </c>
      <c r="N257" s="75"/>
      <c r="O257" s="76"/>
      <c r="P257" s="97" t="s">
        <v>148</v>
      </c>
      <c r="Q257" s="78">
        <f>IF(P257="U",R257/1.2,R257)</f>
        <v>85</v>
      </c>
      <c r="R257" s="79">
        <v>85</v>
      </c>
      <c r="S257" s="80"/>
      <c r="T257" s="81"/>
      <c r="U257" s="82">
        <f>T257*Q257</f>
        <v>0</v>
      </c>
      <c r="V257" s="83">
        <f>T257*R257</f>
        <v>0</v>
      </c>
      <c r="W257" s="58"/>
      <c r="X257" s="84"/>
      <c r="Y257" s="85"/>
      <c r="Z257" s="86"/>
      <c r="AA257" s="87"/>
    </row>
    <row r="258" spans="1:27" ht="15.75" customHeight="1">
      <c r="A258" s="63" t="s">
        <v>131</v>
      </c>
      <c r="B258" s="64" t="s">
        <v>132</v>
      </c>
      <c r="C258" s="65" t="s">
        <v>133</v>
      </c>
      <c r="D258" s="66" t="s">
        <v>134</v>
      </c>
      <c r="E258" s="67" t="s">
        <v>40</v>
      </c>
      <c r="F258" s="68" t="s">
        <v>152</v>
      </c>
      <c r="G258" s="69" t="s">
        <v>561</v>
      </c>
      <c r="H258" s="70" t="s">
        <v>562</v>
      </c>
      <c r="I258" s="67" t="s">
        <v>145</v>
      </c>
      <c r="J258" s="286">
        <v>1989</v>
      </c>
      <c r="K258" s="72" t="s">
        <v>155</v>
      </c>
      <c r="L258" s="73">
        <v>1</v>
      </c>
      <c r="M258" s="74" t="s">
        <v>140</v>
      </c>
      <c r="N258" s="75"/>
      <c r="O258" s="76"/>
      <c r="P258" s="97" t="s">
        <v>148</v>
      </c>
      <c r="Q258" s="78">
        <f>IF(P258="U",R258/1.2,R258)</f>
        <v>90</v>
      </c>
      <c r="R258" s="79">
        <v>90</v>
      </c>
      <c r="S258" s="80"/>
      <c r="T258" s="81"/>
      <c r="U258" s="82">
        <f>T258*Q258</f>
        <v>0</v>
      </c>
      <c r="V258" s="83">
        <f>T258*R258</f>
        <v>0</v>
      </c>
      <c r="W258" s="58"/>
      <c r="X258" s="84"/>
      <c r="Y258" s="85"/>
      <c r="Z258" s="86"/>
      <c r="AA258" s="87"/>
    </row>
    <row r="259" spans="1:27" ht="15.75" customHeight="1">
      <c r="A259" s="63" t="s">
        <v>131</v>
      </c>
      <c r="B259" s="64" t="s">
        <v>132</v>
      </c>
      <c r="C259" s="65" t="s">
        <v>133</v>
      </c>
      <c r="D259" s="66" t="s">
        <v>134</v>
      </c>
      <c r="E259" s="67" t="s">
        <v>40</v>
      </c>
      <c r="F259" s="68" t="s">
        <v>152</v>
      </c>
      <c r="G259" s="69" t="s">
        <v>169</v>
      </c>
      <c r="H259" s="70" t="s">
        <v>170</v>
      </c>
      <c r="I259" s="67" t="s">
        <v>145</v>
      </c>
      <c r="J259" s="286">
        <v>2006</v>
      </c>
      <c r="K259" s="72" t="s">
        <v>155</v>
      </c>
      <c r="L259" s="73">
        <v>10</v>
      </c>
      <c r="M259" s="74" t="s">
        <v>147</v>
      </c>
      <c r="N259" s="75"/>
      <c r="O259" s="76"/>
      <c r="P259" s="77" t="s">
        <v>148</v>
      </c>
      <c r="Q259" s="78">
        <f>IF(P259="U",R259/1.2,R259)</f>
        <v>75</v>
      </c>
      <c r="R259" s="79">
        <v>75</v>
      </c>
      <c r="S259" s="80"/>
      <c r="T259" s="81"/>
      <c r="U259" s="82">
        <f>T259*Q259</f>
        <v>0</v>
      </c>
      <c r="V259" s="83">
        <f>T259*R259</f>
        <v>0</v>
      </c>
      <c r="W259" s="58"/>
      <c r="X259" s="84"/>
      <c r="Y259" s="85"/>
      <c r="Z259" s="86"/>
      <c r="AA259" s="87"/>
    </row>
    <row r="260" spans="1:27" ht="15.75" customHeight="1">
      <c r="A260" s="63" t="s">
        <v>131</v>
      </c>
      <c r="B260" s="64" t="s">
        <v>132</v>
      </c>
      <c r="C260" s="65" t="s">
        <v>133</v>
      </c>
      <c r="D260" s="66" t="s">
        <v>134</v>
      </c>
      <c r="E260" s="67" t="s">
        <v>40</v>
      </c>
      <c r="F260" s="68" t="s">
        <v>152</v>
      </c>
      <c r="G260" s="69" t="s">
        <v>169</v>
      </c>
      <c r="H260" s="70" t="s">
        <v>170</v>
      </c>
      <c r="I260" s="67" t="s">
        <v>145</v>
      </c>
      <c r="J260" s="286">
        <v>2009</v>
      </c>
      <c r="K260" s="72" t="s">
        <v>146</v>
      </c>
      <c r="L260" s="73">
        <v>1</v>
      </c>
      <c r="M260" s="74" t="s">
        <v>147</v>
      </c>
      <c r="N260" s="75"/>
      <c r="O260" s="76"/>
      <c r="P260" s="97" t="s">
        <v>148</v>
      </c>
      <c r="Q260" s="78">
        <f>IF(P260="U",R260/1.2,R260)</f>
        <v>590</v>
      </c>
      <c r="R260" s="79">
        <v>590</v>
      </c>
      <c r="S260" s="80"/>
      <c r="T260" s="81"/>
      <c r="U260" s="82">
        <f>T260*Q260</f>
        <v>0</v>
      </c>
      <c r="V260" s="83">
        <f>T260*R260</f>
        <v>0</v>
      </c>
      <c r="W260" s="58"/>
      <c r="X260" s="84"/>
      <c r="Y260" s="85"/>
      <c r="Z260" s="86"/>
      <c r="AA260" s="87"/>
    </row>
    <row r="261" spans="1:27" ht="15.75" customHeight="1">
      <c r="A261" s="63" t="s">
        <v>131</v>
      </c>
      <c r="B261" s="64" t="s">
        <v>132</v>
      </c>
      <c r="C261" s="65" t="s">
        <v>133</v>
      </c>
      <c r="D261" s="66" t="s">
        <v>134</v>
      </c>
      <c r="E261" s="67" t="s">
        <v>40</v>
      </c>
      <c r="F261" s="68" t="s">
        <v>152</v>
      </c>
      <c r="G261" s="69" t="s">
        <v>312</v>
      </c>
      <c r="H261" s="70" t="s">
        <v>313</v>
      </c>
      <c r="I261" s="67" t="s">
        <v>145</v>
      </c>
      <c r="J261" s="286">
        <v>2000</v>
      </c>
      <c r="K261" s="72" t="s">
        <v>155</v>
      </c>
      <c r="L261" s="73">
        <v>2</v>
      </c>
      <c r="M261" s="74" t="s">
        <v>147</v>
      </c>
      <c r="N261" s="75"/>
      <c r="O261" s="76"/>
      <c r="P261" s="77" t="s">
        <v>148</v>
      </c>
      <c r="Q261" s="78">
        <f>IF(P261="U",R261/1.2,R261)</f>
        <v>55</v>
      </c>
      <c r="R261" s="79">
        <v>55</v>
      </c>
      <c r="S261" s="80"/>
      <c r="T261" s="81"/>
      <c r="U261" s="82">
        <f>T261*Q261</f>
        <v>0</v>
      </c>
      <c r="V261" s="83">
        <f>T261*R261</f>
        <v>0</v>
      </c>
      <c r="W261" s="58"/>
      <c r="X261" s="84"/>
      <c r="Y261" s="85"/>
      <c r="Z261" s="86"/>
      <c r="AA261" s="87"/>
    </row>
    <row r="262" spans="1:27" ht="15.75" customHeight="1">
      <c r="A262" s="63" t="s">
        <v>131</v>
      </c>
      <c r="B262" s="64" t="s">
        <v>132</v>
      </c>
      <c r="C262" s="65" t="s">
        <v>133</v>
      </c>
      <c r="D262" s="66" t="s">
        <v>134</v>
      </c>
      <c r="E262" s="67" t="s">
        <v>40</v>
      </c>
      <c r="F262" s="68" t="s">
        <v>152</v>
      </c>
      <c r="G262" s="69" t="s">
        <v>312</v>
      </c>
      <c r="H262" s="70" t="s">
        <v>313</v>
      </c>
      <c r="I262" s="67" t="s">
        <v>145</v>
      </c>
      <c r="J262" s="286">
        <v>2003</v>
      </c>
      <c r="K262" s="72" t="s">
        <v>155</v>
      </c>
      <c r="L262" s="73">
        <v>1</v>
      </c>
      <c r="M262" s="74" t="s">
        <v>147</v>
      </c>
      <c r="N262" s="75"/>
      <c r="O262" s="76"/>
      <c r="P262" s="97" t="s">
        <v>148</v>
      </c>
      <c r="Q262" s="78">
        <f>IF(P262="U",R262/1.2,R262)</f>
        <v>50</v>
      </c>
      <c r="R262" s="79">
        <v>50</v>
      </c>
      <c r="S262" s="80"/>
      <c r="T262" s="81"/>
      <c r="U262" s="82">
        <f>T262*Q262</f>
        <v>0</v>
      </c>
      <c r="V262" s="83">
        <f>T262*R262</f>
        <v>0</v>
      </c>
      <c r="W262" s="58"/>
      <c r="X262" s="84"/>
      <c r="Y262" s="85"/>
      <c r="Z262" s="86"/>
      <c r="AA262" s="87"/>
    </row>
    <row r="263" spans="1:27" ht="15.75" customHeight="1">
      <c r="A263" s="63" t="s">
        <v>131</v>
      </c>
      <c r="B263" s="64" t="s">
        <v>132</v>
      </c>
      <c r="C263" s="65" t="s">
        <v>133</v>
      </c>
      <c r="D263" s="66" t="s">
        <v>134</v>
      </c>
      <c r="E263" s="67" t="s">
        <v>40</v>
      </c>
      <c r="F263" s="68" t="s">
        <v>152</v>
      </c>
      <c r="G263" s="69" t="s">
        <v>193</v>
      </c>
      <c r="H263" s="70" t="s">
        <v>194</v>
      </c>
      <c r="I263" s="67" t="s">
        <v>145</v>
      </c>
      <c r="J263" s="286">
        <v>1998</v>
      </c>
      <c r="K263" s="72" t="s">
        <v>146</v>
      </c>
      <c r="L263" s="73">
        <v>1</v>
      </c>
      <c r="M263" s="74" t="s">
        <v>147</v>
      </c>
      <c r="N263" s="75"/>
      <c r="O263" s="76"/>
      <c r="P263" s="97" t="s">
        <v>148</v>
      </c>
      <c r="Q263" s="78">
        <f>IF(P263="U",R263/1.2,R263)</f>
        <v>590</v>
      </c>
      <c r="R263" s="79">
        <v>590</v>
      </c>
      <c r="S263" s="80"/>
      <c r="T263" s="81"/>
      <c r="U263" s="82">
        <f>T263*Q263</f>
        <v>0</v>
      </c>
      <c r="V263" s="83">
        <f>T263*R263</f>
        <v>0</v>
      </c>
      <c r="W263" s="58"/>
      <c r="X263" s="84"/>
      <c r="Y263" s="85"/>
      <c r="Z263" s="86"/>
      <c r="AA263" s="87"/>
    </row>
    <row r="264" spans="1:27" ht="15.75" customHeight="1">
      <c r="A264" s="63" t="s">
        <v>131</v>
      </c>
      <c r="B264" s="64" t="s">
        <v>132</v>
      </c>
      <c r="C264" s="65" t="s">
        <v>133</v>
      </c>
      <c r="D264" s="66" t="s">
        <v>134</v>
      </c>
      <c r="E264" s="67" t="s">
        <v>40</v>
      </c>
      <c r="F264" s="68" t="s">
        <v>152</v>
      </c>
      <c r="G264" s="69" t="s">
        <v>193</v>
      </c>
      <c r="H264" s="70" t="s">
        <v>194</v>
      </c>
      <c r="I264" s="67" t="s">
        <v>145</v>
      </c>
      <c r="J264" s="286">
        <v>2003</v>
      </c>
      <c r="K264" s="72" t="s">
        <v>155</v>
      </c>
      <c r="L264" s="73">
        <v>5</v>
      </c>
      <c r="M264" s="74" t="s">
        <v>147</v>
      </c>
      <c r="N264" s="75"/>
      <c r="O264" s="76"/>
      <c r="P264" s="97" t="s">
        <v>148</v>
      </c>
      <c r="Q264" s="78">
        <f>IF(P264="U",R264/1.2,R264)</f>
        <v>80</v>
      </c>
      <c r="R264" s="79">
        <v>80</v>
      </c>
      <c r="S264" s="80"/>
      <c r="T264" s="81"/>
      <c r="U264" s="82">
        <f>T264*Q264</f>
        <v>0</v>
      </c>
      <c r="V264" s="83">
        <f>T264*R264</f>
        <v>0</v>
      </c>
      <c r="W264" s="58"/>
      <c r="X264" s="84"/>
      <c r="Y264" s="85"/>
      <c r="Z264" s="86"/>
      <c r="AA264" s="87"/>
    </row>
    <row r="265" spans="1:27" ht="15.75" customHeight="1">
      <c r="A265" s="63" t="s">
        <v>131</v>
      </c>
      <c r="B265" s="64" t="s">
        <v>132</v>
      </c>
      <c r="C265" s="65" t="s">
        <v>133</v>
      </c>
      <c r="D265" s="66" t="s">
        <v>134</v>
      </c>
      <c r="E265" s="67" t="s">
        <v>40</v>
      </c>
      <c r="F265" s="68" t="s">
        <v>152</v>
      </c>
      <c r="G265" s="69" t="s">
        <v>193</v>
      </c>
      <c r="H265" s="70" t="s">
        <v>194</v>
      </c>
      <c r="I265" s="67" t="s">
        <v>145</v>
      </c>
      <c r="J265" s="286">
        <v>2005</v>
      </c>
      <c r="K265" s="72" t="s">
        <v>155</v>
      </c>
      <c r="L265" s="73">
        <v>7</v>
      </c>
      <c r="M265" s="74" t="s">
        <v>140</v>
      </c>
      <c r="N265" s="75"/>
      <c r="O265" s="76"/>
      <c r="P265" s="77" t="s">
        <v>148</v>
      </c>
      <c r="Q265" s="78">
        <f>IF(P265="U",R265/1.2,R265)</f>
        <v>140</v>
      </c>
      <c r="R265" s="79">
        <v>140</v>
      </c>
      <c r="S265" s="80"/>
      <c r="T265" s="81"/>
      <c r="U265" s="82">
        <f>T265*Q265</f>
        <v>0</v>
      </c>
      <c r="V265" s="83">
        <f>T265*R265</f>
        <v>0</v>
      </c>
      <c r="W265" s="58"/>
      <c r="X265" s="84"/>
      <c r="Y265" s="85"/>
      <c r="Z265" s="86"/>
      <c r="AA265" s="87"/>
    </row>
    <row r="266" spans="1:27" ht="15.75" customHeight="1">
      <c r="A266" s="63" t="s">
        <v>131</v>
      </c>
      <c r="B266" s="64" t="s">
        <v>132</v>
      </c>
      <c r="C266" s="65" t="s">
        <v>133</v>
      </c>
      <c r="D266" s="66" t="s">
        <v>134</v>
      </c>
      <c r="E266" s="67" t="s">
        <v>40</v>
      </c>
      <c r="F266" s="68" t="s">
        <v>152</v>
      </c>
      <c r="G266" s="69" t="s">
        <v>171</v>
      </c>
      <c r="H266" s="70" t="s">
        <v>172</v>
      </c>
      <c r="I266" s="67" t="s">
        <v>145</v>
      </c>
      <c r="J266" s="286">
        <v>2005</v>
      </c>
      <c r="K266" s="72" t="s">
        <v>155</v>
      </c>
      <c r="L266" s="73">
        <v>8</v>
      </c>
      <c r="M266" s="74" t="s">
        <v>147</v>
      </c>
      <c r="N266" s="75"/>
      <c r="O266" s="76"/>
      <c r="P266" s="97" t="s">
        <v>148</v>
      </c>
      <c r="Q266" s="78">
        <f>IF(P266="U",R266/1.2,R266)</f>
        <v>70</v>
      </c>
      <c r="R266" s="79">
        <v>70</v>
      </c>
      <c r="S266" s="80"/>
      <c r="T266" s="81"/>
      <c r="U266" s="82">
        <f>T266*Q266</f>
        <v>0</v>
      </c>
      <c r="V266" s="83">
        <f>T266*R266</f>
        <v>0</v>
      </c>
      <c r="W266" s="58"/>
      <c r="X266" s="84"/>
      <c r="Y266" s="85"/>
      <c r="Z266" s="86"/>
      <c r="AA266" s="87"/>
    </row>
    <row r="267" spans="1:27" ht="15.75" customHeight="1">
      <c r="A267" s="63" t="s">
        <v>131</v>
      </c>
      <c r="B267" s="64" t="s">
        <v>132</v>
      </c>
      <c r="C267" s="65" t="s">
        <v>133</v>
      </c>
      <c r="D267" s="66" t="s">
        <v>134</v>
      </c>
      <c r="E267" s="67" t="s">
        <v>40</v>
      </c>
      <c r="F267" s="68" t="s">
        <v>152</v>
      </c>
      <c r="G267" s="69" t="s">
        <v>171</v>
      </c>
      <c r="H267" s="70" t="s">
        <v>172</v>
      </c>
      <c r="I267" s="67" t="s">
        <v>145</v>
      </c>
      <c r="J267" s="286">
        <v>2009</v>
      </c>
      <c r="K267" s="72" t="s">
        <v>155</v>
      </c>
      <c r="L267" s="73">
        <v>24</v>
      </c>
      <c r="M267" s="74" t="s">
        <v>147</v>
      </c>
      <c r="N267" s="75"/>
      <c r="O267" s="76"/>
      <c r="P267" s="77" t="s">
        <v>148</v>
      </c>
      <c r="Q267" s="78">
        <f>IF(P267="U",R267/1.2,R267)</f>
        <v>70</v>
      </c>
      <c r="R267" s="79">
        <v>70</v>
      </c>
      <c r="S267" s="80"/>
      <c r="T267" s="81"/>
      <c r="U267" s="82">
        <f>T267*Q267</f>
        <v>0</v>
      </c>
      <c r="V267" s="83">
        <f>T267*R267</f>
        <v>0</v>
      </c>
      <c r="W267" s="58"/>
      <c r="X267" s="84"/>
      <c r="Y267" s="85"/>
      <c r="Z267" s="86"/>
      <c r="AA267" s="87"/>
    </row>
    <row r="268" spans="1:27" ht="15.75" customHeight="1">
      <c r="A268" s="63" t="s">
        <v>131</v>
      </c>
      <c r="B268" s="64" t="s">
        <v>132</v>
      </c>
      <c r="C268" s="65" t="s">
        <v>133</v>
      </c>
      <c r="D268" s="66" t="s">
        <v>134</v>
      </c>
      <c r="E268" s="67" t="s">
        <v>40</v>
      </c>
      <c r="F268" s="68" t="s">
        <v>152</v>
      </c>
      <c r="G268" s="69" t="s">
        <v>171</v>
      </c>
      <c r="H268" s="70" t="s">
        <v>172</v>
      </c>
      <c r="I268" s="67" t="s">
        <v>145</v>
      </c>
      <c r="J268" s="286">
        <v>2010</v>
      </c>
      <c r="K268" s="72" t="s">
        <v>155</v>
      </c>
      <c r="L268" s="73">
        <v>8</v>
      </c>
      <c r="M268" s="74" t="s">
        <v>147</v>
      </c>
      <c r="N268" s="75"/>
      <c r="O268" s="76"/>
      <c r="P268" s="77" t="s">
        <v>148</v>
      </c>
      <c r="Q268" s="78">
        <f>IF(P268="U",R268/1.2,R268)</f>
        <v>65</v>
      </c>
      <c r="R268" s="79">
        <v>65</v>
      </c>
      <c r="S268" s="80"/>
      <c r="T268" s="81"/>
      <c r="U268" s="82">
        <f>T268*Q268</f>
        <v>0</v>
      </c>
      <c r="V268" s="83">
        <f>T268*R268</f>
        <v>0</v>
      </c>
      <c r="W268" s="58"/>
      <c r="X268" s="84"/>
      <c r="Y268" s="85"/>
      <c r="Z268" s="86"/>
      <c r="AA268" s="87"/>
    </row>
    <row r="269" spans="1:27" ht="15.75" customHeight="1">
      <c r="A269" s="63" t="s">
        <v>131</v>
      </c>
      <c r="B269" s="64" t="s">
        <v>132</v>
      </c>
      <c r="C269" s="65" t="s">
        <v>133</v>
      </c>
      <c r="D269" s="66" t="s">
        <v>134</v>
      </c>
      <c r="E269" s="67" t="s">
        <v>40</v>
      </c>
      <c r="F269" s="68" t="s">
        <v>152</v>
      </c>
      <c r="G269" s="69" t="s">
        <v>173</v>
      </c>
      <c r="H269" s="70" t="s">
        <v>174</v>
      </c>
      <c r="I269" s="67" t="s">
        <v>145</v>
      </c>
      <c r="J269" s="286">
        <v>2010</v>
      </c>
      <c r="K269" s="72" t="s">
        <v>155</v>
      </c>
      <c r="L269" s="73">
        <v>7</v>
      </c>
      <c r="M269" s="74" t="s">
        <v>147</v>
      </c>
      <c r="N269" s="75"/>
      <c r="O269" s="76"/>
      <c r="P269" s="97" t="s">
        <v>148</v>
      </c>
      <c r="Q269" s="78">
        <f>IF(P269="U",R269/1.2,R269)</f>
        <v>75</v>
      </c>
      <c r="R269" s="79">
        <v>75</v>
      </c>
      <c r="S269" s="80"/>
      <c r="T269" s="81"/>
      <c r="U269" s="82">
        <f>T269*Q269</f>
        <v>0</v>
      </c>
      <c r="V269" s="83">
        <f>T269*R269</f>
        <v>0</v>
      </c>
      <c r="W269" s="58"/>
      <c r="X269" s="84"/>
      <c r="Y269" s="85"/>
      <c r="Z269" s="86"/>
      <c r="AA269" s="87"/>
    </row>
    <row r="270" spans="1:27" ht="15.75" customHeight="1">
      <c r="A270" s="63" t="s">
        <v>131</v>
      </c>
      <c r="B270" s="64" t="s">
        <v>132</v>
      </c>
      <c r="C270" s="65" t="s">
        <v>133</v>
      </c>
      <c r="D270" s="66" t="s">
        <v>134</v>
      </c>
      <c r="E270" s="67" t="s">
        <v>40</v>
      </c>
      <c r="F270" s="68" t="s">
        <v>152</v>
      </c>
      <c r="G270" s="69" t="s">
        <v>418</v>
      </c>
      <c r="H270" s="70" t="s">
        <v>837</v>
      </c>
      <c r="I270" s="67" t="s">
        <v>145</v>
      </c>
      <c r="J270" s="286">
        <v>1997</v>
      </c>
      <c r="K270" s="72" t="s">
        <v>155</v>
      </c>
      <c r="L270" s="73">
        <v>9</v>
      </c>
      <c r="M270" s="74" t="s">
        <v>147</v>
      </c>
      <c r="N270" s="75"/>
      <c r="O270" s="76"/>
      <c r="P270" s="97" t="s">
        <v>148</v>
      </c>
      <c r="Q270" s="78">
        <f>IF(P270="U",R270/1.2,R270)</f>
        <v>180</v>
      </c>
      <c r="R270" s="79">
        <v>180</v>
      </c>
      <c r="S270" s="80"/>
      <c r="T270" s="81"/>
      <c r="U270" s="82">
        <f>T270*Q270</f>
        <v>0</v>
      </c>
      <c r="V270" s="83">
        <f>T270*R270</f>
        <v>0</v>
      </c>
      <c r="W270" s="58"/>
      <c r="X270" s="84"/>
      <c r="Y270" s="85"/>
      <c r="Z270" s="86"/>
      <c r="AA270" s="87"/>
    </row>
    <row r="271" spans="1:27" ht="15.75" customHeight="1">
      <c r="A271" s="63" t="s">
        <v>131</v>
      </c>
      <c r="B271" s="64" t="s">
        <v>132</v>
      </c>
      <c r="C271" s="65" t="s">
        <v>133</v>
      </c>
      <c r="D271" s="66" t="s">
        <v>134</v>
      </c>
      <c r="E271" s="67" t="s">
        <v>40</v>
      </c>
      <c r="F271" s="68" t="s">
        <v>152</v>
      </c>
      <c r="G271" s="69" t="s">
        <v>418</v>
      </c>
      <c r="H271" s="70" t="s">
        <v>837</v>
      </c>
      <c r="I271" s="67" t="s">
        <v>145</v>
      </c>
      <c r="J271" s="286">
        <v>2000</v>
      </c>
      <c r="K271" s="72" t="s">
        <v>155</v>
      </c>
      <c r="L271" s="73">
        <v>1</v>
      </c>
      <c r="M271" s="74" t="s">
        <v>140</v>
      </c>
      <c r="N271" s="75"/>
      <c r="O271" s="76"/>
      <c r="P271" s="77" t="s">
        <v>148</v>
      </c>
      <c r="Q271" s="78">
        <f>IF(P271="U",R271/1.2,R271)</f>
        <v>230</v>
      </c>
      <c r="R271" s="79">
        <v>230</v>
      </c>
      <c r="S271" s="80"/>
      <c r="T271" s="81"/>
      <c r="U271" s="82">
        <f>T271*Q271</f>
        <v>0</v>
      </c>
      <c r="V271" s="83">
        <f>T271*R271</f>
        <v>0</v>
      </c>
      <c r="W271" s="58"/>
      <c r="X271" s="84"/>
      <c r="Y271" s="85"/>
      <c r="Z271" s="86"/>
      <c r="AA271" s="87"/>
    </row>
    <row r="272" spans="1:27" ht="15.75" customHeight="1">
      <c r="A272" s="63" t="s">
        <v>131</v>
      </c>
      <c r="B272" s="64" t="s">
        <v>132</v>
      </c>
      <c r="C272" s="65" t="s">
        <v>133</v>
      </c>
      <c r="D272" s="66" t="s">
        <v>134</v>
      </c>
      <c r="E272" s="67" t="s">
        <v>40</v>
      </c>
      <c r="F272" s="68" t="s">
        <v>152</v>
      </c>
      <c r="G272" s="69" t="s">
        <v>418</v>
      </c>
      <c r="H272" s="70" t="s">
        <v>837</v>
      </c>
      <c r="I272" s="67" t="s">
        <v>145</v>
      </c>
      <c r="J272" s="286">
        <v>2005</v>
      </c>
      <c r="K272" s="72" t="s">
        <v>155</v>
      </c>
      <c r="L272" s="73">
        <v>2</v>
      </c>
      <c r="M272" s="74" t="s">
        <v>140</v>
      </c>
      <c r="N272" s="75"/>
      <c r="O272" s="76"/>
      <c r="P272" s="77" t="s">
        <v>148</v>
      </c>
      <c r="Q272" s="78">
        <f>IF(P272="U",R272/1.2,R272)</f>
        <v>240</v>
      </c>
      <c r="R272" s="79">
        <v>240</v>
      </c>
      <c r="S272" s="80"/>
      <c r="T272" s="81"/>
      <c r="U272" s="82">
        <f>T272*Q272</f>
        <v>0</v>
      </c>
      <c r="V272" s="83">
        <f>T272*R272</f>
        <v>0</v>
      </c>
      <c r="W272" s="58"/>
      <c r="X272" s="84"/>
      <c r="Y272" s="85"/>
      <c r="Z272" s="86"/>
      <c r="AA272" s="87"/>
    </row>
    <row r="273" spans="1:27" ht="15.75" customHeight="1">
      <c r="A273" s="63" t="s">
        <v>131</v>
      </c>
      <c r="B273" s="64" t="s">
        <v>132</v>
      </c>
      <c r="C273" s="65" t="s">
        <v>133</v>
      </c>
      <c r="D273" s="66" t="s">
        <v>134</v>
      </c>
      <c r="E273" s="67" t="s">
        <v>40</v>
      </c>
      <c r="F273" s="68" t="s">
        <v>152</v>
      </c>
      <c r="G273" s="69" t="s">
        <v>418</v>
      </c>
      <c r="H273" s="70" t="s">
        <v>419</v>
      </c>
      <c r="I273" s="67" t="s">
        <v>145</v>
      </c>
      <c r="J273" s="286">
        <v>1978</v>
      </c>
      <c r="K273" s="72" t="s">
        <v>139</v>
      </c>
      <c r="L273" s="73">
        <v>1</v>
      </c>
      <c r="M273" s="74" t="s">
        <v>147</v>
      </c>
      <c r="N273" s="75"/>
      <c r="O273" s="76" t="s">
        <v>256</v>
      </c>
      <c r="P273" s="77" t="s">
        <v>148</v>
      </c>
      <c r="Q273" s="78">
        <f>IF(P273="U",R273/1.2,R273)</f>
        <v>1400</v>
      </c>
      <c r="R273" s="79">
        <v>1400</v>
      </c>
      <c r="S273" s="80"/>
      <c r="T273" s="81"/>
      <c r="U273" s="82">
        <f>T273*Q273</f>
        <v>0</v>
      </c>
      <c r="V273" s="83">
        <f>T273*R273</f>
        <v>0</v>
      </c>
      <c r="W273" s="58"/>
      <c r="X273" s="84"/>
      <c r="Y273" s="85"/>
      <c r="Z273" s="86"/>
      <c r="AA273" s="87"/>
    </row>
    <row r="274" spans="1:27" ht="15.75" customHeight="1">
      <c r="A274" s="63" t="s">
        <v>131</v>
      </c>
      <c r="B274" s="64" t="s">
        <v>132</v>
      </c>
      <c r="C274" s="65" t="s">
        <v>133</v>
      </c>
      <c r="D274" s="66" t="s">
        <v>134</v>
      </c>
      <c r="E274" s="67" t="s">
        <v>40</v>
      </c>
      <c r="F274" s="68" t="s">
        <v>152</v>
      </c>
      <c r="G274" s="69" t="s">
        <v>418</v>
      </c>
      <c r="H274" s="70" t="s">
        <v>419</v>
      </c>
      <c r="I274" s="67" t="s">
        <v>145</v>
      </c>
      <c r="J274" s="286">
        <v>1994</v>
      </c>
      <c r="K274" s="72" t="s">
        <v>155</v>
      </c>
      <c r="L274" s="73">
        <v>3</v>
      </c>
      <c r="M274" s="74" t="s">
        <v>147</v>
      </c>
      <c r="N274" s="75"/>
      <c r="O274" s="76"/>
      <c r="P274" s="77" t="s">
        <v>148</v>
      </c>
      <c r="Q274" s="78">
        <f>IF(P274="U",R274/1.2,R274)</f>
        <v>420</v>
      </c>
      <c r="R274" s="79">
        <v>420</v>
      </c>
      <c r="S274" s="80"/>
      <c r="T274" s="81"/>
      <c r="U274" s="82">
        <f>T274*Q274</f>
        <v>0</v>
      </c>
      <c r="V274" s="83">
        <f>T274*R274</f>
        <v>0</v>
      </c>
      <c r="W274" s="58"/>
      <c r="X274" s="84"/>
      <c r="Y274" s="85"/>
      <c r="Z274" s="86"/>
      <c r="AA274" s="87"/>
    </row>
    <row r="275" spans="1:27" ht="15.75" customHeight="1">
      <c r="A275" s="63" t="s">
        <v>131</v>
      </c>
      <c r="B275" s="64" t="s">
        <v>132</v>
      </c>
      <c r="C275" s="65" t="s">
        <v>133</v>
      </c>
      <c r="D275" s="66" t="s">
        <v>134</v>
      </c>
      <c r="E275" s="67" t="s">
        <v>40</v>
      </c>
      <c r="F275" s="68" t="s">
        <v>152</v>
      </c>
      <c r="G275" s="69" t="s">
        <v>418</v>
      </c>
      <c r="H275" s="70" t="s">
        <v>419</v>
      </c>
      <c r="I275" s="67" t="s">
        <v>145</v>
      </c>
      <c r="J275" s="286">
        <v>1994</v>
      </c>
      <c r="K275" s="72" t="s">
        <v>155</v>
      </c>
      <c r="L275" s="73">
        <v>1</v>
      </c>
      <c r="M275" s="74" t="s">
        <v>147</v>
      </c>
      <c r="N275" s="75"/>
      <c r="O275" s="76" t="s">
        <v>256</v>
      </c>
      <c r="P275" s="97" t="s">
        <v>148</v>
      </c>
      <c r="Q275" s="78">
        <f>IF(P275="U",R275/1.2,R275)</f>
        <v>420</v>
      </c>
      <c r="R275" s="79">
        <v>420</v>
      </c>
      <c r="S275" s="80"/>
      <c r="T275" s="81"/>
      <c r="U275" s="82">
        <f>T275*Q275</f>
        <v>0</v>
      </c>
      <c r="V275" s="83">
        <f>T275*R275</f>
        <v>0</v>
      </c>
      <c r="W275" s="58"/>
      <c r="X275" s="84"/>
      <c r="Y275" s="85"/>
      <c r="Z275" s="86"/>
      <c r="AA275" s="87"/>
    </row>
    <row r="276" spans="1:27" ht="15.75" customHeight="1">
      <c r="A276" s="63" t="s">
        <v>131</v>
      </c>
      <c r="B276" s="64" t="s">
        <v>132</v>
      </c>
      <c r="C276" s="65" t="s">
        <v>133</v>
      </c>
      <c r="D276" s="66" t="s">
        <v>134</v>
      </c>
      <c r="E276" s="67" t="s">
        <v>40</v>
      </c>
      <c r="F276" s="68" t="s">
        <v>152</v>
      </c>
      <c r="G276" s="69" t="s">
        <v>418</v>
      </c>
      <c r="H276" s="70" t="s">
        <v>419</v>
      </c>
      <c r="I276" s="67" t="s">
        <v>145</v>
      </c>
      <c r="J276" s="286">
        <v>1997</v>
      </c>
      <c r="K276" s="72" t="s">
        <v>155</v>
      </c>
      <c r="L276" s="73">
        <v>1</v>
      </c>
      <c r="M276" s="74" t="s">
        <v>147</v>
      </c>
      <c r="N276" s="75"/>
      <c r="O276" s="76" t="s">
        <v>1058</v>
      </c>
      <c r="P276" s="97" t="s">
        <v>148</v>
      </c>
      <c r="Q276" s="78">
        <f>IF(P276="U",R276/1.2,R276)</f>
        <v>520</v>
      </c>
      <c r="R276" s="79">
        <v>520</v>
      </c>
      <c r="S276" s="80"/>
      <c r="T276" s="81"/>
      <c r="U276" s="82">
        <f>T276*Q276</f>
        <v>0</v>
      </c>
      <c r="V276" s="83">
        <f>T276*R276</f>
        <v>0</v>
      </c>
      <c r="W276" s="58"/>
      <c r="X276" s="84"/>
      <c r="Y276" s="85"/>
      <c r="Z276" s="86"/>
      <c r="AA276" s="87"/>
    </row>
    <row r="277" spans="1:27" ht="15.75" customHeight="1">
      <c r="A277" s="63" t="s">
        <v>131</v>
      </c>
      <c r="B277" s="64" t="s">
        <v>132</v>
      </c>
      <c r="C277" s="65" t="s">
        <v>133</v>
      </c>
      <c r="D277" s="66" t="s">
        <v>134</v>
      </c>
      <c r="E277" s="67" t="s">
        <v>40</v>
      </c>
      <c r="F277" s="68" t="s">
        <v>152</v>
      </c>
      <c r="G277" s="69" t="s">
        <v>418</v>
      </c>
      <c r="H277" s="70" t="s">
        <v>419</v>
      </c>
      <c r="I277" s="67" t="s">
        <v>145</v>
      </c>
      <c r="J277" s="286">
        <v>2004</v>
      </c>
      <c r="K277" s="72" t="s">
        <v>155</v>
      </c>
      <c r="L277" s="73">
        <v>1</v>
      </c>
      <c r="M277" s="74" t="s">
        <v>147</v>
      </c>
      <c r="N277" s="75"/>
      <c r="O277" s="76" t="s">
        <v>256</v>
      </c>
      <c r="P277" s="77" t="s">
        <v>148</v>
      </c>
      <c r="Q277" s="78">
        <f>IF(P277="U",R277/1.2,R277)</f>
        <v>590</v>
      </c>
      <c r="R277" s="79">
        <v>590</v>
      </c>
      <c r="S277" s="80"/>
      <c r="T277" s="81"/>
      <c r="U277" s="82">
        <f>T277*Q277</f>
        <v>0</v>
      </c>
      <c r="V277" s="83">
        <f>T277*R277</f>
        <v>0</v>
      </c>
      <c r="W277" s="58"/>
      <c r="X277" s="84"/>
      <c r="Y277" s="85"/>
      <c r="Z277" s="86"/>
      <c r="AA277" s="87"/>
    </row>
    <row r="278" spans="1:27" ht="15.75" customHeight="1">
      <c r="A278" s="63" t="s">
        <v>131</v>
      </c>
      <c r="B278" s="64" t="s">
        <v>132</v>
      </c>
      <c r="C278" s="65" t="s">
        <v>133</v>
      </c>
      <c r="D278" s="66" t="s">
        <v>134</v>
      </c>
      <c r="E278" s="67" t="s">
        <v>40</v>
      </c>
      <c r="F278" s="68" t="s">
        <v>152</v>
      </c>
      <c r="G278" s="69" t="s">
        <v>418</v>
      </c>
      <c r="H278" s="70" t="s">
        <v>419</v>
      </c>
      <c r="I278" s="67" t="s">
        <v>145</v>
      </c>
      <c r="J278" s="286">
        <v>2008</v>
      </c>
      <c r="K278" s="72" t="s">
        <v>155</v>
      </c>
      <c r="L278" s="73">
        <v>1</v>
      </c>
      <c r="M278" s="74" t="s">
        <v>140</v>
      </c>
      <c r="N278" s="75"/>
      <c r="O278" s="76"/>
      <c r="P278" s="77" t="s">
        <v>148</v>
      </c>
      <c r="Q278" s="78">
        <f>IF(P278="U",R278/1.2,R278)</f>
        <v>700</v>
      </c>
      <c r="R278" s="79">
        <v>700</v>
      </c>
      <c r="S278" s="80"/>
      <c r="T278" s="81"/>
      <c r="U278" s="82">
        <f>T278*Q278</f>
        <v>0</v>
      </c>
      <c r="V278" s="83">
        <f>T278*R278</f>
        <v>0</v>
      </c>
      <c r="W278" s="58"/>
      <c r="X278" s="84"/>
      <c r="Y278" s="85"/>
      <c r="Z278" s="86"/>
      <c r="AA278" s="87"/>
    </row>
    <row r="279" spans="1:27" ht="15.75" customHeight="1">
      <c r="A279" s="63" t="s">
        <v>131</v>
      </c>
      <c r="B279" s="64" t="s">
        <v>132</v>
      </c>
      <c r="C279" s="65" t="s">
        <v>133</v>
      </c>
      <c r="D279" s="66" t="s">
        <v>134</v>
      </c>
      <c r="E279" s="67" t="s">
        <v>40</v>
      </c>
      <c r="F279" s="68" t="s">
        <v>152</v>
      </c>
      <c r="G279" s="69" t="s">
        <v>418</v>
      </c>
      <c r="H279" s="70" t="s">
        <v>419</v>
      </c>
      <c r="I279" s="67" t="s">
        <v>145</v>
      </c>
      <c r="J279" s="286">
        <v>2013</v>
      </c>
      <c r="K279" s="72" t="s">
        <v>155</v>
      </c>
      <c r="L279" s="73">
        <v>1</v>
      </c>
      <c r="M279" s="74" t="s">
        <v>140</v>
      </c>
      <c r="N279" s="75"/>
      <c r="O279" s="76"/>
      <c r="P279" s="77" t="s">
        <v>148</v>
      </c>
      <c r="Q279" s="78">
        <f>IF(P279="U",R279/1.2,R279)</f>
        <v>490</v>
      </c>
      <c r="R279" s="79">
        <v>490</v>
      </c>
      <c r="S279" s="80"/>
      <c r="T279" s="81"/>
      <c r="U279" s="82">
        <f>T279*Q279</f>
        <v>0</v>
      </c>
      <c r="V279" s="83">
        <f>T279*R279</f>
        <v>0</v>
      </c>
      <c r="W279" s="58"/>
      <c r="X279" s="84"/>
      <c r="Y279" s="85"/>
      <c r="Z279" s="86"/>
      <c r="AA279" s="87"/>
    </row>
    <row r="280" spans="1:27" ht="15.75" customHeight="1">
      <c r="A280" s="63" t="s">
        <v>131</v>
      </c>
      <c r="B280" s="64" t="s">
        <v>132</v>
      </c>
      <c r="C280" s="65" t="s">
        <v>133</v>
      </c>
      <c r="D280" s="66" t="s">
        <v>134</v>
      </c>
      <c r="E280" s="67" t="s">
        <v>40</v>
      </c>
      <c r="F280" s="68" t="s">
        <v>152</v>
      </c>
      <c r="G280" s="69" t="s">
        <v>418</v>
      </c>
      <c r="H280" s="70" t="s">
        <v>419</v>
      </c>
      <c r="I280" s="67" t="s">
        <v>145</v>
      </c>
      <c r="J280" s="286">
        <v>2015</v>
      </c>
      <c r="K280" s="72" t="s">
        <v>155</v>
      </c>
      <c r="L280" s="73">
        <v>4</v>
      </c>
      <c r="M280" s="74" t="s">
        <v>140</v>
      </c>
      <c r="N280" s="75"/>
      <c r="O280" s="76"/>
      <c r="P280" s="77" t="s">
        <v>148</v>
      </c>
      <c r="Q280" s="78">
        <f>IF(P280="U",R280/1.2,R280)</f>
        <v>660</v>
      </c>
      <c r="R280" s="79">
        <v>660</v>
      </c>
      <c r="S280" s="80"/>
      <c r="T280" s="81"/>
      <c r="U280" s="82">
        <f>T280*Q280</f>
        <v>0</v>
      </c>
      <c r="V280" s="83">
        <f>T280*R280</f>
        <v>0</v>
      </c>
      <c r="W280" s="58"/>
      <c r="X280" s="84"/>
      <c r="Y280" s="85"/>
      <c r="Z280" s="86"/>
      <c r="AA280" s="87"/>
    </row>
    <row r="281" spans="1:27" ht="15.75" customHeight="1">
      <c r="A281" s="63" t="s">
        <v>131</v>
      </c>
      <c r="B281" s="64" t="s">
        <v>132</v>
      </c>
      <c r="C281" s="65" t="s">
        <v>133</v>
      </c>
      <c r="D281" s="66" t="s">
        <v>134</v>
      </c>
      <c r="E281" s="67" t="s">
        <v>40</v>
      </c>
      <c r="F281" s="68" t="s">
        <v>152</v>
      </c>
      <c r="G281" s="69" t="s">
        <v>418</v>
      </c>
      <c r="H281" s="70" t="s">
        <v>419</v>
      </c>
      <c r="I281" s="67" t="s">
        <v>145</v>
      </c>
      <c r="J281" s="286">
        <v>2017</v>
      </c>
      <c r="K281" s="72" t="s">
        <v>139</v>
      </c>
      <c r="L281" s="73">
        <v>3</v>
      </c>
      <c r="M281" s="74" t="s">
        <v>140</v>
      </c>
      <c r="N281" s="75"/>
      <c r="O281" s="76"/>
      <c r="P281" s="77" t="s">
        <v>148</v>
      </c>
      <c r="Q281" s="78">
        <f>IF(P281="U",R281/1.2,R281)</f>
        <v>1300</v>
      </c>
      <c r="R281" s="79">
        <v>1300</v>
      </c>
      <c r="S281" s="80"/>
      <c r="T281" s="81"/>
      <c r="U281" s="82">
        <f>T281*Q281</f>
        <v>0</v>
      </c>
      <c r="V281" s="83">
        <f>T281*R281</f>
        <v>0</v>
      </c>
      <c r="W281" s="58"/>
      <c r="X281" s="84"/>
      <c r="Y281" s="85"/>
      <c r="Z281" s="86"/>
      <c r="AA281" s="87"/>
    </row>
    <row r="282" spans="1:27" ht="15.75" customHeight="1">
      <c r="A282" s="63" t="s">
        <v>131</v>
      </c>
      <c r="B282" s="64" t="s">
        <v>132</v>
      </c>
      <c r="C282" s="65" t="s">
        <v>133</v>
      </c>
      <c r="D282" s="66" t="s">
        <v>134</v>
      </c>
      <c r="E282" s="67" t="s">
        <v>40</v>
      </c>
      <c r="F282" s="68" t="s">
        <v>152</v>
      </c>
      <c r="G282" s="69" t="s">
        <v>418</v>
      </c>
      <c r="H282" s="70" t="s">
        <v>419</v>
      </c>
      <c r="I282" s="67" t="s">
        <v>145</v>
      </c>
      <c r="J282" s="286">
        <v>2018</v>
      </c>
      <c r="K282" s="72" t="s">
        <v>155</v>
      </c>
      <c r="L282" s="73">
        <v>1</v>
      </c>
      <c r="M282" s="74" t="s">
        <v>140</v>
      </c>
      <c r="N282" s="75"/>
      <c r="O282" s="76"/>
      <c r="P282" s="77" t="s">
        <v>148</v>
      </c>
      <c r="Q282" s="78">
        <f>IF(P282="U",R282/1.2,R282)</f>
        <v>720</v>
      </c>
      <c r="R282" s="79">
        <v>720</v>
      </c>
      <c r="S282" s="80"/>
      <c r="T282" s="81"/>
      <c r="U282" s="82">
        <f>T282*Q282</f>
        <v>0</v>
      </c>
      <c r="V282" s="83">
        <f>T282*R282</f>
        <v>0</v>
      </c>
      <c r="W282" s="58"/>
      <c r="X282" s="84"/>
      <c r="Y282" s="85"/>
      <c r="Z282" s="86"/>
      <c r="AA282" s="87"/>
    </row>
    <row r="283" spans="1:27" ht="15.75" customHeight="1">
      <c r="A283" s="63" t="s">
        <v>131</v>
      </c>
      <c r="B283" s="64" t="s">
        <v>132</v>
      </c>
      <c r="C283" s="65" t="s">
        <v>133</v>
      </c>
      <c r="D283" s="66" t="s">
        <v>134</v>
      </c>
      <c r="E283" s="67" t="s">
        <v>40</v>
      </c>
      <c r="F283" s="68" t="s">
        <v>152</v>
      </c>
      <c r="G283" s="69" t="s">
        <v>418</v>
      </c>
      <c r="H283" s="70" t="s">
        <v>419</v>
      </c>
      <c r="I283" s="67" t="s">
        <v>145</v>
      </c>
      <c r="J283" s="286">
        <v>2019</v>
      </c>
      <c r="K283" s="72" t="s">
        <v>155</v>
      </c>
      <c r="L283" s="73">
        <v>1</v>
      </c>
      <c r="M283" s="74" t="s">
        <v>140</v>
      </c>
      <c r="N283" s="75"/>
      <c r="O283" s="76"/>
      <c r="P283" s="97" t="s">
        <v>148</v>
      </c>
      <c r="Q283" s="78">
        <f>IF(P283="U",R283/1.2,R283)</f>
        <v>600</v>
      </c>
      <c r="R283" s="79">
        <v>600</v>
      </c>
      <c r="S283" s="80"/>
      <c r="T283" s="81"/>
      <c r="U283" s="82">
        <f>T283*Q283</f>
        <v>0</v>
      </c>
      <c r="V283" s="83">
        <f>T283*R283</f>
        <v>0</v>
      </c>
      <c r="W283" s="58"/>
      <c r="X283" s="84"/>
      <c r="Y283" s="85"/>
      <c r="Z283" s="86"/>
      <c r="AA283" s="87"/>
    </row>
    <row r="284" spans="1:27" ht="15.75" customHeight="1">
      <c r="A284" s="63" t="s">
        <v>131</v>
      </c>
      <c r="B284" s="64" t="s">
        <v>132</v>
      </c>
      <c r="C284" s="65" t="s">
        <v>133</v>
      </c>
      <c r="D284" s="66" t="s">
        <v>134</v>
      </c>
      <c r="E284" s="67" t="s">
        <v>40</v>
      </c>
      <c r="F284" s="68" t="s">
        <v>152</v>
      </c>
      <c r="G284" s="69" t="s">
        <v>522</v>
      </c>
      <c r="H284" s="70" t="s">
        <v>523</v>
      </c>
      <c r="I284" s="67" t="s">
        <v>145</v>
      </c>
      <c r="J284" s="286">
        <v>1964</v>
      </c>
      <c r="K284" s="72" t="s">
        <v>155</v>
      </c>
      <c r="L284" s="73">
        <v>1</v>
      </c>
      <c r="M284" s="74" t="s">
        <v>190</v>
      </c>
      <c r="N284" s="75" t="s">
        <v>563</v>
      </c>
      <c r="O284" s="76" t="s">
        <v>256</v>
      </c>
      <c r="P284" s="97" t="s">
        <v>148</v>
      </c>
      <c r="Q284" s="78">
        <f>IF(P284="U",R284/1.2,R284)</f>
        <v>720</v>
      </c>
      <c r="R284" s="79">
        <v>720</v>
      </c>
      <c r="S284" s="80"/>
      <c r="T284" s="81"/>
      <c r="U284" s="82">
        <f>T284*Q284</f>
        <v>0</v>
      </c>
      <c r="V284" s="83">
        <f>T284*R284</f>
        <v>0</v>
      </c>
      <c r="W284" s="58"/>
      <c r="X284" s="84"/>
      <c r="Y284" s="85"/>
      <c r="Z284" s="86"/>
      <c r="AA284" s="87"/>
    </row>
    <row r="285" spans="1:27" ht="15.75" customHeight="1">
      <c r="A285" s="63" t="s">
        <v>131</v>
      </c>
      <c r="B285" s="64" t="s">
        <v>132</v>
      </c>
      <c r="C285" s="65" t="s">
        <v>133</v>
      </c>
      <c r="D285" s="66" t="s">
        <v>134</v>
      </c>
      <c r="E285" s="67" t="s">
        <v>40</v>
      </c>
      <c r="F285" s="68" t="s">
        <v>152</v>
      </c>
      <c r="G285" s="69" t="s">
        <v>522</v>
      </c>
      <c r="H285" s="70" t="s">
        <v>523</v>
      </c>
      <c r="I285" s="67" t="s">
        <v>145</v>
      </c>
      <c r="J285" s="286">
        <v>1971</v>
      </c>
      <c r="K285" s="72" t="s">
        <v>155</v>
      </c>
      <c r="L285" s="73">
        <v>1</v>
      </c>
      <c r="M285" s="74" t="s">
        <v>564</v>
      </c>
      <c r="N285" s="75"/>
      <c r="O285" s="76"/>
      <c r="P285" s="97" t="s">
        <v>148</v>
      </c>
      <c r="Q285" s="78">
        <f>IF(P285="U",R285/1.2,R285)</f>
        <v>490</v>
      </c>
      <c r="R285" s="79">
        <v>490</v>
      </c>
      <c r="S285" s="80"/>
      <c r="T285" s="81"/>
      <c r="U285" s="82">
        <f>T285*Q285</f>
        <v>0</v>
      </c>
      <c r="V285" s="83">
        <f>T285*R285</f>
        <v>0</v>
      </c>
      <c r="W285" s="58"/>
      <c r="X285" s="84"/>
      <c r="Y285" s="85"/>
      <c r="Z285" s="86"/>
      <c r="AA285" s="87"/>
    </row>
    <row r="286" spans="1:27" ht="15.75" customHeight="1">
      <c r="A286" s="63" t="s">
        <v>131</v>
      </c>
      <c r="B286" s="64" t="s">
        <v>132</v>
      </c>
      <c r="C286" s="65" t="s">
        <v>133</v>
      </c>
      <c r="D286" s="66" t="s">
        <v>134</v>
      </c>
      <c r="E286" s="67" t="s">
        <v>40</v>
      </c>
      <c r="F286" s="68" t="s">
        <v>152</v>
      </c>
      <c r="G286" s="69" t="s">
        <v>522</v>
      </c>
      <c r="H286" s="70" t="s">
        <v>523</v>
      </c>
      <c r="I286" s="67" t="s">
        <v>145</v>
      </c>
      <c r="J286" s="286">
        <v>1997</v>
      </c>
      <c r="K286" s="72" t="s">
        <v>155</v>
      </c>
      <c r="L286" s="73">
        <v>1</v>
      </c>
      <c r="M286" s="74" t="s">
        <v>140</v>
      </c>
      <c r="N286" s="75"/>
      <c r="O286" s="76"/>
      <c r="P286" s="77" t="s">
        <v>148</v>
      </c>
      <c r="Q286" s="78">
        <f>IF(P286="U",R286/1.2,R286)</f>
        <v>450</v>
      </c>
      <c r="R286" s="79">
        <v>450</v>
      </c>
      <c r="S286" s="80"/>
      <c r="T286" s="81"/>
      <c r="U286" s="82">
        <f>T286*Q286</f>
        <v>0</v>
      </c>
      <c r="V286" s="83">
        <f>T286*R286</f>
        <v>0</v>
      </c>
      <c r="W286" s="58"/>
      <c r="X286" s="84"/>
      <c r="Y286" s="85"/>
      <c r="Z286" s="86"/>
      <c r="AA286" s="87"/>
    </row>
    <row r="287" spans="1:27" ht="15.75" customHeight="1">
      <c r="A287" s="63" t="s">
        <v>131</v>
      </c>
      <c r="B287" s="64" t="s">
        <v>132</v>
      </c>
      <c r="C287" s="65" t="s">
        <v>133</v>
      </c>
      <c r="D287" s="66" t="s">
        <v>134</v>
      </c>
      <c r="E287" s="67" t="s">
        <v>40</v>
      </c>
      <c r="F287" s="68" t="s">
        <v>152</v>
      </c>
      <c r="G287" s="69" t="s">
        <v>522</v>
      </c>
      <c r="H287" s="70" t="s">
        <v>527</v>
      </c>
      <c r="I287" s="67" t="s">
        <v>145</v>
      </c>
      <c r="J287" s="286">
        <v>1997</v>
      </c>
      <c r="K287" s="72" t="s">
        <v>155</v>
      </c>
      <c r="L287" s="73">
        <v>4</v>
      </c>
      <c r="M287" s="74" t="s">
        <v>147</v>
      </c>
      <c r="N287" s="75"/>
      <c r="O287" s="76"/>
      <c r="P287" s="77" t="s">
        <v>148</v>
      </c>
      <c r="Q287" s="78">
        <f>IF(P287="U",R287/1.2,R287)</f>
        <v>150</v>
      </c>
      <c r="R287" s="79">
        <v>150</v>
      </c>
      <c r="S287" s="80"/>
      <c r="T287" s="81"/>
      <c r="U287" s="82">
        <f>T287*Q287</f>
        <v>0</v>
      </c>
      <c r="V287" s="83">
        <f>T287*R287</f>
        <v>0</v>
      </c>
      <c r="W287" s="58"/>
      <c r="X287" s="84"/>
      <c r="Y287" s="85"/>
      <c r="Z287" s="86"/>
      <c r="AA287" s="87"/>
    </row>
    <row r="288" spans="1:27" ht="15.75" customHeight="1">
      <c r="A288" s="63" t="s">
        <v>131</v>
      </c>
      <c r="B288" s="64" t="s">
        <v>132</v>
      </c>
      <c r="C288" s="65" t="s">
        <v>133</v>
      </c>
      <c r="D288" s="66" t="s">
        <v>134</v>
      </c>
      <c r="E288" s="67" t="s">
        <v>40</v>
      </c>
      <c r="F288" s="68" t="s">
        <v>152</v>
      </c>
      <c r="G288" s="69" t="s">
        <v>522</v>
      </c>
      <c r="H288" s="70" t="s">
        <v>527</v>
      </c>
      <c r="I288" s="67" t="s">
        <v>145</v>
      </c>
      <c r="J288" s="286">
        <v>2015</v>
      </c>
      <c r="K288" s="72" t="s">
        <v>155</v>
      </c>
      <c r="L288" s="73">
        <v>1</v>
      </c>
      <c r="M288" s="74" t="s">
        <v>140</v>
      </c>
      <c r="N288" s="75"/>
      <c r="O288" s="76"/>
      <c r="P288" s="77" t="s">
        <v>148</v>
      </c>
      <c r="Q288" s="78">
        <f>IF(P288="U",R288/1.2,R288)</f>
        <v>210</v>
      </c>
      <c r="R288" s="79">
        <v>210</v>
      </c>
      <c r="S288" s="80"/>
      <c r="T288" s="81"/>
      <c r="U288" s="82">
        <f>T288*Q288</f>
        <v>0</v>
      </c>
      <c r="V288" s="83">
        <f>T288*R288</f>
        <v>0</v>
      </c>
      <c r="W288" s="58"/>
      <c r="X288" s="84"/>
      <c r="Y288" s="85"/>
      <c r="Z288" s="86"/>
      <c r="AA288" s="87"/>
    </row>
    <row r="289" spans="1:27" ht="15.75" customHeight="1">
      <c r="A289" s="63" t="s">
        <v>131</v>
      </c>
      <c r="B289" s="64" t="s">
        <v>132</v>
      </c>
      <c r="C289" s="65" t="s">
        <v>133</v>
      </c>
      <c r="D289" s="66" t="s">
        <v>134</v>
      </c>
      <c r="E289" s="67" t="s">
        <v>40</v>
      </c>
      <c r="F289" s="68" t="s">
        <v>152</v>
      </c>
      <c r="G289" s="69" t="s">
        <v>175</v>
      </c>
      <c r="H289" s="70" t="s">
        <v>176</v>
      </c>
      <c r="I289" s="67" t="s">
        <v>145</v>
      </c>
      <c r="J289" s="286">
        <v>2003</v>
      </c>
      <c r="K289" s="72" t="s">
        <v>155</v>
      </c>
      <c r="L289" s="73">
        <v>2</v>
      </c>
      <c r="M289" s="74" t="s">
        <v>140</v>
      </c>
      <c r="N289" s="75"/>
      <c r="O289" s="76"/>
      <c r="P289" s="77" t="s">
        <v>141</v>
      </c>
      <c r="Q289" s="78">
        <f>IF(P289="U",R289/1.2,R289)</f>
        <v>145.83333333333334</v>
      </c>
      <c r="R289" s="79">
        <v>175</v>
      </c>
      <c r="S289" s="80"/>
      <c r="T289" s="81"/>
      <c r="U289" s="82">
        <f>T289*Q289</f>
        <v>0</v>
      </c>
      <c r="V289" s="83">
        <f>T289*R289</f>
        <v>0</v>
      </c>
      <c r="W289" s="58"/>
      <c r="X289" s="84"/>
      <c r="Y289" s="85"/>
      <c r="Z289" s="86"/>
      <c r="AA289" s="87"/>
    </row>
    <row r="290" spans="1:27" ht="15.75" customHeight="1">
      <c r="A290" s="63" t="s">
        <v>131</v>
      </c>
      <c r="B290" s="64" t="s">
        <v>132</v>
      </c>
      <c r="C290" s="65" t="s">
        <v>133</v>
      </c>
      <c r="D290" s="66" t="s">
        <v>134</v>
      </c>
      <c r="E290" s="67" t="s">
        <v>40</v>
      </c>
      <c r="F290" s="68" t="s">
        <v>152</v>
      </c>
      <c r="G290" s="69" t="s">
        <v>175</v>
      </c>
      <c r="H290" s="70" t="s">
        <v>176</v>
      </c>
      <c r="I290" s="67" t="s">
        <v>145</v>
      </c>
      <c r="J290" s="286">
        <v>2004</v>
      </c>
      <c r="K290" s="72" t="s">
        <v>155</v>
      </c>
      <c r="L290" s="73">
        <v>5</v>
      </c>
      <c r="M290" s="74" t="s">
        <v>147</v>
      </c>
      <c r="N290" s="75"/>
      <c r="O290" s="76"/>
      <c r="P290" s="97" t="s">
        <v>148</v>
      </c>
      <c r="Q290" s="78">
        <f>IF(P290="U",R290/1.2,R290)</f>
        <v>125</v>
      </c>
      <c r="R290" s="79">
        <v>125</v>
      </c>
      <c r="S290" s="80"/>
      <c r="T290" s="81"/>
      <c r="U290" s="82">
        <f>T290*Q290</f>
        <v>0</v>
      </c>
      <c r="V290" s="83">
        <f>T290*R290</f>
        <v>0</v>
      </c>
      <c r="W290" s="58"/>
      <c r="X290" s="84"/>
      <c r="Y290" s="85"/>
      <c r="Z290" s="86"/>
      <c r="AA290" s="87"/>
    </row>
    <row r="291" spans="1:27" ht="15.75" customHeight="1">
      <c r="A291" s="63" t="s">
        <v>131</v>
      </c>
      <c r="B291" s="64" t="s">
        <v>132</v>
      </c>
      <c r="C291" s="65" t="s">
        <v>133</v>
      </c>
      <c r="D291" s="66" t="s">
        <v>134</v>
      </c>
      <c r="E291" s="67" t="s">
        <v>40</v>
      </c>
      <c r="F291" s="68" t="s">
        <v>152</v>
      </c>
      <c r="G291" s="69" t="s">
        <v>175</v>
      </c>
      <c r="H291" s="70" t="s">
        <v>176</v>
      </c>
      <c r="I291" s="67" t="s">
        <v>145</v>
      </c>
      <c r="J291" s="286">
        <v>2006</v>
      </c>
      <c r="K291" s="72" t="s">
        <v>155</v>
      </c>
      <c r="L291" s="73">
        <v>2</v>
      </c>
      <c r="M291" s="74" t="s">
        <v>190</v>
      </c>
      <c r="N291" s="75"/>
      <c r="O291" s="76"/>
      <c r="P291" s="77" t="s">
        <v>148</v>
      </c>
      <c r="Q291" s="78">
        <f>IF(P291="U",R291/1.2,R291)</f>
        <v>125</v>
      </c>
      <c r="R291" s="79">
        <v>125</v>
      </c>
      <c r="S291" s="80"/>
      <c r="T291" s="81"/>
      <c r="U291" s="82">
        <f>T291*Q291</f>
        <v>0</v>
      </c>
      <c r="V291" s="83">
        <f>T291*R291</f>
        <v>0</v>
      </c>
      <c r="W291" s="58"/>
      <c r="X291" s="84"/>
      <c r="Y291" s="85"/>
      <c r="Z291" s="86"/>
      <c r="AA291" s="87"/>
    </row>
    <row r="292" spans="1:27" ht="15.75" customHeight="1">
      <c r="A292" s="63" t="s">
        <v>131</v>
      </c>
      <c r="B292" s="64" t="s">
        <v>132</v>
      </c>
      <c r="C292" s="65" t="s">
        <v>133</v>
      </c>
      <c r="D292" s="66" t="s">
        <v>134</v>
      </c>
      <c r="E292" s="67" t="s">
        <v>40</v>
      </c>
      <c r="F292" s="68" t="s">
        <v>152</v>
      </c>
      <c r="G292" s="69" t="s">
        <v>175</v>
      </c>
      <c r="H292" s="70" t="s">
        <v>176</v>
      </c>
      <c r="I292" s="67" t="s">
        <v>145</v>
      </c>
      <c r="J292" s="286">
        <v>2007</v>
      </c>
      <c r="K292" s="72" t="s">
        <v>155</v>
      </c>
      <c r="L292" s="73">
        <v>3</v>
      </c>
      <c r="M292" s="74" t="s">
        <v>147</v>
      </c>
      <c r="N292" s="75"/>
      <c r="O292" s="76"/>
      <c r="P292" s="97" t="s">
        <v>148</v>
      </c>
      <c r="Q292" s="78">
        <f>IF(P292="U",R292/1.2,R292)</f>
        <v>120</v>
      </c>
      <c r="R292" s="79">
        <v>120</v>
      </c>
      <c r="S292" s="80"/>
      <c r="T292" s="81"/>
      <c r="U292" s="82">
        <f>T292*Q292</f>
        <v>0</v>
      </c>
      <c r="V292" s="83">
        <f>T292*R292</f>
        <v>0</v>
      </c>
      <c r="W292" s="58"/>
      <c r="X292" s="84"/>
      <c r="Y292" s="85"/>
      <c r="Z292" s="86"/>
      <c r="AA292" s="87"/>
    </row>
    <row r="293" spans="1:27" ht="15.75" customHeight="1">
      <c r="A293" s="63" t="s">
        <v>131</v>
      </c>
      <c r="B293" s="64" t="s">
        <v>132</v>
      </c>
      <c r="C293" s="65" t="s">
        <v>133</v>
      </c>
      <c r="D293" s="66" t="s">
        <v>134</v>
      </c>
      <c r="E293" s="67" t="s">
        <v>40</v>
      </c>
      <c r="F293" s="68" t="s">
        <v>152</v>
      </c>
      <c r="G293" s="69" t="s">
        <v>175</v>
      </c>
      <c r="H293" s="70" t="s">
        <v>176</v>
      </c>
      <c r="I293" s="67" t="s">
        <v>145</v>
      </c>
      <c r="J293" s="286">
        <v>2007</v>
      </c>
      <c r="K293" s="72" t="s">
        <v>146</v>
      </c>
      <c r="L293" s="73">
        <v>2</v>
      </c>
      <c r="M293" s="74" t="s">
        <v>147</v>
      </c>
      <c r="N293" s="75"/>
      <c r="O293" s="76"/>
      <c r="P293" s="97" t="s">
        <v>148</v>
      </c>
      <c r="Q293" s="78">
        <f>IF(P293="U",R293/1.2,R293)</f>
        <v>650</v>
      </c>
      <c r="R293" s="79">
        <v>650</v>
      </c>
      <c r="S293" s="80"/>
      <c r="T293" s="81"/>
      <c r="U293" s="82">
        <f>T293*Q293</f>
        <v>0</v>
      </c>
      <c r="V293" s="83">
        <f>T293*R293</f>
        <v>0</v>
      </c>
      <c r="W293" s="58"/>
      <c r="X293" s="84"/>
      <c r="Y293" s="85"/>
      <c r="Z293" s="86"/>
      <c r="AA293" s="87"/>
    </row>
    <row r="294" spans="1:27" ht="15.75" customHeight="1">
      <c r="A294" s="63" t="s">
        <v>131</v>
      </c>
      <c r="B294" s="64" t="s">
        <v>132</v>
      </c>
      <c r="C294" s="65" t="s">
        <v>133</v>
      </c>
      <c r="D294" s="66" t="s">
        <v>134</v>
      </c>
      <c r="E294" s="67" t="s">
        <v>40</v>
      </c>
      <c r="F294" s="68" t="s">
        <v>152</v>
      </c>
      <c r="G294" s="69" t="s">
        <v>175</v>
      </c>
      <c r="H294" s="70" t="s">
        <v>176</v>
      </c>
      <c r="I294" s="67" t="s">
        <v>145</v>
      </c>
      <c r="J294" s="286">
        <v>2009</v>
      </c>
      <c r="K294" s="72" t="s">
        <v>155</v>
      </c>
      <c r="L294" s="73">
        <v>3</v>
      </c>
      <c r="M294" s="74" t="s">
        <v>140</v>
      </c>
      <c r="N294" s="75"/>
      <c r="O294" s="76"/>
      <c r="P294" s="97" t="s">
        <v>148</v>
      </c>
      <c r="Q294" s="78">
        <f>IF(P294="U",R294/1.2,R294)</f>
        <v>200</v>
      </c>
      <c r="R294" s="79">
        <v>200</v>
      </c>
      <c r="S294" s="80"/>
      <c r="T294" s="81"/>
      <c r="U294" s="82">
        <f>T294*Q294</f>
        <v>0</v>
      </c>
      <c r="V294" s="83">
        <f>T294*R294</f>
        <v>0</v>
      </c>
      <c r="W294" s="58"/>
      <c r="X294" s="84"/>
      <c r="Y294" s="85"/>
      <c r="Z294" s="86"/>
      <c r="AA294" s="87"/>
    </row>
    <row r="295" spans="1:27" ht="15.75" customHeight="1">
      <c r="A295" s="63" t="s">
        <v>131</v>
      </c>
      <c r="B295" s="64" t="s">
        <v>132</v>
      </c>
      <c r="C295" s="65" t="s">
        <v>133</v>
      </c>
      <c r="D295" s="66" t="s">
        <v>134</v>
      </c>
      <c r="E295" s="67" t="s">
        <v>40</v>
      </c>
      <c r="F295" s="68" t="s">
        <v>152</v>
      </c>
      <c r="G295" s="69" t="s">
        <v>175</v>
      </c>
      <c r="H295" s="70" t="s">
        <v>176</v>
      </c>
      <c r="I295" s="67" t="s">
        <v>145</v>
      </c>
      <c r="J295" s="286">
        <v>2009</v>
      </c>
      <c r="K295" s="72" t="s">
        <v>155</v>
      </c>
      <c r="L295" s="73">
        <v>5</v>
      </c>
      <c r="M295" s="74" t="s">
        <v>147</v>
      </c>
      <c r="N295" s="75"/>
      <c r="O295" s="76"/>
      <c r="P295" s="77" t="s">
        <v>148</v>
      </c>
      <c r="Q295" s="78">
        <f>IF(P295="U",R295/1.2,R295)</f>
        <v>200</v>
      </c>
      <c r="R295" s="79">
        <v>200</v>
      </c>
      <c r="S295" s="80"/>
      <c r="T295" s="81"/>
      <c r="U295" s="82">
        <f>T295*Q295</f>
        <v>0</v>
      </c>
      <c r="V295" s="83">
        <f>T295*R295</f>
        <v>0</v>
      </c>
      <c r="W295" s="58"/>
      <c r="X295" s="84"/>
      <c r="Y295" s="85"/>
      <c r="Z295" s="86"/>
      <c r="AA295" s="87"/>
    </row>
    <row r="296" spans="1:27" ht="15.75" customHeight="1">
      <c r="A296" s="63" t="s">
        <v>131</v>
      </c>
      <c r="B296" s="64" t="s">
        <v>132</v>
      </c>
      <c r="C296" s="65" t="s">
        <v>133</v>
      </c>
      <c r="D296" s="66" t="s">
        <v>134</v>
      </c>
      <c r="E296" s="67" t="s">
        <v>40</v>
      </c>
      <c r="F296" s="68" t="s">
        <v>152</v>
      </c>
      <c r="G296" s="69" t="s">
        <v>175</v>
      </c>
      <c r="H296" s="70" t="s">
        <v>176</v>
      </c>
      <c r="I296" s="67" t="s">
        <v>145</v>
      </c>
      <c r="J296" s="286">
        <v>2009</v>
      </c>
      <c r="K296" s="72" t="s">
        <v>139</v>
      </c>
      <c r="L296" s="73">
        <v>3</v>
      </c>
      <c r="M296" s="74" t="s">
        <v>147</v>
      </c>
      <c r="N296" s="75"/>
      <c r="O296" s="76"/>
      <c r="P296" s="97" t="s">
        <v>148</v>
      </c>
      <c r="Q296" s="78">
        <f>IF(P296="U",R296/1.2,R296)</f>
        <v>450</v>
      </c>
      <c r="R296" s="79">
        <v>450</v>
      </c>
      <c r="S296" s="80"/>
      <c r="T296" s="81"/>
      <c r="U296" s="82">
        <f>T296*Q296</f>
        <v>0</v>
      </c>
      <c r="V296" s="83">
        <f>T296*R296</f>
        <v>0</v>
      </c>
      <c r="W296" s="58"/>
      <c r="X296" s="84"/>
      <c r="Y296" s="85"/>
      <c r="Z296" s="86"/>
      <c r="AA296" s="87"/>
    </row>
    <row r="297" spans="1:27" ht="15.75" customHeight="1">
      <c r="A297" s="63" t="s">
        <v>131</v>
      </c>
      <c r="B297" s="64" t="s">
        <v>132</v>
      </c>
      <c r="C297" s="65" t="s">
        <v>133</v>
      </c>
      <c r="D297" s="66" t="s">
        <v>134</v>
      </c>
      <c r="E297" s="67" t="s">
        <v>40</v>
      </c>
      <c r="F297" s="68" t="s">
        <v>152</v>
      </c>
      <c r="G297" s="69" t="s">
        <v>175</v>
      </c>
      <c r="H297" s="70" t="s">
        <v>176</v>
      </c>
      <c r="I297" s="67" t="s">
        <v>145</v>
      </c>
      <c r="J297" s="286">
        <v>2011</v>
      </c>
      <c r="K297" s="72" t="s">
        <v>155</v>
      </c>
      <c r="L297" s="73">
        <v>7</v>
      </c>
      <c r="M297" s="74" t="s">
        <v>147</v>
      </c>
      <c r="N297" s="75"/>
      <c r="O297" s="76"/>
      <c r="P297" s="97" t="s">
        <v>148</v>
      </c>
      <c r="Q297" s="78">
        <f>IF(P297="U",R297/1.2,R297)</f>
        <v>120</v>
      </c>
      <c r="R297" s="79">
        <v>120</v>
      </c>
      <c r="S297" s="80"/>
      <c r="T297" s="81"/>
      <c r="U297" s="82">
        <f>T297*Q297</f>
        <v>0</v>
      </c>
      <c r="V297" s="83">
        <f>T297*R297</f>
        <v>0</v>
      </c>
      <c r="W297" s="58"/>
      <c r="X297" s="84"/>
      <c r="Y297" s="85"/>
      <c r="Z297" s="86"/>
      <c r="AA297" s="87"/>
    </row>
    <row r="298" spans="1:27" ht="15.75" customHeight="1">
      <c r="A298" s="63" t="s">
        <v>131</v>
      </c>
      <c r="B298" s="64" t="s">
        <v>132</v>
      </c>
      <c r="C298" s="65" t="s">
        <v>133</v>
      </c>
      <c r="D298" s="66" t="s">
        <v>134</v>
      </c>
      <c r="E298" s="67" t="s">
        <v>40</v>
      </c>
      <c r="F298" s="68" t="s">
        <v>152</v>
      </c>
      <c r="G298" s="69" t="s">
        <v>153</v>
      </c>
      <c r="H298" s="70" t="s">
        <v>154</v>
      </c>
      <c r="I298" s="67" t="s">
        <v>145</v>
      </c>
      <c r="J298" s="286">
        <v>1994</v>
      </c>
      <c r="K298" s="72" t="s">
        <v>155</v>
      </c>
      <c r="L298" s="73">
        <v>1</v>
      </c>
      <c r="M298" s="74" t="s">
        <v>140</v>
      </c>
      <c r="N298" s="75"/>
      <c r="O298" s="76"/>
      <c r="P298" s="77" t="s">
        <v>148</v>
      </c>
      <c r="Q298" s="78">
        <f>IF(P298="U",R298/1.2,R298)</f>
        <v>370</v>
      </c>
      <c r="R298" s="79">
        <v>370</v>
      </c>
      <c r="S298" s="80"/>
      <c r="T298" s="81"/>
      <c r="U298" s="82">
        <f>T298*Q298</f>
        <v>0</v>
      </c>
      <c r="V298" s="83">
        <f>T298*R298</f>
        <v>0</v>
      </c>
      <c r="W298" s="58"/>
      <c r="X298" s="84"/>
      <c r="Y298" s="85"/>
      <c r="Z298" s="86"/>
      <c r="AA298" s="87"/>
    </row>
    <row r="299" spans="1:27" ht="15.75" customHeight="1">
      <c r="A299" s="63" t="s">
        <v>131</v>
      </c>
      <c r="B299" s="64" t="s">
        <v>132</v>
      </c>
      <c r="C299" s="65" t="s">
        <v>133</v>
      </c>
      <c r="D299" s="66" t="s">
        <v>134</v>
      </c>
      <c r="E299" s="67" t="s">
        <v>40</v>
      </c>
      <c r="F299" s="68" t="s">
        <v>152</v>
      </c>
      <c r="G299" s="69" t="s">
        <v>153</v>
      </c>
      <c r="H299" s="70" t="s">
        <v>154</v>
      </c>
      <c r="I299" s="67" t="s">
        <v>145</v>
      </c>
      <c r="J299" s="286">
        <v>1999</v>
      </c>
      <c r="K299" s="72" t="s">
        <v>155</v>
      </c>
      <c r="L299" s="73">
        <v>1</v>
      </c>
      <c r="M299" s="74" t="s">
        <v>147</v>
      </c>
      <c r="N299" s="75"/>
      <c r="O299" s="76"/>
      <c r="P299" s="97" t="s">
        <v>148</v>
      </c>
      <c r="Q299" s="78">
        <f>IF(P299="U",R299/1.2,R299)</f>
        <v>420</v>
      </c>
      <c r="R299" s="79">
        <v>420</v>
      </c>
      <c r="S299" s="80"/>
      <c r="T299" s="81"/>
      <c r="U299" s="82">
        <f>T299*Q299</f>
        <v>0</v>
      </c>
      <c r="V299" s="83">
        <f>T299*R299</f>
        <v>0</v>
      </c>
      <c r="W299" s="58"/>
      <c r="X299" s="84"/>
      <c r="Y299" s="85"/>
      <c r="Z299" s="86"/>
      <c r="AA299" s="87"/>
    </row>
    <row r="300" spans="1:27" ht="15.75" customHeight="1">
      <c r="A300" s="63" t="s">
        <v>131</v>
      </c>
      <c r="B300" s="64" t="s">
        <v>132</v>
      </c>
      <c r="C300" s="65" t="s">
        <v>133</v>
      </c>
      <c r="D300" s="66" t="s">
        <v>134</v>
      </c>
      <c r="E300" s="67" t="s">
        <v>40</v>
      </c>
      <c r="F300" s="68" t="s">
        <v>152</v>
      </c>
      <c r="G300" s="69" t="s">
        <v>153</v>
      </c>
      <c r="H300" s="70" t="s">
        <v>154</v>
      </c>
      <c r="I300" s="67" t="s">
        <v>145</v>
      </c>
      <c r="J300" s="286">
        <v>2004</v>
      </c>
      <c r="K300" s="72" t="s">
        <v>155</v>
      </c>
      <c r="L300" s="73">
        <v>1</v>
      </c>
      <c r="M300" s="74" t="s">
        <v>140</v>
      </c>
      <c r="N300" s="75"/>
      <c r="O300" s="76"/>
      <c r="P300" s="97" t="s">
        <v>148</v>
      </c>
      <c r="Q300" s="78">
        <f>IF(P300="U",R300/1.2,R300)</f>
        <v>480</v>
      </c>
      <c r="R300" s="79">
        <v>480</v>
      </c>
      <c r="S300" s="80"/>
      <c r="T300" s="81"/>
      <c r="U300" s="82">
        <f>T300*Q300</f>
        <v>0</v>
      </c>
      <c r="V300" s="83">
        <f>T300*R300</f>
        <v>0</v>
      </c>
      <c r="W300" s="58"/>
      <c r="X300" s="84"/>
      <c r="Y300" s="85"/>
      <c r="Z300" s="86"/>
      <c r="AA300" s="87"/>
    </row>
    <row r="301" spans="1:27" ht="15.75" customHeight="1">
      <c r="A301" s="63" t="s">
        <v>131</v>
      </c>
      <c r="B301" s="64" t="s">
        <v>132</v>
      </c>
      <c r="C301" s="65" t="s">
        <v>133</v>
      </c>
      <c r="D301" s="66" t="s">
        <v>134</v>
      </c>
      <c r="E301" s="67" t="s">
        <v>40</v>
      </c>
      <c r="F301" s="68" t="s">
        <v>152</v>
      </c>
      <c r="G301" s="69" t="s">
        <v>153</v>
      </c>
      <c r="H301" s="70" t="s">
        <v>154</v>
      </c>
      <c r="I301" s="67" t="s">
        <v>145</v>
      </c>
      <c r="J301" s="286">
        <v>2015</v>
      </c>
      <c r="K301" s="72" t="s">
        <v>155</v>
      </c>
      <c r="L301" s="73">
        <v>2</v>
      </c>
      <c r="M301" s="74" t="s">
        <v>140</v>
      </c>
      <c r="N301" s="75"/>
      <c r="O301" s="76"/>
      <c r="P301" s="97" t="s">
        <v>148</v>
      </c>
      <c r="Q301" s="78">
        <f>IF(P301="U",R301/1.2,R301)</f>
        <v>550</v>
      </c>
      <c r="R301" s="79">
        <v>550</v>
      </c>
      <c r="S301" s="80"/>
      <c r="T301" s="81"/>
      <c r="U301" s="82">
        <f>T301*Q301</f>
        <v>0</v>
      </c>
      <c r="V301" s="83">
        <f>T301*R301</f>
        <v>0</v>
      </c>
      <c r="W301" s="58"/>
      <c r="X301" s="84"/>
      <c r="Y301" s="85"/>
      <c r="Z301" s="86"/>
      <c r="AA301" s="87"/>
    </row>
    <row r="302" spans="1:27" ht="15.75" customHeight="1">
      <c r="A302" s="63" t="s">
        <v>131</v>
      </c>
      <c r="B302" s="64" t="s">
        <v>132</v>
      </c>
      <c r="C302" s="65" t="s">
        <v>133</v>
      </c>
      <c r="D302" s="66" t="s">
        <v>134</v>
      </c>
      <c r="E302" s="67" t="s">
        <v>40</v>
      </c>
      <c r="F302" s="68" t="s">
        <v>152</v>
      </c>
      <c r="G302" s="69" t="s">
        <v>165</v>
      </c>
      <c r="H302" s="70" t="s">
        <v>166</v>
      </c>
      <c r="I302" s="67" t="s">
        <v>145</v>
      </c>
      <c r="J302" s="286">
        <v>2010</v>
      </c>
      <c r="K302" s="72" t="s">
        <v>155</v>
      </c>
      <c r="L302" s="73">
        <v>11</v>
      </c>
      <c r="M302" s="74" t="s">
        <v>147</v>
      </c>
      <c r="N302" s="75"/>
      <c r="O302" s="76"/>
      <c r="P302" s="77" t="s">
        <v>148</v>
      </c>
      <c r="Q302" s="78">
        <f>IF(P302="U",R302/1.2,R302)</f>
        <v>60</v>
      </c>
      <c r="R302" s="79">
        <v>60</v>
      </c>
      <c r="S302" s="80"/>
      <c r="T302" s="81"/>
      <c r="U302" s="82">
        <f>T302*Q302</f>
        <v>0</v>
      </c>
      <c r="V302" s="83">
        <f>T302*R302</f>
        <v>0</v>
      </c>
      <c r="W302" s="58"/>
      <c r="X302" s="84"/>
      <c r="Y302" s="85"/>
      <c r="Z302" s="86"/>
      <c r="AA302" s="87"/>
    </row>
    <row r="303" spans="1:27" ht="15.75" customHeight="1">
      <c r="A303" s="63" t="s">
        <v>131</v>
      </c>
      <c r="B303" s="64" t="s">
        <v>132</v>
      </c>
      <c r="C303" s="65" t="s">
        <v>133</v>
      </c>
      <c r="D303" s="66" t="s">
        <v>134</v>
      </c>
      <c r="E303" s="67" t="s">
        <v>40</v>
      </c>
      <c r="F303" s="68" t="s">
        <v>152</v>
      </c>
      <c r="G303" s="69" t="s">
        <v>165</v>
      </c>
      <c r="H303" s="70" t="s">
        <v>166</v>
      </c>
      <c r="I303" s="67" t="s">
        <v>145</v>
      </c>
      <c r="J303" s="286">
        <v>2010</v>
      </c>
      <c r="K303" s="72" t="s">
        <v>146</v>
      </c>
      <c r="L303" s="73">
        <v>2</v>
      </c>
      <c r="M303" s="74" t="s">
        <v>147</v>
      </c>
      <c r="N303" s="75"/>
      <c r="O303" s="76"/>
      <c r="P303" s="97" t="s">
        <v>148</v>
      </c>
      <c r="Q303" s="78">
        <f>IF(P303="U",R303/1.2,R303)</f>
        <v>290</v>
      </c>
      <c r="R303" s="79">
        <v>290</v>
      </c>
      <c r="S303" s="80"/>
      <c r="T303" s="81"/>
      <c r="U303" s="82">
        <f>T303*Q303</f>
        <v>0</v>
      </c>
      <c r="V303" s="83">
        <f>T303*R303</f>
        <v>0</v>
      </c>
      <c r="W303" s="58"/>
      <c r="X303" s="84"/>
      <c r="Y303" s="85"/>
      <c r="Z303" s="86"/>
      <c r="AA303" s="87"/>
    </row>
    <row r="304" spans="1:27" ht="15.75" customHeight="1">
      <c r="A304" s="63" t="s">
        <v>131</v>
      </c>
      <c r="B304" s="64" t="s">
        <v>132</v>
      </c>
      <c r="C304" s="65" t="s">
        <v>133</v>
      </c>
      <c r="D304" s="66" t="s">
        <v>134</v>
      </c>
      <c r="E304" s="67" t="s">
        <v>40</v>
      </c>
      <c r="F304" s="68" t="s">
        <v>152</v>
      </c>
      <c r="G304" s="69" t="s">
        <v>186</v>
      </c>
      <c r="H304" s="70" t="s">
        <v>187</v>
      </c>
      <c r="I304" s="67" t="s">
        <v>145</v>
      </c>
      <c r="J304" s="286">
        <v>1989</v>
      </c>
      <c r="K304" s="72" t="s">
        <v>155</v>
      </c>
      <c r="L304" s="73">
        <v>1</v>
      </c>
      <c r="M304" s="74" t="s">
        <v>140</v>
      </c>
      <c r="N304" s="75"/>
      <c r="O304" s="76"/>
      <c r="P304" s="77" t="s">
        <v>148</v>
      </c>
      <c r="Q304" s="78">
        <f>IF(P304="U",R304/1.2,R304)</f>
        <v>330</v>
      </c>
      <c r="R304" s="79">
        <v>330</v>
      </c>
      <c r="S304" s="80"/>
      <c r="T304" s="81"/>
      <c r="U304" s="82">
        <f>T304*Q304</f>
        <v>0</v>
      </c>
      <c r="V304" s="83">
        <f>T304*R304</f>
        <v>0</v>
      </c>
      <c r="W304" s="58"/>
      <c r="X304" s="84"/>
      <c r="Y304" s="85"/>
      <c r="Z304" s="86"/>
      <c r="AA304" s="87"/>
    </row>
    <row r="305" spans="1:27" ht="15.75" customHeight="1">
      <c r="A305" s="63" t="s">
        <v>131</v>
      </c>
      <c r="B305" s="64" t="s">
        <v>132</v>
      </c>
      <c r="C305" s="65" t="s">
        <v>133</v>
      </c>
      <c r="D305" s="66" t="s">
        <v>134</v>
      </c>
      <c r="E305" s="67" t="s">
        <v>40</v>
      </c>
      <c r="F305" s="68" t="s">
        <v>152</v>
      </c>
      <c r="G305" s="69" t="s">
        <v>186</v>
      </c>
      <c r="H305" s="70" t="s">
        <v>187</v>
      </c>
      <c r="I305" s="67" t="s">
        <v>145</v>
      </c>
      <c r="J305" s="286">
        <v>1997</v>
      </c>
      <c r="K305" s="72" t="s">
        <v>155</v>
      </c>
      <c r="L305" s="73">
        <v>1</v>
      </c>
      <c r="M305" s="74" t="s">
        <v>140</v>
      </c>
      <c r="N305" s="75"/>
      <c r="O305" s="76"/>
      <c r="P305" s="97" t="s">
        <v>148</v>
      </c>
      <c r="Q305" s="78">
        <f>IF(P305="U",R305/1.2,R305)</f>
        <v>110</v>
      </c>
      <c r="R305" s="79">
        <v>110</v>
      </c>
      <c r="S305" s="80"/>
      <c r="T305" s="81"/>
      <c r="U305" s="82">
        <f>T305*Q305</f>
        <v>0</v>
      </c>
      <c r="V305" s="83">
        <f>T305*R305</f>
        <v>0</v>
      </c>
      <c r="W305" s="58"/>
      <c r="X305" s="84"/>
      <c r="Y305" s="85"/>
      <c r="Z305" s="86"/>
      <c r="AA305" s="87"/>
    </row>
    <row r="306" spans="1:27" ht="15.75" customHeight="1">
      <c r="A306" s="63" t="s">
        <v>131</v>
      </c>
      <c r="B306" s="64" t="s">
        <v>132</v>
      </c>
      <c r="C306" s="65" t="s">
        <v>133</v>
      </c>
      <c r="D306" s="66" t="s">
        <v>134</v>
      </c>
      <c r="E306" s="67" t="s">
        <v>40</v>
      </c>
      <c r="F306" s="68" t="s">
        <v>152</v>
      </c>
      <c r="G306" s="69" t="s">
        <v>186</v>
      </c>
      <c r="H306" s="70" t="s">
        <v>187</v>
      </c>
      <c r="I306" s="67" t="s">
        <v>145</v>
      </c>
      <c r="J306" s="286">
        <v>2006</v>
      </c>
      <c r="K306" s="72" t="s">
        <v>155</v>
      </c>
      <c r="L306" s="73">
        <v>1</v>
      </c>
      <c r="M306" s="74" t="s">
        <v>140</v>
      </c>
      <c r="N306" s="75"/>
      <c r="O306" s="76"/>
      <c r="P306" s="77" t="s">
        <v>148</v>
      </c>
      <c r="Q306" s="78">
        <f>IF(P306="U",R306/1.2,R306)</f>
        <v>130</v>
      </c>
      <c r="R306" s="79">
        <v>130</v>
      </c>
      <c r="S306" s="80"/>
      <c r="T306" s="81"/>
      <c r="U306" s="82">
        <f>T306*Q306</f>
        <v>0</v>
      </c>
      <c r="V306" s="83">
        <f>T306*R306</f>
        <v>0</v>
      </c>
      <c r="W306" s="58"/>
      <c r="X306" s="84"/>
      <c r="Y306" s="85"/>
      <c r="Z306" s="86"/>
      <c r="AA306" s="87"/>
    </row>
    <row r="307" spans="1:27" ht="15.75" customHeight="1">
      <c r="A307" s="63" t="s">
        <v>131</v>
      </c>
      <c r="B307" s="64" t="s">
        <v>132</v>
      </c>
      <c r="C307" s="65" t="s">
        <v>133</v>
      </c>
      <c r="D307" s="66" t="s">
        <v>134</v>
      </c>
      <c r="E307" s="67" t="s">
        <v>40</v>
      </c>
      <c r="F307" s="68" t="s">
        <v>152</v>
      </c>
      <c r="G307" s="69" t="s">
        <v>186</v>
      </c>
      <c r="H307" s="70" t="s">
        <v>187</v>
      </c>
      <c r="I307" s="67" t="s">
        <v>145</v>
      </c>
      <c r="J307" s="286">
        <v>2010</v>
      </c>
      <c r="K307" s="72" t="s">
        <v>155</v>
      </c>
      <c r="L307" s="73">
        <v>1</v>
      </c>
      <c r="M307" s="74" t="s">
        <v>147</v>
      </c>
      <c r="N307" s="75"/>
      <c r="O307" s="76"/>
      <c r="P307" s="97" t="s">
        <v>148</v>
      </c>
      <c r="Q307" s="78">
        <f>IF(P307="U",R307/1.2,R307)</f>
        <v>210</v>
      </c>
      <c r="R307" s="79">
        <v>210</v>
      </c>
      <c r="S307" s="80"/>
      <c r="T307" s="81"/>
      <c r="U307" s="82">
        <f>T307*Q307</f>
        <v>0</v>
      </c>
      <c r="V307" s="83">
        <f>T307*R307</f>
        <v>0</v>
      </c>
      <c r="W307" s="58"/>
      <c r="X307" s="84"/>
      <c r="Y307" s="85"/>
      <c r="Z307" s="86"/>
      <c r="AA307" s="87"/>
    </row>
    <row r="308" spans="1:27" ht="15.75" customHeight="1">
      <c r="A308" s="63" t="s">
        <v>131</v>
      </c>
      <c r="B308" s="64" t="s">
        <v>132</v>
      </c>
      <c r="C308" s="65" t="s">
        <v>133</v>
      </c>
      <c r="D308" s="66" t="s">
        <v>134</v>
      </c>
      <c r="E308" s="67" t="s">
        <v>40</v>
      </c>
      <c r="F308" s="68" t="s">
        <v>152</v>
      </c>
      <c r="G308" s="69" t="s">
        <v>188</v>
      </c>
      <c r="H308" s="70" t="s">
        <v>189</v>
      </c>
      <c r="I308" s="67" t="s">
        <v>145</v>
      </c>
      <c r="J308" s="286">
        <v>1979</v>
      </c>
      <c r="K308" s="72" t="s">
        <v>155</v>
      </c>
      <c r="L308" s="73">
        <v>1</v>
      </c>
      <c r="M308" s="74" t="s">
        <v>190</v>
      </c>
      <c r="N308" s="75"/>
      <c r="O308" s="76"/>
      <c r="P308" s="97" t="s">
        <v>148</v>
      </c>
      <c r="Q308" s="78">
        <f>IF(P308="U",R308/1.2,R308)</f>
        <v>190</v>
      </c>
      <c r="R308" s="79">
        <v>190</v>
      </c>
      <c r="S308" s="80"/>
      <c r="T308" s="81"/>
      <c r="U308" s="82">
        <f>T308*Q308</f>
        <v>0</v>
      </c>
      <c r="V308" s="83">
        <f>T308*R308</f>
        <v>0</v>
      </c>
      <c r="W308" s="58"/>
      <c r="X308" s="84"/>
      <c r="Y308" s="85"/>
      <c r="Z308" s="86"/>
      <c r="AA308" s="87"/>
    </row>
    <row r="309" spans="1:27" ht="15.75" customHeight="1">
      <c r="A309" s="63" t="s">
        <v>131</v>
      </c>
      <c r="B309" s="64" t="s">
        <v>132</v>
      </c>
      <c r="C309" s="65" t="s">
        <v>133</v>
      </c>
      <c r="D309" s="66" t="s">
        <v>134</v>
      </c>
      <c r="E309" s="67" t="s">
        <v>40</v>
      </c>
      <c r="F309" s="68" t="s">
        <v>152</v>
      </c>
      <c r="G309" s="69" t="s">
        <v>188</v>
      </c>
      <c r="H309" s="70" t="s">
        <v>189</v>
      </c>
      <c r="I309" s="67" t="s">
        <v>145</v>
      </c>
      <c r="J309" s="286">
        <v>1996</v>
      </c>
      <c r="K309" s="72" t="s">
        <v>155</v>
      </c>
      <c r="L309" s="73">
        <v>1</v>
      </c>
      <c r="M309" s="74" t="s">
        <v>147</v>
      </c>
      <c r="N309" s="75"/>
      <c r="O309" s="76"/>
      <c r="P309" s="97" t="s">
        <v>148</v>
      </c>
      <c r="Q309" s="78">
        <f>IF(P309="U",R309/1.2,R309)</f>
        <v>340</v>
      </c>
      <c r="R309" s="79">
        <v>340</v>
      </c>
      <c r="S309" s="80"/>
      <c r="T309" s="81"/>
      <c r="U309" s="82">
        <f>T309*Q309</f>
        <v>0</v>
      </c>
      <c r="V309" s="83">
        <f>T309*R309</f>
        <v>0</v>
      </c>
      <c r="W309" s="58"/>
      <c r="X309" s="84"/>
      <c r="Y309" s="85"/>
      <c r="Z309" s="86"/>
      <c r="AA309" s="87"/>
    </row>
    <row r="310" spans="1:27" ht="15.75" customHeight="1">
      <c r="A310" s="63" t="s">
        <v>131</v>
      </c>
      <c r="B310" s="64" t="s">
        <v>132</v>
      </c>
      <c r="C310" s="65" t="s">
        <v>133</v>
      </c>
      <c r="D310" s="66" t="s">
        <v>134</v>
      </c>
      <c r="E310" s="67" t="s">
        <v>40</v>
      </c>
      <c r="F310" s="68" t="s">
        <v>152</v>
      </c>
      <c r="G310" s="69" t="s">
        <v>188</v>
      </c>
      <c r="H310" s="70" t="s">
        <v>189</v>
      </c>
      <c r="I310" s="67" t="s">
        <v>145</v>
      </c>
      <c r="J310" s="286">
        <v>2001</v>
      </c>
      <c r="K310" s="72" t="s">
        <v>155</v>
      </c>
      <c r="L310" s="73">
        <v>1</v>
      </c>
      <c r="M310" s="74" t="s">
        <v>147</v>
      </c>
      <c r="N310" s="75"/>
      <c r="O310" s="76"/>
      <c r="P310" s="97" t="s">
        <v>148</v>
      </c>
      <c r="Q310" s="78">
        <f>IF(P310="U",R310/1.2,R310)</f>
        <v>220</v>
      </c>
      <c r="R310" s="79">
        <v>220</v>
      </c>
      <c r="S310" s="80"/>
      <c r="T310" s="81"/>
      <c r="U310" s="82">
        <f>T310*Q310</f>
        <v>0</v>
      </c>
      <c r="V310" s="83">
        <f>T310*R310</f>
        <v>0</v>
      </c>
      <c r="W310" s="58"/>
      <c r="X310" s="84"/>
      <c r="Y310" s="85"/>
      <c r="Z310" s="86"/>
      <c r="AA310" s="87"/>
    </row>
    <row r="311" spans="1:27" ht="15.75" customHeight="1">
      <c r="A311" s="63" t="s">
        <v>131</v>
      </c>
      <c r="B311" s="64" t="s">
        <v>132</v>
      </c>
      <c r="C311" s="65" t="s">
        <v>133</v>
      </c>
      <c r="D311" s="66" t="s">
        <v>134</v>
      </c>
      <c r="E311" s="67" t="s">
        <v>40</v>
      </c>
      <c r="F311" s="68" t="s">
        <v>152</v>
      </c>
      <c r="G311" s="69" t="s">
        <v>188</v>
      </c>
      <c r="H311" s="70" t="s">
        <v>189</v>
      </c>
      <c r="I311" s="67" t="s">
        <v>145</v>
      </c>
      <c r="J311" s="286">
        <v>2001</v>
      </c>
      <c r="K311" s="72" t="s">
        <v>139</v>
      </c>
      <c r="L311" s="73">
        <v>2</v>
      </c>
      <c r="M311" s="74" t="s">
        <v>147</v>
      </c>
      <c r="N311" s="75"/>
      <c r="O311" s="76"/>
      <c r="P311" s="97" t="s">
        <v>148</v>
      </c>
      <c r="Q311" s="78">
        <f>IF(P311="U",R311/1.2,R311)</f>
        <v>490</v>
      </c>
      <c r="R311" s="79">
        <v>490</v>
      </c>
      <c r="S311" s="80"/>
      <c r="T311" s="81"/>
      <c r="U311" s="82">
        <f>T311*Q311</f>
        <v>0</v>
      </c>
      <c r="V311" s="83">
        <f>T311*R311</f>
        <v>0</v>
      </c>
      <c r="W311" s="58"/>
      <c r="X311" s="84"/>
      <c r="Y311" s="85"/>
      <c r="Z311" s="86"/>
      <c r="AA311" s="87"/>
    </row>
    <row r="312" spans="1:27" ht="15.75" customHeight="1">
      <c r="A312" s="63" t="s">
        <v>131</v>
      </c>
      <c r="B312" s="64" t="s">
        <v>132</v>
      </c>
      <c r="C312" s="65" t="s">
        <v>133</v>
      </c>
      <c r="D312" s="66" t="s">
        <v>134</v>
      </c>
      <c r="E312" s="67" t="s">
        <v>40</v>
      </c>
      <c r="F312" s="68" t="s">
        <v>152</v>
      </c>
      <c r="G312" s="69" t="s">
        <v>188</v>
      </c>
      <c r="H312" s="70" t="s">
        <v>189</v>
      </c>
      <c r="I312" s="67" t="s">
        <v>145</v>
      </c>
      <c r="J312" s="286">
        <v>2004</v>
      </c>
      <c r="K312" s="72" t="s">
        <v>155</v>
      </c>
      <c r="L312" s="73">
        <v>6</v>
      </c>
      <c r="M312" s="74" t="s">
        <v>147</v>
      </c>
      <c r="N312" s="75"/>
      <c r="O312" s="76"/>
      <c r="P312" s="97" t="s">
        <v>148</v>
      </c>
      <c r="Q312" s="78">
        <f>IF(P312="U",R312/1.2,R312)</f>
        <v>150</v>
      </c>
      <c r="R312" s="79">
        <v>150</v>
      </c>
      <c r="S312" s="80"/>
      <c r="T312" s="81"/>
      <c r="U312" s="82">
        <f>T312*Q312</f>
        <v>0</v>
      </c>
      <c r="V312" s="83">
        <f>T312*R312</f>
        <v>0</v>
      </c>
      <c r="W312" s="58"/>
      <c r="X312" s="84"/>
      <c r="Y312" s="85"/>
      <c r="Z312" s="86"/>
      <c r="AA312" s="87"/>
    </row>
    <row r="313" spans="1:27" ht="15.75" customHeight="1">
      <c r="A313" s="63" t="s">
        <v>131</v>
      </c>
      <c r="B313" s="64" t="s">
        <v>132</v>
      </c>
      <c r="C313" s="65" t="s">
        <v>133</v>
      </c>
      <c r="D313" s="66" t="s">
        <v>134</v>
      </c>
      <c r="E313" s="67" t="s">
        <v>40</v>
      </c>
      <c r="F313" s="68" t="s">
        <v>152</v>
      </c>
      <c r="G313" s="69" t="s">
        <v>188</v>
      </c>
      <c r="H313" s="70" t="s">
        <v>189</v>
      </c>
      <c r="I313" s="67" t="s">
        <v>145</v>
      </c>
      <c r="J313" s="286">
        <v>2006</v>
      </c>
      <c r="K313" s="72" t="s">
        <v>155</v>
      </c>
      <c r="L313" s="73">
        <v>2</v>
      </c>
      <c r="M313" s="74" t="s">
        <v>147</v>
      </c>
      <c r="N313" s="75"/>
      <c r="O313" s="76"/>
      <c r="P313" s="97" t="s">
        <v>148</v>
      </c>
      <c r="Q313" s="78">
        <f>IF(P313="U",R313/1.2,R313)</f>
        <v>160</v>
      </c>
      <c r="R313" s="79">
        <v>160</v>
      </c>
      <c r="S313" s="80"/>
      <c r="T313" s="81"/>
      <c r="U313" s="82">
        <f>T313*Q313</f>
        <v>0</v>
      </c>
      <c r="V313" s="83">
        <f>T313*R313</f>
        <v>0</v>
      </c>
      <c r="W313" s="58"/>
      <c r="X313" s="84"/>
      <c r="Y313" s="85"/>
      <c r="Z313" s="86"/>
      <c r="AA313" s="87"/>
    </row>
    <row r="314" spans="1:27" ht="15.75" customHeight="1">
      <c r="A314" s="63" t="s">
        <v>131</v>
      </c>
      <c r="B314" s="64" t="s">
        <v>132</v>
      </c>
      <c r="C314" s="65" t="s">
        <v>133</v>
      </c>
      <c r="D314" s="66" t="s">
        <v>134</v>
      </c>
      <c r="E314" s="67" t="s">
        <v>40</v>
      </c>
      <c r="F314" s="68" t="s">
        <v>152</v>
      </c>
      <c r="G314" s="69" t="s">
        <v>188</v>
      </c>
      <c r="H314" s="70" t="s">
        <v>189</v>
      </c>
      <c r="I314" s="67" t="s">
        <v>145</v>
      </c>
      <c r="J314" s="286">
        <v>2008</v>
      </c>
      <c r="K314" s="72" t="s">
        <v>139</v>
      </c>
      <c r="L314" s="73">
        <v>1</v>
      </c>
      <c r="M314" s="74" t="s">
        <v>147</v>
      </c>
      <c r="N314" s="75"/>
      <c r="O314" s="76"/>
      <c r="P314" s="97" t="s">
        <v>148</v>
      </c>
      <c r="Q314" s="78">
        <f>IF(P314="U",R314/1.2,R314)</f>
        <v>330</v>
      </c>
      <c r="R314" s="79">
        <v>330</v>
      </c>
      <c r="S314" s="80"/>
      <c r="T314" s="81"/>
      <c r="U314" s="82">
        <f>T314*Q314</f>
        <v>0</v>
      </c>
      <c r="V314" s="83">
        <f>T314*R314</f>
        <v>0</v>
      </c>
      <c r="W314" s="58"/>
      <c r="X314" s="84"/>
      <c r="Y314" s="85"/>
      <c r="Z314" s="86"/>
      <c r="AA314" s="87"/>
    </row>
    <row r="315" spans="1:27" ht="15.75" customHeight="1">
      <c r="A315" s="63" t="s">
        <v>131</v>
      </c>
      <c r="B315" s="64" t="s">
        <v>132</v>
      </c>
      <c r="C315" s="65" t="s">
        <v>133</v>
      </c>
      <c r="D315" s="66" t="s">
        <v>134</v>
      </c>
      <c r="E315" s="67" t="s">
        <v>40</v>
      </c>
      <c r="F315" s="68" t="s">
        <v>152</v>
      </c>
      <c r="G315" s="69" t="s">
        <v>188</v>
      </c>
      <c r="H315" s="70" t="s">
        <v>189</v>
      </c>
      <c r="I315" s="67" t="s">
        <v>145</v>
      </c>
      <c r="J315" s="286">
        <v>2011</v>
      </c>
      <c r="K315" s="72" t="s">
        <v>155</v>
      </c>
      <c r="L315" s="73">
        <v>6</v>
      </c>
      <c r="M315" s="74" t="s">
        <v>147</v>
      </c>
      <c r="N315" s="75"/>
      <c r="O315" s="76"/>
      <c r="P315" s="97" t="s">
        <v>148</v>
      </c>
      <c r="Q315" s="78">
        <f>IF(P315="U",R315/1.2,R315)</f>
        <v>135</v>
      </c>
      <c r="R315" s="79">
        <v>135</v>
      </c>
      <c r="S315" s="80"/>
      <c r="T315" s="81"/>
      <c r="U315" s="82">
        <f>T315*Q315</f>
        <v>0</v>
      </c>
      <c r="V315" s="83">
        <f>T315*R315</f>
        <v>0</v>
      </c>
      <c r="W315" s="58"/>
      <c r="X315" s="84"/>
      <c r="Y315" s="85"/>
      <c r="Z315" s="86"/>
      <c r="AA315" s="87"/>
    </row>
    <row r="316" spans="1:27" ht="15.75" customHeight="1">
      <c r="A316" s="63" t="s">
        <v>131</v>
      </c>
      <c r="B316" s="64" t="s">
        <v>132</v>
      </c>
      <c r="C316" s="65" t="s">
        <v>133</v>
      </c>
      <c r="D316" s="66" t="s">
        <v>134</v>
      </c>
      <c r="E316" s="67" t="s">
        <v>40</v>
      </c>
      <c r="F316" s="68" t="s">
        <v>152</v>
      </c>
      <c r="G316" s="69" t="s">
        <v>188</v>
      </c>
      <c r="H316" s="70" t="s">
        <v>189</v>
      </c>
      <c r="I316" s="67" t="s">
        <v>145</v>
      </c>
      <c r="J316" s="286">
        <v>2011</v>
      </c>
      <c r="K316" s="72" t="s">
        <v>139</v>
      </c>
      <c r="L316" s="73">
        <v>1</v>
      </c>
      <c r="M316" s="74" t="s">
        <v>147</v>
      </c>
      <c r="N316" s="75"/>
      <c r="O316" s="76"/>
      <c r="P316" s="97" t="s">
        <v>148</v>
      </c>
      <c r="Q316" s="78">
        <f>IF(P316="U",R316/1.2,R316)</f>
        <v>290</v>
      </c>
      <c r="R316" s="79">
        <v>290</v>
      </c>
      <c r="S316" s="80"/>
      <c r="T316" s="81"/>
      <c r="U316" s="82">
        <f>T316*Q316</f>
        <v>0</v>
      </c>
      <c r="V316" s="83">
        <f>T316*R316</f>
        <v>0</v>
      </c>
      <c r="W316" s="58"/>
      <c r="X316" s="84"/>
      <c r="Y316" s="85"/>
      <c r="Z316" s="86"/>
      <c r="AA316" s="87"/>
    </row>
    <row r="317" spans="1:27" ht="15.75" customHeight="1">
      <c r="A317" s="63" t="s">
        <v>131</v>
      </c>
      <c r="B317" s="64" t="s">
        <v>132</v>
      </c>
      <c r="C317" s="65" t="s">
        <v>133</v>
      </c>
      <c r="D317" s="66" t="s">
        <v>134</v>
      </c>
      <c r="E317" s="67" t="s">
        <v>40</v>
      </c>
      <c r="F317" s="68" t="s">
        <v>152</v>
      </c>
      <c r="G317" s="69" t="s">
        <v>188</v>
      </c>
      <c r="H317" s="70" t="s">
        <v>189</v>
      </c>
      <c r="I317" s="67" t="s">
        <v>145</v>
      </c>
      <c r="J317" s="286">
        <v>2013</v>
      </c>
      <c r="K317" s="72" t="s">
        <v>155</v>
      </c>
      <c r="L317" s="73">
        <v>5</v>
      </c>
      <c r="M317" s="74" t="s">
        <v>147</v>
      </c>
      <c r="N317" s="75"/>
      <c r="O317" s="76"/>
      <c r="P317" s="97" t="s">
        <v>148</v>
      </c>
      <c r="Q317" s="78">
        <f>IF(P317="U",R317/1.2,R317)</f>
        <v>140</v>
      </c>
      <c r="R317" s="79">
        <v>140</v>
      </c>
      <c r="S317" s="80"/>
      <c r="T317" s="81"/>
      <c r="U317" s="82">
        <f>T317*Q317</f>
        <v>0</v>
      </c>
      <c r="V317" s="83">
        <f>T317*R317</f>
        <v>0</v>
      </c>
      <c r="W317" s="58"/>
      <c r="X317" s="84"/>
      <c r="Y317" s="85"/>
      <c r="Z317" s="86"/>
      <c r="AA317" s="87"/>
    </row>
    <row r="318" spans="1:27" ht="15.75" customHeight="1">
      <c r="A318" s="63" t="s">
        <v>131</v>
      </c>
      <c r="B318" s="64" t="s">
        <v>132</v>
      </c>
      <c r="C318" s="65" t="s">
        <v>133</v>
      </c>
      <c r="D318" s="66" t="s">
        <v>134</v>
      </c>
      <c r="E318" s="67" t="s">
        <v>40</v>
      </c>
      <c r="F318" s="68" t="s">
        <v>152</v>
      </c>
      <c r="G318" s="69" t="s">
        <v>188</v>
      </c>
      <c r="H318" s="70" t="s">
        <v>189</v>
      </c>
      <c r="I318" s="67" t="s">
        <v>145</v>
      </c>
      <c r="J318" s="286">
        <v>2013</v>
      </c>
      <c r="K318" s="72" t="s">
        <v>155</v>
      </c>
      <c r="L318" s="73">
        <v>4</v>
      </c>
      <c r="M318" s="74" t="s">
        <v>140</v>
      </c>
      <c r="N318" s="75"/>
      <c r="O318" s="76"/>
      <c r="P318" s="77" t="s">
        <v>148</v>
      </c>
      <c r="Q318" s="78">
        <f>IF(P318="U",R318/1.2,R318)</f>
        <v>140</v>
      </c>
      <c r="R318" s="79">
        <v>140</v>
      </c>
      <c r="S318" s="80"/>
      <c r="T318" s="81"/>
      <c r="U318" s="82">
        <f>T318*Q318</f>
        <v>0</v>
      </c>
      <c r="V318" s="83">
        <f>T318*R318</f>
        <v>0</v>
      </c>
      <c r="W318" s="58"/>
      <c r="X318" s="84"/>
      <c r="Y318" s="85"/>
      <c r="Z318" s="86"/>
      <c r="AA318" s="87"/>
    </row>
    <row r="319" spans="1:27" ht="15.75" customHeight="1">
      <c r="A319" s="63" t="s">
        <v>131</v>
      </c>
      <c r="B319" s="64" t="s">
        <v>132</v>
      </c>
      <c r="C319" s="65" t="s">
        <v>133</v>
      </c>
      <c r="D319" s="66" t="s">
        <v>134</v>
      </c>
      <c r="E319" s="67" t="s">
        <v>40</v>
      </c>
      <c r="F319" s="68" t="s">
        <v>152</v>
      </c>
      <c r="G319" s="69" t="s">
        <v>188</v>
      </c>
      <c r="H319" s="70" t="s">
        <v>189</v>
      </c>
      <c r="I319" s="67" t="s">
        <v>145</v>
      </c>
      <c r="J319" s="286">
        <v>2013</v>
      </c>
      <c r="K319" s="72" t="s">
        <v>155</v>
      </c>
      <c r="L319" s="73">
        <v>1</v>
      </c>
      <c r="M319" s="74" t="s">
        <v>140</v>
      </c>
      <c r="N319" s="75"/>
      <c r="O319" s="76"/>
      <c r="P319" s="77" t="s">
        <v>148</v>
      </c>
      <c r="Q319" s="78">
        <f>IF(P319="U",R319/1.2,R319)</f>
        <v>140</v>
      </c>
      <c r="R319" s="79">
        <v>140</v>
      </c>
      <c r="S319" s="80"/>
      <c r="T319" s="81"/>
      <c r="U319" s="82">
        <f>T319*Q319</f>
        <v>0</v>
      </c>
      <c r="V319" s="83">
        <f>T319*R319</f>
        <v>0</v>
      </c>
      <c r="W319" s="58"/>
      <c r="X319" s="84"/>
      <c r="Y319" s="85"/>
      <c r="Z319" s="86"/>
      <c r="AA319" s="87"/>
    </row>
    <row r="320" spans="1:27" ht="15.75" customHeight="1">
      <c r="A320" s="63" t="s">
        <v>131</v>
      </c>
      <c r="B320" s="64" t="s">
        <v>132</v>
      </c>
      <c r="C320" s="65" t="s">
        <v>133</v>
      </c>
      <c r="D320" s="66" t="s">
        <v>134</v>
      </c>
      <c r="E320" s="67" t="s">
        <v>40</v>
      </c>
      <c r="F320" s="68" t="s">
        <v>152</v>
      </c>
      <c r="G320" s="69" t="s">
        <v>188</v>
      </c>
      <c r="H320" s="70" t="s">
        <v>189</v>
      </c>
      <c r="I320" s="67" t="s">
        <v>145</v>
      </c>
      <c r="J320" s="286">
        <v>2014</v>
      </c>
      <c r="K320" s="72" t="s">
        <v>139</v>
      </c>
      <c r="L320" s="73">
        <v>2</v>
      </c>
      <c r="M320" s="74" t="s">
        <v>140</v>
      </c>
      <c r="N320" s="75"/>
      <c r="O320" s="76"/>
      <c r="P320" s="77" t="s">
        <v>148</v>
      </c>
      <c r="Q320" s="78">
        <f>IF(P320="U",R320/1.2,R320)</f>
        <v>285</v>
      </c>
      <c r="R320" s="79">
        <v>285</v>
      </c>
      <c r="S320" s="80"/>
      <c r="T320" s="81"/>
      <c r="U320" s="82">
        <f>T320*Q320</f>
        <v>0</v>
      </c>
      <c r="V320" s="83">
        <f>T320*R320</f>
        <v>0</v>
      </c>
      <c r="W320" s="58"/>
      <c r="X320" s="84"/>
      <c r="Y320" s="85"/>
      <c r="Z320" s="86"/>
      <c r="AA320" s="87"/>
    </row>
    <row r="321" spans="1:27" ht="15.75" customHeight="1">
      <c r="A321" s="63" t="s">
        <v>131</v>
      </c>
      <c r="B321" s="64" t="s">
        <v>132</v>
      </c>
      <c r="C321" s="65" t="s">
        <v>133</v>
      </c>
      <c r="D321" s="66" t="s">
        <v>134</v>
      </c>
      <c r="E321" s="67" t="s">
        <v>40</v>
      </c>
      <c r="F321" s="68" t="s">
        <v>152</v>
      </c>
      <c r="G321" s="69" t="s">
        <v>188</v>
      </c>
      <c r="H321" s="70" t="s">
        <v>189</v>
      </c>
      <c r="I321" s="67" t="s">
        <v>145</v>
      </c>
      <c r="J321" s="286">
        <v>2015</v>
      </c>
      <c r="K321" s="72" t="s">
        <v>139</v>
      </c>
      <c r="L321" s="73">
        <v>5</v>
      </c>
      <c r="M321" s="74" t="s">
        <v>140</v>
      </c>
      <c r="N321" s="75"/>
      <c r="O321" s="76"/>
      <c r="P321" s="77" t="s">
        <v>148</v>
      </c>
      <c r="Q321" s="78">
        <f>IF(P321="U",R321/1.2,R321)</f>
        <v>350</v>
      </c>
      <c r="R321" s="79">
        <v>350</v>
      </c>
      <c r="S321" s="80"/>
      <c r="T321" s="81"/>
      <c r="U321" s="82">
        <f>T321*Q321</f>
        <v>0</v>
      </c>
      <c r="V321" s="83">
        <f>T321*R321</f>
        <v>0</v>
      </c>
      <c r="W321" s="58"/>
      <c r="X321" s="84"/>
      <c r="Y321" s="85"/>
      <c r="Z321" s="86"/>
      <c r="AA321" s="87"/>
    </row>
    <row r="322" spans="1:27" ht="15.75" customHeight="1">
      <c r="A322" s="63" t="s">
        <v>131</v>
      </c>
      <c r="B322" s="64" t="s">
        <v>132</v>
      </c>
      <c r="C322" s="65" t="s">
        <v>133</v>
      </c>
      <c r="D322" s="66" t="s">
        <v>134</v>
      </c>
      <c r="E322" s="67" t="s">
        <v>40</v>
      </c>
      <c r="F322" s="68" t="s">
        <v>152</v>
      </c>
      <c r="G322" s="69" t="s">
        <v>188</v>
      </c>
      <c r="H322" s="70" t="s">
        <v>189</v>
      </c>
      <c r="I322" s="67" t="s">
        <v>145</v>
      </c>
      <c r="J322" s="286">
        <v>2017</v>
      </c>
      <c r="K322" s="72" t="s">
        <v>139</v>
      </c>
      <c r="L322" s="73">
        <v>5</v>
      </c>
      <c r="M322" s="74" t="s">
        <v>140</v>
      </c>
      <c r="N322" s="75"/>
      <c r="O322" s="76"/>
      <c r="P322" s="77" t="s">
        <v>148</v>
      </c>
      <c r="Q322" s="78">
        <f>IF(P322="U",R322/1.2,R322)</f>
        <v>290</v>
      </c>
      <c r="R322" s="79">
        <v>290</v>
      </c>
      <c r="S322" s="80"/>
      <c r="T322" s="81"/>
      <c r="U322" s="82">
        <f>T322*Q322</f>
        <v>0</v>
      </c>
      <c r="V322" s="83">
        <f>T322*R322</f>
        <v>0</v>
      </c>
      <c r="W322" s="58"/>
      <c r="X322" s="84"/>
      <c r="Y322" s="85"/>
      <c r="Z322" s="86"/>
      <c r="AA322" s="87"/>
    </row>
    <row r="323" spans="1:27" ht="15.75" customHeight="1">
      <c r="A323" s="63" t="s">
        <v>131</v>
      </c>
      <c r="B323" s="64" t="s">
        <v>132</v>
      </c>
      <c r="C323" s="65" t="s">
        <v>133</v>
      </c>
      <c r="D323" s="66" t="s">
        <v>134</v>
      </c>
      <c r="E323" s="67" t="s">
        <v>40</v>
      </c>
      <c r="F323" s="68" t="s">
        <v>152</v>
      </c>
      <c r="G323" s="69" t="s">
        <v>188</v>
      </c>
      <c r="H323" s="70" t="s">
        <v>189</v>
      </c>
      <c r="I323" s="67" t="s">
        <v>145</v>
      </c>
      <c r="J323" s="286">
        <v>2018</v>
      </c>
      <c r="K323" s="72" t="s">
        <v>139</v>
      </c>
      <c r="L323" s="73">
        <v>5</v>
      </c>
      <c r="M323" s="74" t="s">
        <v>140</v>
      </c>
      <c r="N323" s="75"/>
      <c r="O323" s="76"/>
      <c r="P323" s="77" t="s">
        <v>148</v>
      </c>
      <c r="Q323" s="78">
        <f>IF(P323="U",R323/1.2,R323)</f>
        <v>350</v>
      </c>
      <c r="R323" s="79">
        <v>350</v>
      </c>
      <c r="S323" s="80"/>
      <c r="T323" s="81"/>
      <c r="U323" s="82">
        <f>T323*Q323</f>
        <v>0</v>
      </c>
      <c r="V323" s="83">
        <f>T323*R323</f>
        <v>0</v>
      </c>
      <c r="W323" s="58"/>
      <c r="X323" s="84"/>
      <c r="Y323" s="85"/>
      <c r="Z323" s="86"/>
      <c r="AA323" s="87"/>
    </row>
    <row r="324" spans="1:27" ht="15.75" customHeight="1">
      <c r="A324" s="63" t="s">
        <v>131</v>
      </c>
      <c r="B324" s="64" t="s">
        <v>132</v>
      </c>
      <c r="C324" s="65" t="s">
        <v>133</v>
      </c>
      <c r="D324" s="66" t="s">
        <v>134</v>
      </c>
      <c r="E324" s="67" t="s">
        <v>40</v>
      </c>
      <c r="F324" s="68" t="s">
        <v>152</v>
      </c>
      <c r="G324" s="69" t="s">
        <v>188</v>
      </c>
      <c r="H324" s="70" t="s">
        <v>189</v>
      </c>
      <c r="I324" s="67" t="s">
        <v>145</v>
      </c>
      <c r="J324" s="286">
        <v>2019</v>
      </c>
      <c r="K324" s="72" t="s">
        <v>139</v>
      </c>
      <c r="L324" s="73">
        <v>2</v>
      </c>
      <c r="M324" s="74" t="s">
        <v>140</v>
      </c>
      <c r="N324" s="75"/>
      <c r="O324" s="76"/>
      <c r="P324" s="77" t="s">
        <v>148</v>
      </c>
      <c r="Q324" s="78">
        <f>IF(P324="U",R324/1.2,R324)</f>
        <v>370</v>
      </c>
      <c r="R324" s="79">
        <v>370</v>
      </c>
      <c r="S324" s="80"/>
      <c r="T324" s="81"/>
      <c r="U324" s="82">
        <f>T324*Q324</f>
        <v>0</v>
      </c>
      <c r="V324" s="83">
        <f>T324*R324</f>
        <v>0</v>
      </c>
      <c r="W324" s="58"/>
      <c r="X324" s="84"/>
      <c r="Y324" s="85"/>
      <c r="Z324" s="86"/>
      <c r="AA324" s="87"/>
    </row>
    <row r="325" spans="1:27" ht="15.75" customHeight="1">
      <c r="A325" s="63" t="s">
        <v>131</v>
      </c>
      <c r="B325" s="64" t="s">
        <v>132</v>
      </c>
      <c r="C325" s="65" t="s">
        <v>133</v>
      </c>
      <c r="D325" s="66" t="s">
        <v>134</v>
      </c>
      <c r="E325" s="67" t="s">
        <v>40</v>
      </c>
      <c r="F325" s="68" t="s">
        <v>152</v>
      </c>
      <c r="G325" s="69" t="s">
        <v>188</v>
      </c>
      <c r="H325" s="70" t="s">
        <v>189</v>
      </c>
      <c r="I325" s="67" t="s">
        <v>145</v>
      </c>
      <c r="J325" s="286">
        <v>2020</v>
      </c>
      <c r="K325" s="72" t="s">
        <v>139</v>
      </c>
      <c r="L325" s="73">
        <v>5</v>
      </c>
      <c r="M325" s="74" t="s">
        <v>140</v>
      </c>
      <c r="N325" s="75"/>
      <c r="O325" s="76"/>
      <c r="P325" s="77" t="s">
        <v>148</v>
      </c>
      <c r="Q325" s="78">
        <f>IF(P325="U",R325/1.2,R325)</f>
        <v>330</v>
      </c>
      <c r="R325" s="79">
        <v>330</v>
      </c>
      <c r="S325" s="80"/>
      <c r="T325" s="81"/>
      <c r="U325" s="82">
        <f>T325*Q325</f>
        <v>0</v>
      </c>
      <c r="V325" s="83">
        <f>T325*R325</f>
        <v>0</v>
      </c>
      <c r="W325" s="58"/>
      <c r="X325" s="84"/>
      <c r="Y325" s="85"/>
      <c r="Z325" s="86"/>
      <c r="AA325" s="87"/>
    </row>
    <row r="326" spans="1:27" ht="15.75" customHeight="1">
      <c r="A326" s="63" t="s">
        <v>131</v>
      </c>
      <c r="B326" s="64" t="s">
        <v>132</v>
      </c>
      <c r="C326" s="65" t="s">
        <v>133</v>
      </c>
      <c r="D326" s="66" t="s">
        <v>134</v>
      </c>
      <c r="E326" s="67" t="s">
        <v>40</v>
      </c>
      <c r="F326" s="68" t="s">
        <v>152</v>
      </c>
      <c r="G326" s="69" t="s">
        <v>188</v>
      </c>
      <c r="H326" s="70" t="s">
        <v>383</v>
      </c>
      <c r="I326" s="67" t="s">
        <v>145</v>
      </c>
      <c r="J326" s="286">
        <v>2016</v>
      </c>
      <c r="K326" s="72" t="s">
        <v>155</v>
      </c>
      <c r="L326" s="73">
        <v>24</v>
      </c>
      <c r="M326" s="74" t="s">
        <v>140</v>
      </c>
      <c r="N326" s="75"/>
      <c r="O326" s="76"/>
      <c r="P326" s="97" t="s">
        <v>141</v>
      </c>
      <c r="Q326" s="78">
        <f>IF(P326="U",R326/1.2,R326)</f>
        <v>55</v>
      </c>
      <c r="R326" s="79">
        <v>66</v>
      </c>
      <c r="S326" s="80"/>
      <c r="T326" s="81"/>
      <c r="U326" s="82">
        <f>T326*Q326</f>
        <v>0</v>
      </c>
      <c r="V326" s="83">
        <f>T326*R326</f>
        <v>0</v>
      </c>
      <c r="W326" s="58"/>
      <c r="X326" s="84"/>
      <c r="Y326" s="85"/>
      <c r="Z326" s="86"/>
      <c r="AA326" s="87"/>
    </row>
    <row r="327" spans="1:27" ht="15.75" customHeight="1">
      <c r="A327" s="63" t="s">
        <v>131</v>
      </c>
      <c r="B327" s="64" t="s">
        <v>132</v>
      </c>
      <c r="C327" s="65" t="s">
        <v>133</v>
      </c>
      <c r="D327" s="66" t="s">
        <v>134</v>
      </c>
      <c r="E327" s="67" t="s">
        <v>40</v>
      </c>
      <c r="F327" s="68" t="s">
        <v>152</v>
      </c>
      <c r="G327" s="69" t="s">
        <v>191</v>
      </c>
      <c r="H327" s="70" t="s">
        <v>192</v>
      </c>
      <c r="I327" s="67" t="s">
        <v>145</v>
      </c>
      <c r="J327" s="286">
        <v>2012</v>
      </c>
      <c r="K327" s="72" t="s">
        <v>139</v>
      </c>
      <c r="L327" s="73">
        <v>2</v>
      </c>
      <c r="M327" s="74" t="s">
        <v>147</v>
      </c>
      <c r="N327" s="75"/>
      <c r="O327" s="76"/>
      <c r="P327" s="97" t="s">
        <v>148</v>
      </c>
      <c r="Q327" s="78">
        <f>IF(P327="U",R327/1.2,R327)</f>
        <v>220</v>
      </c>
      <c r="R327" s="79">
        <v>220</v>
      </c>
      <c r="S327" s="80"/>
      <c r="T327" s="81"/>
      <c r="U327" s="82">
        <f>T327*Q327</f>
        <v>0</v>
      </c>
      <c r="V327" s="83">
        <f>T327*R327</f>
        <v>0</v>
      </c>
      <c r="W327" s="58"/>
      <c r="X327" s="84"/>
      <c r="Y327" s="85"/>
      <c r="Z327" s="86"/>
      <c r="AA327" s="87"/>
    </row>
    <row r="328" spans="1:27" ht="15.75" customHeight="1">
      <c r="A328" s="63" t="s">
        <v>131</v>
      </c>
      <c r="B328" s="64" t="s">
        <v>132</v>
      </c>
      <c r="C328" s="65" t="s">
        <v>133</v>
      </c>
      <c r="D328" s="66" t="s">
        <v>134</v>
      </c>
      <c r="E328" s="67" t="s">
        <v>40</v>
      </c>
      <c r="F328" s="68" t="s">
        <v>195</v>
      </c>
      <c r="G328" s="69" t="s">
        <v>565</v>
      </c>
      <c r="H328" s="70" t="s">
        <v>566</v>
      </c>
      <c r="I328" s="67" t="s">
        <v>145</v>
      </c>
      <c r="J328" s="286">
        <v>1988</v>
      </c>
      <c r="K328" s="72" t="s">
        <v>155</v>
      </c>
      <c r="L328" s="73">
        <v>2</v>
      </c>
      <c r="M328" s="74" t="s">
        <v>140</v>
      </c>
      <c r="N328" s="75"/>
      <c r="O328" s="76"/>
      <c r="P328" s="97" t="s">
        <v>148</v>
      </c>
      <c r="Q328" s="78">
        <f>IF(P328="U",R328/1.2,R328)</f>
        <v>110</v>
      </c>
      <c r="R328" s="79">
        <v>110</v>
      </c>
      <c r="S328" s="80"/>
      <c r="T328" s="81"/>
      <c r="U328" s="82">
        <f>T328*Q328</f>
        <v>0</v>
      </c>
      <c r="V328" s="83">
        <f>T328*R328</f>
        <v>0</v>
      </c>
      <c r="W328" s="58"/>
      <c r="X328" s="84"/>
      <c r="Y328" s="85"/>
      <c r="Z328" s="86"/>
      <c r="AA328" s="87"/>
    </row>
    <row r="329" spans="1:27" ht="15.75" customHeight="1">
      <c r="A329" s="63" t="s">
        <v>131</v>
      </c>
      <c r="B329" s="64" t="s">
        <v>132</v>
      </c>
      <c r="C329" s="65" t="s">
        <v>133</v>
      </c>
      <c r="D329" s="66" t="s">
        <v>134</v>
      </c>
      <c r="E329" s="67" t="s">
        <v>40</v>
      </c>
      <c r="F329" s="68" t="s">
        <v>195</v>
      </c>
      <c r="G329" s="69" t="s">
        <v>565</v>
      </c>
      <c r="H329" s="70" t="s">
        <v>566</v>
      </c>
      <c r="I329" s="67" t="s">
        <v>145</v>
      </c>
      <c r="J329" s="286">
        <v>1994</v>
      </c>
      <c r="K329" s="72" t="s">
        <v>155</v>
      </c>
      <c r="L329" s="73">
        <v>2</v>
      </c>
      <c r="M329" s="74" t="s">
        <v>140</v>
      </c>
      <c r="N329" s="75"/>
      <c r="O329" s="76"/>
      <c r="P329" s="97" t="s">
        <v>148</v>
      </c>
      <c r="Q329" s="78">
        <f>IF(P329="U",R329/1.2,R329)</f>
        <v>85</v>
      </c>
      <c r="R329" s="79">
        <v>85</v>
      </c>
      <c r="S329" s="80"/>
      <c r="T329" s="81"/>
      <c r="U329" s="82">
        <f>T329*Q329</f>
        <v>0</v>
      </c>
      <c r="V329" s="83">
        <f>T329*R329</f>
        <v>0</v>
      </c>
      <c r="W329" s="58"/>
      <c r="X329" s="84"/>
      <c r="Y329" s="85"/>
      <c r="Z329" s="86"/>
      <c r="AA329" s="87"/>
    </row>
    <row r="330" spans="1:27" ht="15.75" customHeight="1">
      <c r="A330" s="63" t="s">
        <v>131</v>
      </c>
      <c r="B330" s="64" t="s">
        <v>132</v>
      </c>
      <c r="C330" s="65" t="s">
        <v>133</v>
      </c>
      <c r="D330" s="66" t="s">
        <v>134</v>
      </c>
      <c r="E330" s="67" t="s">
        <v>40</v>
      </c>
      <c r="F330" s="68" t="s">
        <v>195</v>
      </c>
      <c r="G330" s="69" t="s">
        <v>565</v>
      </c>
      <c r="H330" s="70" t="s">
        <v>566</v>
      </c>
      <c r="I330" s="67" t="s">
        <v>145</v>
      </c>
      <c r="J330" s="286">
        <v>2008</v>
      </c>
      <c r="K330" s="72" t="s">
        <v>155</v>
      </c>
      <c r="L330" s="73">
        <v>3</v>
      </c>
      <c r="M330" s="74" t="s">
        <v>147</v>
      </c>
      <c r="N330" s="75"/>
      <c r="O330" s="76"/>
      <c r="P330" s="77" t="s">
        <v>148</v>
      </c>
      <c r="Q330" s="78">
        <f>IF(P330="U",R330/1.2,R330)</f>
        <v>95</v>
      </c>
      <c r="R330" s="79">
        <v>95</v>
      </c>
      <c r="S330" s="80"/>
      <c r="T330" s="81"/>
      <c r="U330" s="82">
        <f>T330*Q330</f>
        <v>0</v>
      </c>
      <c r="V330" s="83">
        <f>T330*R330</f>
        <v>0</v>
      </c>
      <c r="W330" s="58"/>
      <c r="X330" s="84"/>
      <c r="Y330" s="85"/>
      <c r="Z330" s="86"/>
      <c r="AA330" s="87"/>
    </row>
    <row r="331" spans="1:27" ht="15.75" customHeight="1">
      <c r="A331" s="63" t="s">
        <v>131</v>
      </c>
      <c r="B331" s="64" t="s">
        <v>132</v>
      </c>
      <c r="C331" s="65" t="s">
        <v>133</v>
      </c>
      <c r="D331" s="66" t="s">
        <v>134</v>
      </c>
      <c r="E331" s="67" t="s">
        <v>40</v>
      </c>
      <c r="F331" s="68" t="s">
        <v>195</v>
      </c>
      <c r="G331" s="69" t="s">
        <v>567</v>
      </c>
      <c r="H331" s="70" t="s">
        <v>568</v>
      </c>
      <c r="I331" s="67" t="s">
        <v>145</v>
      </c>
      <c r="J331" s="286">
        <v>1983</v>
      </c>
      <c r="K331" s="72" t="s">
        <v>155</v>
      </c>
      <c r="L331" s="73">
        <v>2</v>
      </c>
      <c r="M331" s="74" t="s">
        <v>147</v>
      </c>
      <c r="N331" s="75"/>
      <c r="O331" s="76"/>
      <c r="P331" s="97" t="s">
        <v>148</v>
      </c>
      <c r="Q331" s="78">
        <f>IF(P331="U",R331/1.2,R331)</f>
        <v>390</v>
      </c>
      <c r="R331" s="79">
        <v>390</v>
      </c>
      <c r="S331" s="80"/>
      <c r="T331" s="81"/>
      <c r="U331" s="82">
        <f>T331*Q331</f>
        <v>0</v>
      </c>
      <c r="V331" s="83">
        <f>T331*R331</f>
        <v>0</v>
      </c>
      <c r="W331" s="58"/>
      <c r="X331" s="84"/>
      <c r="Y331" s="85"/>
      <c r="Z331" s="86"/>
      <c r="AA331" s="87"/>
    </row>
    <row r="332" spans="1:27" ht="15.75" customHeight="1">
      <c r="A332" s="63" t="s">
        <v>131</v>
      </c>
      <c r="B332" s="64" t="s">
        <v>132</v>
      </c>
      <c r="C332" s="65" t="s">
        <v>133</v>
      </c>
      <c r="D332" s="66" t="s">
        <v>134</v>
      </c>
      <c r="E332" s="67" t="s">
        <v>40</v>
      </c>
      <c r="F332" s="68" t="s">
        <v>195</v>
      </c>
      <c r="G332" s="69" t="s">
        <v>567</v>
      </c>
      <c r="H332" s="70" t="s">
        <v>568</v>
      </c>
      <c r="I332" s="67" t="s">
        <v>145</v>
      </c>
      <c r="J332" s="286">
        <v>1993</v>
      </c>
      <c r="K332" s="72" t="s">
        <v>155</v>
      </c>
      <c r="L332" s="73">
        <v>2</v>
      </c>
      <c r="M332" s="74" t="s">
        <v>140</v>
      </c>
      <c r="N332" s="75"/>
      <c r="O332" s="76"/>
      <c r="P332" s="97" t="s">
        <v>148</v>
      </c>
      <c r="Q332" s="78">
        <f>IF(P332="U",R332/1.2,R332)</f>
        <v>360</v>
      </c>
      <c r="R332" s="79">
        <v>360</v>
      </c>
      <c r="S332" s="80"/>
      <c r="T332" s="81"/>
      <c r="U332" s="82">
        <f>T332*Q332</f>
        <v>0</v>
      </c>
      <c r="V332" s="83">
        <f>T332*R332</f>
        <v>0</v>
      </c>
      <c r="W332" s="58"/>
      <c r="X332" s="84"/>
      <c r="Y332" s="85"/>
      <c r="Z332" s="86"/>
      <c r="AA332" s="87"/>
    </row>
    <row r="333" spans="1:27" ht="15.75" customHeight="1">
      <c r="A333" s="63" t="s">
        <v>131</v>
      </c>
      <c r="B333" s="64" t="s">
        <v>132</v>
      </c>
      <c r="C333" s="65" t="s">
        <v>133</v>
      </c>
      <c r="D333" s="66" t="s">
        <v>134</v>
      </c>
      <c r="E333" s="67" t="s">
        <v>40</v>
      </c>
      <c r="F333" s="68" t="s">
        <v>195</v>
      </c>
      <c r="G333" s="69" t="s">
        <v>567</v>
      </c>
      <c r="H333" s="70" t="s">
        <v>568</v>
      </c>
      <c r="I333" s="67" t="s">
        <v>145</v>
      </c>
      <c r="J333" s="286">
        <v>1994</v>
      </c>
      <c r="K333" s="72" t="s">
        <v>155</v>
      </c>
      <c r="L333" s="73">
        <v>1</v>
      </c>
      <c r="M333" s="74" t="s">
        <v>140</v>
      </c>
      <c r="N333" s="75"/>
      <c r="O333" s="76"/>
      <c r="P333" s="97" t="s">
        <v>148</v>
      </c>
      <c r="Q333" s="78">
        <f>IF(P333="U",R333/1.2,R333)</f>
        <v>380</v>
      </c>
      <c r="R333" s="79">
        <v>380</v>
      </c>
      <c r="S333" s="80"/>
      <c r="T333" s="81"/>
      <c r="U333" s="82">
        <f>T333*Q333</f>
        <v>0</v>
      </c>
      <c r="V333" s="83">
        <f>T333*R333</f>
        <v>0</v>
      </c>
      <c r="W333" s="58"/>
      <c r="X333" s="84"/>
      <c r="Y333" s="85"/>
      <c r="Z333" s="86"/>
      <c r="AA333" s="87"/>
    </row>
    <row r="334" spans="1:27" ht="15.75" customHeight="1">
      <c r="A334" s="63" t="s">
        <v>131</v>
      </c>
      <c r="B334" s="64" t="s">
        <v>132</v>
      </c>
      <c r="C334" s="65" t="s">
        <v>133</v>
      </c>
      <c r="D334" s="66" t="s">
        <v>134</v>
      </c>
      <c r="E334" s="67" t="s">
        <v>40</v>
      </c>
      <c r="F334" s="68" t="s">
        <v>195</v>
      </c>
      <c r="G334" s="69" t="s">
        <v>567</v>
      </c>
      <c r="H334" s="70" t="s">
        <v>568</v>
      </c>
      <c r="I334" s="67" t="s">
        <v>145</v>
      </c>
      <c r="J334" s="286">
        <v>1996</v>
      </c>
      <c r="K334" s="72" t="s">
        <v>139</v>
      </c>
      <c r="L334" s="73">
        <v>2</v>
      </c>
      <c r="M334" s="74" t="s">
        <v>140</v>
      </c>
      <c r="N334" s="75"/>
      <c r="O334" s="76"/>
      <c r="P334" s="77" t="s">
        <v>148</v>
      </c>
      <c r="Q334" s="78">
        <f>IF(P334="U",R334/1.2,R334)</f>
        <v>1300</v>
      </c>
      <c r="R334" s="79">
        <v>1300</v>
      </c>
      <c r="S334" s="80"/>
      <c r="T334" s="81"/>
      <c r="U334" s="82">
        <f>T334*Q334</f>
        <v>0</v>
      </c>
      <c r="V334" s="83">
        <f>T334*R334</f>
        <v>0</v>
      </c>
      <c r="W334" s="58"/>
      <c r="X334" s="84"/>
      <c r="Y334" s="85"/>
      <c r="Z334" s="86"/>
      <c r="AA334" s="87"/>
    </row>
    <row r="335" spans="1:27" ht="15.75" customHeight="1">
      <c r="A335" s="63" t="s">
        <v>131</v>
      </c>
      <c r="B335" s="64" t="s">
        <v>132</v>
      </c>
      <c r="C335" s="65" t="s">
        <v>133</v>
      </c>
      <c r="D335" s="66" t="s">
        <v>134</v>
      </c>
      <c r="E335" s="67" t="s">
        <v>40</v>
      </c>
      <c r="F335" s="68" t="s">
        <v>195</v>
      </c>
      <c r="G335" s="69" t="s">
        <v>567</v>
      </c>
      <c r="H335" s="70" t="s">
        <v>568</v>
      </c>
      <c r="I335" s="67" t="s">
        <v>145</v>
      </c>
      <c r="J335" s="286">
        <v>2001</v>
      </c>
      <c r="K335" s="72" t="s">
        <v>155</v>
      </c>
      <c r="L335" s="73">
        <v>2</v>
      </c>
      <c r="M335" s="74" t="s">
        <v>140</v>
      </c>
      <c r="N335" s="75"/>
      <c r="O335" s="76"/>
      <c r="P335" s="97" t="s">
        <v>148</v>
      </c>
      <c r="Q335" s="78">
        <f>IF(P335="U",R335/1.2,R335)</f>
        <v>380</v>
      </c>
      <c r="R335" s="79">
        <v>380</v>
      </c>
      <c r="S335" s="80"/>
      <c r="T335" s="81"/>
      <c r="U335" s="82">
        <f>T335*Q335</f>
        <v>0</v>
      </c>
      <c r="V335" s="83">
        <f>T335*R335</f>
        <v>0</v>
      </c>
      <c r="W335" s="58"/>
      <c r="X335" s="84"/>
      <c r="Y335" s="85"/>
      <c r="Z335" s="86"/>
      <c r="AA335" s="87"/>
    </row>
    <row r="336" spans="1:27" ht="15.75" customHeight="1">
      <c r="A336" s="63" t="s">
        <v>131</v>
      </c>
      <c r="B336" s="64" t="s">
        <v>132</v>
      </c>
      <c r="C336" s="65" t="s">
        <v>133</v>
      </c>
      <c r="D336" s="66" t="s">
        <v>134</v>
      </c>
      <c r="E336" s="67" t="s">
        <v>40</v>
      </c>
      <c r="F336" s="68" t="s">
        <v>195</v>
      </c>
      <c r="G336" s="69" t="s">
        <v>567</v>
      </c>
      <c r="H336" s="70" t="s">
        <v>568</v>
      </c>
      <c r="I336" s="67" t="s">
        <v>145</v>
      </c>
      <c r="J336" s="286">
        <v>2001</v>
      </c>
      <c r="K336" s="72" t="s">
        <v>155</v>
      </c>
      <c r="L336" s="73">
        <v>1</v>
      </c>
      <c r="M336" s="74" t="s">
        <v>140</v>
      </c>
      <c r="N336" s="75"/>
      <c r="O336" s="76"/>
      <c r="P336" s="77" t="s">
        <v>148</v>
      </c>
      <c r="Q336" s="78">
        <f>IF(P336="U",R336/1.2,R336)</f>
        <v>380</v>
      </c>
      <c r="R336" s="79">
        <v>380</v>
      </c>
      <c r="S336" s="80"/>
      <c r="T336" s="81"/>
      <c r="U336" s="82">
        <f>T336*Q336</f>
        <v>0</v>
      </c>
      <c r="V336" s="83">
        <f>T336*R336</f>
        <v>0</v>
      </c>
      <c r="W336" s="58"/>
      <c r="X336" s="84"/>
      <c r="Y336" s="85"/>
      <c r="Z336" s="86"/>
      <c r="AA336" s="87"/>
    </row>
    <row r="337" spans="1:27" ht="15.75" customHeight="1">
      <c r="A337" s="63" t="s">
        <v>131</v>
      </c>
      <c r="B337" s="64" t="s">
        <v>132</v>
      </c>
      <c r="C337" s="65" t="s">
        <v>133</v>
      </c>
      <c r="D337" s="66" t="s">
        <v>134</v>
      </c>
      <c r="E337" s="67" t="s">
        <v>40</v>
      </c>
      <c r="F337" s="68" t="s">
        <v>195</v>
      </c>
      <c r="G337" s="69" t="s">
        <v>567</v>
      </c>
      <c r="H337" s="70" t="s">
        <v>568</v>
      </c>
      <c r="I337" s="67" t="s">
        <v>145</v>
      </c>
      <c r="J337" s="286">
        <v>2002</v>
      </c>
      <c r="K337" s="72" t="s">
        <v>155</v>
      </c>
      <c r="L337" s="73">
        <v>1</v>
      </c>
      <c r="M337" s="74" t="s">
        <v>147</v>
      </c>
      <c r="N337" s="75"/>
      <c r="O337" s="76" t="s">
        <v>256</v>
      </c>
      <c r="P337" s="77" t="s">
        <v>148</v>
      </c>
      <c r="Q337" s="78">
        <f>IF(P337="U",R337/1.2,R337)</f>
        <v>390</v>
      </c>
      <c r="R337" s="79">
        <v>390</v>
      </c>
      <c r="S337" s="80"/>
      <c r="T337" s="81"/>
      <c r="U337" s="82">
        <f>T337*Q337</f>
        <v>0</v>
      </c>
      <c r="V337" s="83">
        <f>T337*R337</f>
        <v>0</v>
      </c>
      <c r="W337" s="58"/>
      <c r="X337" s="84"/>
      <c r="Y337" s="85"/>
      <c r="Z337" s="86"/>
      <c r="AA337" s="87"/>
    </row>
    <row r="338" spans="1:27" ht="15.75" customHeight="1">
      <c r="A338" s="63" t="s">
        <v>131</v>
      </c>
      <c r="B338" s="64" t="s">
        <v>132</v>
      </c>
      <c r="C338" s="65" t="s">
        <v>133</v>
      </c>
      <c r="D338" s="66" t="s">
        <v>134</v>
      </c>
      <c r="E338" s="67" t="s">
        <v>40</v>
      </c>
      <c r="F338" s="68" t="s">
        <v>195</v>
      </c>
      <c r="G338" s="69" t="s">
        <v>196</v>
      </c>
      <c r="H338" s="70" t="s">
        <v>197</v>
      </c>
      <c r="I338" s="67" t="s">
        <v>145</v>
      </c>
      <c r="J338" s="286">
        <v>1979</v>
      </c>
      <c r="K338" s="72" t="s">
        <v>155</v>
      </c>
      <c r="L338" s="73">
        <v>1</v>
      </c>
      <c r="M338" s="74" t="s">
        <v>147</v>
      </c>
      <c r="N338" s="75"/>
      <c r="O338" s="76"/>
      <c r="P338" s="77" t="s">
        <v>148</v>
      </c>
      <c r="Q338" s="78">
        <f>IF(P338="U",R338/1.2,R338)</f>
        <v>290</v>
      </c>
      <c r="R338" s="79">
        <v>290</v>
      </c>
      <c r="S338" s="80"/>
      <c r="T338" s="81"/>
      <c r="U338" s="82">
        <f>T338*Q338</f>
        <v>0</v>
      </c>
      <c r="V338" s="83">
        <f>T338*R338</f>
        <v>0</v>
      </c>
      <c r="W338" s="58"/>
      <c r="X338" s="84"/>
      <c r="Y338" s="85"/>
      <c r="Z338" s="86"/>
      <c r="AA338" s="87"/>
    </row>
    <row r="339" spans="1:27" ht="15.75" customHeight="1">
      <c r="A339" s="63" t="s">
        <v>131</v>
      </c>
      <c r="B339" s="64" t="s">
        <v>132</v>
      </c>
      <c r="C339" s="65" t="s">
        <v>133</v>
      </c>
      <c r="D339" s="66" t="s">
        <v>134</v>
      </c>
      <c r="E339" s="67" t="s">
        <v>40</v>
      </c>
      <c r="F339" s="68" t="s">
        <v>195</v>
      </c>
      <c r="G339" s="69" t="s">
        <v>196</v>
      </c>
      <c r="H339" s="70" t="s">
        <v>197</v>
      </c>
      <c r="I339" s="67" t="s">
        <v>145</v>
      </c>
      <c r="J339" s="286">
        <v>1994</v>
      </c>
      <c r="K339" s="72" t="s">
        <v>139</v>
      </c>
      <c r="L339" s="73">
        <v>1</v>
      </c>
      <c r="M339" s="74" t="s">
        <v>140</v>
      </c>
      <c r="N339" s="75"/>
      <c r="O339" s="76"/>
      <c r="P339" s="97" t="s">
        <v>148</v>
      </c>
      <c r="Q339" s="78">
        <f>IF(P339="U",R339/1.2,R339)</f>
        <v>600</v>
      </c>
      <c r="R339" s="79">
        <v>600</v>
      </c>
      <c r="S339" s="80"/>
      <c r="T339" s="81"/>
      <c r="U339" s="82">
        <f>T339*Q339</f>
        <v>0</v>
      </c>
      <c r="V339" s="83">
        <f>T339*R339</f>
        <v>0</v>
      </c>
      <c r="W339" s="58"/>
      <c r="X339" s="84"/>
      <c r="Y339" s="85"/>
      <c r="Z339" s="86"/>
      <c r="AA339" s="87"/>
    </row>
    <row r="340" spans="1:27" ht="15.75" customHeight="1">
      <c r="A340" s="63" t="s">
        <v>131</v>
      </c>
      <c r="B340" s="64" t="s">
        <v>132</v>
      </c>
      <c r="C340" s="65" t="s">
        <v>133</v>
      </c>
      <c r="D340" s="66" t="s">
        <v>134</v>
      </c>
      <c r="E340" s="67" t="s">
        <v>40</v>
      </c>
      <c r="F340" s="68" t="s">
        <v>195</v>
      </c>
      <c r="G340" s="69" t="s">
        <v>196</v>
      </c>
      <c r="H340" s="70" t="s">
        <v>197</v>
      </c>
      <c r="I340" s="67" t="s">
        <v>145</v>
      </c>
      <c r="J340" s="286">
        <v>1999</v>
      </c>
      <c r="K340" s="72" t="s">
        <v>155</v>
      </c>
      <c r="L340" s="73">
        <v>1</v>
      </c>
      <c r="M340" s="74" t="s">
        <v>147</v>
      </c>
      <c r="N340" s="75"/>
      <c r="O340" s="76"/>
      <c r="P340" s="97" t="s">
        <v>148</v>
      </c>
      <c r="Q340" s="78">
        <f>IF(P340="U",R340/1.2,R340)</f>
        <v>270</v>
      </c>
      <c r="R340" s="79">
        <v>270</v>
      </c>
      <c r="S340" s="80"/>
      <c r="T340" s="81"/>
      <c r="U340" s="82">
        <f>T340*Q340</f>
        <v>0</v>
      </c>
      <c r="V340" s="83">
        <f>T340*R340</f>
        <v>0</v>
      </c>
      <c r="W340" s="58"/>
      <c r="X340" s="84"/>
      <c r="Y340" s="85"/>
      <c r="Z340" s="86"/>
      <c r="AA340" s="87"/>
    </row>
    <row r="341" spans="1:27" ht="15.75" customHeight="1">
      <c r="A341" s="63" t="s">
        <v>131</v>
      </c>
      <c r="B341" s="64" t="s">
        <v>132</v>
      </c>
      <c r="C341" s="65" t="s">
        <v>133</v>
      </c>
      <c r="D341" s="66" t="s">
        <v>134</v>
      </c>
      <c r="E341" s="67" t="s">
        <v>40</v>
      </c>
      <c r="F341" s="68" t="s">
        <v>195</v>
      </c>
      <c r="G341" s="69" t="s">
        <v>196</v>
      </c>
      <c r="H341" s="70" t="s">
        <v>197</v>
      </c>
      <c r="I341" s="67" t="s">
        <v>145</v>
      </c>
      <c r="J341" s="286">
        <v>2001</v>
      </c>
      <c r="K341" s="72" t="s">
        <v>155</v>
      </c>
      <c r="L341" s="73">
        <v>1</v>
      </c>
      <c r="M341" s="74" t="s">
        <v>140</v>
      </c>
      <c r="N341" s="75"/>
      <c r="O341" s="76"/>
      <c r="P341" s="77" t="s">
        <v>148</v>
      </c>
      <c r="Q341" s="78">
        <f>IF(P341="U",R341/1.2,R341)</f>
        <v>270</v>
      </c>
      <c r="R341" s="79">
        <v>270</v>
      </c>
      <c r="S341" s="80"/>
      <c r="T341" s="81"/>
      <c r="U341" s="82">
        <f>T341*Q341</f>
        <v>0</v>
      </c>
      <c r="V341" s="83">
        <f>T341*R341</f>
        <v>0</v>
      </c>
      <c r="W341" s="58"/>
      <c r="X341" s="84"/>
      <c r="Y341" s="85"/>
      <c r="Z341" s="86"/>
      <c r="AA341" s="87"/>
    </row>
    <row r="342" spans="1:27" ht="15.75" customHeight="1">
      <c r="A342" s="63" t="s">
        <v>131</v>
      </c>
      <c r="B342" s="64" t="s">
        <v>132</v>
      </c>
      <c r="C342" s="65" t="s">
        <v>133</v>
      </c>
      <c r="D342" s="66" t="s">
        <v>134</v>
      </c>
      <c r="E342" s="67" t="s">
        <v>40</v>
      </c>
      <c r="F342" s="68" t="s">
        <v>195</v>
      </c>
      <c r="G342" s="69" t="s">
        <v>196</v>
      </c>
      <c r="H342" s="70" t="s">
        <v>197</v>
      </c>
      <c r="I342" s="67" t="s">
        <v>145</v>
      </c>
      <c r="J342" s="286">
        <v>2018</v>
      </c>
      <c r="K342" s="72" t="s">
        <v>155</v>
      </c>
      <c r="L342" s="73">
        <v>3</v>
      </c>
      <c r="M342" s="74" t="s">
        <v>140</v>
      </c>
      <c r="N342" s="75"/>
      <c r="O342" s="76"/>
      <c r="P342" s="77" t="s">
        <v>148</v>
      </c>
      <c r="Q342" s="78">
        <f>IF(P342="U",R342/1.2,R342)</f>
        <v>330</v>
      </c>
      <c r="R342" s="79">
        <v>330</v>
      </c>
      <c r="S342" s="80"/>
      <c r="T342" s="81"/>
      <c r="U342" s="82">
        <f>T342*Q342</f>
        <v>0</v>
      </c>
      <c r="V342" s="83">
        <f>T342*R342</f>
        <v>0</v>
      </c>
      <c r="W342" s="58"/>
      <c r="X342" s="84"/>
      <c r="Y342" s="85"/>
      <c r="Z342" s="86"/>
      <c r="AA342" s="87"/>
    </row>
    <row r="343" spans="1:27" ht="15.75" customHeight="1">
      <c r="A343" s="63" t="s">
        <v>131</v>
      </c>
      <c r="B343" s="64" t="s">
        <v>177</v>
      </c>
      <c r="C343" s="65" t="s">
        <v>133</v>
      </c>
      <c r="D343" s="66" t="s">
        <v>134</v>
      </c>
      <c r="E343" s="67" t="s">
        <v>40</v>
      </c>
      <c r="F343" s="68" t="s">
        <v>195</v>
      </c>
      <c r="G343" s="69" t="s">
        <v>1451</v>
      </c>
      <c r="H343" s="70" t="s">
        <v>848</v>
      </c>
      <c r="I343" s="67" t="s">
        <v>145</v>
      </c>
      <c r="J343" s="286">
        <v>2007</v>
      </c>
      <c r="K343" s="72" t="s">
        <v>155</v>
      </c>
      <c r="L343" s="73">
        <v>8</v>
      </c>
      <c r="M343" s="74" t="s">
        <v>140</v>
      </c>
      <c r="N343" s="75"/>
      <c r="O343" s="76"/>
      <c r="P343" s="77" t="s">
        <v>148</v>
      </c>
      <c r="Q343" s="78">
        <f>IF(P343="U",R343/1.2,R343)</f>
        <v>140</v>
      </c>
      <c r="R343" s="79">
        <v>140</v>
      </c>
      <c r="S343" s="80"/>
      <c r="T343" s="81"/>
      <c r="U343" s="82">
        <f>T343*Q343</f>
        <v>0</v>
      </c>
      <c r="V343" s="83">
        <f>T343*R343</f>
        <v>0</v>
      </c>
      <c r="W343" s="58"/>
      <c r="X343" s="84"/>
      <c r="Y343" s="85"/>
      <c r="Z343" s="86"/>
      <c r="AA343" s="87"/>
    </row>
    <row r="344" spans="1:27" ht="15.75" customHeight="1">
      <c r="A344" s="63" t="s">
        <v>131</v>
      </c>
      <c r="B344" s="64" t="s">
        <v>177</v>
      </c>
      <c r="C344" s="65" t="s">
        <v>133</v>
      </c>
      <c r="D344" s="66" t="s">
        <v>134</v>
      </c>
      <c r="E344" s="67" t="s">
        <v>40</v>
      </c>
      <c r="F344" s="68" t="s">
        <v>195</v>
      </c>
      <c r="G344" s="69" t="s">
        <v>198</v>
      </c>
      <c r="H344" s="70" t="s">
        <v>848</v>
      </c>
      <c r="I344" s="67" t="s">
        <v>145</v>
      </c>
      <c r="J344" s="286">
        <v>2020</v>
      </c>
      <c r="K344" s="72" t="s">
        <v>155</v>
      </c>
      <c r="L344" s="73">
        <v>5</v>
      </c>
      <c r="M344" s="74" t="s">
        <v>140</v>
      </c>
      <c r="N344" s="75"/>
      <c r="O344" s="76"/>
      <c r="P344" s="77" t="s">
        <v>141</v>
      </c>
      <c r="Q344" s="78">
        <f>IF(P344="U",R344/1.2,R344)</f>
        <v>108.33333333333334</v>
      </c>
      <c r="R344" s="79">
        <v>130</v>
      </c>
      <c r="S344" s="80"/>
      <c r="T344" s="81"/>
      <c r="U344" s="82">
        <f>T344*Q344</f>
        <v>0</v>
      </c>
      <c r="V344" s="83">
        <f>T344*R344</f>
        <v>0</v>
      </c>
      <c r="W344" s="58"/>
      <c r="X344" s="84"/>
      <c r="Y344" s="85"/>
      <c r="Z344" s="86"/>
      <c r="AA344" s="87"/>
    </row>
    <row r="345" spans="1:27" ht="15.75" customHeight="1">
      <c r="A345" s="63" t="s">
        <v>131</v>
      </c>
      <c r="B345" s="64" t="s">
        <v>177</v>
      </c>
      <c r="C345" s="65" t="s">
        <v>133</v>
      </c>
      <c r="D345" s="66" t="s">
        <v>134</v>
      </c>
      <c r="E345" s="67" t="s">
        <v>40</v>
      </c>
      <c r="F345" s="68" t="s">
        <v>195</v>
      </c>
      <c r="G345" s="69" t="s">
        <v>198</v>
      </c>
      <c r="H345" s="70" t="s">
        <v>848</v>
      </c>
      <c r="I345" s="67" t="s">
        <v>145</v>
      </c>
      <c r="J345" s="286">
        <v>2021</v>
      </c>
      <c r="K345" s="72" t="s">
        <v>155</v>
      </c>
      <c r="L345" s="73">
        <v>1</v>
      </c>
      <c r="M345" s="74" t="s">
        <v>140</v>
      </c>
      <c r="N345" s="75"/>
      <c r="O345" s="76"/>
      <c r="P345" s="77" t="s">
        <v>141</v>
      </c>
      <c r="Q345" s="78">
        <f>IF(P345="U",R345/1.2,R345)</f>
        <v>108.33333333333334</v>
      </c>
      <c r="R345" s="79">
        <v>130</v>
      </c>
      <c r="S345" s="80"/>
      <c r="T345" s="81"/>
      <c r="U345" s="82">
        <f>T345*Q345</f>
        <v>0</v>
      </c>
      <c r="V345" s="83">
        <f>T345*R345</f>
        <v>0</v>
      </c>
      <c r="W345" s="58"/>
      <c r="X345" s="84"/>
      <c r="Y345" s="85"/>
      <c r="Z345" s="86"/>
      <c r="AA345" s="87"/>
    </row>
    <row r="346" spans="1:27" ht="15.75" customHeight="1">
      <c r="A346" s="63" t="s">
        <v>131</v>
      </c>
      <c r="B346" s="64" t="s">
        <v>132</v>
      </c>
      <c r="C346" s="65" t="s">
        <v>133</v>
      </c>
      <c r="D346" s="66" t="s">
        <v>134</v>
      </c>
      <c r="E346" s="67" t="s">
        <v>40</v>
      </c>
      <c r="F346" s="68" t="s">
        <v>195</v>
      </c>
      <c r="G346" s="69" t="s">
        <v>198</v>
      </c>
      <c r="H346" s="70" t="s">
        <v>199</v>
      </c>
      <c r="I346" s="67" t="s">
        <v>145</v>
      </c>
      <c r="J346" s="286">
        <v>1995</v>
      </c>
      <c r="K346" s="72" t="s">
        <v>155</v>
      </c>
      <c r="L346" s="73">
        <v>1</v>
      </c>
      <c r="M346" s="74" t="s">
        <v>140</v>
      </c>
      <c r="N346" s="75"/>
      <c r="O346" s="76"/>
      <c r="P346" s="77" t="s">
        <v>148</v>
      </c>
      <c r="Q346" s="78">
        <f>IF(P346="U",R346/1.2,R346)</f>
        <v>125</v>
      </c>
      <c r="R346" s="79">
        <v>125</v>
      </c>
      <c r="S346" s="80"/>
      <c r="T346" s="81"/>
      <c r="U346" s="82">
        <f>T346*Q346</f>
        <v>0</v>
      </c>
      <c r="V346" s="83">
        <f>T346*R346</f>
        <v>0</v>
      </c>
      <c r="W346" s="58"/>
      <c r="X346" s="84"/>
      <c r="Y346" s="85"/>
      <c r="Z346" s="86"/>
      <c r="AA346" s="87"/>
    </row>
    <row r="347" spans="1:27" ht="15.75" customHeight="1">
      <c r="A347" s="63" t="s">
        <v>131</v>
      </c>
      <c r="B347" s="64" t="s">
        <v>132</v>
      </c>
      <c r="C347" s="65" t="s">
        <v>133</v>
      </c>
      <c r="D347" s="66" t="s">
        <v>134</v>
      </c>
      <c r="E347" s="67" t="s">
        <v>40</v>
      </c>
      <c r="F347" s="68" t="s">
        <v>195</v>
      </c>
      <c r="G347" s="69" t="s">
        <v>198</v>
      </c>
      <c r="H347" s="70" t="s">
        <v>199</v>
      </c>
      <c r="I347" s="67" t="s">
        <v>145</v>
      </c>
      <c r="J347" s="286">
        <v>2006</v>
      </c>
      <c r="K347" s="72" t="s">
        <v>146</v>
      </c>
      <c r="L347" s="73">
        <v>1</v>
      </c>
      <c r="M347" s="74" t="s">
        <v>147</v>
      </c>
      <c r="N347" s="75"/>
      <c r="O347" s="76"/>
      <c r="P347" s="97" t="s">
        <v>148</v>
      </c>
      <c r="Q347" s="78">
        <f>IF(P347="U",R347/1.2,R347)</f>
        <v>590</v>
      </c>
      <c r="R347" s="79">
        <v>590</v>
      </c>
      <c r="S347" s="80"/>
      <c r="T347" s="81"/>
      <c r="U347" s="82">
        <f>T347*Q347</f>
        <v>0</v>
      </c>
      <c r="V347" s="83">
        <f>T347*R347</f>
        <v>0</v>
      </c>
      <c r="W347" s="58"/>
      <c r="X347" s="84"/>
      <c r="Y347" s="85"/>
      <c r="Z347" s="86"/>
      <c r="AA347" s="87"/>
    </row>
    <row r="348" spans="1:27" ht="15.75" customHeight="1">
      <c r="A348" s="63" t="s">
        <v>131</v>
      </c>
      <c r="B348" s="64" t="s">
        <v>132</v>
      </c>
      <c r="C348" s="65" t="s">
        <v>133</v>
      </c>
      <c r="D348" s="66" t="s">
        <v>134</v>
      </c>
      <c r="E348" s="67" t="s">
        <v>40</v>
      </c>
      <c r="F348" s="68" t="s">
        <v>195</v>
      </c>
      <c r="G348" s="69" t="s">
        <v>198</v>
      </c>
      <c r="H348" s="70" t="s">
        <v>199</v>
      </c>
      <c r="I348" s="67" t="s">
        <v>145</v>
      </c>
      <c r="J348" s="286">
        <v>2009</v>
      </c>
      <c r="K348" s="72" t="s">
        <v>155</v>
      </c>
      <c r="L348" s="73">
        <v>8</v>
      </c>
      <c r="M348" s="74" t="s">
        <v>140</v>
      </c>
      <c r="N348" s="75"/>
      <c r="O348" s="76"/>
      <c r="P348" s="77" t="s">
        <v>148</v>
      </c>
      <c r="Q348" s="78">
        <f>IF(P348="U",R348/1.2,R348)</f>
        <v>270</v>
      </c>
      <c r="R348" s="79">
        <v>270</v>
      </c>
      <c r="S348" s="80"/>
      <c r="T348" s="81"/>
      <c r="U348" s="82">
        <f>T348*Q348</f>
        <v>0</v>
      </c>
      <c r="V348" s="83">
        <f>T348*R348</f>
        <v>0</v>
      </c>
      <c r="W348" s="58"/>
      <c r="X348" s="84"/>
      <c r="Y348" s="85"/>
      <c r="Z348" s="86"/>
      <c r="AA348" s="87"/>
    </row>
    <row r="349" spans="1:27" ht="15.75" customHeight="1">
      <c r="A349" s="63" t="s">
        <v>131</v>
      </c>
      <c r="B349" s="64" t="s">
        <v>132</v>
      </c>
      <c r="C349" s="65" t="s">
        <v>133</v>
      </c>
      <c r="D349" s="66" t="s">
        <v>134</v>
      </c>
      <c r="E349" s="67" t="s">
        <v>40</v>
      </c>
      <c r="F349" s="68" t="s">
        <v>195</v>
      </c>
      <c r="G349" s="69" t="s">
        <v>555</v>
      </c>
      <c r="H349" s="70" t="s">
        <v>556</v>
      </c>
      <c r="I349" s="67" t="s">
        <v>145</v>
      </c>
      <c r="J349" s="286">
        <v>1983</v>
      </c>
      <c r="K349" s="72" t="s">
        <v>155</v>
      </c>
      <c r="L349" s="73">
        <v>1</v>
      </c>
      <c r="M349" s="74" t="s">
        <v>147</v>
      </c>
      <c r="N349" s="75"/>
      <c r="O349" s="76"/>
      <c r="P349" s="97" t="s">
        <v>148</v>
      </c>
      <c r="Q349" s="78">
        <f>IF(P349="U",R349/1.2,R349)</f>
        <v>140</v>
      </c>
      <c r="R349" s="79">
        <v>140</v>
      </c>
      <c r="S349" s="80"/>
      <c r="T349" s="81"/>
      <c r="U349" s="82">
        <f>T349*Q349</f>
        <v>0</v>
      </c>
      <c r="V349" s="83">
        <f>T349*R349</f>
        <v>0</v>
      </c>
      <c r="W349" s="58"/>
      <c r="X349" s="84"/>
      <c r="Y349" s="85"/>
      <c r="Z349" s="86"/>
      <c r="AA349" s="87"/>
    </row>
    <row r="350" spans="1:27" ht="15.75" customHeight="1">
      <c r="A350" s="63" t="s">
        <v>131</v>
      </c>
      <c r="B350" s="64" t="s">
        <v>132</v>
      </c>
      <c r="C350" s="65" t="s">
        <v>133</v>
      </c>
      <c r="D350" s="66" t="s">
        <v>134</v>
      </c>
      <c r="E350" s="67" t="s">
        <v>40</v>
      </c>
      <c r="F350" s="68" t="s">
        <v>195</v>
      </c>
      <c r="G350" s="69" t="s">
        <v>555</v>
      </c>
      <c r="H350" s="70" t="s">
        <v>556</v>
      </c>
      <c r="I350" s="67" t="s">
        <v>145</v>
      </c>
      <c r="J350" s="286">
        <v>2000</v>
      </c>
      <c r="K350" s="72" t="s">
        <v>155</v>
      </c>
      <c r="L350" s="73">
        <v>1</v>
      </c>
      <c r="M350" s="74" t="s">
        <v>140</v>
      </c>
      <c r="N350" s="75"/>
      <c r="O350" s="76"/>
      <c r="P350" s="97" t="s">
        <v>148</v>
      </c>
      <c r="Q350" s="78">
        <f>IF(P350="U",R350/1.2,R350)</f>
        <v>165</v>
      </c>
      <c r="R350" s="79">
        <v>165</v>
      </c>
      <c r="S350" s="80"/>
      <c r="T350" s="81"/>
      <c r="U350" s="82">
        <f>T350*Q350</f>
        <v>0</v>
      </c>
      <c r="V350" s="83">
        <f>T350*R350</f>
        <v>0</v>
      </c>
      <c r="W350" s="58"/>
      <c r="X350" s="84"/>
      <c r="Y350" s="85"/>
      <c r="Z350" s="86"/>
      <c r="AA350" s="87"/>
    </row>
    <row r="351" spans="1:27" ht="15.75" customHeight="1">
      <c r="A351" s="63" t="s">
        <v>131</v>
      </c>
      <c r="B351" s="64" t="s">
        <v>132</v>
      </c>
      <c r="C351" s="65" t="s">
        <v>133</v>
      </c>
      <c r="D351" s="66" t="s">
        <v>134</v>
      </c>
      <c r="E351" s="67" t="s">
        <v>40</v>
      </c>
      <c r="F351" s="68" t="s">
        <v>195</v>
      </c>
      <c r="G351" s="69" t="s">
        <v>555</v>
      </c>
      <c r="H351" s="70" t="s">
        <v>556</v>
      </c>
      <c r="I351" s="67" t="s">
        <v>145</v>
      </c>
      <c r="J351" s="286">
        <v>2010</v>
      </c>
      <c r="K351" s="72" t="s">
        <v>155</v>
      </c>
      <c r="L351" s="73">
        <v>1</v>
      </c>
      <c r="M351" s="74" t="s">
        <v>140</v>
      </c>
      <c r="N351" s="75"/>
      <c r="O351" s="76"/>
      <c r="P351" s="97" t="s">
        <v>148</v>
      </c>
      <c r="Q351" s="78">
        <f>IF(P351="U",R351/1.2,R351)</f>
        <v>110</v>
      </c>
      <c r="R351" s="79">
        <v>110</v>
      </c>
      <c r="S351" s="80"/>
      <c r="T351" s="81"/>
      <c r="U351" s="82">
        <f>T351*Q351</f>
        <v>0</v>
      </c>
      <c r="V351" s="83">
        <f>T351*R351</f>
        <v>0</v>
      </c>
      <c r="W351" s="58"/>
      <c r="X351" s="84"/>
      <c r="Y351" s="85"/>
      <c r="Z351" s="86"/>
      <c r="AA351" s="87"/>
    </row>
    <row r="352" spans="1:27" ht="15.75" customHeight="1">
      <c r="A352" s="63" t="s">
        <v>131</v>
      </c>
      <c r="B352" s="64" t="s">
        <v>132</v>
      </c>
      <c r="C352" s="65" t="s">
        <v>133</v>
      </c>
      <c r="D352" s="66" t="s">
        <v>134</v>
      </c>
      <c r="E352" s="67" t="s">
        <v>40</v>
      </c>
      <c r="F352" s="68" t="s">
        <v>200</v>
      </c>
      <c r="G352" s="69" t="s">
        <v>201</v>
      </c>
      <c r="H352" s="70" t="s">
        <v>202</v>
      </c>
      <c r="I352" s="67" t="s">
        <v>145</v>
      </c>
      <c r="J352" s="286">
        <v>2011</v>
      </c>
      <c r="K352" s="72" t="s">
        <v>155</v>
      </c>
      <c r="L352" s="73">
        <v>9</v>
      </c>
      <c r="M352" s="74" t="s">
        <v>147</v>
      </c>
      <c r="N352" s="75"/>
      <c r="O352" s="76"/>
      <c r="P352" s="97" t="s">
        <v>148</v>
      </c>
      <c r="Q352" s="78">
        <f>IF(P352="U",R352/1.2,R352)</f>
        <v>120</v>
      </c>
      <c r="R352" s="79">
        <v>120</v>
      </c>
      <c r="S352" s="80"/>
      <c r="T352" s="81"/>
      <c r="U352" s="82">
        <f>T352*Q352</f>
        <v>0</v>
      </c>
      <c r="V352" s="83">
        <f>T352*R352</f>
        <v>0</v>
      </c>
      <c r="W352" s="58"/>
      <c r="X352" s="84"/>
      <c r="Y352" s="85"/>
      <c r="Z352" s="86"/>
      <c r="AA352" s="87"/>
    </row>
    <row r="353" spans="1:27" ht="15.75" customHeight="1">
      <c r="A353" s="63" t="s">
        <v>131</v>
      </c>
      <c r="B353" s="64" t="s">
        <v>132</v>
      </c>
      <c r="C353" s="65" t="s">
        <v>133</v>
      </c>
      <c r="D353" s="66" t="s">
        <v>134</v>
      </c>
      <c r="E353" s="67" t="s">
        <v>40</v>
      </c>
      <c r="F353" s="68" t="s">
        <v>200</v>
      </c>
      <c r="G353" s="69" t="s">
        <v>201</v>
      </c>
      <c r="H353" s="70" t="s">
        <v>202</v>
      </c>
      <c r="I353" s="67" t="s">
        <v>145</v>
      </c>
      <c r="J353" s="286">
        <v>2013</v>
      </c>
      <c r="K353" s="72" t="s">
        <v>155</v>
      </c>
      <c r="L353" s="73">
        <v>12</v>
      </c>
      <c r="M353" s="74" t="s">
        <v>147</v>
      </c>
      <c r="N353" s="75"/>
      <c r="O353" s="76"/>
      <c r="P353" s="77" t="s">
        <v>148</v>
      </c>
      <c r="Q353" s="78">
        <f>IF(P353="U",R353/1.2,R353)</f>
        <v>70</v>
      </c>
      <c r="R353" s="79">
        <v>70</v>
      </c>
      <c r="S353" s="80"/>
      <c r="T353" s="81"/>
      <c r="U353" s="82">
        <f>T353*Q353</f>
        <v>0</v>
      </c>
      <c r="V353" s="83">
        <f>T353*R353</f>
        <v>0</v>
      </c>
      <c r="W353" s="58"/>
      <c r="X353" s="84"/>
      <c r="Y353" s="85"/>
      <c r="Z353" s="86"/>
      <c r="AA353" s="87"/>
    </row>
    <row r="354" spans="1:27" ht="15.75" customHeight="1">
      <c r="A354" s="63" t="s">
        <v>131</v>
      </c>
      <c r="B354" s="64" t="s">
        <v>132</v>
      </c>
      <c r="C354" s="65" t="s">
        <v>133</v>
      </c>
      <c r="D354" s="66" t="s">
        <v>134</v>
      </c>
      <c r="E354" s="67" t="s">
        <v>40</v>
      </c>
      <c r="F354" s="68" t="s">
        <v>200</v>
      </c>
      <c r="G354" s="69" t="s">
        <v>838</v>
      </c>
      <c r="H354" s="70" t="s">
        <v>839</v>
      </c>
      <c r="I354" s="67" t="s">
        <v>145</v>
      </c>
      <c r="J354" s="286">
        <v>1998</v>
      </c>
      <c r="K354" s="72" t="s">
        <v>155</v>
      </c>
      <c r="L354" s="73">
        <v>7</v>
      </c>
      <c r="M354" s="74" t="s">
        <v>147</v>
      </c>
      <c r="N354" s="75"/>
      <c r="O354" s="76"/>
      <c r="P354" s="77" t="s">
        <v>148</v>
      </c>
      <c r="Q354" s="78">
        <f>IF(P354="U",R354/1.2,R354)</f>
        <v>45</v>
      </c>
      <c r="R354" s="79">
        <v>45</v>
      </c>
      <c r="S354" s="80"/>
      <c r="T354" s="81"/>
      <c r="U354" s="82">
        <f>T354*Q354</f>
        <v>0</v>
      </c>
      <c r="V354" s="83">
        <f>T354*R354</f>
        <v>0</v>
      </c>
      <c r="W354" s="58"/>
      <c r="X354" s="84"/>
      <c r="Y354" s="85"/>
      <c r="Z354" s="86"/>
      <c r="AA354" s="87"/>
    </row>
    <row r="355" spans="1:27" ht="15.75" customHeight="1">
      <c r="A355" s="63" t="s">
        <v>131</v>
      </c>
      <c r="B355" s="64" t="s">
        <v>132</v>
      </c>
      <c r="C355" s="65" t="s">
        <v>133</v>
      </c>
      <c r="D355" s="66" t="s">
        <v>134</v>
      </c>
      <c r="E355" s="67" t="s">
        <v>40</v>
      </c>
      <c r="F355" s="68" t="s">
        <v>200</v>
      </c>
      <c r="G355" s="69" t="s">
        <v>1014</v>
      </c>
      <c r="H355" s="70" t="s">
        <v>1015</v>
      </c>
      <c r="I355" s="67" t="s">
        <v>145</v>
      </c>
      <c r="J355" s="286">
        <v>2016</v>
      </c>
      <c r="K355" s="72" t="s">
        <v>155</v>
      </c>
      <c r="L355" s="73">
        <v>1</v>
      </c>
      <c r="M355" s="74" t="s">
        <v>140</v>
      </c>
      <c r="N355" s="75"/>
      <c r="O355" s="76"/>
      <c r="P355" s="77" t="s">
        <v>148</v>
      </c>
      <c r="Q355" s="78">
        <f>IF(P355="U",R355/1.2,R355)</f>
        <v>160</v>
      </c>
      <c r="R355" s="79">
        <v>160</v>
      </c>
      <c r="S355" s="80"/>
      <c r="T355" s="81"/>
      <c r="U355" s="82">
        <f>T355*Q355</f>
        <v>0</v>
      </c>
      <c r="V355" s="83">
        <f>T355*R355</f>
        <v>0</v>
      </c>
      <c r="W355" s="58"/>
      <c r="X355" s="84"/>
      <c r="Y355" s="85"/>
      <c r="Z355" s="86"/>
      <c r="AA355" s="87"/>
    </row>
    <row r="356" spans="1:27" ht="15.75" customHeight="1">
      <c r="A356" s="63" t="s">
        <v>131</v>
      </c>
      <c r="B356" s="64" t="s">
        <v>132</v>
      </c>
      <c r="C356" s="65" t="s">
        <v>133</v>
      </c>
      <c r="D356" s="66" t="s">
        <v>134</v>
      </c>
      <c r="E356" s="67" t="s">
        <v>40</v>
      </c>
      <c r="F356" s="68" t="s">
        <v>200</v>
      </c>
      <c r="G356" s="69" t="s">
        <v>859</v>
      </c>
      <c r="H356" s="70" t="s">
        <v>860</v>
      </c>
      <c r="I356" s="67" t="s">
        <v>145</v>
      </c>
      <c r="J356" s="286">
        <v>2012</v>
      </c>
      <c r="K356" s="72" t="s">
        <v>139</v>
      </c>
      <c r="L356" s="73">
        <v>3</v>
      </c>
      <c r="M356" s="74" t="s">
        <v>140</v>
      </c>
      <c r="N356" s="75"/>
      <c r="O356" s="76"/>
      <c r="P356" s="97" t="s">
        <v>148</v>
      </c>
      <c r="Q356" s="78">
        <f>IF(P356="U",R356/1.2,R356)</f>
        <v>190</v>
      </c>
      <c r="R356" s="79">
        <v>190</v>
      </c>
      <c r="S356" s="80"/>
      <c r="T356" s="81"/>
      <c r="U356" s="82">
        <f>T356*Q356</f>
        <v>0</v>
      </c>
      <c r="V356" s="83">
        <f>T356*R356</f>
        <v>0</v>
      </c>
      <c r="W356" s="58"/>
      <c r="X356" s="84"/>
      <c r="Y356" s="85"/>
      <c r="Z356" s="86"/>
      <c r="AA356" s="87"/>
    </row>
    <row r="357" spans="1:27" ht="15.75" customHeight="1">
      <c r="A357" s="63" t="s">
        <v>131</v>
      </c>
      <c r="B357" s="64" t="s">
        <v>132</v>
      </c>
      <c r="C357" s="65" t="s">
        <v>133</v>
      </c>
      <c r="D357" s="66" t="s">
        <v>134</v>
      </c>
      <c r="E357" s="67" t="s">
        <v>40</v>
      </c>
      <c r="F357" s="68" t="s">
        <v>200</v>
      </c>
      <c r="G357" s="69" t="s">
        <v>859</v>
      </c>
      <c r="H357" s="70" t="s">
        <v>860</v>
      </c>
      <c r="I357" s="67" t="s">
        <v>145</v>
      </c>
      <c r="J357" s="286">
        <v>2013</v>
      </c>
      <c r="K357" s="72" t="s">
        <v>139</v>
      </c>
      <c r="L357" s="73">
        <v>1</v>
      </c>
      <c r="M357" s="74" t="s">
        <v>140</v>
      </c>
      <c r="N357" s="75"/>
      <c r="O357" s="76"/>
      <c r="P357" s="97" t="s">
        <v>148</v>
      </c>
      <c r="Q357" s="78">
        <f>IF(P357="U",R357/1.2,R357)</f>
        <v>150</v>
      </c>
      <c r="R357" s="79">
        <v>150</v>
      </c>
      <c r="S357" s="80"/>
      <c r="T357" s="81"/>
      <c r="U357" s="82">
        <f>T357*Q357</f>
        <v>0</v>
      </c>
      <c r="V357" s="83">
        <f>T357*R357</f>
        <v>0</v>
      </c>
      <c r="W357" s="58"/>
      <c r="X357" s="84"/>
      <c r="Y357" s="85"/>
      <c r="Z357" s="86"/>
      <c r="AA357" s="87"/>
    </row>
    <row r="358" spans="1:27" ht="15.75" customHeight="1">
      <c r="A358" s="63" t="s">
        <v>131</v>
      </c>
      <c r="B358" s="64" t="s">
        <v>132</v>
      </c>
      <c r="C358" s="65" t="s">
        <v>133</v>
      </c>
      <c r="D358" s="66" t="s">
        <v>134</v>
      </c>
      <c r="E358" s="67" t="s">
        <v>40</v>
      </c>
      <c r="F358" s="68" t="s">
        <v>200</v>
      </c>
      <c r="G358" s="69" t="s">
        <v>859</v>
      </c>
      <c r="H358" s="70" t="s">
        <v>860</v>
      </c>
      <c r="I358" s="67" t="s">
        <v>145</v>
      </c>
      <c r="J358" s="286">
        <v>2015</v>
      </c>
      <c r="K358" s="72" t="s">
        <v>139</v>
      </c>
      <c r="L358" s="73">
        <v>1</v>
      </c>
      <c r="M358" s="74" t="s">
        <v>140</v>
      </c>
      <c r="N358" s="75"/>
      <c r="O358" s="76"/>
      <c r="P358" s="77" t="s">
        <v>148</v>
      </c>
      <c r="Q358" s="78">
        <f>IF(P358="U",R358/1.2,R358)</f>
        <v>180</v>
      </c>
      <c r="R358" s="79">
        <v>180</v>
      </c>
      <c r="S358" s="80"/>
      <c r="T358" s="81"/>
      <c r="U358" s="82">
        <f>T358*Q358</f>
        <v>0</v>
      </c>
      <c r="V358" s="83">
        <f>T358*R358</f>
        <v>0</v>
      </c>
      <c r="W358" s="58"/>
      <c r="X358" s="84"/>
      <c r="Y358" s="85"/>
      <c r="Z358" s="86"/>
      <c r="AA358" s="87"/>
    </row>
    <row r="359" spans="1:27" ht="15.75" customHeight="1">
      <c r="A359" s="63" t="s">
        <v>131</v>
      </c>
      <c r="B359" s="64" t="s">
        <v>132</v>
      </c>
      <c r="C359" s="65" t="s">
        <v>133</v>
      </c>
      <c r="D359" s="66" t="s">
        <v>134</v>
      </c>
      <c r="E359" s="67" t="s">
        <v>40</v>
      </c>
      <c r="F359" s="68" t="s">
        <v>200</v>
      </c>
      <c r="G359" s="69" t="s">
        <v>859</v>
      </c>
      <c r="H359" s="70" t="s">
        <v>860</v>
      </c>
      <c r="I359" s="67" t="s">
        <v>145</v>
      </c>
      <c r="J359" s="286">
        <v>2015</v>
      </c>
      <c r="K359" s="72" t="s">
        <v>146</v>
      </c>
      <c r="L359" s="73">
        <v>1</v>
      </c>
      <c r="M359" s="74" t="s">
        <v>140</v>
      </c>
      <c r="N359" s="75"/>
      <c r="O359" s="76"/>
      <c r="P359" s="77" t="s">
        <v>148</v>
      </c>
      <c r="Q359" s="78">
        <f>IF(P359="U",R359/1.2,R359)</f>
        <v>380</v>
      </c>
      <c r="R359" s="79">
        <v>380</v>
      </c>
      <c r="S359" s="80"/>
      <c r="T359" s="81"/>
      <c r="U359" s="82">
        <f>T359*Q359</f>
        <v>0</v>
      </c>
      <c r="V359" s="83">
        <f>T359*R359</f>
        <v>0</v>
      </c>
      <c r="W359" s="58"/>
      <c r="X359" s="84"/>
      <c r="Y359" s="85"/>
      <c r="Z359" s="86"/>
      <c r="AA359" s="87"/>
    </row>
    <row r="360" spans="1:27" ht="15.75" customHeight="1">
      <c r="A360" s="63" t="s">
        <v>131</v>
      </c>
      <c r="B360" s="64" t="s">
        <v>132</v>
      </c>
      <c r="C360" s="65" t="s">
        <v>133</v>
      </c>
      <c r="D360" s="66" t="s">
        <v>134</v>
      </c>
      <c r="E360" s="67" t="s">
        <v>40</v>
      </c>
      <c r="F360" s="68" t="s">
        <v>200</v>
      </c>
      <c r="G360" s="69" t="s">
        <v>859</v>
      </c>
      <c r="H360" s="70" t="s">
        <v>860</v>
      </c>
      <c r="I360" s="67" t="s">
        <v>145</v>
      </c>
      <c r="J360" s="286">
        <v>2015</v>
      </c>
      <c r="K360" s="72" t="s">
        <v>226</v>
      </c>
      <c r="L360" s="73">
        <v>1</v>
      </c>
      <c r="M360" s="74" t="s">
        <v>140</v>
      </c>
      <c r="N360" s="75"/>
      <c r="O360" s="76"/>
      <c r="P360" s="77" t="s">
        <v>148</v>
      </c>
      <c r="Q360" s="78">
        <f>IF(P360="U",R360/1.2,R360)</f>
        <v>820</v>
      </c>
      <c r="R360" s="79">
        <v>820</v>
      </c>
      <c r="S360" s="80"/>
      <c r="T360" s="81"/>
      <c r="U360" s="82">
        <f>T360*Q360</f>
        <v>0</v>
      </c>
      <c r="V360" s="83">
        <f>T360*R360</f>
        <v>0</v>
      </c>
      <c r="W360" s="58"/>
      <c r="X360" s="84"/>
      <c r="Y360" s="85"/>
      <c r="Z360" s="86"/>
      <c r="AA360" s="87"/>
    </row>
    <row r="361" spans="1:27" ht="15.75" customHeight="1">
      <c r="A361" s="63" t="s">
        <v>131</v>
      </c>
      <c r="B361" s="64" t="s">
        <v>132</v>
      </c>
      <c r="C361" s="65" t="s">
        <v>133</v>
      </c>
      <c r="D361" s="66" t="s">
        <v>134</v>
      </c>
      <c r="E361" s="67" t="s">
        <v>40</v>
      </c>
      <c r="F361" s="68" t="s">
        <v>200</v>
      </c>
      <c r="G361" s="69" t="s">
        <v>1624</v>
      </c>
      <c r="H361" s="70" t="s">
        <v>1625</v>
      </c>
      <c r="I361" s="67" t="s">
        <v>145</v>
      </c>
      <c r="J361" s="286">
        <v>2007</v>
      </c>
      <c r="K361" s="72" t="s">
        <v>155</v>
      </c>
      <c r="L361" s="73">
        <v>6</v>
      </c>
      <c r="M361" s="74" t="s">
        <v>147</v>
      </c>
      <c r="N361" s="75"/>
      <c r="O361" s="76"/>
      <c r="P361" s="77" t="s">
        <v>148</v>
      </c>
      <c r="Q361" s="78">
        <f>IF(P361="U",R361/1.2,R361)</f>
        <v>175</v>
      </c>
      <c r="R361" s="79">
        <v>175</v>
      </c>
      <c r="S361" s="80"/>
      <c r="T361" s="81"/>
      <c r="U361" s="82">
        <f>T361*Q361</f>
        <v>0</v>
      </c>
      <c r="V361" s="83">
        <f>T361*R361</f>
        <v>0</v>
      </c>
      <c r="W361" s="58"/>
      <c r="X361" s="84"/>
      <c r="Y361" s="85"/>
      <c r="Z361" s="86"/>
      <c r="AA361" s="87"/>
    </row>
    <row r="362" spans="1:27" ht="15.75" customHeight="1">
      <c r="A362" s="63" t="s">
        <v>131</v>
      </c>
      <c r="B362" s="64" t="s">
        <v>132</v>
      </c>
      <c r="C362" s="65" t="s">
        <v>133</v>
      </c>
      <c r="D362" s="66" t="s">
        <v>134</v>
      </c>
      <c r="E362" s="67" t="s">
        <v>40</v>
      </c>
      <c r="F362" s="68" t="s">
        <v>200</v>
      </c>
      <c r="G362" s="69" t="s">
        <v>203</v>
      </c>
      <c r="H362" s="70" t="s">
        <v>204</v>
      </c>
      <c r="I362" s="67" t="s">
        <v>145</v>
      </c>
      <c r="J362" s="286">
        <v>2001</v>
      </c>
      <c r="K362" s="72" t="s">
        <v>155</v>
      </c>
      <c r="L362" s="73">
        <v>4</v>
      </c>
      <c r="M362" s="74" t="s">
        <v>147</v>
      </c>
      <c r="N362" s="75"/>
      <c r="O362" s="76"/>
      <c r="P362" s="97" t="s">
        <v>148</v>
      </c>
      <c r="Q362" s="78">
        <f>IF(P362="U",R362/1.2,R362)</f>
        <v>200</v>
      </c>
      <c r="R362" s="79">
        <v>200</v>
      </c>
      <c r="S362" s="80"/>
      <c r="T362" s="81"/>
      <c r="U362" s="82">
        <f>T362*Q362</f>
        <v>0</v>
      </c>
      <c r="V362" s="83">
        <f>T362*R362</f>
        <v>0</v>
      </c>
      <c r="W362" s="58"/>
      <c r="X362" s="84"/>
      <c r="Y362" s="85"/>
      <c r="Z362" s="86"/>
      <c r="AA362" s="87"/>
    </row>
    <row r="363" spans="1:27" ht="15.75" customHeight="1">
      <c r="A363" s="63" t="s">
        <v>131</v>
      </c>
      <c r="B363" s="64" t="s">
        <v>132</v>
      </c>
      <c r="C363" s="65" t="s">
        <v>133</v>
      </c>
      <c r="D363" s="66" t="s">
        <v>134</v>
      </c>
      <c r="E363" s="67" t="s">
        <v>40</v>
      </c>
      <c r="F363" s="68" t="s">
        <v>200</v>
      </c>
      <c r="G363" s="69" t="s">
        <v>203</v>
      </c>
      <c r="H363" s="70" t="s">
        <v>204</v>
      </c>
      <c r="I363" s="67" t="s">
        <v>145</v>
      </c>
      <c r="J363" s="286">
        <v>2017</v>
      </c>
      <c r="K363" s="72" t="s">
        <v>155</v>
      </c>
      <c r="L363" s="73">
        <v>1</v>
      </c>
      <c r="M363" s="74" t="s">
        <v>140</v>
      </c>
      <c r="N363" s="75"/>
      <c r="O363" s="76"/>
      <c r="P363" s="77" t="s">
        <v>141</v>
      </c>
      <c r="Q363" s="78">
        <f>IF(P363="U",R363/1.2,R363)</f>
        <v>175</v>
      </c>
      <c r="R363" s="79">
        <v>210</v>
      </c>
      <c r="S363" s="80"/>
      <c r="T363" s="81"/>
      <c r="U363" s="82">
        <f>T363*Q363</f>
        <v>0</v>
      </c>
      <c r="V363" s="83">
        <f>T363*R363</f>
        <v>0</v>
      </c>
      <c r="W363" s="58"/>
      <c r="X363" s="84"/>
      <c r="Y363" s="85"/>
      <c r="Z363" s="86"/>
      <c r="AA363" s="87"/>
    </row>
    <row r="364" spans="1:27" ht="15.75" customHeight="1">
      <c r="A364" s="63" t="s">
        <v>131</v>
      </c>
      <c r="B364" s="64" t="s">
        <v>132</v>
      </c>
      <c r="C364" s="65" t="s">
        <v>133</v>
      </c>
      <c r="D364" s="66" t="s">
        <v>134</v>
      </c>
      <c r="E364" s="67" t="s">
        <v>40</v>
      </c>
      <c r="F364" s="68" t="s">
        <v>200</v>
      </c>
      <c r="G364" s="69" t="s">
        <v>205</v>
      </c>
      <c r="H364" s="70" t="s">
        <v>206</v>
      </c>
      <c r="I364" s="67" t="s">
        <v>145</v>
      </c>
      <c r="J364" s="286">
        <v>1993</v>
      </c>
      <c r="K364" s="72" t="s">
        <v>155</v>
      </c>
      <c r="L364" s="73">
        <v>1</v>
      </c>
      <c r="M364" s="74" t="s">
        <v>140</v>
      </c>
      <c r="N364" s="75"/>
      <c r="O364" s="76"/>
      <c r="P364" s="77" t="s">
        <v>148</v>
      </c>
      <c r="Q364" s="78">
        <f>IF(P364="U",R364/1.2,R364)</f>
        <v>120</v>
      </c>
      <c r="R364" s="79">
        <v>120</v>
      </c>
      <c r="S364" s="80"/>
      <c r="T364" s="81"/>
      <c r="U364" s="82">
        <f>T364*Q364</f>
        <v>0</v>
      </c>
      <c r="V364" s="83">
        <f>T364*R364</f>
        <v>0</v>
      </c>
      <c r="W364" s="58"/>
      <c r="X364" s="84"/>
      <c r="Y364" s="85"/>
      <c r="Z364" s="86"/>
      <c r="AA364" s="87"/>
    </row>
    <row r="365" spans="1:27" ht="15.75" customHeight="1">
      <c r="A365" s="63" t="s">
        <v>131</v>
      </c>
      <c r="B365" s="64" t="s">
        <v>132</v>
      </c>
      <c r="C365" s="65" t="s">
        <v>133</v>
      </c>
      <c r="D365" s="66" t="s">
        <v>134</v>
      </c>
      <c r="E365" s="67" t="s">
        <v>40</v>
      </c>
      <c r="F365" s="68" t="s">
        <v>200</v>
      </c>
      <c r="G365" s="69" t="s">
        <v>205</v>
      </c>
      <c r="H365" s="70" t="s">
        <v>206</v>
      </c>
      <c r="I365" s="67" t="s">
        <v>145</v>
      </c>
      <c r="J365" s="286">
        <v>2011</v>
      </c>
      <c r="K365" s="72" t="s">
        <v>146</v>
      </c>
      <c r="L365" s="73">
        <v>1</v>
      </c>
      <c r="M365" s="74" t="s">
        <v>147</v>
      </c>
      <c r="N365" s="75"/>
      <c r="O365" s="76"/>
      <c r="P365" s="97" t="s">
        <v>148</v>
      </c>
      <c r="Q365" s="78">
        <f>IF(P365="U",R365/1.2,R365)</f>
        <v>750</v>
      </c>
      <c r="R365" s="79">
        <v>750</v>
      </c>
      <c r="S365" s="80"/>
      <c r="T365" s="81"/>
      <c r="U365" s="82">
        <f>T365*Q365</f>
        <v>0</v>
      </c>
      <c r="V365" s="83">
        <f>T365*R365</f>
        <v>0</v>
      </c>
      <c r="W365" s="58"/>
      <c r="X365" s="84"/>
      <c r="Y365" s="85"/>
      <c r="Z365" s="86"/>
      <c r="AA365" s="87"/>
    </row>
    <row r="366" spans="1:27" ht="15.75" customHeight="1">
      <c r="A366" s="63" t="s">
        <v>131</v>
      </c>
      <c r="B366" s="64" t="s">
        <v>132</v>
      </c>
      <c r="C366" s="65" t="s">
        <v>133</v>
      </c>
      <c r="D366" s="66" t="s">
        <v>134</v>
      </c>
      <c r="E366" s="67" t="s">
        <v>40</v>
      </c>
      <c r="F366" s="68" t="s">
        <v>200</v>
      </c>
      <c r="G366" s="69" t="s">
        <v>205</v>
      </c>
      <c r="H366" s="70" t="s">
        <v>206</v>
      </c>
      <c r="I366" s="67" t="s">
        <v>145</v>
      </c>
      <c r="J366" s="286">
        <v>2012</v>
      </c>
      <c r="K366" s="72" t="s">
        <v>155</v>
      </c>
      <c r="L366" s="73">
        <v>6</v>
      </c>
      <c r="M366" s="74" t="s">
        <v>147</v>
      </c>
      <c r="N366" s="75"/>
      <c r="O366" s="76"/>
      <c r="P366" s="77" t="s">
        <v>148</v>
      </c>
      <c r="Q366" s="78">
        <f>IF(P366="U",R366/1.2,R366)</f>
        <v>165</v>
      </c>
      <c r="R366" s="79">
        <v>165</v>
      </c>
      <c r="S366" s="80"/>
      <c r="T366" s="81"/>
      <c r="U366" s="82">
        <f>T366*Q366</f>
        <v>0</v>
      </c>
      <c r="V366" s="83">
        <f>T366*R366</f>
        <v>0</v>
      </c>
      <c r="W366" s="58"/>
      <c r="X366" s="84"/>
      <c r="Y366" s="85"/>
      <c r="Z366" s="86"/>
      <c r="AA366" s="87"/>
    </row>
    <row r="367" spans="1:27" ht="15.75" customHeight="1">
      <c r="A367" s="63" t="s">
        <v>131</v>
      </c>
      <c r="B367" s="64" t="s">
        <v>132</v>
      </c>
      <c r="C367" s="65" t="s">
        <v>133</v>
      </c>
      <c r="D367" s="66" t="s">
        <v>134</v>
      </c>
      <c r="E367" s="67" t="s">
        <v>40</v>
      </c>
      <c r="F367" s="68" t="s">
        <v>200</v>
      </c>
      <c r="G367" s="69" t="s">
        <v>949</v>
      </c>
      <c r="H367" s="70" t="s">
        <v>950</v>
      </c>
      <c r="I367" s="67" t="s">
        <v>145</v>
      </c>
      <c r="J367" s="286">
        <v>2012</v>
      </c>
      <c r="K367" s="72" t="s">
        <v>155</v>
      </c>
      <c r="L367" s="73">
        <v>1</v>
      </c>
      <c r="M367" s="74" t="s">
        <v>140</v>
      </c>
      <c r="N367" s="75"/>
      <c r="O367" s="76"/>
      <c r="P367" s="77" t="s">
        <v>148</v>
      </c>
      <c r="Q367" s="78">
        <f>IF(P367="U",R367/1.2,R367)</f>
        <v>210</v>
      </c>
      <c r="R367" s="79">
        <v>210</v>
      </c>
      <c r="S367" s="80"/>
      <c r="T367" s="81"/>
      <c r="U367" s="82">
        <f>T367*Q367</f>
        <v>0</v>
      </c>
      <c r="V367" s="83">
        <f>T367*R367</f>
        <v>0</v>
      </c>
      <c r="W367" s="58"/>
      <c r="X367" s="84"/>
      <c r="Y367" s="85"/>
      <c r="Z367" s="86"/>
      <c r="AA367" s="87"/>
    </row>
    <row r="368" spans="1:27" ht="15.75" customHeight="1">
      <c r="A368" s="63" t="s">
        <v>131</v>
      </c>
      <c r="B368" s="64" t="s">
        <v>132</v>
      </c>
      <c r="C368" s="65" t="s">
        <v>133</v>
      </c>
      <c r="D368" s="66" t="s">
        <v>134</v>
      </c>
      <c r="E368" s="67" t="s">
        <v>40</v>
      </c>
      <c r="F368" s="68" t="s">
        <v>200</v>
      </c>
      <c r="G368" s="69" t="s">
        <v>1012</v>
      </c>
      <c r="H368" s="70" t="s">
        <v>1013</v>
      </c>
      <c r="I368" s="67" t="s">
        <v>145</v>
      </c>
      <c r="J368" s="286">
        <v>2012</v>
      </c>
      <c r="K368" s="72" t="s">
        <v>155</v>
      </c>
      <c r="L368" s="73">
        <v>1</v>
      </c>
      <c r="M368" s="74" t="s">
        <v>140</v>
      </c>
      <c r="N368" s="75"/>
      <c r="O368" s="76"/>
      <c r="P368" s="77" t="s">
        <v>148</v>
      </c>
      <c r="Q368" s="78">
        <f>IF(P368="U",R368/1.2,R368)</f>
        <v>50</v>
      </c>
      <c r="R368" s="79">
        <v>50</v>
      </c>
      <c r="S368" s="80"/>
      <c r="T368" s="81"/>
      <c r="U368" s="82">
        <f>T368*Q368</f>
        <v>0</v>
      </c>
      <c r="V368" s="83">
        <f>T368*R368</f>
        <v>0</v>
      </c>
      <c r="W368" s="58"/>
      <c r="X368" s="84"/>
      <c r="Y368" s="85"/>
      <c r="Z368" s="86"/>
      <c r="AA368" s="87"/>
    </row>
    <row r="369" spans="1:27" ht="15.75" customHeight="1">
      <c r="A369" s="63" t="s">
        <v>131</v>
      </c>
      <c r="B369" s="64" t="s">
        <v>132</v>
      </c>
      <c r="C369" s="65" t="s">
        <v>133</v>
      </c>
      <c r="D369" s="66" t="s">
        <v>134</v>
      </c>
      <c r="E369" s="67" t="s">
        <v>40</v>
      </c>
      <c r="F369" s="68" t="s">
        <v>200</v>
      </c>
      <c r="G369" s="69" t="s">
        <v>857</v>
      </c>
      <c r="H369" s="70" t="s">
        <v>858</v>
      </c>
      <c r="I369" s="67" t="s">
        <v>145</v>
      </c>
      <c r="J369" s="286">
        <v>2013</v>
      </c>
      <c r="K369" s="72" t="s">
        <v>139</v>
      </c>
      <c r="L369" s="73">
        <v>1</v>
      </c>
      <c r="M369" s="74" t="s">
        <v>140</v>
      </c>
      <c r="N369" s="75"/>
      <c r="O369" s="76"/>
      <c r="P369" s="77" t="s">
        <v>148</v>
      </c>
      <c r="Q369" s="78">
        <f>IF(P369="U",R369/1.2,R369)</f>
        <v>160</v>
      </c>
      <c r="R369" s="79">
        <v>160</v>
      </c>
      <c r="S369" s="80"/>
      <c r="T369" s="81"/>
      <c r="U369" s="82">
        <f>T369*Q369</f>
        <v>0</v>
      </c>
      <c r="V369" s="83">
        <f>T369*R369</f>
        <v>0</v>
      </c>
      <c r="W369" s="58"/>
      <c r="X369" s="84"/>
      <c r="Y369" s="85"/>
      <c r="Z369" s="86"/>
      <c r="AA369" s="87"/>
    </row>
    <row r="370" spans="1:27" ht="15.75" customHeight="1">
      <c r="A370" s="63" t="s">
        <v>131</v>
      </c>
      <c r="B370" s="64" t="s">
        <v>132</v>
      </c>
      <c r="C370" s="65" t="s">
        <v>133</v>
      </c>
      <c r="D370" s="66" t="s">
        <v>134</v>
      </c>
      <c r="E370" s="67" t="s">
        <v>40</v>
      </c>
      <c r="F370" s="68" t="s">
        <v>200</v>
      </c>
      <c r="G370" s="69" t="s">
        <v>1345</v>
      </c>
      <c r="H370" s="70" t="s">
        <v>1346</v>
      </c>
      <c r="I370" s="67" t="s">
        <v>145</v>
      </c>
      <c r="J370" s="286">
        <v>2018</v>
      </c>
      <c r="K370" s="72" t="s">
        <v>155</v>
      </c>
      <c r="L370" s="73">
        <v>1</v>
      </c>
      <c r="M370" s="74" t="s">
        <v>140</v>
      </c>
      <c r="N370" s="75"/>
      <c r="O370" s="76"/>
      <c r="P370" s="77" t="s">
        <v>141</v>
      </c>
      <c r="Q370" s="78">
        <f>IF(P370="U",R370/1.2,R370)</f>
        <v>3166.666666666667</v>
      </c>
      <c r="R370" s="79">
        <v>3800</v>
      </c>
      <c r="S370" s="80"/>
      <c r="T370" s="81"/>
      <c r="U370" s="82">
        <f>T370*Q370</f>
        <v>0</v>
      </c>
      <c r="V370" s="83">
        <f>T370*R370</f>
        <v>0</v>
      </c>
      <c r="W370" s="58"/>
      <c r="X370" s="84"/>
      <c r="Y370" s="85"/>
      <c r="Z370" s="86"/>
      <c r="AA370" s="87"/>
    </row>
    <row r="371" spans="1:27" ht="15.75" customHeight="1">
      <c r="A371" s="63" t="s">
        <v>131</v>
      </c>
      <c r="B371" s="64" t="s">
        <v>132</v>
      </c>
      <c r="C371" s="65" t="s">
        <v>133</v>
      </c>
      <c r="D371" s="66" t="s">
        <v>134</v>
      </c>
      <c r="E371" s="67" t="s">
        <v>40</v>
      </c>
      <c r="F371" s="68" t="s">
        <v>200</v>
      </c>
      <c r="G371" s="69" t="s">
        <v>207</v>
      </c>
      <c r="H371" s="70" t="s">
        <v>208</v>
      </c>
      <c r="I371" s="67" t="s">
        <v>145</v>
      </c>
      <c r="J371" s="286">
        <v>2010</v>
      </c>
      <c r="K371" s="72" t="s">
        <v>139</v>
      </c>
      <c r="L371" s="73">
        <v>3</v>
      </c>
      <c r="M371" s="74" t="s">
        <v>147</v>
      </c>
      <c r="N371" s="75"/>
      <c r="O371" s="76"/>
      <c r="P371" s="97" t="s">
        <v>148</v>
      </c>
      <c r="Q371" s="78">
        <f>IF(P371="U",R371/1.2,R371)</f>
        <v>195</v>
      </c>
      <c r="R371" s="79">
        <v>195</v>
      </c>
      <c r="S371" s="80"/>
      <c r="T371" s="81"/>
      <c r="U371" s="82">
        <f>T371*Q371</f>
        <v>0</v>
      </c>
      <c r="V371" s="83">
        <f>T371*R371</f>
        <v>0</v>
      </c>
      <c r="W371" s="58"/>
      <c r="X371" s="84"/>
      <c r="Y371" s="85"/>
      <c r="Z371" s="86"/>
      <c r="AA371" s="87"/>
    </row>
    <row r="372" spans="1:27" ht="15.75" customHeight="1">
      <c r="A372" s="63" t="s">
        <v>131</v>
      </c>
      <c r="B372" s="64" t="s">
        <v>132</v>
      </c>
      <c r="C372" s="65" t="s">
        <v>133</v>
      </c>
      <c r="D372" s="66" t="s">
        <v>134</v>
      </c>
      <c r="E372" s="67" t="s">
        <v>40</v>
      </c>
      <c r="F372" s="68" t="s">
        <v>200</v>
      </c>
      <c r="G372" s="69" t="s">
        <v>207</v>
      </c>
      <c r="H372" s="70" t="s">
        <v>208</v>
      </c>
      <c r="I372" s="67" t="s">
        <v>145</v>
      </c>
      <c r="J372" s="286">
        <v>2011</v>
      </c>
      <c r="K372" s="72" t="s">
        <v>155</v>
      </c>
      <c r="L372" s="73">
        <v>12</v>
      </c>
      <c r="M372" s="74" t="s">
        <v>147</v>
      </c>
      <c r="N372" s="75"/>
      <c r="O372" s="76"/>
      <c r="P372" s="77" t="s">
        <v>148</v>
      </c>
      <c r="Q372" s="78">
        <f>IF(P372="U",R372/1.2,R372)</f>
        <v>60</v>
      </c>
      <c r="R372" s="79">
        <v>60</v>
      </c>
      <c r="S372" s="80"/>
      <c r="T372" s="81"/>
      <c r="U372" s="82">
        <f>T372*Q372</f>
        <v>0</v>
      </c>
      <c r="V372" s="83">
        <f>T372*R372</f>
        <v>0</v>
      </c>
      <c r="W372" s="58"/>
      <c r="X372" s="84"/>
      <c r="Y372" s="85"/>
      <c r="Z372" s="86"/>
      <c r="AA372" s="87"/>
    </row>
    <row r="373" spans="1:27" ht="15.75" customHeight="1">
      <c r="A373" s="63" t="s">
        <v>131</v>
      </c>
      <c r="B373" s="64" t="s">
        <v>132</v>
      </c>
      <c r="C373" s="65" t="s">
        <v>133</v>
      </c>
      <c r="D373" s="66" t="s">
        <v>134</v>
      </c>
      <c r="E373" s="67" t="s">
        <v>40</v>
      </c>
      <c r="F373" s="68" t="s">
        <v>200</v>
      </c>
      <c r="G373" s="69" t="s">
        <v>1626</v>
      </c>
      <c r="H373" s="70" t="s">
        <v>1627</v>
      </c>
      <c r="I373" s="67" t="s">
        <v>145</v>
      </c>
      <c r="J373" s="286">
        <v>2005</v>
      </c>
      <c r="K373" s="72" t="s">
        <v>155</v>
      </c>
      <c r="L373" s="73">
        <v>3</v>
      </c>
      <c r="M373" s="74" t="s">
        <v>147</v>
      </c>
      <c r="N373" s="75"/>
      <c r="O373" s="76"/>
      <c r="P373" s="77" t="s">
        <v>148</v>
      </c>
      <c r="Q373" s="78">
        <f>IF(P373="U",R373/1.2,R373)</f>
        <v>75</v>
      </c>
      <c r="R373" s="79">
        <v>75</v>
      </c>
      <c r="S373" s="80"/>
      <c r="T373" s="81"/>
      <c r="U373" s="82">
        <f>T373*Q373</f>
        <v>0</v>
      </c>
      <c r="V373" s="83">
        <f>T373*R373</f>
        <v>0</v>
      </c>
      <c r="W373" s="58"/>
      <c r="X373" s="84"/>
      <c r="Y373" s="85"/>
      <c r="Z373" s="86"/>
      <c r="AA373" s="87"/>
    </row>
    <row r="374" spans="1:27" ht="15.75" customHeight="1">
      <c r="A374" s="63" t="s">
        <v>131</v>
      </c>
      <c r="B374" s="64" t="s">
        <v>132</v>
      </c>
      <c r="C374" s="65" t="s">
        <v>133</v>
      </c>
      <c r="D374" s="66" t="s">
        <v>134</v>
      </c>
      <c r="E374" s="67" t="s">
        <v>40</v>
      </c>
      <c r="F374" s="68" t="s">
        <v>200</v>
      </c>
      <c r="G374" s="69" t="s">
        <v>209</v>
      </c>
      <c r="H374" s="70" t="s">
        <v>210</v>
      </c>
      <c r="I374" s="67" t="s">
        <v>145</v>
      </c>
      <c r="J374" s="286">
        <v>1990</v>
      </c>
      <c r="K374" s="72" t="s">
        <v>155</v>
      </c>
      <c r="L374" s="73">
        <v>1</v>
      </c>
      <c r="M374" s="74" t="s">
        <v>140</v>
      </c>
      <c r="N374" s="75"/>
      <c r="O374" s="76"/>
      <c r="P374" s="77" t="s">
        <v>148</v>
      </c>
      <c r="Q374" s="78">
        <f>IF(P374="U",R374/1.2,R374)</f>
        <v>390</v>
      </c>
      <c r="R374" s="79">
        <v>390</v>
      </c>
      <c r="S374" s="80"/>
      <c r="T374" s="81"/>
      <c r="U374" s="82">
        <f>T374*Q374</f>
        <v>0</v>
      </c>
      <c r="V374" s="83">
        <f>T374*R374</f>
        <v>0</v>
      </c>
      <c r="W374" s="58"/>
      <c r="X374" s="84"/>
      <c r="Y374" s="85"/>
      <c r="Z374" s="86"/>
      <c r="AA374" s="87"/>
    </row>
    <row r="375" spans="1:27" ht="15.75" customHeight="1">
      <c r="A375" s="63" t="s">
        <v>131</v>
      </c>
      <c r="B375" s="64" t="s">
        <v>132</v>
      </c>
      <c r="C375" s="65" t="s">
        <v>133</v>
      </c>
      <c r="D375" s="66" t="s">
        <v>134</v>
      </c>
      <c r="E375" s="67" t="s">
        <v>40</v>
      </c>
      <c r="F375" s="68" t="s">
        <v>200</v>
      </c>
      <c r="G375" s="69" t="s">
        <v>209</v>
      </c>
      <c r="H375" s="70" t="s">
        <v>210</v>
      </c>
      <c r="I375" s="67" t="s">
        <v>145</v>
      </c>
      <c r="J375" s="286">
        <v>2006</v>
      </c>
      <c r="K375" s="72" t="s">
        <v>155</v>
      </c>
      <c r="L375" s="73">
        <v>6</v>
      </c>
      <c r="M375" s="74" t="s">
        <v>147</v>
      </c>
      <c r="N375" s="75"/>
      <c r="O375" s="76"/>
      <c r="P375" s="77" t="s">
        <v>148</v>
      </c>
      <c r="Q375" s="78">
        <f>IF(P375="U",R375/1.2,R375)</f>
        <v>220</v>
      </c>
      <c r="R375" s="79">
        <v>220</v>
      </c>
      <c r="S375" s="80"/>
      <c r="T375" s="81"/>
      <c r="U375" s="82">
        <f>T375*Q375</f>
        <v>0</v>
      </c>
      <c r="V375" s="83">
        <f>T375*R375</f>
        <v>0</v>
      </c>
      <c r="W375" s="58"/>
      <c r="X375" s="84"/>
      <c r="Y375" s="85"/>
      <c r="Z375" s="86"/>
      <c r="AA375" s="87"/>
    </row>
    <row r="376" spans="1:27" ht="15.75" customHeight="1">
      <c r="A376" s="63" t="s">
        <v>131</v>
      </c>
      <c r="B376" s="64" t="s">
        <v>132</v>
      </c>
      <c r="C376" s="65" t="s">
        <v>133</v>
      </c>
      <c r="D376" s="66" t="s">
        <v>134</v>
      </c>
      <c r="E376" s="67" t="s">
        <v>40</v>
      </c>
      <c r="F376" s="68" t="s">
        <v>200</v>
      </c>
      <c r="G376" s="69" t="s">
        <v>209</v>
      </c>
      <c r="H376" s="70" t="s">
        <v>210</v>
      </c>
      <c r="I376" s="67" t="s">
        <v>145</v>
      </c>
      <c r="J376" s="286">
        <v>2006</v>
      </c>
      <c r="K376" s="72" t="s">
        <v>146</v>
      </c>
      <c r="L376" s="73">
        <v>1</v>
      </c>
      <c r="M376" s="74" t="s">
        <v>147</v>
      </c>
      <c r="N376" s="75"/>
      <c r="O376" s="76"/>
      <c r="P376" s="97" t="s">
        <v>148</v>
      </c>
      <c r="Q376" s="78">
        <f>IF(P376="U",R376/1.2,R376)</f>
        <v>990</v>
      </c>
      <c r="R376" s="79">
        <v>990</v>
      </c>
      <c r="S376" s="80"/>
      <c r="T376" s="81"/>
      <c r="U376" s="82">
        <f>T376*Q376</f>
        <v>0</v>
      </c>
      <c r="V376" s="83">
        <f>T376*R376</f>
        <v>0</v>
      </c>
      <c r="W376" s="58"/>
      <c r="X376" s="84"/>
      <c r="Y376" s="85"/>
      <c r="Z376" s="86"/>
      <c r="AA376" s="87"/>
    </row>
    <row r="377" spans="1:27" ht="15.75" customHeight="1">
      <c r="A377" s="63" t="s">
        <v>131</v>
      </c>
      <c r="B377" s="64" t="s">
        <v>132</v>
      </c>
      <c r="C377" s="65" t="s">
        <v>133</v>
      </c>
      <c r="D377" s="66" t="s">
        <v>134</v>
      </c>
      <c r="E377" s="67" t="s">
        <v>40</v>
      </c>
      <c r="F377" s="68" t="s">
        <v>200</v>
      </c>
      <c r="G377" s="69" t="s">
        <v>209</v>
      </c>
      <c r="H377" s="70" t="s">
        <v>210</v>
      </c>
      <c r="I377" s="67" t="s">
        <v>145</v>
      </c>
      <c r="J377" s="286">
        <v>2016</v>
      </c>
      <c r="K377" s="72" t="s">
        <v>155</v>
      </c>
      <c r="L377" s="73">
        <v>1</v>
      </c>
      <c r="M377" s="74" t="s">
        <v>140</v>
      </c>
      <c r="N377" s="75"/>
      <c r="O377" s="76"/>
      <c r="P377" s="77" t="s">
        <v>148</v>
      </c>
      <c r="Q377" s="78">
        <f>IF(P377="U",R377/1.2,R377)</f>
        <v>300</v>
      </c>
      <c r="R377" s="79">
        <v>300</v>
      </c>
      <c r="S377" s="80"/>
      <c r="T377" s="81"/>
      <c r="U377" s="82">
        <f>T377*Q377</f>
        <v>0</v>
      </c>
      <c r="V377" s="83">
        <f>T377*R377</f>
        <v>0</v>
      </c>
      <c r="W377" s="58"/>
      <c r="X377" s="84"/>
      <c r="Y377" s="85"/>
      <c r="Z377" s="86"/>
      <c r="AA377" s="87"/>
    </row>
    <row r="378" spans="1:27" ht="15.75" customHeight="1">
      <c r="A378" s="63" t="s">
        <v>131</v>
      </c>
      <c r="B378" s="64" t="s">
        <v>132</v>
      </c>
      <c r="C378" s="65" t="s">
        <v>133</v>
      </c>
      <c r="D378" s="66" t="s">
        <v>134</v>
      </c>
      <c r="E378" s="67" t="s">
        <v>40</v>
      </c>
      <c r="F378" s="68" t="s">
        <v>200</v>
      </c>
      <c r="G378" s="69" t="s">
        <v>209</v>
      </c>
      <c r="H378" s="70" t="s">
        <v>210</v>
      </c>
      <c r="I378" s="67" t="s">
        <v>145</v>
      </c>
      <c r="J378" s="286">
        <v>2018</v>
      </c>
      <c r="K378" s="72" t="s">
        <v>155</v>
      </c>
      <c r="L378" s="73">
        <v>1</v>
      </c>
      <c r="M378" s="74" t="s">
        <v>140</v>
      </c>
      <c r="N378" s="75"/>
      <c r="O378" s="76"/>
      <c r="P378" s="77" t="s">
        <v>148</v>
      </c>
      <c r="Q378" s="78">
        <f>IF(P378="U",R378/1.2,R378)</f>
        <v>320</v>
      </c>
      <c r="R378" s="79">
        <v>320</v>
      </c>
      <c r="S378" s="80"/>
      <c r="T378" s="81"/>
      <c r="U378" s="82">
        <f>T378*Q378</f>
        <v>0</v>
      </c>
      <c r="V378" s="83">
        <f>T378*R378</f>
        <v>0</v>
      </c>
      <c r="W378" s="58"/>
      <c r="X378" s="84"/>
      <c r="Y378" s="85"/>
      <c r="Z378" s="86"/>
      <c r="AA378" s="87"/>
    </row>
    <row r="379" spans="1:27" ht="15.75" customHeight="1">
      <c r="A379" s="63" t="s">
        <v>131</v>
      </c>
      <c r="B379" s="64" t="s">
        <v>132</v>
      </c>
      <c r="C379" s="65" t="s">
        <v>133</v>
      </c>
      <c r="D379" s="66" t="s">
        <v>134</v>
      </c>
      <c r="E379" s="67" t="s">
        <v>40</v>
      </c>
      <c r="F379" s="68" t="s">
        <v>200</v>
      </c>
      <c r="G379" s="69" t="s">
        <v>209</v>
      </c>
      <c r="H379" s="70" t="s">
        <v>210</v>
      </c>
      <c r="I379" s="67" t="s">
        <v>145</v>
      </c>
      <c r="J379" s="286">
        <v>2020</v>
      </c>
      <c r="K379" s="72" t="s">
        <v>155</v>
      </c>
      <c r="L379" s="73">
        <v>1</v>
      </c>
      <c r="M379" s="74" t="s">
        <v>140</v>
      </c>
      <c r="N379" s="75"/>
      <c r="O379" s="76"/>
      <c r="P379" s="77" t="s">
        <v>148</v>
      </c>
      <c r="Q379" s="78">
        <f>IF(P379="U",R379/1.2,R379)</f>
        <v>300</v>
      </c>
      <c r="R379" s="79">
        <v>300</v>
      </c>
      <c r="S379" s="80"/>
      <c r="T379" s="81"/>
      <c r="U379" s="82">
        <f>T379*Q379</f>
        <v>0</v>
      </c>
      <c r="V379" s="83">
        <f>T379*R379</f>
        <v>0</v>
      </c>
      <c r="W379" s="58"/>
      <c r="X379" s="84"/>
      <c r="Y379" s="85"/>
      <c r="Z379" s="86"/>
      <c r="AA379" s="87"/>
    </row>
    <row r="380" spans="1:27" ht="15.75" customHeight="1">
      <c r="A380" s="63" t="s">
        <v>131</v>
      </c>
      <c r="B380" s="64" t="s">
        <v>132</v>
      </c>
      <c r="C380" s="65" t="s">
        <v>133</v>
      </c>
      <c r="D380" s="66" t="s">
        <v>134</v>
      </c>
      <c r="E380" s="67" t="s">
        <v>40</v>
      </c>
      <c r="F380" s="68" t="s">
        <v>200</v>
      </c>
      <c r="G380" s="69" t="s">
        <v>569</v>
      </c>
      <c r="H380" s="70" t="s">
        <v>570</v>
      </c>
      <c r="I380" s="67" t="s">
        <v>145</v>
      </c>
      <c r="J380" s="286">
        <v>1983</v>
      </c>
      <c r="K380" s="72" t="s">
        <v>155</v>
      </c>
      <c r="L380" s="73">
        <v>1</v>
      </c>
      <c r="M380" s="74" t="s">
        <v>140</v>
      </c>
      <c r="N380" s="75"/>
      <c r="O380" s="76"/>
      <c r="P380" s="77" t="s">
        <v>148</v>
      </c>
      <c r="Q380" s="78">
        <f>IF(P380="U",R380/1.2,R380)</f>
        <v>230</v>
      </c>
      <c r="R380" s="79">
        <v>230</v>
      </c>
      <c r="S380" s="80"/>
      <c r="T380" s="81"/>
      <c r="U380" s="82">
        <f>T380*Q380</f>
        <v>0</v>
      </c>
      <c r="V380" s="83">
        <f>T380*R380</f>
        <v>0</v>
      </c>
      <c r="W380" s="58"/>
      <c r="X380" s="84"/>
      <c r="Y380" s="85"/>
      <c r="Z380" s="86"/>
      <c r="AA380" s="87"/>
    </row>
    <row r="381" spans="1:27" ht="15.75" customHeight="1">
      <c r="A381" s="63" t="s">
        <v>131</v>
      </c>
      <c r="B381" s="64" t="s">
        <v>132</v>
      </c>
      <c r="C381" s="65" t="s">
        <v>133</v>
      </c>
      <c r="D381" s="66" t="s">
        <v>134</v>
      </c>
      <c r="E381" s="67" t="s">
        <v>40</v>
      </c>
      <c r="F381" s="68" t="s">
        <v>200</v>
      </c>
      <c r="G381" s="69" t="s">
        <v>569</v>
      </c>
      <c r="H381" s="70" t="s">
        <v>570</v>
      </c>
      <c r="I381" s="67" t="s">
        <v>145</v>
      </c>
      <c r="J381" s="286">
        <v>2005</v>
      </c>
      <c r="K381" s="72" t="s">
        <v>155</v>
      </c>
      <c r="L381" s="73">
        <v>4</v>
      </c>
      <c r="M381" s="74" t="s">
        <v>147</v>
      </c>
      <c r="N381" s="75"/>
      <c r="O381" s="76"/>
      <c r="P381" s="97" t="s">
        <v>148</v>
      </c>
      <c r="Q381" s="78">
        <f>IF(P381="U",R381/1.2,R381)</f>
        <v>320</v>
      </c>
      <c r="R381" s="79">
        <v>320</v>
      </c>
      <c r="S381" s="80"/>
      <c r="T381" s="81"/>
      <c r="U381" s="82">
        <f>T381*Q381</f>
        <v>0</v>
      </c>
      <c r="V381" s="83">
        <f>T381*R381</f>
        <v>0</v>
      </c>
      <c r="W381" s="58"/>
      <c r="X381" s="84"/>
      <c r="Y381" s="85"/>
      <c r="Z381" s="86"/>
      <c r="AA381" s="87"/>
    </row>
    <row r="382" spans="1:27" ht="15.75" customHeight="1">
      <c r="A382" s="63" t="s">
        <v>131</v>
      </c>
      <c r="B382" s="64" t="s">
        <v>132</v>
      </c>
      <c r="C382" s="65" t="s">
        <v>133</v>
      </c>
      <c r="D382" s="66" t="s">
        <v>134</v>
      </c>
      <c r="E382" s="67" t="s">
        <v>40</v>
      </c>
      <c r="F382" s="68" t="s">
        <v>200</v>
      </c>
      <c r="G382" s="69" t="s">
        <v>569</v>
      </c>
      <c r="H382" s="70" t="s">
        <v>570</v>
      </c>
      <c r="I382" s="67" t="s">
        <v>145</v>
      </c>
      <c r="J382" s="286">
        <v>2008</v>
      </c>
      <c r="K382" s="72" t="s">
        <v>155</v>
      </c>
      <c r="L382" s="73">
        <v>3</v>
      </c>
      <c r="M382" s="74" t="s">
        <v>140</v>
      </c>
      <c r="N382" s="75"/>
      <c r="O382" s="76"/>
      <c r="P382" s="97" t="s">
        <v>148</v>
      </c>
      <c r="Q382" s="78">
        <f>IF(P382="U",R382/1.2,R382)</f>
        <v>190</v>
      </c>
      <c r="R382" s="79">
        <v>190</v>
      </c>
      <c r="S382" s="80"/>
      <c r="T382" s="81"/>
      <c r="U382" s="82">
        <f>T382*Q382</f>
        <v>0</v>
      </c>
      <c r="V382" s="83">
        <f>T382*R382</f>
        <v>0</v>
      </c>
      <c r="W382" s="58"/>
      <c r="X382" s="84"/>
      <c r="Y382" s="85"/>
      <c r="Z382" s="86"/>
      <c r="AA382" s="87"/>
    </row>
    <row r="383" spans="1:27" ht="15.75" customHeight="1">
      <c r="A383" s="63" t="s">
        <v>131</v>
      </c>
      <c r="B383" s="64" t="s">
        <v>132</v>
      </c>
      <c r="C383" s="65" t="s">
        <v>133</v>
      </c>
      <c r="D383" s="66" t="s">
        <v>134</v>
      </c>
      <c r="E383" s="67" t="s">
        <v>40</v>
      </c>
      <c r="F383" s="68" t="s">
        <v>200</v>
      </c>
      <c r="G383" s="69" t="s">
        <v>569</v>
      </c>
      <c r="H383" s="70" t="s">
        <v>570</v>
      </c>
      <c r="I383" s="67" t="s">
        <v>145</v>
      </c>
      <c r="J383" s="286">
        <v>2008</v>
      </c>
      <c r="K383" s="72" t="s">
        <v>155</v>
      </c>
      <c r="L383" s="73">
        <v>6</v>
      </c>
      <c r="M383" s="74" t="s">
        <v>147</v>
      </c>
      <c r="N383" s="75"/>
      <c r="O383" s="76"/>
      <c r="P383" s="77" t="s">
        <v>148</v>
      </c>
      <c r="Q383" s="78">
        <f>IF(P383="U",R383/1.2,R383)</f>
        <v>190</v>
      </c>
      <c r="R383" s="79">
        <v>190</v>
      </c>
      <c r="S383" s="80"/>
      <c r="T383" s="81"/>
      <c r="U383" s="82">
        <f>T383*Q383</f>
        <v>0</v>
      </c>
      <c r="V383" s="83">
        <f>T383*R383</f>
        <v>0</v>
      </c>
      <c r="W383" s="58"/>
      <c r="X383" s="84"/>
      <c r="Y383" s="85"/>
      <c r="Z383" s="86"/>
      <c r="AA383" s="87"/>
    </row>
    <row r="384" spans="1:27" ht="15.75" customHeight="1">
      <c r="A384" s="63" t="s">
        <v>131</v>
      </c>
      <c r="B384" s="64" t="s">
        <v>132</v>
      </c>
      <c r="C384" s="65" t="s">
        <v>133</v>
      </c>
      <c r="D384" s="66" t="s">
        <v>134</v>
      </c>
      <c r="E384" s="67" t="s">
        <v>40</v>
      </c>
      <c r="F384" s="68" t="s">
        <v>183</v>
      </c>
      <c r="G384" s="69" t="s">
        <v>524</v>
      </c>
      <c r="H384" s="70" t="s">
        <v>526</v>
      </c>
      <c r="I384" s="67" t="s">
        <v>145</v>
      </c>
      <c r="J384" s="286">
        <v>1988</v>
      </c>
      <c r="K384" s="72" t="s">
        <v>155</v>
      </c>
      <c r="L384" s="73">
        <v>8</v>
      </c>
      <c r="M384" s="74" t="s">
        <v>140</v>
      </c>
      <c r="N384" s="75"/>
      <c r="O384" s="76"/>
      <c r="P384" s="97" t="s">
        <v>148</v>
      </c>
      <c r="Q384" s="78">
        <f>IF(P384="U",R384/1.2,R384)</f>
        <v>480</v>
      </c>
      <c r="R384" s="79">
        <v>480</v>
      </c>
      <c r="S384" s="80"/>
      <c r="T384" s="81"/>
      <c r="U384" s="82">
        <f>T384*Q384</f>
        <v>0</v>
      </c>
      <c r="V384" s="83">
        <f>T384*R384</f>
        <v>0</v>
      </c>
      <c r="W384" s="58"/>
      <c r="X384" s="84"/>
      <c r="Y384" s="85"/>
      <c r="Z384" s="86"/>
      <c r="AA384" s="87"/>
    </row>
    <row r="385" spans="1:27" ht="15.75" customHeight="1">
      <c r="A385" s="63" t="s">
        <v>131</v>
      </c>
      <c r="B385" s="64" t="s">
        <v>132</v>
      </c>
      <c r="C385" s="65" t="s">
        <v>133</v>
      </c>
      <c r="D385" s="66" t="s">
        <v>134</v>
      </c>
      <c r="E385" s="67" t="s">
        <v>40</v>
      </c>
      <c r="F385" s="68" t="s">
        <v>183</v>
      </c>
      <c r="G385" s="69" t="s">
        <v>524</v>
      </c>
      <c r="H385" s="70" t="s">
        <v>526</v>
      </c>
      <c r="I385" s="67" t="s">
        <v>145</v>
      </c>
      <c r="J385" s="286">
        <v>2012</v>
      </c>
      <c r="K385" s="72" t="s">
        <v>139</v>
      </c>
      <c r="L385" s="73">
        <v>1</v>
      </c>
      <c r="M385" s="74" t="s">
        <v>140</v>
      </c>
      <c r="N385" s="75"/>
      <c r="O385" s="76"/>
      <c r="P385" s="77" t="s">
        <v>148</v>
      </c>
      <c r="Q385" s="78">
        <f>IF(P385="U",R385/1.2,R385)</f>
        <v>1100</v>
      </c>
      <c r="R385" s="79">
        <v>1100</v>
      </c>
      <c r="S385" s="80"/>
      <c r="T385" s="81"/>
      <c r="U385" s="82">
        <f>T385*Q385</f>
        <v>0</v>
      </c>
      <c r="V385" s="83">
        <f>T385*R385</f>
        <v>0</v>
      </c>
      <c r="W385" s="58"/>
      <c r="X385" s="84"/>
      <c r="Y385" s="85"/>
      <c r="Z385" s="86"/>
      <c r="AA385" s="87"/>
    </row>
    <row r="386" spans="1:27" ht="15.75" customHeight="1">
      <c r="A386" s="63" t="s">
        <v>131</v>
      </c>
      <c r="B386" s="64" t="s">
        <v>132</v>
      </c>
      <c r="C386" s="65" t="s">
        <v>133</v>
      </c>
      <c r="D386" s="66" t="s">
        <v>134</v>
      </c>
      <c r="E386" s="67" t="s">
        <v>40</v>
      </c>
      <c r="F386" s="68" t="s">
        <v>183</v>
      </c>
      <c r="G386" s="69" t="s">
        <v>524</v>
      </c>
      <c r="H386" s="70" t="s">
        <v>526</v>
      </c>
      <c r="I386" s="67" t="s">
        <v>145</v>
      </c>
      <c r="J386" s="286">
        <v>2013</v>
      </c>
      <c r="K386" s="72" t="s">
        <v>155</v>
      </c>
      <c r="L386" s="73">
        <v>1</v>
      </c>
      <c r="M386" s="74" t="s">
        <v>140</v>
      </c>
      <c r="N386" s="75"/>
      <c r="O386" s="76"/>
      <c r="P386" s="77" t="s">
        <v>148</v>
      </c>
      <c r="Q386" s="78">
        <f>IF(P386="U",R386/1.2,R386)</f>
        <v>360</v>
      </c>
      <c r="R386" s="79">
        <v>360</v>
      </c>
      <c r="S386" s="80"/>
      <c r="T386" s="81"/>
      <c r="U386" s="82">
        <f>T386*Q386</f>
        <v>0</v>
      </c>
      <c r="V386" s="83">
        <f>T386*R386</f>
        <v>0</v>
      </c>
      <c r="W386" s="58"/>
      <c r="X386" s="84"/>
      <c r="Y386" s="85"/>
      <c r="Z386" s="86"/>
      <c r="AA386" s="87"/>
    </row>
    <row r="387" spans="1:27" ht="15.75" customHeight="1">
      <c r="A387" s="63" t="s">
        <v>131</v>
      </c>
      <c r="B387" s="64" t="s">
        <v>132</v>
      </c>
      <c r="C387" s="65" t="s">
        <v>133</v>
      </c>
      <c r="D387" s="66" t="s">
        <v>134</v>
      </c>
      <c r="E387" s="67" t="s">
        <v>40</v>
      </c>
      <c r="F387" s="68" t="s">
        <v>183</v>
      </c>
      <c r="G387" s="69" t="s">
        <v>524</v>
      </c>
      <c r="H387" s="70" t="s">
        <v>526</v>
      </c>
      <c r="I387" s="67" t="s">
        <v>145</v>
      </c>
      <c r="J387" s="286">
        <v>2016</v>
      </c>
      <c r="K387" s="72" t="s">
        <v>155</v>
      </c>
      <c r="L387" s="73">
        <v>1</v>
      </c>
      <c r="M387" s="74" t="s">
        <v>140</v>
      </c>
      <c r="N387" s="75"/>
      <c r="O387" s="76"/>
      <c r="P387" s="77" t="s">
        <v>148</v>
      </c>
      <c r="Q387" s="78">
        <f>IF(P387="U",R387/1.2,R387)</f>
        <v>870</v>
      </c>
      <c r="R387" s="79">
        <v>870</v>
      </c>
      <c r="S387" s="80"/>
      <c r="T387" s="81"/>
      <c r="U387" s="82">
        <f>T387*Q387</f>
        <v>0</v>
      </c>
      <c r="V387" s="83">
        <f>T387*R387</f>
        <v>0</v>
      </c>
      <c r="W387" s="58"/>
      <c r="X387" s="84"/>
      <c r="Y387" s="85"/>
      <c r="Z387" s="86"/>
      <c r="AA387" s="87"/>
    </row>
    <row r="388" spans="1:27" ht="15.75" customHeight="1">
      <c r="A388" s="63" t="s">
        <v>131</v>
      </c>
      <c r="B388" s="64" t="s">
        <v>132</v>
      </c>
      <c r="C388" s="65" t="s">
        <v>133</v>
      </c>
      <c r="D388" s="66" t="s">
        <v>134</v>
      </c>
      <c r="E388" s="67" t="s">
        <v>40</v>
      </c>
      <c r="F388" s="68" t="s">
        <v>183</v>
      </c>
      <c r="G388" s="69" t="s">
        <v>524</v>
      </c>
      <c r="H388" s="70" t="s">
        <v>526</v>
      </c>
      <c r="I388" s="67" t="s">
        <v>145</v>
      </c>
      <c r="J388" s="286">
        <v>2016</v>
      </c>
      <c r="K388" s="72" t="s">
        <v>155</v>
      </c>
      <c r="L388" s="73">
        <v>1</v>
      </c>
      <c r="M388" s="74" t="s">
        <v>140</v>
      </c>
      <c r="N388" s="75"/>
      <c r="O388" s="76"/>
      <c r="P388" s="77" t="s">
        <v>141</v>
      </c>
      <c r="Q388" s="78">
        <f>IF(P388="U",R388/1.2,R388)</f>
        <v>725</v>
      </c>
      <c r="R388" s="79">
        <v>870</v>
      </c>
      <c r="S388" s="80"/>
      <c r="T388" s="81"/>
      <c r="U388" s="82">
        <f>T388*Q388</f>
        <v>0</v>
      </c>
      <c r="V388" s="83">
        <f>T388*R388</f>
        <v>0</v>
      </c>
      <c r="W388" s="58"/>
      <c r="X388" s="84"/>
      <c r="Y388" s="85"/>
      <c r="Z388" s="86"/>
      <c r="AA388" s="87"/>
    </row>
    <row r="389" spans="1:27" ht="15.75" customHeight="1">
      <c r="A389" s="63" t="s">
        <v>131</v>
      </c>
      <c r="B389" s="64" t="s">
        <v>132</v>
      </c>
      <c r="C389" s="65" t="s">
        <v>133</v>
      </c>
      <c r="D389" s="66" t="s">
        <v>134</v>
      </c>
      <c r="E389" s="67" t="s">
        <v>40</v>
      </c>
      <c r="F389" s="68" t="s">
        <v>183</v>
      </c>
      <c r="G389" s="69" t="s">
        <v>524</v>
      </c>
      <c r="H389" s="70" t="s">
        <v>525</v>
      </c>
      <c r="I389" s="67" t="s">
        <v>145</v>
      </c>
      <c r="J389" s="286">
        <v>2011</v>
      </c>
      <c r="K389" s="72" t="s">
        <v>139</v>
      </c>
      <c r="L389" s="73">
        <v>2</v>
      </c>
      <c r="M389" s="74" t="s">
        <v>140</v>
      </c>
      <c r="N389" s="75"/>
      <c r="O389" s="76"/>
      <c r="P389" s="77" t="s">
        <v>148</v>
      </c>
      <c r="Q389" s="78">
        <f>IF(P389="U",R389/1.2,R389)</f>
        <v>390</v>
      </c>
      <c r="R389" s="79">
        <v>390</v>
      </c>
      <c r="S389" s="80"/>
      <c r="T389" s="81"/>
      <c r="U389" s="82">
        <f>T389*Q389</f>
        <v>0</v>
      </c>
      <c r="V389" s="83">
        <f>T389*R389</f>
        <v>0</v>
      </c>
      <c r="W389" s="58"/>
      <c r="X389" s="84"/>
      <c r="Y389" s="85"/>
      <c r="Z389" s="86"/>
      <c r="AA389" s="87"/>
    </row>
    <row r="390" spans="1:27" ht="15.75" customHeight="1">
      <c r="A390" s="63" t="s">
        <v>131</v>
      </c>
      <c r="B390" s="64" t="s">
        <v>132</v>
      </c>
      <c r="C390" s="65" t="s">
        <v>133</v>
      </c>
      <c r="D390" s="66" t="s">
        <v>134</v>
      </c>
      <c r="E390" s="67" t="s">
        <v>40</v>
      </c>
      <c r="F390" s="68" t="s">
        <v>183</v>
      </c>
      <c r="G390" s="69" t="s">
        <v>211</v>
      </c>
      <c r="H390" s="70" t="s">
        <v>212</v>
      </c>
      <c r="I390" s="67" t="s">
        <v>145</v>
      </c>
      <c r="J390" s="286">
        <v>2006</v>
      </c>
      <c r="K390" s="72" t="s">
        <v>155</v>
      </c>
      <c r="L390" s="73">
        <v>12</v>
      </c>
      <c r="M390" s="74" t="s">
        <v>147</v>
      </c>
      <c r="N390" s="75"/>
      <c r="O390" s="76"/>
      <c r="P390" s="77" t="s">
        <v>148</v>
      </c>
      <c r="Q390" s="78">
        <f>IF(P390="U",R390/1.2,R390)</f>
        <v>110</v>
      </c>
      <c r="R390" s="79">
        <v>110</v>
      </c>
      <c r="S390" s="80"/>
      <c r="T390" s="81"/>
      <c r="U390" s="82">
        <f>T390*Q390</f>
        <v>0</v>
      </c>
      <c r="V390" s="83">
        <f>T390*R390</f>
        <v>0</v>
      </c>
      <c r="W390" s="58"/>
      <c r="X390" s="84"/>
      <c r="Y390" s="85"/>
      <c r="Z390" s="86"/>
      <c r="AA390" s="87"/>
    </row>
    <row r="391" spans="1:27" ht="15.75" customHeight="1">
      <c r="A391" s="63" t="s">
        <v>131</v>
      </c>
      <c r="B391" s="64" t="s">
        <v>132</v>
      </c>
      <c r="C391" s="65" t="s">
        <v>133</v>
      </c>
      <c r="D391" s="66" t="s">
        <v>134</v>
      </c>
      <c r="E391" s="67" t="s">
        <v>40</v>
      </c>
      <c r="F391" s="68" t="s">
        <v>183</v>
      </c>
      <c r="G391" s="69" t="s">
        <v>211</v>
      </c>
      <c r="H391" s="70" t="s">
        <v>212</v>
      </c>
      <c r="I391" s="67" t="s">
        <v>145</v>
      </c>
      <c r="J391" s="286">
        <v>2010</v>
      </c>
      <c r="K391" s="72" t="s">
        <v>146</v>
      </c>
      <c r="L391" s="73">
        <v>1</v>
      </c>
      <c r="M391" s="74" t="s">
        <v>147</v>
      </c>
      <c r="N391" s="75"/>
      <c r="O391" s="76"/>
      <c r="P391" s="97" t="s">
        <v>148</v>
      </c>
      <c r="Q391" s="78">
        <f>IF(P391="U",R391/1.2,R391)</f>
        <v>790</v>
      </c>
      <c r="R391" s="79">
        <v>790</v>
      </c>
      <c r="S391" s="80"/>
      <c r="T391" s="81"/>
      <c r="U391" s="82">
        <f>T391*Q391</f>
        <v>0</v>
      </c>
      <c r="V391" s="83">
        <f>T391*R391</f>
        <v>0</v>
      </c>
      <c r="W391" s="58"/>
      <c r="X391" s="84"/>
      <c r="Y391" s="85"/>
      <c r="Z391" s="86"/>
      <c r="AA391" s="87"/>
    </row>
    <row r="392" spans="1:27" ht="15.75" customHeight="1">
      <c r="A392" s="63" t="s">
        <v>131</v>
      </c>
      <c r="B392" s="64" t="s">
        <v>132</v>
      </c>
      <c r="C392" s="65" t="s">
        <v>133</v>
      </c>
      <c r="D392" s="66" t="s">
        <v>134</v>
      </c>
      <c r="E392" s="67" t="s">
        <v>40</v>
      </c>
      <c r="F392" s="68" t="s">
        <v>183</v>
      </c>
      <c r="G392" s="69" t="s">
        <v>211</v>
      </c>
      <c r="H392" s="70" t="s">
        <v>212</v>
      </c>
      <c r="I392" s="67" t="s">
        <v>145</v>
      </c>
      <c r="J392" s="286">
        <v>2013</v>
      </c>
      <c r="K392" s="72" t="s">
        <v>155</v>
      </c>
      <c r="L392" s="73">
        <v>12</v>
      </c>
      <c r="M392" s="74" t="s">
        <v>147</v>
      </c>
      <c r="N392" s="75"/>
      <c r="O392" s="76"/>
      <c r="P392" s="77" t="s">
        <v>148</v>
      </c>
      <c r="Q392" s="78">
        <f>IF(P392="U",R392/1.2,R392)</f>
        <v>85</v>
      </c>
      <c r="R392" s="79">
        <v>85</v>
      </c>
      <c r="S392" s="80"/>
      <c r="T392" s="81"/>
      <c r="U392" s="82">
        <f>T392*Q392</f>
        <v>0</v>
      </c>
      <c r="V392" s="83">
        <f>T392*R392</f>
        <v>0</v>
      </c>
      <c r="W392" s="58"/>
      <c r="X392" s="84"/>
      <c r="Y392" s="85"/>
      <c r="Z392" s="86"/>
      <c r="AA392" s="87"/>
    </row>
    <row r="393" spans="1:27" ht="15.75" customHeight="1">
      <c r="A393" s="63" t="s">
        <v>131</v>
      </c>
      <c r="B393" s="64" t="s">
        <v>132</v>
      </c>
      <c r="C393" s="65" t="s">
        <v>133</v>
      </c>
      <c r="D393" s="66" t="s">
        <v>134</v>
      </c>
      <c r="E393" s="67" t="s">
        <v>40</v>
      </c>
      <c r="F393" s="68" t="s">
        <v>183</v>
      </c>
      <c r="G393" s="69" t="s">
        <v>213</v>
      </c>
      <c r="H393" s="70" t="s">
        <v>214</v>
      </c>
      <c r="I393" s="67" t="s">
        <v>145</v>
      </c>
      <c r="J393" s="286">
        <v>2000</v>
      </c>
      <c r="K393" s="72" t="s">
        <v>155</v>
      </c>
      <c r="L393" s="73">
        <v>1</v>
      </c>
      <c r="M393" s="74" t="s">
        <v>147</v>
      </c>
      <c r="N393" s="75"/>
      <c r="O393" s="76"/>
      <c r="P393" s="97" t="s">
        <v>148</v>
      </c>
      <c r="Q393" s="78">
        <f>IF(P393="U",R393/1.2,R393)</f>
        <v>115</v>
      </c>
      <c r="R393" s="79">
        <v>115</v>
      </c>
      <c r="S393" s="80"/>
      <c r="T393" s="81"/>
      <c r="U393" s="82">
        <f>T393*Q393</f>
        <v>0</v>
      </c>
      <c r="V393" s="83">
        <f>T393*R393</f>
        <v>0</v>
      </c>
      <c r="W393" s="58"/>
      <c r="X393" s="84"/>
      <c r="Y393" s="85"/>
      <c r="Z393" s="86"/>
      <c r="AA393" s="87"/>
    </row>
    <row r="394" spans="1:27" ht="15.75" customHeight="1">
      <c r="A394" s="63" t="s">
        <v>131</v>
      </c>
      <c r="B394" s="64" t="s">
        <v>132</v>
      </c>
      <c r="C394" s="65" t="s">
        <v>133</v>
      </c>
      <c r="D394" s="66" t="s">
        <v>134</v>
      </c>
      <c r="E394" s="67" t="s">
        <v>40</v>
      </c>
      <c r="F394" s="68" t="s">
        <v>183</v>
      </c>
      <c r="G394" s="69" t="s">
        <v>213</v>
      </c>
      <c r="H394" s="70" t="s">
        <v>214</v>
      </c>
      <c r="I394" s="67" t="s">
        <v>145</v>
      </c>
      <c r="J394" s="286">
        <v>2006</v>
      </c>
      <c r="K394" s="72" t="s">
        <v>155</v>
      </c>
      <c r="L394" s="73">
        <v>12</v>
      </c>
      <c r="M394" s="74" t="s">
        <v>147</v>
      </c>
      <c r="N394" s="75"/>
      <c r="O394" s="76"/>
      <c r="P394" s="77" t="s">
        <v>148</v>
      </c>
      <c r="Q394" s="78">
        <f>IF(P394="U",R394/1.2,R394)</f>
        <v>70</v>
      </c>
      <c r="R394" s="79">
        <v>70</v>
      </c>
      <c r="S394" s="80"/>
      <c r="T394" s="81"/>
      <c r="U394" s="82">
        <f>T394*Q394</f>
        <v>0</v>
      </c>
      <c r="V394" s="83">
        <f>T394*R394</f>
        <v>0</v>
      </c>
      <c r="W394" s="58"/>
      <c r="X394" s="84"/>
      <c r="Y394" s="85"/>
      <c r="Z394" s="86"/>
      <c r="AA394" s="87"/>
    </row>
    <row r="395" spans="1:27" ht="15.75" customHeight="1">
      <c r="A395" s="63" t="s">
        <v>131</v>
      </c>
      <c r="B395" s="64" t="s">
        <v>132</v>
      </c>
      <c r="C395" s="65" t="s">
        <v>133</v>
      </c>
      <c r="D395" s="66" t="s">
        <v>134</v>
      </c>
      <c r="E395" s="67" t="s">
        <v>40</v>
      </c>
      <c r="F395" s="68" t="s">
        <v>183</v>
      </c>
      <c r="G395" s="69" t="s">
        <v>213</v>
      </c>
      <c r="H395" s="70" t="s">
        <v>214</v>
      </c>
      <c r="I395" s="67" t="s">
        <v>145</v>
      </c>
      <c r="J395" s="286">
        <v>2006</v>
      </c>
      <c r="K395" s="72" t="s">
        <v>155</v>
      </c>
      <c r="L395" s="73">
        <v>1</v>
      </c>
      <c r="M395" s="74" t="s">
        <v>147</v>
      </c>
      <c r="N395" s="75"/>
      <c r="O395" s="76"/>
      <c r="P395" s="77" t="s">
        <v>148</v>
      </c>
      <c r="Q395" s="78">
        <f>IF(P395="U",R395/1.2,R395)</f>
        <v>70</v>
      </c>
      <c r="R395" s="79">
        <v>70</v>
      </c>
      <c r="S395" s="80"/>
      <c r="T395" s="81"/>
      <c r="U395" s="82">
        <f>T395*Q395</f>
        <v>0</v>
      </c>
      <c r="V395" s="83">
        <f>T395*R395</f>
        <v>0</v>
      </c>
      <c r="W395" s="58"/>
      <c r="X395" s="84"/>
      <c r="Y395" s="85"/>
      <c r="Z395" s="86"/>
      <c r="AA395" s="87"/>
    </row>
    <row r="396" spans="1:27" ht="15.75" customHeight="1">
      <c r="A396" s="63" t="s">
        <v>131</v>
      </c>
      <c r="B396" s="64" t="s">
        <v>132</v>
      </c>
      <c r="C396" s="65" t="s">
        <v>133</v>
      </c>
      <c r="D396" s="66" t="s">
        <v>134</v>
      </c>
      <c r="E396" s="67" t="s">
        <v>40</v>
      </c>
      <c r="F396" s="68" t="s">
        <v>183</v>
      </c>
      <c r="G396" s="69" t="s">
        <v>213</v>
      </c>
      <c r="H396" s="70" t="s">
        <v>214</v>
      </c>
      <c r="I396" s="67" t="s">
        <v>145</v>
      </c>
      <c r="J396" s="286">
        <v>2011</v>
      </c>
      <c r="K396" s="72" t="s">
        <v>139</v>
      </c>
      <c r="L396" s="73">
        <v>6</v>
      </c>
      <c r="M396" s="74" t="s">
        <v>147</v>
      </c>
      <c r="N396" s="75"/>
      <c r="O396" s="76"/>
      <c r="P396" s="77" t="s">
        <v>148</v>
      </c>
      <c r="Q396" s="78">
        <f>IF(P396="U",R396/1.2,R396)</f>
        <v>175</v>
      </c>
      <c r="R396" s="79">
        <v>175</v>
      </c>
      <c r="S396" s="80"/>
      <c r="T396" s="81"/>
      <c r="U396" s="82">
        <f>T396*Q396</f>
        <v>0</v>
      </c>
      <c r="V396" s="83">
        <f>T396*R396</f>
        <v>0</v>
      </c>
      <c r="W396" s="58"/>
      <c r="X396" s="84"/>
      <c r="Y396" s="85"/>
      <c r="Z396" s="86"/>
      <c r="AA396" s="87"/>
    </row>
    <row r="397" spans="1:27" ht="15.75" customHeight="1">
      <c r="A397" s="63" t="s">
        <v>131</v>
      </c>
      <c r="B397" s="64" t="s">
        <v>132</v>
      </c>
      <c r="C397" s="65" t="s">
        <v>133</v>
      </c>
      <c r="D397" s="66" t="s">
        <v>134</v>
      </c>
      <c r="E397" s="67" t="s">
        <v>40</v>
      </c>
      <c r="F397" s="68" t="s">
        <v>183</v>
      </c>
      <c r="G397" s="69" t="s">
        <v>571</v>
      </c>
      <c r="H397" s="70" t="s">
        <v>572</v>
      </c>
      <c r="I397" s="67" t="s">
        <v>145</v>
      </c>
      <c r="J397" s="286">
        <v>1988</v>
      </c>
      <c r="K397" s="72" t="s">
        <v>155</v>
      </c>
      <c r="L397" s="73">
        <v>1</v>
      </c>
      <c r="M397" s="74" t="s">
        <v>140</v>
      </c>
      <c r="N397" s="75"/>
      <c r="O397" s="76"/>
      <c r="P397" s="97" t="s">
        <v>148</v>
      </c>
      <c r="Q397" s="78">
        <f>IF(P397="U",R397/1.2,R397)</f>
        <v>480</v>
      </c>
      <c r="R397" s="79">
        <v>480</v>
      </c>
      <c r="S397" s="80"/>
      <c r="T397" s="81"/>
      <c r="U397" s="82">
        <f>T397*Q397</f>
        <v>0</v>
      </c>
      <c r="V397" s="83">
        <f>T397*R397</f>
        <v>0</v>
      </c>
      <c r="W397" s="58"/>
      <c r="X397" s="84"/>
      <c r="Y397" s="85"/>
      <c r="Z397" s="86"/>
      <c r="AA397" s="87"/>
    </row>
    <row r="398" spans="1:27" ht="15.75" customHeight="1">
      <c r="A398" s="63" t="s">
        <v>131</v>
      </c>
      <c r="B398" s="64" t="s">
        <v>132</v>
      </c>
      <c r="C398" s="65" t="s">
        <v>133</v>
      </c>
      <c r="D398" s="66" t="s">
        <v>134</v>
      </c>
      <c r="E398" s="67" t="s">
        <v>40</v>
      </c>
      <c r="F398" s="68" t="s">
        <v>183</v>
      </c>
      <c r="G398" s="69" t="s">
        <v>571</v>
      </c>
      <c r="H398" s="70" t="s">
        <v>572</v>
      </c>
      <c r="I398" s="67" t="s">
        <v>145</v>
      </c>
      <c r="J398" s="286">
        <v>1994</v>
      </c>
      <c r="K398" s="72" t="s">
        <v>155</v>
      </c>
      <c r="L398" s="73">
        <v>2</v>
      </c>
      <c r="M398" s="74" t="s">
        <v>140</v>
      </c>
      <c r="N398" s="75"/>
      <c r="O398" s="76"/>
      <c r="P398" s="97" t="s">
        <v>148</v>
      </c>
      <c r="Q398" s="78">
        <f>IF(P398="U",R398/1.2,R398)</f>
        <v>390</v>
      </c>
      <c r="R398" s="79">
        <v>390</v>
      </c>
      <c r="S398" s="80"/>
      <c r="T398" s="81"/>
      <c r="U398" s="82">
        <f>T398*Q398</f>
        <v>0</v>
      </c>
      <c r="V398" s="83">
        <f>T398*R398</f>
        <v>0</v>
      </c>
      <c r="W398" s="58"/>
      <c r="X398" s="84"/>
      <c r="Y398" s="85"/>
      <c r="Z398" s="86"/>
      <c r="AA398" s="87"/>
    </row>
    <row r="399" spans="1:27" ht="15.75" customHeight="1">
      <c r="A399" s="63" t="s">
        <v>131</v>
      </c>
      <c r="B399" s="64" t="s">
        <v>132</v>
      </c>
      <c r="C399" s="65" t="s">
        <v>133</v>
      </c>
      <c r="D399" s="66" t="s">
        <v>134</v>
      </c>
      <c r="E399" s="67" t="s">
        <v>40</v>
      </c>
      <c r="F399" s="68" t="s">
        <v>183</v>
      </c>
      <c r="G399" s="69" t="s">
        <v>215</v>
      </c>
      <c r="H399" s="70" t="s">
        <v>216</v>
      </c>
      <c r="I399" s="67" t="s">
        <v>145</v>
      </c>
      <c r="J399" s="286">
        <v>2013</v>
      </c>
      <c r="K399" s="72" t="s">
        <v>139</v>
      </c>
      <c r="L399" s="73">
        <v>5</v>
      </c>
      <c r="M399" s="74" t="s">
        <v>147</v>
      </c>
      <c r="N399" s="75"/>
      <c r="O399" s="76"/>
      <c r="P399" s="77" t="s">
        <v>148</v>
      </c>
      <c r="Q399" s="78">
        <f>IF(P399="U",R399/1.2,R399)</f>
        <v>450</v>
      </c>
      <c r="R399" s="79">
        <v>450</v>
      </c>
      <c r="S399" s="80"/>
      <c r="T399" s="81"/>
      <c r="U399" s="82">
        <f>T399*Q399</f>
        <v>0</v>
      </c>
      <c r="V399" s="83">
        <f>T399*R399</f>
        <v>0</v>
      </c>
      <c r="W399" s="58"/>
      <c r="X399" s="84"/>
      <c r="Y399" s="85"/>
      <c r="Z399" s="86"/>
      <c r="AA399" s="87"/>
    </row>
    <row r="400" spans="1:27" ht="15.75" customHeight="1">
      <c r="A400" s="63" t="s">
        <v>131</v>
      </c>
      <c r="B400" s="64" t="s">
        <v>132</v>
      </c>
      <c r="C400" s="65" t="s">
        <v>133</v>
      </c>
      <c r="D400" s="66" t="s">
        <v>134</v>
      </c>
      <c r="E400" s="67" t="s">
        <v>40</v>
      </c>
      <c r="F400" s="68" t="s">
        <v>183</v>
      </c>
      <c r="G400" s="69" t="s">
        <v>215</v>
      </c>
      <c r="H400" s="70" t="s">
        <v>216</v>
      </c>
      <c r="I400" s="67" t="s">
        <v>145</v>
      </c>
      <c r="J400" s="286">
        <v>2014</v>
      </c>
      <c r="K400" s="72" t="s">
        <v>146</v>
      </c>
      <c r="L400" s="73">
        <v>1</v>
      </c>
      <c r="M400" s="74" t="s">
        <v>140</v>
      </c>
      <c r="N400" s="75"/>
      <c r="O400" s="76"/>
      <c r="P400" s="77" t="s">
        <v>148</v>
      </c>
      <c r="Q400" s="78">
        <f>IF(P400="U",R400/1.2,R400)</f>
        <v>750</v>
      </c>
      <c r="R400" s="79">
        <v>750</v>
      </c>
      <c r="S400" s="80"/>
      <c r="T400" s="81"/>
      <c r="U400" s="82">
        <f>T400*Q400</f>
        <v>0</v>
      </c>
      <c r="V400" s="83">
        <f>T400*R400</f>
        <v>0</v>
      </c>
      <c r="W400" s="58"/>
      <c r="X400" s="84"/>
      <c r="Y400" s="85"/>
      <c r="Z400" s="86"/>
      <c r="AA400" s="87"/>
    </row>
    <row r="401" spans="1:27" ht="15.75" customHeight="1">
      <c r="A401" s="63" t="s">
        <v>131</v>
      </c>
      <c r="B401" s="64" t="s">
        <v>132</v>
      </c>
      <c r="C401" s="65" t="s">
        <v>133</v>
      </c>
      <c r="D401" s="66" t="s">
        <v>134</v>
      </c>
      <c r="E401" s="67" t="s">
        <v>40</v>
      </c>
      <c r="F401" s="68" t="s">
        <v>183</v>
      </c>
      <c r="G401" s="69" t="s">
        <v>217</v>
      </c>
      <c r="H401" s="70" t="s">
        <v>218</v>
      </c>
      <c r="I401" s="67" t="s">
        <v>145</v>
      </c>
      <c r="J401" s="286">
        <v>2000</v>
      </c>
      <c r="K401" s="72" t="s">
        <v>155</v>
      </c>
      <c r="L401" s="73">
        <v>3</v>
      </c>
      <c r="M401" s="74" t="s">
        <v>147</v>
      </c>
      <c r="N401" s="75"/>
      <c r="O401" s="76"/>
      <c r="P401" s="77" t="s">
        <v>148</v>
      </c>
      <c r="Q401" s="78">
        <f>IF(P401="U",R401/1.2,R401)</f>
        <v>75</v>
      </c>
      <c r="R401" s="79">
        <v>75</v>
      </c>
      <c r="S401" s="80"/>
      <c r="T401" s="81"/>
      <c r="U401" s="82">
        <f>T401*Q401</f>
        <v>0</v>
      </c>
      <c r="V401" s="83">
        <f>T401*R401</f>
        <v>0</v>
      </c>
      <c r="W401" s="58"/>
      <c r="X401" s="84"/>
      <c r="Y401" s="85"/>
      <c r="Z401" s="86"/>
      <c r="AA401" s="87"/>
    </row>
    <row r="402" spans="1:27" ht="15.75" customHeight="1">
      <c r="A402" s="63" t="s">
        <v>131</v>
      </c>
      <c r="B402" s="64" t="s">
        <v>132</v>
      </c>
      <c r="C402" s="65" t="s">
        <v>133</v>
      </c>
      <c r="D402" s="66" t="s">
        <v>134</v>
      </c>
      <c r="E402" s="67" t="s">
        <v>40</v>
      </c>
      <c r="F402" s="68" t="s">
        <v>183</v>
      </c>
      <c r="G402" s="69" t="s">
        <v>203</v>
      </c>
      <c r="H402" s="70" t="s">
        <v>204</v>
      </c>
      <c r="I402" s="67" t="s">
        <v>145</v>
      </c>
      <c r="J402" s="286">
        <v>2012</v>
      </c>
      <c r="K402" s="72" t="s">
        <v>155</v>
      </c>
      <c r="L402" s="73">
        <v>5</v>
      </c>
      <c r="M402" s="74" t="s">
        <v>147</v>
      </c>
      <c r="N402" s="75"/>
      <c r="O402" s="76"/>
      <c r="P402" s="97" t="s">
        <v>148</v>
      </c>
      <c r="Q402" s="78">
        <f>IF(P402="U",R402/1.2,R402)</f>
        <v>150</v>
      </c>
      <c r="R402" s="79">
        <v>150</v>
      </c>
      <c r="S402" s="80"/>
      <c r="T402" s="81"/>
      <c r="U402" s="82">
        <f>T402*Q402</f>
        <v>0</v>
      </c>
      <c r="V402" s="83">
        <f>T402*R402</f>
        <v>0</v>
      </c>
      <c r="W402" s="58"/>
      <c r="X402" s="84"/>
      <c r="Y402" s="85"/>
      <c r="Z402" s="86"/>
      <c r="AA402" s="87"/>
    </row>
    <row r="403" spans="1:27" ht="15.75" customHeight="1">
      <c r="A403" s="63" t="s">
        <v>131</v>
      </c>
      <c r="B403" s="64" t="s">
        <v>132</v>
      </c>
      <c r="C403" s="65" t="s">
        <v>133</v>
      </c>
      <c r="D403" s="66" t="s">
        <v>134</v>
      </c>
      <c r="E403" s="67" t="s">
        <v>40</v>
      </c>
      <c r="F403" s="68" t="s">
        <v>183</v>
      </c>
      <c r="G403" s="69" t="s">
        <v>219</v>
      </c>
      <c r="H403" s="70" t="s">
        <v>220</v>
      </c>
      <c r="I403" s="67" t="s">
        <v>145</v>
      </c>
      <c r="J403" s="286">
        <v>2005</v>
      </c>
      <c r="K403" s="72" t="s">
        <v>155</v>
      </c>
      <c r="L403" s="73">
        <v>14</v>
      </c>
      <c r="M403" s="74" t="s">
        <v>147</v>
      </c>
      <c r="N403" s="75"/>
      <c r="O403" s="76"/>
      <c r="P403" s="77" t="s">
        <v>148</v>
      </c>
      <c r="Q403" s="78">
        <f>IF(P403="U",R403/1.2,R403)</f>
        <v>135</v>
      </c>
      <c r="R403" s="79">
        <v>135</v>
      </c>
      <c r="S403" s="80"/>
      <c r="T403" s="81"/>
      <c r="U403" s="82">
        <f>T403*Q403</f>
        <v>0</v>
      </c>
      <c r="V403" s="83">
        <f>T403*R403</f>
        <v>0</v>
      </c>
      <c r="W403" s="58"/>
      <c r="X403" s="84"/>
      <c r="Y403" s="85"/>
      <c r="Z403" s="86"/>
      <c r="AA403" s="87"/>
    </row>
    <row r="404" spans="1:27" ht="15.75" customHeight="1">
      <c r="A404" s="63" t="s">
        <v>131</v>
      </c>
      <c r="B404" s="64" t="s">
        <v>132</v>
      </c>
      <c r="C404" s="65" t="s">
        <v>133</v>
      </c>
      <c r="D404" s="66" t="s">
        <v>134</v>
      </c>
      <c r="E404" s="67" t="s">
        <v>40</v>
      </c>
      <c r="F404" s="68" t="s">
        <v>183</v>
      </c>
      <c r="G404" s="69" t="s">
        <v>511</v>
      </c>
      <c r="H404" s="70" t="s">
        <v>512</v>
      </c>
      <c r="I404" s="67" t="s">
        <v>145</v>
      </c>
      <c r="J404" s="286">
        <v>2006</v>
      </c>
      <c r="K404" s="72" t="s">
        <v>155</v>
      </c>
      <c r="L404" s="73">
        <v>1</v>
      </c>
      <c r="M404" s="74" t="s">
        <v>140</v>
      </c>
      <c r="N404" s="75"/>
      <c r="O404" s="76"/>
      <c r="P404" s="97" t="s">
        <v>148</v>
      </c>
      <c r="Q404" s="78">
        <f>IF(P404="U",R404/1.2,R404)</f>
        <v>250</v>
      </c>
      <c r="R404" s="79">
        <v>250</v>
      </c>
      <c r="S404" s="80"/>
      <c r="T404" s="81"/>
      <c r="U404" s="82">
        <f>T404*Q404</f>
        <v>0</v>
      </c>
      <c r="V404" s="83">
        <f>T404*R404</f>
        <v>0</v>
      </c>
      <c r="W404" s="58"/>
      <c r="X404" s="84"/>
      <c r="Y404" s="85"/>
      <c r="Z404" s="86"/>
      <c r="AA404" s="87"/>
    </row>
    <row r="405" spans="1:27" ht="15.75" customHeight="1">
      <c r="A405" s="63" t="s">
        <v>131</v>
      </c>
      <c r="B405" s="64" t="s">
        <v>132</v>
      </c>
      <c r="C405" s="65" t="s">
        <v>133</v>
      </c>
      <c r="D405" s="66" t="s">
        <v>134</v>
      </c>
      <c r="E405" s="67" t="s">
        <v>40</v>
      </c>
      <c r="F405" s="68" t="s">
        <v>183</v>
      </c>
      <c r="G405" s="69" t="s">
        <v>1010</v>
      </c>
      <c r="H405" s="70" t="s">
        <v>1011</v>
      </c>
      <c r="I405" s="67" t="s">
        <v>145</v>
      </c>
      <c r="J405" s="286">
        <v>2019</v>
      </c>
      <c r="K405" s="72" t="s">
        <v>155</v>
      </c>
      <c r="L405" s="73">
        <v>1</v>
      </c>
      <c r="M405" s="74" t="s">
        <v>140</v>
      </c>
      <c r="N405" s="75"/>
      <c r="O405" s="76"/>
      <c r="P405" s="77" t="s">
        <v>148</v>
      </c>
      <c r="Q405" s="78">
        <f>IF(P405="U",R405/1.2,R405)</f>
        <v>25</v>
      </c>
      <c r="R405" s="79">
        <v>25</v>
      </c>
      <c r="S405" s="80"/>
      <c r="T405" s="81"/>
      <c r="U405" s="82">
        <f>T405*Q405</f>
        <v>0</v>
      </c>
      <c r="V405" s="83">
        <f>T405*R405</f>
        <v>0</v>
      </c>
      <c r="W405" s="58"/>
      <c r="X405" s="84"/>
      <c r="Y405" s="85"/>
      <c r="Z405" s="86"/>
      <c r="AA405" s="87"/>
    </row>
    <row r="406" spans="1:27" ht="15.75" customHeight="1">
      <c r="A406" s="63" t="s">
        <v>131</v>
      </c>
      <c r="B406" s="64" t="s">
        <v>132</v>
      </c>
      <c r="C406" s="65" t="s">
        <v>133</v>
      </c>
      <c r="D406" s="66" t="s">
        <v>134</v>
      </c>
      <c r="E406" s="67" t="s">
        <v>40</v>
      </c>
      <c r="F406" s="68" t="s">
        <v>183</v>
      </c>
      <c r="G406" s="69" t="s">
        <v>184</v>
      </c>
      <c r="H406" s="70" t="s">
        <v>185</v>
      </c>
      <c r="I406" s="67" t="s">
        <v>145</v>
      </c>
      <c r="J406" s="286">
        <v>2008</v>
      </c>
      <c r="K406" s="72" t="s">
        <v>155</v>
      </c>
      <c r="L406" s="73">
        <v>6</v>
      </c>
      <c r="M406" s="74" t="s">
        <v>147</v>
      </c>
      <c r="N406" s="75"/>
      <c r="O406" s="76"/>
      <c r="P406" s="97" t="s">
        <v>148</v>
      </c>
      <c r="Q406" s="78">
        <f>IF(P406="U",R406/1.2,R406)</f>
        <v>100</v>
      </c>
      <c r="R406" s="79">
        <v>100</v>
      </c>
      <c r="S406" s="80"/>
      <c r="T406" s="81"/>
      <c r="U406" s="82">
        <f>T406*Q406</f>
        <v>0</v>
      </c>
      <c r="V406" s="83">
        <f>T406*R406</f>
        <v>0</v>
      </c>
      <c r="W406" s="58"/>
      <c r="X406" s="84"/>
      <c r="Y406" s="85"/>
      <c r="Z406" s="86"/>
      <c r="AA406" s="87"/>
    </row>
    <row r="407" spans="1:27" ht="15.75" customHeight="1">
      <c r="A407" s="63" t="s">
        <v>131</v>
      </c>
      <c r="B407" s="64" t="s">
        <v>132</v>
      </c>
      <c r="C407" s="65" t="s">
        <v>133</v>
      </c>
      <c r="D407" s="66" t="s">
        <v>134</v>
      </c>
      <c r="E407" s="67" t="s">
        <v>40</v>
      </c>
      <c r="F407" s="68" t="s">
        <v>183</v>
      </c>
      <c r="G407" s="69" t="s">
        <v>184</v>
      </c>
      <c r="H407" s="70" t="s">
        <v>185</v>
      </c>
      <c r="I407" s="67" t="s">
        <v>145</v>
      </c>
      <c r="J407" s="286">
        <v>2014</v>
      </c>
      <c r="K407" s="72" t="s">
        <v>139</v>
      </c>
      <c r="L407" s="73">
        <v>6</v>
      </c>
      <c r="M407" s="74" t="s">
        <v>147</v>
      </c>
      <c r="N407" s="75"/>
      <c r="O407" s="76"/>
      <c r="P407" s="97" t="s">
        <v>148</v>
      </c>
      <c r="Q407" s="78">
        <f>IF(P407="U",R407/1.2,R407)</f>
        <v>190</v>
      </c>
      <c r="R407" s="79">
        <v>190</v>
      </c>
      <c r="S407" s="80"/>
      <c r="T407" s="81"/>
      <c r="U407" s="82">
        <f>T407*Q407</f>
        <v>0</v>
      </c>
      <c r="V407" s="83">
        <f>T407*R407</f>
        <v>0</v>
      </c>
      <c r="W407" s="58"/>
      <c r="X407" s="84"/>
      <c r="Y407" s="85"/>
      <c r="Z407" s="86"/>
      <c r="AA407" s="87"/>
    </row>
    <row r="408" spans="1:27" ht="15.75" customHeight="1">
      <c r="A408" s="63" t="s">
        <v>131</v>
      </c>
      <c r="B408" s="64" t="s">
        <v>132</v>
      </c>
      <c r="C408" s="65" t="s">
        <v>133</v>
      </c>
      <c r="D408" s="66" t="s">
        <v>134</v>
      </c>
      <c r="E408" s="67" t="s">
        <v>40</v>
      </c>
      <c r="F408" s="68" t="s">
        <v>183</v>
      </c>
      <c r="G408" s="69" t="s">
        <v>221</v>
      </c>
      <c r="H408" s="70" t="s">
        <v>222</v>
      </c>
      <c r="I408" s="67" t="s">
        <v>145</v>
      </c>
      <c r="J408" s="286">
        <v>2006</v>
      </c>
      <c r="K408" s="72" t="s">
        <v>139</v>
      </c>
      <c r="L408" s="73">
        <v>1</v>
      </c>
      <c r="M408" s="74" t="s">
        <v>147</v>
      </c>
      <c r="N408" s="75"/>
      <c r="O408" s="76"/>
      <c r="P408" s="77" t="s">
        <v>148</v>
      </c>
      <c r="Q408" s="78">
        <f>IF(P408="U",R408/1.2,R408)</f>
        <v>60</v>
      </c>
      <c r="R408" s="79">
        <v>60</v>
      </c>
      <c r="S408" s="80"/>
      <c r="T408" s="81"/>
      <c r="U408" s="82">
        <f>T408*Q408</f>
        <v>0</v>
      </c>
      <c r="V408" s="83">
        <f>T408*R408</f>
        <v>0</v>
      </c>
      <c r="W408" s="58"/>
      <c r="X408" s="84"/>
      <c r="Y408" s="85"/>
      <c r="Z408" s="86"/>
      <c r="AA408" s="87"/>
    </row>
    <row r="409" spans="1:27" ht="15.75" customHeight="1">
      <c r="A409" s="63" t="s">
        <v>131</v>
      </c>
      <c r="B409" s="64" t="s">
        <v>132</v>
      </c>
      <c r="C409" s="65" t="s">
        <v>133</v>
      </c>
      <c r="D409" s="66" t="s">
        <v>134</v>
      </c>
      <c r="E409" s="67" t="s">
        <v>40</v>
      </c>
      <c r="F409" s="68" t="s">
        <v>452</v>
      </c>
      <c r="G409" s="69" t="s">
        <v>453</v>
      </c>
      <c r="H409" s="70" t="s">
        <v>454</v>
      </c>
      <c r="I409" s="67" t="s">
        <v>145</v>
      </c>
      <c r="J409" s="286">
        <v>2011</v>
      </c>
      <c r="K409" s="72" t="s">
        <v>155</v>
      </c>
      <c r="L409" s="73">
        <v>5</v>
      </c>
      <c r="M409" s="74" t="s">
        <v>140</v>
      </c>
      <c r="N409" s="75"/>
      <c r="O409" s="76"/>
      <c r="P409" s="77" t="s">
        <v>148</v>
      </c>
      <c r="Q409" s="78">
        <f>IF(P409="U",R409/1.2,R409)</f>
        <v>110</v>
      </c>
      <c r="R409" s="79">
        <v>110</v>
      </c>
      <c r="S409" s="80"/>
      <c r="T409" s="81"/>
      <c r="U409" s="82">
        <f>T409*Q409</f>
        <v>0</v>
      </c>
      <c r="V409" s="83">
        <f>T409*R409</f>
        <v>0</v>
      </c>
      <c r="W409" s="58"/>
      <c r="X409" s="84"/>
      <c r="Y409" s="85"/>
      <c r="Z409" s="86"/>
      <c r="AA409" s="87"/>
    </row>
    <row r="410" spans="1:27" ht="15.75" customHeight="1">
      <c r="A410" s="63" t="s">
        <v>131</v>
      </c>
      <c r="B410" s="64" t="s">
        <v>132</v>
      </c>
      <c r="C410" s="65" t="s">
        <v>133</v>
      </c>
      <c r="D410" s="66" t="s">
        <v>134</v>
      </c>
      <c r="E410" s="67" t="s">
        <v>40</v>
      </c>
      <c r="F410" s="68" t="s">
        <v>452</v>
      </c>
      <c r="G410" s="69" t="s">
        <v>453</v>
      </c>
      <c r="H410" s="70" t="s">
        <v>454</v>
      </c>
      <c r="I410" s="67" t="s">
        <v>145</v>
      </c>
      <c r="J410" s="286">
        <v>2016</v>
      </c>
      <c r="K410" s="72" t="s">
        <v>155</v>
      </c>
      <c r="L410" s="73">
        <v>2</v>
      </c>
      <c r="M410" s="74" t="s">
        <v>140</v>
      </c>
      <c r="N410" s="75"/>
      <c r="O410" s="76"/>
      <c r="P410" s="77" t="s">
        <v>148</v>
      </c>
      <c r="Q410" s="78">
        <f>IF(P410="U",R410/1.2,R410)</f>
        <v>150</v>
      </c>
      <c r="R410" s="79">
        <v>150</v>
      </c>
      <c r="S410" s="80"/>
      <c r="T410" s="81"/>
      <c r="U410" s="82">
        <f>T410*Q410</f>
        <v>0</v>
      </c>
      <c r="V410" s="83">
        <f>T410*R410</f>
        <v>0</v>
      </c>
      <c r="W410" s="58"/>
      <c r="X410" s="84"/>
      <c r="Y410" s="85"/>
      <c r="Z410" s="86"/>
      <c r="AA410" s="87"/>
    </row>
    <row r="411" spans="1:27" ht="15.75" customHeight="1">
      <c r="A411" s="63" t="s">
        <v>131</v>
      </c>
      <c r="B411" s="64" t="s">
        <v>132</v>
      </c>
      <c r="C411" s="65" t="s">
        <v>133</v>
      </c>
      <c r="D411" s="66" t="s">
        <v>134</v>
      </c>
      <c r="E411" s="67" t="s">
        <v>40</v>
      </c>
      <c r="F411" s="68" t="s">
        <v>452</v>
      </c>
      <c r="G411" s="69" t="s">
        <v>847</v>
      </c>
      <c r="H411" s="70" t="s">
        <v>848</v>
      </c>
      <c r="I411" s="67" t="s">
        <v>145</v>
      </c>
      <c r="J411" s="286">
        <v>2022</v>
      </c>
      <c r="K411" s="72" t="s">
        <v>155</v>
      </c>
      <c r="L411" s="73">
        <v>1</v>
      </c>
      <c r="M411" s="74" t="s">
        <v>140</v>
      </c>
      <c r="N411" s="75"/>
      <c r="O411" s="76"/>
      <c r="P411" s="97" t="s">
        <v>148</v>
      </c>
      <c r="Q411" s="78">
        <f>IF(P411="U",R411/1.2,R411)</f>
        <v>160</v>
      </c>
      <c r="R411" s="79">
        <v>160</v>
      </c>
      <c r="S411" s="80"/>
      <c r="T411" s="81"/>
      <c r="U411" s="82">
        <f>T411*Q411</f>
        <v>0</v>
      </c>
      <c r="V411" s="83">
        <f>T411*R411</f>
        <v>0</v>
      </c>
      <c r="W411" s="58"/>
      <c r="X411" s="84"/>
      <c r="Y411" s="85"/>
      <c r="Z411" s="86"/>
      <c r="AA411" s="87"/>
    </row>
    <row r="412" spans="1:27" ht="15.75" customHeight="1">
      <c r="A412" s="63" t="s">
        <v>131</v>
      </c>
      <c r="B412" s="64" t="s">
        <v>132</v>
      </c>
      <c r="C412" s="65" t="s">
        <v>133</v>
      </c>
      <c r="D412" s="66" t="s">
        <v>134</v>
      </c>
      <c r="E412" s="67" t="s">
        <v>40</v>
      </c>
      <c r="F412" s="68" t="s">
        <v>452</v>
      </c>
      <c r="G412" s="69" t="s">
        <v>847</v>
      </c>
      <c r="H412" s="70" t="s">
        <v>1671</v>
      </c>
      <c r="I412" s="67" t="s">
        <v>145</v>
      </c>
      <c r="J412" s="286">
        <v>1988</v>
      </c>
      <c r="K412" s="72" t="s">
        <v>155</v>
      </c>
      <c r="L412" s="73">
        <v>1</v>
      </c>
      <c r="M412" s="74" t="s">
        <v>140</v>
      </c>
      <c r="N412" s="75"/>
      <c r="O412" s="76"/>
      <c r="P412" s="77" t="s">
        <v>148</v>
      </c>
      <c r="Q412" s="78">
        <f>IF(P412="U",R412/1.2,R412)</f>
        <v>170</v>
      </c>
      <c r="R412" s="79">
        <v>170</v>
      </c>
      <c r="S412" s="80"/>
      <c r="T412" s="81"/>
      <c r="U412" s="82">
        <f>T412*Q412</f>
        <v>0</v>
      </c>
      <c r="V412" s="83">
        <f>T412*R412</f>
        <v>0</v>
      </c>
      <c r="W412" s="58"/>
      <c r="X412" s="84"/>
      <c r="Y412" s="85"/>
      <c r="Z412" s="86"/>
      <c r="AA412" s="87"/>
    </row>
    <row r="413" spans="1:27" ht="15.75" customHeight="1">
      <c r="A413" s="63" t="s">
        <v>131</v>
      </c>
      <c r="B413" s="64" t="s">
        <v>132</v>
      </c>
      <c r="C413" s="65" t="s">
        <v>133</v>
      </c>
      <c r="D413" s="66" t="s">
        <v>134</v>
      </c>
      <c r="E413" s="67" t="s">
        <v>40</v>
      </c>
      <c r="F413" s="68" t="s">
        <v>452</v>
      </c>
      <c r="G413" s="69" t="s">
        <v>840</v>
      </c>
      <c r="H413" s="70" t="s">
        <v>841</v>
      </c>
      <c r="I413" s="67" t="s">
        <v>145</v>
      </c>
      <c r="J413" s="286">
        <v>2000</v>
      </c>
      <c r="K413" s="72" t="s">
        <v>155</v>
      </c>
      <c r="L413" s="73">
        <v>1</v>
      </c>
      <c r="M413" s="74" t="s">
        <v>147</v>
      </c>
      <c r="N413" s="75"/>
      <c r="O413" s="76"/>
      <c r="P413" s="97" t="s">
        <v>148</v>
      </c>
      <c r="Q413" s="78">
        <f>IF(P413="U",R413/1.2,R413)</f>
        <v>50</v>
      </c>
      <c r="R413" s="79">
        <v>50</v>
      </c>
      <c r="S413" s="80"/>
      <c r="T413" s="81"/>
      <c r="U413" s="82">
        <f>T413*Q413</f>
        <v>0</v>
      </c>
      <c r="V413" s="83">
        <f>T413*R413</f>
        <v>0</v>
      </c>
      <c r="W413" s="58"/>
      <c r="X413" s="84"/>
      <c r="Y413" s="85"/>
      <c r="Z413" s="86"/>
      <c r="AA413" s="87"/>
    </row>
    <row r="414" spans="1:27" ht="15.75" customHeight="1">
      <c r="A414" s="63" t="s">
        <v>131</v>
      </c>
      <c r="B414" s="64" t="s">
        <v>132</v>
      </c>
      <c r="C414" s="65" t="s">
        <v>133</v>
      </c>
      <c r="D414" s="66" t="s">
        <v>134</v>
      </c>
      <c r="E414" s="67" t="s">
        <v>40</v>
      </c>
      <c r="F414" s="68" t="s">
        <v>452</v>
      </c>
      <c r="G414" s="69" t="s">
        <v>530</v>
      </c>
      <c r="H414" s="70" t="s">
        <v>531</v>
      </c>
      <c r="I414" s="67" t="s">
        <v>145</v>
      </c>
      <c r="J414" s="286">
        <v>2009</v>
      </c>
      <c r="K414" s="72" t="s">
        <v>155</v>
      </c>
      <c r="L414" s="73">
        <v>7</v>
      </c>
      <c r="M414" s="74" t="s">
        <v>140</v>
      </c>
      <c r="N414" s="75"/>
      <c r="O414" s="76"/>
      <c r="P414" s="77" t="s">
        <v>148</v>
      </c>
      <c r="Q414" s="78">
        <f>IF(P414="U",R414/1.2,R414)</f>
        <v>300</v>
      </c>
      <c r="R414" s="79">
        <v>300</v>
      </c>
      <c r="S414" s="80"/>
      <c r="T414" s="81"/>
      <c r="U414" s="82">
        <f>T414*Q414</f>
        <v>0</v>
      </c>
      <c r="V414" s="83">
        <f>T414*R414</f>
        <v>0</v>
      </c>
      <c r="W414" s="58"/>
      <c r="X414" s="84"/>
      <c r="Y414" s="85"/>
      <c r="Z414" s="86"/>
      <c r="AA414" s="87"/>
    </row>
    <row r="415" spans="1:27" ht="15.75" customHeight="1">
      <c r="A415" s="63" t="s">
        <v>131</v>
      </c>
      <c r="B415" s="64" t="s">
        <v>132</v>
      </c>
      <c r="C415" s="65" t="s">
        <v>133</v>
      </c>
      <c r="D415" s="66" t="s">
        <v>134</v>
      </c>
      <c r="E415" s="67" t="s">
        <v>40</v>
      </c>
      <c r="F415" s="68" t="s">
        <v>452</v>
      </c>
      <c r="G415" s="69" t="s">
        <v>530</v>
      </c>
      <c r="H415" s="70" t="s">
        <v>531</v>
      </c>
      <c r="I415" s="67" t="s">
        <v>145</v>
      </c>
      <c r="J415" s="286">
        <v>2012</v>
      </c>
      <c r="K415" s="72" t="s">
        <v>155</v>
      </c>
      <c r="L415" s="73">
        <v>2</v>
      </c>
      <c r="M415" s="74" t="s">
        <v>140</v>
      </c>
      <c r="N415" s="75"/>
      <c r="O415" s="76"/>
      <c r="P415" s="97" t="s">
        <v>148</v>
      </c>
      <c r="Q415" s="78">
        <f>IF(P415="U",R415/1.2,R415)</f>
        <v>110</v>
      </c>
      <c r="R415" s="79">
        <v>110</v>
      </c>
      <c r="S415" s="80"/>
      <c r="T415" s="81"/>
      <c r="U415" s="82">
        <f>T415*Q415</f>
        <v>0</v>
      </c>
      <c r="V415" s="83">
        <f>T415*R415</f>
        <v>0</v>
      </c>
      <c r="W415" s="58"/>
      <c r="X415" s="84"/>
      <c r="Y415" s="85"/>
      <c r="Z415" s="86"/>
      <c r="AA415" s="87"/>
    </row>
    <row r="416" spans="1:27" ht="15.75" customHeight="1">
      <c r="A416" s="63" t="s">
        <v>131</v>
      </c>
      <c r="B416" s="64" t="s">
        <v>132</v>
      </c>
      <c r="C416" s="65" t="s">
        <v>133</v>
      </c>
      <c r="D416" s="66" t="s">
        <v>134</v>
      </c>
      <c r="E416" s="67" t="s">
        <v>40</v>
      </c>
      <c r="F416" s="68" t="s">
        <v>452</v>
      </c>
      <c r="G416" s="69" t="s">
        <v>530</v>
      </c>
      <c r="H416" s="70" t="s">
        <v>531</v>
      </c>
      <c r="I416" s="67" t="s">
        <v>145</v>
      </c>
      <c r="J416" s="286">
        <v>2017</v>
      </c>
      <c r="K416" s="72" t="s">
        <v>155</v>
      </c>
      <c r="L416" s="73">
        <v>1</v>
      </c>
      <c r="M416" s="74" t="s">
        <v>140</v>
      </c>
      <c r="N416" s="75"/>
      <c r="O416" s="76"/>
      <c r="P416" s="77" t="s">
        <v>148</v>
      </c>
      <c r="Q416" s="78">
        <f>IF(P416="U",R416/1.2,R416)</f>
        <v>210</v>
      </c>
      <c r="R416" s="79">
        <v>210</v>
      </c>
      <c r="S416" s="80"/>
      <c r="T416" s="81"/>
      <c r="U416" s="82">
        <f>T416*Q416</f>
        <v>0</v>
      </c>
      <c r="V416" s="83">
        <f>T416*R416</f>
        <v>0</v>
      </c>
      <c r="W416" s="58"/>
      <c r="X416" s="84"/>
      <c r="Y416" s="85"/>
      <c r="Z416" s="86"/>
      <c r="AA416" s="87"/>
    </row>
    <row r="417" spans="1:27" ht="15.75" customHeight="1">
      <c r="A417" s="63" t="s">
        <v>131</v>
      </c>
      <c r="B417" s="64" t="s">
        <v>132</v>
      </c>
      <c r="C417" s="65" t="s">
        <v>133</v>
      </c>
      <c r="D417" s="66" t="s">
        <v>134</v>
      </c>
      <c r="E417" s="67" t="s">
        <v>40</v>
      </c>
      <c r="F417" s="68" t="s">
        <v>223</v>
      </c>
      <c r="G417" s="69" t="s">
        <v>224</v>
      </c>
      <c r="H417" s="70" t="s">
        <v>225</v>
      </c>
      <c r="I417" s="67" t="s">
        <v>145</v>
      </c>
      <c r="J417" s="286">
        <v>1996</v>
      </c>
      <c r="K417" s="72" t="s">
        <v>226</v>
      </c>
      <c r="L417" s="73">
        <v>1</v>
      </c>
      <c r="M417" s="74" t="s">
        <v>147</v>
      </c>
      <c r="N417" s="75"/>
      <c r="O417" s="76"/>
      <c r="P417" s="77" t="s">
        <v>148</v>
      </c>
      <c r="Q417" s="78">
        <f>IF(P417="U",R417/1.2,R417)</f>
        <v>1350</v>
      </c>
      <c r="R417" s="79">
        <v>1350</v>
      </c>
      <c r="S417" s="80"/>
      <c r="T417" s="81"/>
      <c r="U417" s="82">
        <f>T417*Q417</f>
        <v>0</v>
      </c>
      <c r="V417" s="83">
        <f>T417*R417</f>
        <v>0</v>
      </c>
      <c r="W417" s="58"/>
      <c r="X417" s="84"/>
      <c r="Y417" s="85"/>
      <c r="Z417" s="86"/>
      <c r="AA417" s="87"/>
    </row>
    <row r="418" spans="1:27" ht="15.75" customHeight="1">
      <c r="A418" s="63" t="s">
        <v>131</v>
      </c>
      <c r="B418" s="64" t="s">
        <v>132</v>
      </c>
      <c r="C418" s="65" t="s">
        <v>133</v>
      </c>
      <c r="D418" s="66" t="s">
        <v>134</v>
      </c>
      <c r="E418" s="67" t="s">
        <v>40</v>
      </c>
      <c r="F418" s="68" t="s">
        <v>223</v>
      </c>
      <c r="G418" s="69" t="s">
        <v>224</v>
      </c>
      <c r="H418" s="70" t="s">
        <v>225</v>
      </c>
      <c r="I418" s="67" t="s">
        <v>145</v>
      </c>
      <c r="J418" s="286">
        <v>2009</v>
      </c>
      <c r="K418" s="72" t="s">
        <v>139</v>
      </c>
      <c r="L418" s="73">
        <v>1</v>
      </c>
      <c r="M418" s="74" t="s">
        <v>147</v>
      </c>
      <c r="N418" s="75"/>
      <c r="O418" s="76"/>
      <c r="P418" s="77" t="s">
        <v>148</v>
      </c>
      <c r="Q418" s="78">
        <f>IF(P418="U",R418/1.2,R418)</f>
        <v>275</v>
      </c>
      <c r="R418" s="79">
        <v>275</v>
      </c>
      <c r="S418" s="80"/>
      <c r="T418" s="81"/>
      <c r="U418" s="82">
        <f>T418*Q418</f>
        <v>0</v>
      </c>
      <c r="V418" s="83">
        <f>T418*R418</f>
        <v>0</v>
      </c>
      <c r="W418" s="58"/>
      <c r="X418" s="84"/>
      <c r="Y418" s="85"/>
      <c r="Z418" s="86"/>
      <c r="AA418" s="87"/>
    </row>
    <row r="419" spans="1:27" ht="15.75" customHeight="1">
      <c r="A419" s="63" t="s">
        <v>131</v>
      </c>
      <c r="B419" s="64" t="s">
        <v>132</v>
      </c>
      <c r="C419" s="65" t="s">
        <v>133</v>
      </c>
      <c r="D419" s="66" t="s">
        <v>134</v>
      </c>
      <c r="E419" s="67" t="s">
        <v>40</v>
      </c>
      <c r="F419" s="68" t="s">
        <v>223</v>
      </c>
      <c r="G419" s="69" t="s">
        <v>224</v>
      </c>
      <c r="H419" s="70" t="s">
        <v>225</v>
      </c>
      <c r="I419" s="67" t="s">
        <v>145</v>
      </c>
      <c r="J419" s="286">
        <v>2017</v>
      </c>
      <c r="K419" s="72" t="s">
        <v>155</v>
      </c>
      <c r="L419" s="73">
        <v>1</v>
      </c>
      <c r="M419" s="74" t="s">
        <v>140</v>
      </c>
      <c r="N419" s="75"/>
      <c r="O419" s="76"/>
      <c r="P419" s="97" t="s">
        <v>148</v>
      </c>
      <c r="Q419" s="78">
        <f>IF(P419="U",R419/1.2,R419)</f>
        <v>90</v>
      </c>
      <c r="R419" s="79">
        <v>90</v>
      </c>
      <c r="S419" s="80"/>
      <c r="T419" s="81"/>
      <c r="U419" s="82">
        <f>T419*Q419</f>
        <v>0</v>
      </c>
      <c r="V419" s="83">
        <f>T419*R419</f>
        <v>0</v>
      </c>
      <c r="W419" s="58"/>
      <c r="X419" s="84"/>
      <c r="Y419" s="85"/>
      <c r="Z419" s="86"/>
      <c r="AA419" s="87"/>
    </row>
    <row r="420" spans="1:27" ht="15.75" customHeight="1">
      <c r="A420" s="63" t="s">
        <v>131</v>
      </c>
      <c r="B420" s="64" t="s">
        <v>132</v>
      </c>
      <c r="C420" s="65" t="s">
        <v>133</v>
      </c>
      <c r="D420" s="66" t="s">
        <v>134</v>
      </c>
      <c r="E420" s="67" t="s">
        <v>40</v>
      </c>
      <c r="F420" s="68" t="s">
        <v>223</v>
      </c>
      <c r="G420" s="69" t="s">
        <v>227</v>
      </c>
      <c r="H420" s="70" t="s">
        <v>228</v>
      </c>
      <c r="I420" s="67" t="s">
        <v>145</v>
      </c>
      <c r="J420" s="286">
        <v>1978</v>
      </c>
      <c r="K420" s="72" t="s">
        <v>155</v>
      </c>
      <c r="L420" s="73">
        <v>1</v>
      </c>
      <c r="M420" s="74" t="s">
        <v>140</v>
      </c>
      <c r="N420" s="75"/>
      <c r="O420" s="76"/>
      <c r="P420" s="77" t="s">
        <v>148</v>
      </c>
      <c r="Q420" s="78">
        <f>IF(P420="U",R420/1.2,R420)</f>
        <v>175</v>
      </c>
      <c r="R420" s="79">
        <v>175</v>
      </c>
      <c r="S420" s="80"/>
      <c r="T420" s="81"/>
      <c r="U420" s="82">
        <f>T420*Q420</f>
        <v>0</v>
      </c>
      <c r="V420" s="83">
        <f>T420*R420</f>
        <v>0</v>
      </c>
      <c r="W420" s="58"/>
      <c r="X420" s="84"/>
      <c r="Y420" s="85"/>
      <c r="Z420" s="86"/>
      <c r="AA420" s="87"/>
    </row>
    <row r="421" spans="1:27" ht="15.75" customHeight="1">
      <c r="A421" s="63" t="s">
        <v>131</v>
      </c>
      <c r="B421" s="64" t="s">
        <v>132</v>
      </c>
      <c r="C421" s="65" t="s">
        <v>133</v>
      </c>
      <c r="D421" s="66" t="s">
        <v>134</v>
      </c>
      <c r="E421" s="67" t="s">
        <v>40</v>
      </c>
      <c r="F421" s="68" t="s">
        <v>223</v>
      </c>
      <c r="G421" s="69" t="s">
        <v>227</v>
      </c>
      <c r="H421" s="70" t="s">
        <v>228</v>
      </c>
      <c r="I421" s="67" t="s">
        <v>145</v>
      </c>
      <c r="J421" s="286">
        <v>1993</v>
      </c>
      <c r="K421" s="72" t="s">
        <v>155</v>
      </c>
      <c r="L421" s="73">
        <v>3</v>
      </c>
      <c r="M421" s="74" t="s">
        <v>140</v>
      </c>
      <c r="N421" s="75"/>
      <c r="O421" s="76"/>
      <c r="P421" s="97" t="s">
        <v>148</v>
      </c>
      <c r="Q421" s="78">
        <f>IF(P421="U",R421/1.2,R421)</f>
        <v>130</v>
      </c>
      <c r="R421" s="79">
        <v>130</v>
      </c>
      <c r="S421" s="80"/>
      <c r="T421" s="81"/>
      <c r="U421" s="82">
        <f>T421*Q421</f>
        <v>0</v>
      </c>
      <c r="V421" s="83">
        <f>T421*R421</f>
        <v>0</v>
      </c>
      <c r="W421" s="58"/>
      <c r="X421" s="84"/>
      <c r="Y421" s="85"/>
      <c r="Z421" s="86"/>
      <c r="AA421" s="87"/>
    </row>
    <row r="422" spans="1:27" ht="15.75" customHeight="1">
      <c r="A422" s="63" t="s">
        <v>131</v>
      </c>
      <c r="B422" s="64" t="s">
        <v>132</v>
      </c>
      <c r="C422" s="65" t="s">
        <v>133</v>
      </c>
      <c r="D422" s="66" t="s">
        <v>134</v>
      </c>
      <c r="E422" s="67" t="s">
        <v>40</v>
      </c>
      <c r="F422" s="68" t="s">
        <v>223</v>
      </c>
      <c r="G422" s="69" t="s">
        <v>227</v>
      </c>
      <c r="H422" s="70" t="s">
        <v>228</v>
      </c>
      <c r="I422" s="67" t="s">
        <v>145</v>
      </c>
      <c r="J422" s="286">
        <v>2001</v>
      </c>
      <c r="K422" s="72" t="s">
        <v>155</v>
      </c>
      <c r="L422" s="73">
        <v>4</v>
      </c>
      <c r="M422" s="74" t="s">
        <v>147</v>
      </c>
      <c r="N422" s="75"/>
      <c r="O422" s="76"/>
      <c r="P422" s="77" t="s">
        <v>148</v>
      </c>
      <c r="Q422" s="78">
        <f>IF(P422="U",R422/1.2,R422)</f>
        <v>150</v>
      </c>
      <c r="R422" s="79">
        <v>150</v>
      </c>
      <c r="S422" s="80"/>
      <c r="T422" s="81"/>
      <c r="U422" s="82">
        <f>T422*Q422</f>
        <v>0</v>
      </c>
      <c r="V422" s="83">
        <f>T422*R422</f>
        <v>0</v>
      </c>
      <c r="W422" s="58"/>
      <c r="X422" s="84"/>
      <c r="Y422" s="85"/>
      <c r="Z422" s="86"/>
      <c r="AA422" s="87"/>
    </row>
    <row r="423" spans="1:27" ht="15.75" customHeight="1">
      <c r="A423" s="63" t="s">
        <v>131</v>
      </c>
      <c r="B423" s="64" t="s">
        <v>132</v>
      </c>
      <c r="C423" s="65" t="s">
        <v>133</v>
      </c>
      <c r="D423" s="66" t="s">
        <v>134</v>
      </c>
      <c r="E423" s="67" t="s">
        <v>40</v>
      </c>
      <c r="F423" s="68" t="s">
        <v>223</v>
      </c>
      <c r="G423" s="69" t="s">
        <v>227</v>
      </c>
      <c r="H423" s="70" t="s">
        <v>228</v>
      </c>
      <c r="I423" s="67" t="s">
        <v>145</v>
      </c>
      <c r="J423" s="286">
        <v>2001</v>
      </c>
      <c r="K423" s="72" t="s">
        <v>146</v>
      </c>
      <c r="L423" s="73">
        <v>1</v>
      </c>
      <c r="M423" s="74" t="s">
        <v>147</v>
      </c>
      <c r="N423" s="75"/>
      <c r="O423" s="76"/>
      <c r="P423" s="77" t="s">
        <v>148</v>
      </c>
      <c r="Q423" s="78">
        <f>IF(P423="U",R423/1.2,R423)</f>
        <v>690</v>
      </c>
      <c r="R423" s="79">
        <v>690</v>
      </c>
      <c r="S423" s="80"/>
      <c r="T423" s="81"/>
      <c r="U423" s="82">
        <f>T423*Q423</f>
        <v>0</v>
      </c>
      <c r="V423" s="83">
        <f>T423*R423</f>
        <v>0</v>
      </c>
      <c r="W423" s="58"/>
      <c r="X423" s="84"/>
      <c r="Y423" s="85"/>
      <c r="Z423" s="86"/>
      <c r="AA423" s="87"/>
    </row>
    <row r="424" spans="1:27" ht="15.75" customHeight="1">
      <c r="A424" s="63" t="s">
        <v>131</v>
      </c>
      <c r="B424" s="64" t="s">
        <v>132</v>
      </c>
      <c r="C424" s="65" t="s">
        <v>133</v>
      </c>
      <c r="D424" s="66" t="s">
        <v>134</v>
      </c>
      <c r="E424" s="67" t="s">
        <v>40</v>
      </c>
      <c r="F424" s="68" t="s">
        <v>223</v>
      </c>
      <c r="G424" s="69" t="s">
        <v>227</v>
      </c>
      <c r="H424" s="70" t="s">
        <v>228</v>
      </c>
      <c r="I424" s="67" t="s">
        <v>145</v>
      </c>
      <c r="J424" s="286">
        <v>2004</v>
      </c>
      <c r="K424" s="72" t="s">
        <v>155</v>
      </c>
      <c r="L424" s="73">
        <v>1</v>
      </c>
      <c r="M424" s="74" t="s">
        <v>140</v>
      </c>
      <c r="N424" s="75"/>
      <c r="O424" s="76"/>
      <c r="P424" s="97" t="s">
        <v>148</v>
      </c>
      <c r="Q424" s="78">
        <f>IF(P424="U",R424/1.2,R424)</f>
        <v>160</v>
      </c>
      <c r="R424" s="79">
        <v>160</v>
      </c>
      <c r="S424" s="80"/>
      <c r="T424" s="81"/>
      <c r="U424" s="82">
        <f>T424*Q424</f>
        <v>0</v>
      </c>
      <c r="V424" s="83">
        <f>T424*R424</f>
        <v>0</v>
      </c>
      <c r="W424" s="58"/>
      <c r="X424" s="84"/>
      <c r="Y424" s="85"/>
      <c r="Z424" s="86"/>
      <c r="AA424" s="87"/>
    </row>
    <row r="425" spans="1:27" ht="15.75" customHeight="1">
      <c r="A425" s="63" t="s">
        <v>131</v>
      </c>
      <c r="B425" s="64" t="s">
        <v>132</v>
      </c>
      <c r="C425" s="65" t="s">
        <v>133</v>
      </c>
      <c r="D425" s="66" t="s">
        <v>134</v>
      </c>
      <c r="E425" s="67" t="s">
        <v>40</v>
      </c>
      <c r="F425" s="68" t="s">
        <v>223</v>
      </c>
      <c r="G425" s="69" t="s">
        <v>227</v>
      </c>
      <c r="H425" s="70" t="s">
        <v>228</v>
      </c>
      <c r="I425" s="67" t="s">
        <v>145</v>
      </c>
      <c r="J425" s="286">
        <v>2015</v>
      </c>
      <c r="K425" s="72" t="s">
        <v>139</v>
      </c>
      <c r="L425" s="73">
        <v>3</v>
      </c>
      <c r="M425" s="74" t="s">
        <v>140</v>
      </c>
      <c r="N425" s="75"/>
      <c r="O425" s="76"/>
      <c r="P425" s="77" t="s">
        <v>148</v>
      </c>
      <c r="Q425" s="78">
        <f>IF(P425="U",R425/1.2,R425)</f>
        <v>380</v>
      </c>
      <c r="R425" s="79">
        <v>380</v>
      </c>
      <c r="S425" s="80"/>
      <c r="T425" s="81"/>
      <c r="U425" s="82">
        <f>T425*Q425</f>
        <v>0</v>
      </c>
      <c r="V425" s="83">
        <f>T425*R425</f>
        <v>0</v>
      </c>
      <c r="W425" s="58"/>
      <c r="X425" s="84"/>
      <c r="Y425" s="85"/>
      <c r="Z425" s="86"/>
      <c r="AA425" s="87"/>
    </row>
    <row r="426" spans="1:27" ht="15.75" customHeight="1">
      <c r="A426" s="63" t="s">
        <v>131</v>
      </c>
      <c r="B426" s="64" t="s">
        <v>132</v>
      </c>
      <c r="C426" s="65" t="s">
        <v>133</v>
      </c>
      <c r="D426" s="66" t="s">
        <v>134</v>
      </c>
      <c r="E426" s="67" t="s">
        <v>40</v>
      </c>
      <c r="F426" s="68" t="s">
        <v>223</v>
      </c>
      <c r="G426" s="69" t="s">
        <v>229</v>
      </c>
      <c r="H426" s="70" t="s">
        <v>230</v>
      </c>
      <c r="I426" s="67" t="s">
        <v>145</v>
      </c>
      <c r="J426" s="286">
        <v>1993</v>
      </c>
      <c r="K426" s="72" t="s">
        <v>155</v>
      </c>
      <c r="L426" s="73">
        <v>1</v>
      </c>
      <c r="M426" s="74" t="s">
        <v>140</v>
      </c>
      <c r="N426" s="75"/>
      <c r="O426" s="76"/>
      <c r="P426" s="97" t="s">
        <v>148</v>
      </c>
      <c r="Q426" s="78">
        <f>IF(P426="U",R426/1.2,R426)</f>
        <v>85</v>
      </c>
      <c r="R426" s="79">
        <v>85</v>
      </c>
      <c r="S426" s="80"/>
      <c r="T426" s="81"/>
      <c r="U426" s="82">
        <f>T426*Q426</f>
        <v>0</v>
      </c>
      <c r="V426" s="83">
        <f>T426*R426</f>
        <v>0</v>
      </c>
      <c r="W426" s="58"/>
      <c r="X426" s="84"/>
      <c r="Y426" s="85"/>
      <c r="Z426" s="86"/>
      <c r="AA426" s="87"/>
    </row>
    <row r="427" spans="1:27" ht="15.75" customHeight="1">
      <c r="A427" s="63" t="s">
        <v>131</v>
      </c>
      <c r="B427" s="64" t="s">
        <v>132</v>
      </c>
      <c r="C427" s="65" t="s">
        <v>133</v>
      </c>
      <c r="D427" s="66" t="s">
        <v>134</v>
      </c>
      <c r="E427" s="67" t="s">
        <v>40</v>
      </c>
      <c r="F427" s="68" t="s">
        <v>223</v>
      </c>
      <c r="G427" s="69" t="s">
        <v>229</v>
      </c>
      <c r="H427" s="70" t="s">
        <v>230</v>
      </c>
      <c r="I427" s="67" t="s">
        <v>145</v>
      </c>
      <c r="J427" s="286">
        <v>1996</v>
      </c>
      <c r="K427" s="72" t="s">
        <v>155</v>
      </c>
      <c r="L427" s="73">
        <v>6</v>
      </c>
      <c r="M427" s="74" t="s">
        <v>147</v>
      </c>
      <c r="N427" s="75"/>
      <c r="O427" s="76"/>
      <c r="P427" s="77" t="s">
        <v>148</v>
      </c>
      <c r="Q427" s="78">
        <f>IF(P427="U",R427/1.2,R427)</f>
        <v>125</v>
      </c>
      <c r="R427" s="79">
        <v>125</v>
      </c>
      <c r="S427" s="80"/>
      <c r="T427" s="81"/>
      <c r="U427" s="82">
        <f>T427*Q427</f>
        <v>0</v>
      </c>
      <c r="V427" s="83">
        <f>T427*R427</f>
        <v>0</v>
      </c>
      <c r="W427" s="58"/>
      <c r="X427" s="84"/>
      <c r="Y427" s="85"/>
      <c r="Z427" s="86"/>
      <c r="AA427" s="87"/>
    </row>
    <row r="428" spans="1:27" ht="15.75" customHeight="1">
      <c r="A428" s="63" t="s">
        <v>131</v>
      </c>
      <c r="B428" s="64" t="s">
        <v>132</v>
      </c>
      <c r="C428" s="65" t="s">
        <v>133</v>
      </c>
      <c r="D428" s="66" t="s">
        <v>134</v>
      </c>
      <c r="E428" s="67" t="s">
        <v>40</v>
      </c>
      <c r="F428" s="68" t="s">
        <v>223</v>
      </c>
      <c r="G428" s="69" t="s">
        <v>229</v>
      </c>
      <c r="H428" s="70" t="s">
        <v>230</v>
      </c>
      <c r="I428" s="67" t="s">
        <v>145</v>
      </c>
      <c r="J428" s="286">
        <v>2001</v>
      </c>
      <c r="K428" s="72" t="s">
        <v>146</v>
      </c>
      <c r="L428" s="73">
        <v>1</v>
      </c>
      <c r="M428" s="74" t="s">
        <v>147</v>
      </c>
      <c r="N428" s="75"/>
      <c r="O428" s="76"/>
      <c r="P428" s="77" t="s">
        <v>148</v>
      </c>
      <c r="Q428" s="78">
        <f>IF(P428="U",R428/1.2,R428)</f>
        <v>590</v>
      </c>
      <c r="R428" s="79">
        <v>590</v>
      </c>
      <c r="S428" s="80"/>
      <c r="T428" s="81"/>
      <c r="U428" s="82">
        <f>T428*Q428</f>
        <v>0</v>
      </c>
      <c r="V428" s="83">
        <f>T428*R428</f>
        <v>0</v>
      </c>
      <c r="W428" s="58"/>
      <c r="X428" s="84"/>
      <c r="Y428" s="85"/>
      <c r="Z428" s="86"/>
      <c r="AA428" s="87"/>
    </row>
    <row r="429" spans="1:27" ht="15.75" customHeight="1">
      <c r="A429" s="63" t="s">
        <v>131</v>
      </c>
      <c r="B429" s="64" t="s">
        <v>132</v>
      </c>
      <c r="C429" s="65" t="s">
        <v>133</v>
      </c>
      <c r="D429" s="66" t="s">
        <v>134</v>
      </c>
      <c r="E429" s="67" t="s">
        <v>40</v>
      </c>
      <c r="F429" s="68" t="s">
        <v>223</v>
      </c>
      <c r="G429" s="69" t="s">
        <v>231</v>
      </c>
      <c r="H429" s="70" t="s">
        <v>232</v>
      </c>
      <c r="I429" s="67" t="s">
        <v>145</v>
      </c>
      <c r="J429" s="286">
        <v>2009</v>
      </c>
      <c r="K429" s="72" t="s">
        <v>139</v>
      </c>
      <c r="L429" s="73">
        <v>6</v>
      </c>
      <c r="M429" s="74" t="s">
        <v>147</v>
      </c>
      <c r="N429" s="75"/>
      <c r="O429" s="76"/>
      <c r="P429" s="77" t="s">
        <v>148</v>
      </c>
      <c r="Q429" s="78">
        <f>IF(P429="U",R429/1.2,R429)</f>
        <v>190</v>
      </c>
      <c r="R429" s="79">
        <v>190</v>
      </c>
      <c r="S429" s="80"/>
      <c r="T429" s="81"/>
      <c r="U429" s="82">
        <f>T429*Q429</f>
        <v>0</v>
      </c>
      <c r="V429" s="83">
        <f>T429*R429</f>
        <v>0</v>
      </c>
      <c r="W429" s="58"/>
      <c r="X429" s="84"/>
      <c r="Y429" s="85"/>
      <c r="Z429" s="86"/>
      <c r="AA429" s="87"/>
    </row>
    <row r="430" spans="1:27" ht="15.75" customHeight="1">
      <c r="A430" s="63" t="s">
        <v>131</v>
      </c>
      <c r="B430" s="64" t="s">
        <v>132</v>
      </c>
      <c r="C430" s="65" t="s">
        <v>133</v>
      </c>
      <c r="D430" s="66" t="s">
        <v>134</v>
      </c>
      <c r="E430" s="67" t="s">
        <v>40</v>
      </c>
      <c r="F430" s="68" t="s">
        <v>223</v>
      </c>
      <c r="G430" s="69" t="s">
        <v>233</v>
      </c>
      <c r="H430" s="70" t="s">
        <v>234</v>
      </c>
      <c r="I430" s="67" t="s">
        <v>145</v>
      </c>
      <c r="J430" s="286">
        <v>1986</v>
      </c>
      <c r="K430" s="72" t="s">
        <v>155</v>
      </c>
      <c r="L430" s="73">
        <v>1</v>
      </c>
      <c r="M430" s="74" t="s">
        <v>140</v>
      </c>
      <c r="N430" s="75"/>
      <c r="O430" s="76"/>
      <c r="P430" s="97" t="s">
        <v>148</v>
      </c>
      <c r="Q430" s="78">
        <f>IF(P430="U",R430/1.2,R430)</f>
        <v>160</v>
      </c>
      <c r="R430" s="79">
        <v>160</v>
      </c>
      <c r="S430" s="80"/>
      <c r="T430" s="81"/>
      <c r="U430" s="82">
        <f>T430*Q430</f>
        <v>0</v>
      </c>
      <c r="V430" s="83">
        <f>T430*R430</f>
        <v>0</v>
      </c>
      <c r="W430" s="58"/>
      <c r="X430" s="84"/>
      <c r="Y430" s="85"/>
      <c r="Z430" s="86"/>
      <c r="AA430" s="87"/>
    </row>
    <row r="431" spans="1:27" ht="15.75" customHeight="1">
      <c r="A431" s="63" t="s">
        <v>131</v>
      </c>
      <c r="B431" s="64" t="s">
        <v>132</v>
      </c>
      <c r="C431" s="65" t="s">
        <v>133</v>
      </c>
      <c r="D431" s="66" t="s">
        <v>134</v>
      </c>
      <c r="E431" s="67" t="s">
        <v>40</v>
      </c>
      <c r="F431" s="68" t="s">
        <v>223</v>
      </c>
      <c r="G431" s="69" t="s">
        <v>233</v>
      </c>
      <c r="H431" s="70" t="s">
        <v>234</v>
      </c>
      <c r="I431" s="67" t="s">
        <v>145</v>
      </c>
      <c r="J431" s="286">
        <v>2008</v>
      </c>
      <c r="K431" s="72" t="s">
        <v>155</v>
      </c>
      <c r="L431" s="73">
        <v>2</v>
      </c>
      <c r="M431" s="74" t="s">
        <v>147</v>
      </c>
      <c r="N431" s="75"/>
      <c r="O431" s="76"/>
      <c r="P431" s="77" t="s">
        <v>148</v>
      </c>
      <c r="Q431" s="78">
        <f>IF(P431="U",R431/1.2,R431)</f>
        <v>90</v>
      </c>
      <c r="R431" s="79">
        <v>90</v>
      </c>
      <c r="S431" s="80"/>
      <c r="T431" s="81"/>
      <c r="U431" s="82">
        <f>T431*Q431</f>
        <v>0</v>
      </c>
      <c r="V431" s="83">
        <f>T431*R431</f>
        <v>0</v>
      </c>
      <c r="W431" s="58"/>
      <c r="X431" s="84"/>
      <c r="Y431" s="85"/>
      <c r="Z431" s="86"/>
      <c r="AA431" s="87"/>
    </row>
    <row r="432" spans="1:27" ht="15.75" customHeight="1">
      <c r="A432" s="63" t="s">
        <v>131</v>
      </c>
      <c r="B432" s="64" t="s">
        <v>132</v>
      </c>
      <c r="C432" s="65" t="s">
        <v>133</v>
      </c>
      <c r="D432" s="66" t="s">
        <v>134</v>
      </c>
      <c r="E432" s="67" t="s">
        <v>40</v>
      </c>
      <c r="F432" s="68" t="s">
        <v>223</v>
      </c>
      <c r="G432" s="69" t="s">
        <v>233</v>
      </c>
      <c r="H432" s="70" t="s">
        <v>234</v>
      </c>
      <c r="I432" s="67" t="s">
        <v>145</v>
      </c>
      <c r="J432" s="286">
        <v>2015</v>
      </c>
      <c r="K432" s="72" t="s">
        <v>139</v>
      </c>
      <c r="L432" s="73">
        <v>2</v>
      </c>
      <c r="M432" s="74" t="s">
        <v>140</v>
      </c>
      <c r="N432" s="75"/>
      <c r="O432" s="76"/>
      <c r="P432" s="77" t="s">
        <v>148</v>
      </c>
      <c r="Q432" s="78">
        <f>IF(P432="U",R432/1.2,R432)</f>
        <v>210</v>
      </c>
      <c r="R432" s="79">
        <v>210</v>
      </c>
      <c r="S432" s="80"/>
      <c r="T432" s="81"/>
      <c r="U432" s="82">
        <f>T432*Q432</f>
        <v>0</v>
      </c>
      <c r="V432" s="83">
        <f>T432*R432</f>
        <v>0</v>
      </c>
      <c r="W432" s="58"/>
      <c r="X432" s="84"/>
      <c r="Y432" s="85"/>
      <c r="Z432" s="86"/>
      <c r="AA432" s="87"/>
    </row>
    <row r="433" spans="1:27" ht="15.75" customHeight="1">
      <c r="A433" s="63" t="s">
        <v>131</v>
      </c>
      <c r="B433" s="64" t="s">
        <v>132</v>
      </c>
      <c r="C433" s="65" t="s">
        <v>133</v>
      </c>
      <c r="D433" s="66" t="s">
        <v>134</v>
      </c>
      <c r="E433" s="67" t="s">
        <v>40</v>
      </c>
      <c r="F433" s="68" t="s">
        <v>223</v>
      </c>
      <c r="G433" s="69" t="s">
        <v>233</v>
      </c>
      <c r="H433" s="70" t="s">
        <v>234</v>
      </c>
      <c r="I433" s="67" t="s">
        <v>145</v>
      </c>
      <c r="J433" s="286">
        <v>2016</v>
      </c>
      <c r="K433" s="72" t="s">
        <v>139</v>
      </c>
      <c r="L433" s="73">
        <v>3</v>
      </c>
      <c r="M433" s="74" t="s">
        <v>140</v>
      </c>
      <c r="N433" s="75"/>
      <c r="O433" s="76"/>
      <c r="P433" s="77" t="s">
        <v>148</v>
      </c>
      <c r="Q433" s="78">
        <f>IF(P433="U",R433/1.2,R433)</f>
        <v>240</v>
      </c>
      <c r="R433" s="79">
        <v>240</v>
      </c>
      <c r="S433" s="80"/>
      <c r="T433" s="81"/>
      <c r="U433" s="82">
        <f>T433*Q433</f>
        <v>0</v>
      </c>
      <c r="V433" s="83">
        <f>T433*R433</f>
        <v>0</v>
      </c>
      <c r="W433" s="58"/>
      <c r="X433" s="84"/>
      <c r="Y433" s="85"/>
      <c r="Z433" s="86"/>
      <c r="AA433" s="87"/>
    </row>
    <row r="434" spans="1:27" ht="15.75" customHeight="1">
      <c r="A434" s="63" t="s">
        <v>131</v>
      </c>
      <c r="B434" s="64" t="s">
        <v>132</v>
      </c>
      <c r="C434" s="65" t="s">
        <v>133</v>
      </c>
      <c r="D434" s="66" t="s">
        <v>134</v>
      </c>
      <c r="E434" s="67" t="s">
        <v>40</v>
      </c>
      <c r="F434" s="68" t="s">
        <v>223</v>
      </c>
      <c r="G434" s="69" t="s">
        <v>233</v>
      </c>
      <c r="H434" s="70" t="s">
        <v>234</v>
      </c>
      <c r="I434" s="67" t="s">
        <v>145</v>
      </c>
      <c r="J434" s="286">
        <v>2017</v>
      </c>
      <c r="K434" s="72" t="s">
        <v>139</v>
      </c>
      <c r="L434" s="73">
        <v>5</v>
      </c>
      <c r="M434" s="74" t="s">
        <v>140</v>
      </c>
      <c r="N434" s="75"/>
      <c r="O434" s="76"/>
      <c r="P434" s="77" t="s">
        <v>148</v>
      </c>
      <c r="Q434" s="78">
        <f>IF(P434="U",R434/1.2,R434)</f>
        <v>130</v>
      </c>
      <c r="R434" s="79">
        <v>130</v>
      </c>
      <c r="S434" s="80"/>
      <c r="T434" s="81"/>
      <c r="U434" s="82">
        <f>T434*Q434</f>
        <v>0</v>
      </c>
      <c r="V434" s="83">
        <f>T434*R434</f>
        <v>0</v>
      </c>
      <c r="W434" s="58"/>
      <c r="X434" s="84"/>
      <c r="Y434" s="85"/>
      <c r="Z434" s="86"/>
      <c r="AA434" s="87"/>
    </row>
    <row r="435" spans="1:27" ht="15.75" customHeight="1">
      <c r="A435" s="63" t="s">
        <v>131</v>
      </c>
      <c r="B435" s="64" t="s">
        <v>132</v>
      </c>
      <c r="C435" s="65" t="s">
        <v>133</v>
      </c>
      <c r="D435" s="66" t="s">
        <v>134</v>
      </c>
      <c r="E435" s="67" t="s">
        <v>40</v>
      </c>
      <c r="F435" s="68" t="s">
        <v>223</v>
      </c>
      <c r="G435" s="69" t="s">
        <v>233</v>
      </c>
      <c r="H435" s="70" t="s">
        <v>234</v>
      </c>
      <c r="I435" s="67" t="s">
        <v>145</v>
      </c>
      <c r="J435" s="286">
        <v>2018</v>
      </c>
      <c r="K435" s="72" t="s">
        <v>139</v>
      </c>
      <c r="L435" s="73">
        <v>6</v>
      </c>
      <c r="M435" s="74" t="s">
        <v>140</v>
      </c>
      <c r="N435" s="75"/>
      <c r="O435" s="76"/>
      <c r="P435" s="77" t="s">
        <v>148</v>
      </c>
      <c r="Q435" s="78">
        <f>IF(P435="U",R435/1.2,R435)</f>
        <v>190</v>
      </c>
      <c r="R435" s="79">
        <v>190</v>
      </c>
      <c r="S435" s="80"/>
      <c r="T435" s="81"/>
      <c r="U435" s="82">
        <f>T435*Q435</f>
        <v>0</v>
      </c>
      <c r="V435" s="83">
        <f>T435*R435</f>
        <v>0</v>
      </c>
      <c r="W435" s="58"/>
      <c r="X435" s="84"/>
      <c r="Y435" s="85"/>
      <c r="Z435" s="86"/>
      <c r="AA435" s="87"/>
    </row>
    <row r="436" spans="1:27" ht="15.75" customHeight="1">
      <c r="A436" s="63" t="s">
        <v>131</v>
      </c>
      <c r="B436" s="64" t="s">
        <v>132</v>
      </c>
      <c r="C436" s="65" t="s">
        <v>133</v>
      </c>
      <c r="D436" s="66" t="s">
        <v>134</v>
      </c>
      <c r="E436" s="67" t="s">
        <v>40</v>
      </c>
      <c r="F436" s="68" t="s">
        <v>223</v>
      </c>
      <c r="G436" s="69" t="s">
        <v>235</v>
      </c>
      <c r="H436" s="70" t="s">
        <v>236</v>
      </c>
      <c r="I436" s="67" t="s">
        <v>145</v>
      </c>
      <c r="J436" s="286">
        <v>1989</v>
      </c>
      <c r="K436" s="72" t="s">
        <v>155</v>
      </c>
      <c r="L436" s="73">
        <v>1</v>
      </c>
      <c r="M436" s="74" t="s">
        <v>140</v>
      </c>
      <c r="N436" s="75"/>
      <c r="O436" s="76"/>
      <c r="P436" s="97" t="s">
        <v>148</v>
      </c>
      <c r="Q436" s="78">
        <f>IF(P436="U",R436/1.2,R436)</f>
        <v>400</v>
      </c>
      <c r="R436" s="79">
        <v>400</v>
      </c>
      <c r="S436" s="80"/>
      <c r="T436" s="81"/>
      <c r="U436" s="82">
        <f>T436*Q436</f>
        <v>0</v>
      </c>
      <c r="V436" s="83">
        <f>T436*R436</f>
        <v>0</v>
      </c>
      <c r="W436" s="58"/>
      <c r="X436" s="84"/>
      <c r="Y436" s="85"/>
      <c r="Z436" s="86"/>
      <c r="AA436" s="87"/>
    </row>
    <row r="437" spans="1:27" ht="15.75" customHeight="1">
      <c r="A437" s="63" t="s">
        <v>131</v>
      </c>
      <c r="B437" s="64" t="s">
        <v>132</v>
      </c>
      <c r="C437" s="65" t="s">
        <v>133</v>
      </c>
      <c r="D437" s="66" t="s">
        <v>134</v>
      </c>
      <c r="E437" s="67" t="s">
        <v>40</v>
      </c>
      <c r="F437" s="68" t="s">
        <v>223</v>
      </c>
      <c r="G437" s="69" t="s">
        <v>235</v>
      </c>
      <c r="H437" s="70" t="s">
        <v>236</v>
      </c>
      <c r="I437" s="67" t="s">
        <v>145</v>
      </c>
      <c r="J437" s="286">
        <v>2012</v>
      </c>
      <c r="K437" s="72" t="s">
        <v>155</v>
      </c>
      <c r="L437" s="73">
        <v>4</v>
      </c>
      <c r="M437" s="74" t="s">
        <v>147</v>
      </c>
      <c r="N437" s="75"/>
      <c r="O437" s="76"/>
      <c r="P437" s="97" t="s">
        <v>148</v>
      </c>
      <c r="Q437" s="78">
        <f>IF(P437="U",R437/1.2,R437)</f>
        <v>175</v>
      </c>
      <c r="R437" s="79">
        <v>175</v>
      </c>
      <c r="S437" s="80"/>
      <c r="T437" s="81"/>
      <c r="U437" s="82">
        <f>T437*Q437</f>
        <v>0</v>
      </c>
      <c r="V437" s="83">
        <f>T437*R437</f>
        <v>0</v>
      </c>
      <c r="W437" s="58"/>
      <c r="X437" s="84"/>
      <c r="Y437" s="85"/>
      <c r="Z437" s="86"/>
      <c r="AA437" s="87"/>
    </row>
    <row r="438" spans="1:27" ht="15.75" customHeight="1">
      <c r="A438" s="63" t="s">
        <v>131</v>
      </c>
      <c r="B438" s="64" t="s">
        <v>132</v>
      </c>
      <c r="C438" s="65" t="s">
        <v>133</v>
      </c>
      <c r="D438" s="66" t="s">
        <v>134</v>
      </c>
      <c r="E438" s="67" t="s">
        <v>40</v>
      </c>
      <c r="F438" s="68" t="s">
        <v>223</v>
      </c>
      <c r="G438" s="69" t="s">
        <v>1628</v>
      </c>
      <c r="H438" s="70" t="s">
        <v>1629</v>
      </c>
      <c r="I438" s="67" t="s">
        <v>145</v>
      </c>
      <c r="J438" s="286">
        <v>2014</v>
      </c>
      <c r="K438" s="72" t="s">
        <v>155</v>
      </c>
      <c r="L438" s="73">
        <v>9</v>
      </c>
      <c r="M438" s="74" t="s">
        <v>147</v>
      </c>
      <c r="N438" s="75"/>
      <c r="O438" s="76"/>
      <c r="P438" s="77" t="s">
        <v>148</v>
      </c>
      <c r="Q438" s="78">
        <f>IF(P438="U",R438/1.2,R438)</f>
        <v>70</v>
      </c>
      <c r="R438" s="79">
        <v>70</v>
      </c>
      <c r="S438" s="80"/>
      <c r="T438" s="81"/>
      <c r="U438" s="82">
        <f>T438*Q438</f>
        <v>0</v>
      </c>
      <c r="V438" s="83">
        <f>T438*R438</f>
        <v>0</v>
      </c>
      <c r="W438" s="58"/>
      <c r="X438" s="84"/>
      <c r="Y438" s="85"/>
      <c r="Z438" s="86"/>
      <c r="AA438" s="87"/>
    </row>
    <row r="439" spans="1:27" ht="15.75" customHeight="1">
      <c r="A439" s="63" t="s">
        <v>131</v>
      </c>
      <c r="B439" s="64" t="s">
        <v>177</v>
      </c>
      <c r="C439" s="65" t="s">
        <v>178</v>
      </c>
      <c r="D439" s="66" t="s">
        <v>134</v>
      </c>
      <c r="E439" s="67" t="s">
        <v>40</v>
      </c>
      <c r="F439" s="68" t="s">
        <v>179</v>
      </c>
      <c r="G439" s="69" t="s">
        <v>573</v>
      </c>
      <c r="H439" s="70" t="s">
        <v>574</v>
      </c>
      <c r="I439" s="67" t="s">
        <v>145</v>
      </c>
      <c r="J439" s="286">
        <v>1961</v>
      </c>
      <c r="K439" s="72" t="s">
        <v>155</v>
      </c>
      <c r="L439" s="73">
        <v>1</v>
      </c>
      <c r="M439" s="74" t="s">
        <v>190</v>
      </c>
      <c r="N439" s="75" t="s">
        <v>563</v>
      </c>
      <c r="O439" s="76" t="s">
        <v>256</v>
      </c>
      <c r="P439" s="97" t="s">
        <v>148</v>
      </c>
      <c r="Q439" s="78">
        <f>IF(P439="U",R439/1.2,R439)</f>
        <v>1400</v>
      </c>
      <c r="R439" s="79">
        <v>1400</v>
      </c>
      <c r="S439" s="80"/>
      <c r="T439" s="81"/>
      <c r="U439" s="82">
        <f>T439*Q439</f>
        <v>0</v>
      </c>
      <c r="V439" s="83">
        <f>T439*R439</f>
        <v>0</v>
      </c>
      <c r="W439" s="58"/>
      <c r="X439" s="84"/>
      <c r="Y439" s="85"/>
      <c r="Z439" s="86"/>
      <c r="AA439" s="87"/>
    </row>
    <row r="440" spans="1:27" ht="15.75" customHeight="1">
      <c r="A440" s="63" t="s">
        <v>131</v>
      </c>
      <c r="B440" s="64" t="s">
        <v>177</v>
      </c>
      <c r="C440" s="65" t="s">
        <v>178</v>
      </c>
      <c r="D440" s="66" t="s">
        <v>134</v>
      </c>
      <c r="E440" s="67" t="s">
        <v>40</v>
      </c>
      <c r="F440" s="68" t="s">
        <v>179</v>
      </c>
      <c r="G440" s="69" t="s">
        <v>573</v>
      </c>
      <c r="H440" s="70" t="s">
        <v>574</v>
      </c>
      <c r="I440" s="67" t="s">
        <v>145</v>
      </c>
      <c r="J440" s="286">
        <v>2015</v>
      </c>
      <c r="K440" s="72" t="s">
        <v>182</v>
      </c>
      <c r="L440" s="73">
        <v>14</v>
      </c>
      <c r="M440" s="74" t="s">
        <v>140</v>
      </c>
      <c r="N440" s="75"/>
      <c r="O440" s="76"/>
      <c r="P440" s="77" t="s">
        <v>141</v>
      </c>
      <c r="Q440" s="78">
        <f>IF(P440="U",R440/1.2,R440)</f>
        <v>200</v>
      </c>
      <c r="R440" s="79">
        <v>240</v>
      </c>
      <c r="S440" s="80"/>
      <c r="T440" s="81"/>
      <c r="U440" s="82">
        <f>T440*Q440</f>
        <v>0</v>
      </c>
      <c r="V440" s="83">
        <f>T440*R440</f>
        <v>0</v>
      </c>
      <c r="W440" s="58"/>
      <c r="X440" s="84"/>
      <c r="Y440" s="85"/>
      <c r="Z440" s="86"/>
      <c r="AA440" s="87"/>
    </row>
    <row r="441" spans="1:27" ht="15.75" customHeight="1">
      <c r="A441" s="63" t="s">
        <v>131</v>
      </c>
      <c r="B441" s="64" t="s">
        <v>177</v>
      </c>
      <c r="C441" s="65" t="s">
        <v>178</v>
      </c>
      <c r="D441" s="66" t="s">
        <v>134</v>
      </c>
      <c r="E441" s="67" t="s">
        <v>40</v>
      </c>
      <c r="F441" s="68" t="s">
        <v>179</v>
      </c>
      <c r="G441" s="69" t="s">
        <v>573</v>
      </c>
      <c r="H441" s="70" t="s">
        <v>574</v>
      </c>
      <c r="I441" s="67" t="s">
        <v>145</v>
      </c>
      <c r="J441" s="286">
        <v>2015</v>
      </c>
      <c r="K441" s="72" t="s">
        <v>155</v>
      </c>
      <c r="L441" s="73">
        <v>13</v>
      </c>
      <c r="M441" s="74" t="s">
        <v>140</v>
      </c>
      <c r="N441" s="75"/>
      <c r="O441" s="76"/>
      <c r="P441" s="77" t="s">
        <v>141</v>
      </c>
      <c r="Q441" s="78">
        <f>IF(P441="U",R441/1.2,R441)</f>
        <v>400</v>
      </c>
      <c r="R441" s="79">
        <v>480</v>
      </c>
      <c r="S441" s="80"/>
      <c r="T441" s="81"/>
      <c r="U441" s="82">
        <f>T441*Q441</f>
        <v>0</v>
      </c>
      <c r="V441" s="83">
        <f>T441*R441</f>
        <v>0</v>
      </c>
      <c r="W441" s="58"/>
      <c r="X441" s="84"/>
      <c r="Y441" s="85"/>
      <c r="Z441" s="86"/>
      <c r="AA441" s="87"/>
    </row>
    <row r="442" spans="1:27" ht="15.75" customHeight="1">
      <c r="A442" s="63" t="s">
        <v>131</v>
      </c>
      <c r="B442" s="64" t="s">
        <v>177</v>
      </c>
      <c r="C442" s="65" t="s">
        <v>178</v>
      </c>
      <c r="D442" s="66" t="s">
        <v>134</v>
      </c>
      <c r="E442" s="67" t="s">
        <v>40</v>
      </c>
      <c r="F442" s="68" t="s">
        <v>179</v>
      </c>
      <c r="G442" s="69" t="s">
        <v>1281</v>
      </c>
      <c r="H442" s="70" t="s">
        <v>1282</v>
      </c>
      <c r="I442" s="67" t="s">
        <v>145</v>
      </c>
      <c r="J442" s="286">
        <v>2009</v>
      </c>
      <c r="K442" s="72" t="s">
        <v>182</v>
      </c>
      <c r="L442" s="73">
        <v>1</v>
      </c>
      <c r="M442" s="74" t="s">
        <v>147</v>
      </c>
      <c r="N442" s="75"/>
      <c r="O442" s="76" t="s">
        <v>360</v>
      </c>
      <c r="P442" s="97" t="s">
        <v>148</v>
      </c>
      <c r="Q442" s="78">
        <f>IF(P442="U",R442/1.2,R442)</f>
        <v>70</v>
      </c>
      <c r="R442" s="79">
        <v>70</v>
      </c>
      <c r="S442" s="80"/>
      <c r="T442" s="81"/>
      <c r="U442" s="82">
        <f>T442*Q442</f>
        <v>0</v>
      </c>
      <c r="V442" s="83">
        <f>T442*R442</f>
        <v>0</v>
      </c>
      <c r="W442" s="58"/>
      <c r="X442" s="84"/>
      <c r="Y442" s="85"/>
      <c r="Z442" s="86"/>
      <c r="AA442" s="87"/>
    </row>
    <row r="443" spans="1:27" ht="15.75" customHeight="1">
      <c r="A443" s="63" t="s">
        <v>131</v>
      </c>
      <c r="B443" s="64" t="s">
        <v>177</v>
      </c>
      <c r="C443" s="65" t="s">
        <v>178</v>
      </c>
      <c r="D443" s="66" t="s">
        <v>134</v>
      </c>
      <c r="E443" s="67" t="s">
        <v>40</v>
      </c>
      <c r="F443" s="68" t="s">
        <v>179</v>
      </c>
      <c r="G443" s="69" t="s">
        <v>310</v>
      </c>
      <c r="H443" s="70" t="s">
        <v>311</v>
      </c>
      <c r="I443" s="67" t="s">
        <v>145</v>
      </c>
      <c r="J443" s="286">
        <v>2004</v>
      </c>
      <c r="K443" s="72" t="s">
        <v>155</v>
      </c>
      <c r="L443" s="73">
        <v>1</v>
      </c>
      <c r="M443" s="74" t="s">
        <v>147</v>
      </c>
      <c r="N443" s="75"/>
      <c r="O443" s="76"/>
      <c r="P443" s="97" t="s">
        <v>148</v>
      </c>
      <c r="Q443" s="78">
        <f>IF(P443="U",R443/1.2,R443)</f>
        <v>55</v>
      </c>
      <c r="R443" s="79">
        <v>55</v>
      </c>
      <c r="S443" s="80"/>
      <c r="T443" s="81"/>
      <c r="U443" s="82">
        <f>T443*Q443</f>
        <v>0</v>
      </c>
      <c r="V443" s="83">
        <f>T443*R443</f>
        <v>0</v>
      </c>
      <c r="W443" s="58"/>
      <c r="X443" s="84"/>
      <c r="Y443" s="85"/>
      <c r="Z443" s="86"/>
      <c r="AA443" s="87"/>
    </row>
    <row r="444" spans="1:27" ht="15.75" customHeight="1">
      <c r="A444" s="63" t="s">
        <v>131</v>
      </c>
      <c r="B444" s="64" t="s">
        <v>177</v>
      </c>
      <c r="C444" s="65" t="s">
        <v>178</v>
      </c>
      <c r="D444" s="66" t="s">
        <v>134</v>
      </c>
      <c r="E444" s="67" t="s">
        <v>40</v>
      </c>
      <c r="F444" s="68" t="s">
        <v>179</v>
      </c>
      <c r="G444" s="69" t="s">
        <v>1559</v>
      </c>
      <c r="H444" s="70" t="s">
        <v>1560</v>
      </c>
      <c r="I444" s="67" t="s">
        <v>145</v>
      </c>
      <c r="J444" s="286">
        <v>1995</v>
      </c>
      <c r="K444" s="72" t="s">
        <v>182</v>
      </c>
      <c r="L444" s="73">
        <v>1</v>
      </c>
      <c r="M444" s="74" t="s">
        <v>140</v>
      </c>
      <c r="N444" s="75"/>
      <c r="O444" s="76" t="s">
        <v>360</v>
      </c>
      <c r="P444" s="77" t="s">
        <v>148</v>
      </c>
      <c r="Q444" s="78">
        <f>IF(P444="U",R444/1.2,R444)</f>
        <v>35</v>
      </c>
      <c r="R444" s="79">
        <v>35</v>
      </c>
      <c r="S444" s="80"/>
      <c r="T444" s="81"/>
      <c r="U444" s="82">
        <f>T444*Q444</f>
        <v>0</v>
      </c>
      <c r="V444" s="83">
        <f>T444*R444</f>
        <v>0</v>
      </c>
      <c r="W444" s="58"/>
      <c r="X444" s="84"/>
      <c r="Y444" s="85"/>
      <c r="Z444" s="86"/>
      <c r="AA444" s="87"/>
    </row>
    <row r="445" spans="1:27" ht="15.75" customHeight="1">
      <c r="A445" s="63" t="s">
        <v>131</v>
      </c>
      <c r="B445" s="64" t="s">
        <v>177</v>
      </c>
      <c r="C445" s="65" t="s">
        <v>178</v>
      </c>
      <c r="D445" s="66" t="s">
        <v>134</v>
      </c>
      <c r="E445" s="67" t="s">
        <v>40</v>
      </c>
      <c r="F445" s="68" t="s">
        <v>179</v>
      </c>
      <c r="G445" s="69" t="s">
        <v>575</v>
      </c>
      <c r="H445" s="70" t="s">
        <v>576</v>
      </c>
      <c r="I445" s="67" t="s">
        <v>145</v>
      </c>
      <c r="J445" s="286">
        <v>1986</v>
      </c>
      <c r="K445" s="72" t="s">
        <v>155</v>
      </c>
      <c r="L445" s="73">
        <v>1</v>
      </c>
      <c r="M445" s="74" t="s">
        <v>140</v>
      </c>
      <c r="N445" s="75"/>
      <c r="O445" s="76"/>
      <c r="P445" s="97" t="s">
        <v>148</v>
      </c>
      <c r="Q445" s="78">
        <f>IF(P445="U",R445/1.2,R445)</f>
        <v>100</v>
      </c>
      <c r="R445" s="79">
        <v>100</v>
      </c>
      <c r="S445" s="80"/>
      <c r="T445" s="81"/>
      <c r="U445" s="82">
        <f>T445*Q445</f>
        <v>0</v>
      </c>
      <c r="V445" s="83">
        <f>T445*R445</f>
        <v>0</v>
      </c>
      <c r="W445" s="58"/>
      <c r="X445" s="84"/>
      <c r="Y445" s="85"/>
      <c r="Z445" s="86"/>
      <c r="AA445" s="87"/>
    </row>
    <row r="446" spans="1:27" ht="15.75" customHeight="1">
      <c r="A446" s="63" t="s">
        <v>131</v>
      </c>
      <c r="B446" s="64" t="s">
        <v>177</v>
      </c>
      <c r="C446" s="65" t="s">
        <v>178</v>
      </c>
      <c r="D446" s="66" t="s">
        <v>134</v>
      </c>
      <c r="E446" s="67" t="s">
        <v>40</v>
      </c>
      <c r="F446" s="68" t="s">
        <v>179</v>
      </c>
      <c r="G446" s="69" t="s">
        <v>575</v>
      </c>
      <c r="H446" s="70" t="s">
        <v>576</v>
      </c>
      <c r="I446" s="67" t="s">
        <v>145</v>
      </c>
      <c r="J446" s="286">
        <v>1988</v>
      </c>
      <c r="K446" s="72" t="s">
        <v>155</v>
      </c>
      <c r="L446" s="73">
        <v>5</v>
      </c>
      <c r="M446" s="74" t="s">
        <v>140</v>
      </c>
      <c r="N446" s="75"/>
      <c r="O446" s="76"/>
      <c r="P446" s="97" t="s">
        <v>148</v>
      </c>
      <c r="Q446" s="78">
        <f>IF(P446="U",R446/1.2,R446)</f>
        <v>90</v>
      </c>
      <c r="R446" s="79">
        <v>90</v>
      </c>
      <c r="S446" s="80"/>
      <c r="T446" s="81"/>
      <c r="U446" s="82">
        <f>T446*Q446</f>
        <v>0</v>
      </c>
      <c r="V446" s="83">
        <f>T446*R446</f>
        <v>0</v>
      </c>
      <c r="W446" s="58"/>
      <c r="X446" s="84"/>
      <c r="Y446" s="85"/>
      <c r="Z446" s="86"/>
      <c r="AA446" s="87"/>
    </row>
    <row r="447" spans="1:27" ht="15.75" customHeight="1">
      <c r="A447" s="63" t="s">
        <v>131</v>
      </c>
      <c r="B447" s="64" t="s">
        <v>177</v>
      </c>
      <c r="C447" s="65" t="s">
        <v>178</v>
      </c>
      <c r="D447" s="66" t="s">
        <v>134</v>
      </c>
      <c r="E447" s="67" t="s">
        <v>40</v>
      </c>
      <c r="F447" s="68" t="s">
        <v>179</v>
      </c>
      <c r="G447" s="69" t="s">
        <v>180</v>
      </c>
      <c r="H447" s="70" t="s">
        <v>181</v>
      </c>
      <c r="I447" s="67" t="s">
        <v>145</v>
      </c>
      <c r="J447" s="286">
        <v>2001</v>
      </c>
      <c r="K447" s="72" t="s">
        <v>182</v>
      </c>
      <c r="L447" s="73">
        <v>4</v>
      </c>
      <c r="M447" s="74" t="s">
        <v>147</v>
      </c>
      <c r="N447" s="75"/>
      <c r="O447" s="76"/>
      <c r="P447" s="97" t="s">
        <v>148</v>
      </c>
      <c r="Q447" s="78">
        <f>IF(P447="U",R447/1.2,R447)</f>
        <v>75</v>
      </c>
      <c r="R447" s="79">
        <v>75</v>
      </c>
      <c r="S447" s="80"/>
      <c r="T447" s="81"/>
      <c r="U447" s="82">
        <f>T447*Q447</f>
        <v>0</v>
      </c>
      <c r="V447" s="83">
        <f>T447*R447</f>
        <v>0</v>
      </c>
      <c r="W447" s="58"/>
      <c r="X447" s="84"/>
      <c r="Y447" s="85"/>
      <c r="Z447" s="86"/>
      <c r="AA447" s="87"/>
    </row>
    <row r="448" spans="1:27" ht="15.75" customHeight="1">
      <c r="A448" s="63" t="s">
        <v>131</v>
      </c>
      <c r="B448" s="64" t="s">
        <v>177</v>
      </c>
      <c r="C448" s="65" t="s">
        <v>178</v>
      </c>
      <c r="D448" s="66" t="s">
        <v>134</v>
      </c>
      <c r="E448" s="67" t="s">
        <v>40</v>
      </c>
      <c r="F448" s="68" t="s">
        <v>179</v>
      </c>
      <c r="G448" s="69" t="s">
        <v>308</v>
      </c>
      <c r="H448" s="70" t="s">
        <v>309</v>
      </c>
      <c r="I448" s="67" t="s">
        <v>145</v>
      </c>
      <c r="J448" s="286">
        <v>2001</v>
      </c>
      <c r="K448" s="72" t="s">
        <v>155</v>
      </c>
      <c r="L448" s="73">
        <v>3</v>
      </c>
      <c r="M448" s="74" t="s">
        <v>147</v>
      </c>
      <c r="N448" s="75"/>
      <c r="O448" s="76"/>
      <c r="P448" s="97" t="s">
        <v>148</v>
      </c>
      <c r="Q448" s="78">
        <f>IF(P448="U",R448/1.2,R448)</f>
        <v>120</v>
      </c>
      <c r="R448" s="79">
        <v>120</v>
      </c>
      <c r="S448" s="80"/>
      <c r="T448" s="81"/>
      <c r="U448" s="82">
        <f>T448*Q448</f>
        <v>0</v>
      </c>
      <c r="V448" s="83">
        <f>T448*R448</f>
        <v>0</v>
      </c>
      <c r="W448" s="58"/>
      <c r="X448" s="84"/>
      <c r="Y448" s="85"/>
      <c r="Z448" s="86"/>
      <c r="AA448" s="87"/>
    </row>
    <row r="449" spans="1:27" ht="15.75" customHeight="1">
      <c r="A449" s="63" t="s">
        <v>131</v>
      </c>
      <c r="B449" s="64" t="s">
        <v>132</v>
      </c>
      <c r="C449" s="65" t="s">
        <v>133</v>
      </c>
      <c r="D449" s="66" t="s">
        <v>134</v>
      </c>
      <c r="E449" s="67" t="s">
        <v>135</v>
      </c>
      <c r="F449" s="68"/>
      <c r="G449" s="69" t="s">
        <v>727</v>
      </c>
      <c r="H449" s="70" t="s">
        <v>247</v>
      </c>
      <c r="I449" s="67" t="s">
        <v>138</v>
      </c>
      <c r="J449" s="286">
        <v>2013</v>
      </c>
      <c r="K449" s="72" t="s">
        <v>155</v>
      </c>
      <c r="L449" s="73">
        <v>1</v>
      </c>
      <c r="M449" s="74" t="s">
        <v>140</v>
      </c>
      <c r="N449" s="75"/>
      <c r="O449" s="76"/>
      <c r="P449" s="97" t="s">
        <v>148</v>
      </c>
      <c r="Q449" s="78">
        <f>IF(P449="U",R449/1.2,R449)</f>
        <v>140</v>
      </c>
      <c r="R449" s="79">
        <v>140</v>
      </c>
      <c r="S449" s="80"/>
      <c r="T449" s="81"/>
      <c r="U449" s="82">
        <f>T449*Q449</f>
        <v>0</v>
      </c>
      <c r="V449" s="83">
        <f>T449*R449</f>
        <v>0</v>
      </c>
      <c r="W449" s="58"/>
      <c r="X449" s="84"/>
      <c r="Y449" s="85"/>
      <c r="Z449" s="86"/>
      <c r="AA449" s="87"/>
    </row>
    <row r="450" spans="1:27" ht="15.75" customHeight="1">
      <c r="A450" s="63" t="s">
        <v>131</v>
      </c>
      <c r="B450" s="64" t="s">
        <v>132</v>
      </c>
      <c r="C450" s="65" t="s">
        <v>133</v>
      </c>
      <c r="D450" s="66" t="s">
        <v>134</v>
      </c>
      <c r="E450" s="67" t="s">
        <v>135</v>
      </c>
      <c r="F450" s="68"/>
      <c r="G450" s="69" t="s">
        <v>727</v>
      </c>
      <c r="H450" s="70" t="s">
        <v>247</v>
      </c>
      <c r="I450" s="67" t="s">
        <v>138</v>
      </c>
      <c r="J450" s="286">
        <v>2018</v>
      </c>
      <c r="K450" s="72" t="s">
        <v>155</v>
      </c>
      <c r="L450" s="73">
        <v>1</v>
      </c>
      <c r="M450" s="74" t="s">
        <v>140</v>
      </c>
      <c r="N450" s="75"/>
      <c r="O450" s="76"/>
      <c r="P450" s="97" t="s">
        <v>148</v>
      </c>
      <c r="Q450" s="78">
        <f>IF(P450="U",R450/1.2,R450)</f>
        <v>160</v>
      </c>
      <c r="R450" s="79">
        <v>160</v>
      </c>
      <c r="S450" s="80"/>
      <c r="T450" s="81"/>
      <c r="U450" s="82">
        <f>T450*Q450</f>
        <v>0</v>
      </c>
      <c r="V450" s="83">
        <f>T450*R450</f>
        <v>0</v>
      </c>
      <c r="W450" s="58"/>
      <c r="X450" s="84"/>
      <c r="Y450" s="85"/>
      <c r="Z450" s="86"/>
      <c r="AA450" s="87"/>
    </row>
    <row r="451" spans="1:27" ht="15.75" customHeight="1">
      <c r="A451" s="63" t="s">
        <v>131</v>
      </c>
      <c r="B451" s="64" t="s">
        <v>177</v>
      </c>
      <c r="C451" s="65" t="s">
        <v>133</v>
      </c>
      <c r="D451" s="66" t="s">
        <v>134</v>
      </c>
      <c r="E451" s="67" t="s">
        <v>135</v>
      </c>
      <c r="F451" s="68"/>
      <c r="G451" s="69" t="s">
        <v>1705</v>
      </c>
      <c r="H451" s="70" t="s">
        <v>1706</v>
      </c>
      <c r="I451" s="67" t="s">
        <v>263</v>
      </c>
      <c r="J451" s="286">
        <v>2012</v>
      </c>
      <c r="K451" s="72" t="s">
        <v>155</v>
      </c>
      <c r="L451" s="73">
        <v>1</v>
      </c>
      <c r="M451" s="74" t="s">
        <v>140</v>
      </c>
      <c r="N451" s="75"/>
      <c r="O451" s="76" t="s">
        <v>256</v>
      </c>
      <c r="P451" s="77" t="s">
        <v>148</v>
      </c>
      <c r="Q451" s="78">
        <f>IF(P451="U",R451/1.2,R451)</f>
        <v>160</v>
      </c>
      <c r="R451" s="79">
        <v>160</v>
      </c>
      <c r="S451" s="80"/>
      <c r="T451" s="81"/>
      <c r="U451" s="82">
        <f>T451*Q451</f>
        <v>0</v>
      </c>
      <c r="V451" s="83">
        <f>T451*R451</f>
        <v>0</v>
      </c>
      <c r="W451" s="58"/>
      <c r="X451" s="84"/>
      <c r="Y451" s="85"/>
      <c r="Z451" s="86"/>
      <c r="AA451" s="87"/>
    </row>
    <row r="452" spans="1:27" ht="15.75" customHeight="1">
      <c r="A452" s="63" t="s">
        <v>131</v>
      </c>
      <c r="B452" s="64" t="s">
        <v>177</v>
      </c>
      <c r="C452" s="65" t="s">
        <v>133</v>
      </c>
      <c r="D452" s="66" t="s">
        <v>134</v>
      </c>
      <c r="E452" s="67" t="s">
        <v>135</v>
      </c>
      <c r="F452" s="68"/>
      <c r="G452" s="69" t="s">
        <v>1705</v>
      </c>
      <c r="H452" s="70" t="s">
        <v>794</v>
      </c>
      <c r="I452" s="67" t="s">
        <v>263</v>
      </c>
      <c r="J452" s="286">
        <v>2012</v>
      </c>
      <c r="K452" s="72" t="s">
        <v>155</v>
      </c>
      <c r="L452" s="73">
        <v>1</v>
      </c>
      <c r="M452" s="74" t="s">
        <v>140</v>
      </c>
      <c r="N452" s="75"/>
      <c r="O452" s="76" t="s">
        <v>256</v>
      </c>
      <c r="P452" s="77" t="s">
        <v>148</v>
      </c>
      <c r="Q452" s="78">
        <f>IF(P452="U",R452/1.2,R452)</f>
        <v>260</v>
      </c>
      <c r="R452" s="79">
        <v>260</v>
      </c>
      <c r="S452" s="80"/>
      <c r="T452" s="81"/>
      <c r="U452" s="82">
        <f>T452*Q452</f>
        <v>0</v>
      </c>
      <c r="V452" s="83">
        <f>T452*R452</f>
        <v>0</v>
      </c>
      <c r="W452" s="58"/>
      <c r="X452" s="84"/>
      <c r="Y452" s="85"/>
      <c r="Z452" s="86"/>
      <c r="AA452" s="87"/>
    </row>
    <row r="453" spans="1:27" ht="15.75" customHeight="1">
      <c r="A453" s="63" t="s">
        <v>131</v>
      </c>
      <c r="B453" s="64" t="s">
        <v>177</v>
      </c>
      <c r="C453" s="65" t="s">
        <v>133</v>
      </c>
      <c r="D453" s="66" t="s">
        <v>134</v>
      </c>
      <c r="E453" s="67" t="s">
        <v>135</v>
      </c>
      <c r="F453" s="68"/>
      <c r="G453" s="69" t="s">
        <v>1705</v>
      </c>
      <c r="H453" s="70" t="s">
        <v>794</v>
      </c>
      <c r="I453" s="67" t="s">
        <v>263</v>
      </c>
      <c r="J453" s="286">
        <v>2015</v>
      </c>
      <c r="K453" s="72" t="s">
        <v>155</v>
      </c>
      <c r="L453" s="73">
        <v>1</v>
      </c>
      <c r="M453" s="74" t="s">
        <v>140</v>
      </c>
      <c r="N453" s="75"/>
      <c r="O453" s="76" t="s">
        <v>1708</v>
      </c>
      <c r="P453" s="77" t="s">
        <v>148</v>
      </c>
      <c r="Q453" s="78">
        <f>IF(P453="U",R453/1.2,R453)</f>
        <v>260</v>
      </c>
      <c r="R453" s="79">
        <v>260</v>
      </c>
      <c r="S453" s="80"/>
      <c r="T453" s="81"/>
      <c r="U453" s="82">
        <f>T453*Q453</f>
        <v>0</v>
      </c>
      <c r="V453" s="83">
        <f>T453*R453</f>
        <v>0</v>
      </c>
      <c r="W453" s="58"/>
      <c r="X453" s="84"/>
      <c r="Y453" s="85"/>
      <c r="Z453" s="86"/>
      <c r="AA453" s="87"/>
    </row>
    <row r="454" spans="1:27" ht="15.75" customHeight="1">
      <c r="A454" s="63" t="s">
        <v>131</v>
      </c>
      <c r="B454" s="64" t="s">
        <v>177</v>
      </c>
      <c r="C454" s="65" t="s">
        <v>133</v>
      </c>
      <c r="D454" s="66" t="s">
        <v>134</v>
      </c>
      <c r="E454" s="67" t="s">
        <v>135</v>
      </c>
      <c r="F454" s="68"/>
      <c r="G454" s="69" t="s">
        <v>1705</v>
      </c>
      <c r="H454" s="70" t="s">
        <v>1707</v>
      </c>
      <c r="I454" s="67" t="s">
        <v>263</v>
      </c>
      <c r="J454" s="286">
        <v>2013</v>
      </c>
      <c r="K454" s="72" t="s">
        <v>155</v>
      </c>
      <c r="L454" s="73">
        <v>1</v>
      </c>
      <c r="M454" s="74" t="s">
        <v>140</v>
      </c>
      <c r="N454" s="75"/>
      <c r="O454" s="76" t="s">
        <v>256</v>
      </c>
      <c r="P454" s="77" t="s">
        <v>148</v>
      </c>
      <c r="Q454" s="78">
        <f>IF(P454="U",R454/1.2,R454)</f>
        <v>160</v>
      </c>
      <c r="R454" s="79">
        <v>160</v>
      </c>
      <c r="S454" s="80"/>
      <c r="T454" s="81"/>
      <c r="U454" s="82">
        <f>T454*Q454</f>
        <v>0</v>
      </c>
      <c r="V454" s="83">
        <f>T454*R454</f>
        <v>0</v>
      </c>
      <c r="W454" s="58"/>
      <c r="X454" s="84"/>
      <c r="Y454" s="85"/>
      <c r="Z454" s="86"/>
      <c r="AA454" s="87"/>
    </row>
    <row r="455" spans="1:27" ht="15.75" customHeight="1">
      <c r="A455" s="63" t="s">
        <v>131</v>
      </c>
      <c r="B455" s="64" t="s">
        <v>177</v>
      </c>
      <c r="C455" s="65" t="s">
        <v>133</v>
      </c>
      <c r="D455" s="66" t="s">
        <v>134</v>
      </c>
      <c r="E455" s="67" t="s">
        <v>135</v>
      </c>
      <c r="F455" s="68"/>
      <c r="G455" s="69" t="s">
        <v>1683</v>
      </c>
      <c r="H455" s="70" t="s">
        <v>1684</v>
      </c>
      <c r="I455" s="67" t="s">
        <v>816</v>
      </c>
      <c r="J455" s="286">
        <v>2015</v>
      </c>
      <c r="K455" s="72" t="s">
        <v>155</v>
      </c>
      <c r="L455" s="73">
        <v>1</v>
      </c>
      <c r="M455" s="74" t="s">
        <v>140</v>
      </c>
      <c r="N455" s="75"/>
      <c r="O455" s="76"/>
      <c r="P455" s="77" t="s">
        <v>148</v>
      </c>
      <c r="Q455" s="78">
        <f>IF(P455="U",R455/1.2,R455)</f>
        <v>300</v>
      </c>
      <c r="R455" s="79">
        <v>300</v>
      </c>
      <c r="S455" s="80"/>
      <c r="T455" s="81"/>
      <c r="U455" s="82">
        <f>T455*Q455</f>
        <v>0</v>
      </c>
      <c r="V455" s="83">
        <f>T455*R455</f>
        <v>0</v>
      </c>
      <c r="W455" s="58"/>
      <c r="X455" s="84"/>
      <c r="Y455" s="85"/>
      <c r="Z455" s="86"/>
      <c r="AA455" s="87"/>
    </row>
    <row r="456" spans="1:27" ht="15.75" customHeight="1">
      <c r="A456" s="63" t="s">
        <v>131</v>
      </c>
      <c r="B456" s="64" t="s">
        <v>132</v>
      </c>
      <c r="C456" s="65" t="s">
        <v>133</v>
      </c>
      <c r="D456" s="66" t="s">
        <v>134</v>
      </c>
      <c r="E456" s="67" t="s">
        <v>135</v>
      </c>
      <c r="F456" s="68"/>
      <c r="G456" s="69" t="s">
        <v>327</v>
      </c>
      <c r="H456" s="70" t="s">
        <v>331</v>
      </c>
      <c r="I456" s="67" t="s">
        <v>138</v>
      </c>
      <c r="J456" s="286">
        <v>2018</v>
      </c>
      <c r="K456" s="72" t="s">
        <v>155</v>
      </c>
      <c r="L456" s="73">
        <v>2</v>
      </c>
      <c r="M456" s="74" t="s">
        <v>140</v>
      </c>
      <c r="N456" s="75"/>
      <c r="O456" s="76"/>
      <c r="P456" s="77" t="s">
        <v>141</v>
      </c>
      <c r="Q456" s="78">
        <f>IF(P456="U",R456/1.2,R456)</f>
        <v>2750</v>
      </c>
      <c r="R456" s="79">
        <v>3300</v>
      </c>
      <c r="S456" s="80"/>
      <c r="T456" s="81"/>
      <c r="U456" s="82">
        <f>T456*Q456</f>
        <v>0</v>
      </c>
      <c r="V456" s="83">
        <f>T456*R456</f>
        <v>0</v>
      </c>
      <c r="W456" s="58"/>
      <c r="X456" s="84"/>
      <c r="Y456" s="85"/>
      <c r="Z456" s="86"/>
      <c r="AA456" s="87"/>
    </row>
    <row r="457" spans="1:27" ht="15.75" customHeight="1">
      <c r="A457" s="63" t="s">
        <v>131</v>
      </c>
      <c r="B457" s="64" t="s">
        <v>132</v>
      </c>
      <c r="C457" s="65" t="s">
        <v>133</v>
      </c>
      <c r="D457" s="66" t="s">
        <v>134</v>
      </c>
      <c r="E457" s="67" t="s">
        <v>135</v>
      </c>
      <c r="F457" s="68"/>
      <c r="G457" s="69" t="s">
        <v>327</v>
      </c>
      <c r="H457" s="70" t="s">
        <v>331</v>
      </c>
      <c r="I457" s="67" t="s">
        <v>138</v>
      </c>
      <c r="J457" s="286">
        <v>2021</v>
      </c>
      <c r="K457" s="72" t="s">
        <v>155</v>
      </c>
      <c r="L457" s="73">
        <v>1</v>
      </c>
      <c r="M457" s="74" t="s">
        <v>140</v>
      </c>
      <c r="N457" s="75"/>
      <c r="O457" s="76"/>
      <c r="P457" s="77" t="s">
        <v>141</v>
      </c>
      <c r="Q457" s="78">
        <f>IF(P457="U",R457/1.2,R457)</f>
        <v>1250</v>
      </c>
      <c r="R457" s="79">
        <v>1500</v>
      </c>
      <c r="S457" s="80"/>
      <c r="T457" s="81"/>
      <c r="U457" s="82">
        <f>T457*Q457</f>
        <v>0</v>
      </c>
      <c r="V457" s="83">
        <f>T457*R457</f>
        <v>0</v>
      </c>
      <c r="W457" s="58"/>
      <c r="X457" s="84"/>
      <c r="Y457" s="85"/>
      <c r="Z457" s="86"/>
      <c r="AA457" s="87"/>
    </row>
    <row r="458" spans="1:27" ht="15.75" customHeight="1">
      <c r="A458" s="63" t="s">
        <v>131</v>
      </c>
      <c r="B458" s="64" t="s">
        <v>132</v>
      </c>
      <c r="C458" s="65" t="s">
        <v>133</v>
      </c>
      <c r="D458" s="66" t="s">
        <v>134</v>
      </c>
      <c r="E458" s="67" t="s">
        <v>135</v>
      </c>
      <c r="F458" s="68"/>
      <c r="G458" s="69" t="s">
        <v>327</v>
      </c>
      <c r="H458" s="70" t="s">
        <v>238</v>
      </c>
      <c r="I458" s="67" t="s">
        <v>138</v>
      </c>
      <c r="J458" s="286">
        <v>2021</v>
      </c>
      <c r="K458" s="72" t="s">
        <v>155</v>
      </c>
      <c r="L458" s="73">
        <v>1</v>
      </c>
      <c r="M458" s="74" t="s">
        <v>140</v>
      </c>
      <c r="N458" s="75"/>
      <c r="O458" s="76"/>
      <c r="P458" s="77" t="s">
        <v>141</v>
      </c>
      <c r="Q458" s="78">
        <f>IF(P458="U",R458/1.2,R458)</f>
        <v>1250</v>
      </c>
      <c r="R458" s="79">
        <v>1500</v>
      </c>
      <c r="S458" s="80"/>
      <c r="T458" s="81"/>
      <c r="U458" s="82">
        <f>T458*Q458</f>
        <v>0</v>
      </c>
      <c r="V458" s="83">
        <f>T458*R458</f>
        <v>0</v>
      </c>
      <c r="W458" s="58"/>
      <c r="X458" s="84"/>
      <c r="Y458" s="85"/>
      <c r="Z458" s="86"/>
      <c r="AA458" s="87"/>
    </row>
    <row r="459" spans="1:27" ht="15.75" customHeight="1">
      <c r="A459" s="63" t="s">
        <v>131</v>
      </c>
      <c r="B459" s="64" t="s">
        <v>132</v>
      </c>
      <c r="C459" s="65" t="s">
        <v>133</v>
      </c>
      <c r="D459" s="66" t="s">
        <v>134</v>
      </c>
      <c r="E459" s="67" t="s">
        <v>135</v>
      </c>
      <c r="F459" s="68"/>
      <c r="G459" s="69" t="s">
        <v>327</v>
      </c>
      <c r="H459" s="70" t="s">
        <v>270</v>
      </c>
      <c r="I459" s="67" t="s">
        <v>138</v>
      </c>
      <c r="J459" s="286">
        <v>2021</v>
      </c>
      <c r="K459" s="72" t="s">
        <v>155</v>
      </c>
      <c r="L459" s="73">
        <v>16</v>
      </c>
      <c r="M459" s="74" t="s">
        <v>140</v>
      </c>
      <c r="N459" s="75"/>
      <c r="O459" s="76"/>
      <c r="P459" s="77" t="s">
        <v>141</v>
      </c>
      <c r="Q459" s="78">
        <f>IF(P459="U",R459/1.2,R459)</f>
        <v>275</v>
      </c>
      <c r="R459" s="79">
        <v>330</v>
      </c>
      <c r="S459" s="80"/>
      <c r="T459" s="81"/>
      <c r="U459" s="82">
        <f>T459*Q459</f>
        <v>0</v>
      </c>
      <c r="V459" s="83">
        <f>T459*R459</f>
        <v>0</v>
      </c>
      <c r="W459" s="58"/>
      <c r="X459" s="84"/>
      <c r="Y459" s="85"/>
      <c r="Z459" s="86"/>
      <c r="AA459" s="87"/>
    </row>
    <row r="460" spans="1:27" ht="15.75" customHeight="1">
      <c r="A460" s="63" t="s">
        <v>131</v>
      </c>
      <c r="B460" s="64" t="s">
        <v>132</v>
      </c>
      <c r="C460" s="65" t="s">
        <v>133</v>
      </c>
      <c r="D460" s="66" t="s">
        <v>134</v>
      </c>
      <c r="E460" s="67" t="s">
        <v>135</v>
      </c>
      <c r="F460" s="68"/>
      <c r="G460" s="69" t="s">
        <v>327</v>
      </c>
      <c r="H460" s="70" t="s">
        <v>1037</v>
      </c>
      <c r="I460" s="67" t="s">
        <v>138</v>
      </c>
      <c r="J460" s="286">
        <v>2009</v>
      </c>
      <c r="K460" s="72" t="s">
        <v>155</v>
      </c>
      <c r="L460" s="73">
        <v>3</v>
      </c>
      <c r="M460" s="74" t="s">
        <v>708</v>
      </c>
      <c r="N460" s="75"/>
      <c r="O460" s="76"/>
      <c r="P460" s="97" t="s">
        <v>148</v>
      </c>
      <c r="Q460" s="78">
        <f>IF(P460="U",R460/1.2,R460)</f>
        <v>340</v>
      </c>
      <c r="R460" s="79">
        <v>340</v>
      </c>
      <c r="S460" s="80"/>
      <c r="T460" s="81"/>
      <c r="U460" s="82">
        <f>T460*Q460</f>
        <v>0</v>
      </c>
      <c r="V460" s="83">
        <f>T460*R460</f>
        <v>0</v>
      </c>
      <c r="W460" s="58"/>
      <c r="X460" s="84"/>
      <c r="Y460" s="85"/>
      <c r="Z460" s="86"/>
      <c r="AA460" s="87"/>
    </row>
    <row r="461" spans="1:27" ht="15.75" customHeight="1">
      <c r="A461" s="63" t="s">
        <v>131</v>
      </c>
      <c r="B461" s="64" t="s">
        <v>132</v>
      </c>
      <c r="C461" s="65" t="s">
        <v>133</v>
      </c>
      <c r="D461" s="66" t="s">
        <v>134</v>
      </c>
      <c r="E461" s="67" t="s">
        <v>135</v>
      </c>
      <c r="F461" s="68"/>
      <c r="G461" s="69" t="s">
        <v>327</v>
      </c>
      <c r="H461" s="70" t="s">
        <v>1037</v>
      </c>
      <c r="I461" s="67" t="s">
        <v>138</v>
      </c>
      <c r="J461" s="286">
        <v>2009</v>
      </c>
      <c r="K461" s="72" t="s">
        <v>155</v>
      </c>
      <c r="L461" s="73">
        <v>1</v>
      </c>
      <c r="M461" s="74" t="s">
        <v>708</v>
      </c>
      <c r="N461" s="75"/>
      <c r="O461" s="76"/>
      <c r="P461" s="77" t="s">
        <v>148</v>
      </c>
      <c r="Q461" s="78">
        <f>IF(P461="U",R461/1.2,R461)</f>
        <v>340</v>
      </c>
      <c r="R461" s="79">
        <v>340</v>
      </c>
      <c r="S461" s="80"/>
      <c r="T461" s="81"/>
      <c r="U461" s="82">
        <f>T461*Q461</f>
        <v>0</v>
      </c>
      <c r="V461" s="83">
        <f>T461*R461</f>
        <v>0</v>
      </c>
      <c r="W461" s="58"/>
      <c r="X461" s="84"/>
      <c r="Y461" s="85"/>
      <c r="Z461" s="86"/>
      <c r="AA461" s="87"/>
    </row>
    <row r="462" spans="1:27" ht="15.75" customHeight="1">
      <c r="A462" s="63" t="s">
        <v>131</v>
      </c>
      <c r="B462" s="64" t="s">
        <v>132</v>
      </c>
      <c r="C462" s="65" t="s">
        <v>133</v>
      </c>
      <c r="D462" s="66" t="s">
        <v>134</v>
      </c>
      <c r="E462" s="67" t="s">
        <v>135</v>
      </c>
      <c r="F462" s="68"/>
      <c r="G462" s="69" t="s">
        <v>327</v>
      </c>
      <c r="H462" s="70" t="s">
        <v>266</v>
      </c>
      <c r="I462" s="67" t="s">
        <v>138</v>
      </c>
      <c r="J462" s="286">
        <v>2021</v>
      </c>
      <c r="K462" s="72" t="s">
        <v>155</v>
      </c>
      <c r="L462" s="73">
        <v>3</v>
      </c>
      <c r="M462" s="74" t="s">
        <v>140</v>
      </c>
      <c r="N462" s="75"/>
      <c r="O462" s="76"/>
      <c r="P462" s="77" t="s">
        <v>141</v>
      </c>
      <c r="Q462" s="78">
        <f>IF(P462="U",R462/1.2,R462)</f>
        <v>316.66666666666669</v>
      </c>
      <c r="R462" s="79">
        <v>380</v>
      </c>
      <c r="S462" s="80"/>
      <c r="T462" s="81"/>
      <c r="U462" s="82">
        <f>T462*Q462</f>
        <v>0</v>
      </c>
      <c r="V462" s="83">
        <f>T462*R462</f>
        <v>0</v>
      </c>
      <c r="W462" s="58"/>
      <c r="X462" s="84"/>
      <c r="Y462" s="85"/>
      <c r="Z462" s="86"/>
      <c r="AA462" s="87"/>
    </row>
    <row r="463" spans="1:27" ht="15.75" customHeight="1">
      <c r="A463" s="63" t="s">
        <v>131</v>
      </c>
      <c r="B463" s="64" t="s">
        <v>132</v>
      </c>
      <c r="C463" s="65" t="s">
        <v>133</v>
      </c>
      <c r="D463" s="66" t="s">
        <v>134</v>
      </c>
      <c r="E463" s="67" t="s">
        <v>135</v>
      </c>
      <c r="F463" s="68"/>
      <c r="G463" s="69" t="s">
        <v>327</v>
      </c>
      <c r="H463" s="70" t="s">
        <v>1474</v>
      </c>
      <c r="I463" s="67" t="s">
        <v>138</v>
      </c>
      <c r="J463" s="286">
        <v>2019</v>
      </c>
      <c r="K463" s="72" t="s">
        <v>155</v>
      </c>
      <c r="L463" s="73">
        <v>1</v>
      </c>
      <c r="M463" s="74" t="s">
        <v>140</v>
      </c>
      <c r="N463" s="75"/>
      <c r="O463" s="76"/>
      <c r="P463" s="77" t="s">
        <v>148</v>
      </c>
      <c r="Q463" s="78">
        <f>IF(P463="U",R463/1.2,R463)</f>
        <v>840</v>
      </c>
      <c r="R463" s="79">
        <v>840</v>
      </c>
      <c r="S463" s="80"/>
      <c r="T463" s="81"/>
      <c r="U463" s="82">
        <f>T463*Q463</f>
        <v>0</v>
      </c>
      <c r="V463" s="83">
        <f>T463*R463</f>
        <v>0</v>
      </c>
      <c r="W463" s="58"/>
      <c r="X463" s="84"/>
      <c r="Y463" s="85"/>
      <c r="Z463" s="86"/>
      <c r="AA463" s="87"/>
    </row>
    <row r="464" spans="1:27" ht="15.75" customHeight="1">
      <c r="A464" s="63" t="s">
        <v>131</v>
      </c>
      <c r="B464" s="64" t="s">
        <v>132</v>
      </c>
      <c r="C464" s="65" t="s">
        <v>133</v>
      </c>
      <c r="D464" s="66" t="s">
        <v>134</v>
      </c>
      <c r="E464" s="67" t="s">
        <v>135</v>
      </c>
      <c r="F464" s="68"/>
      <c r="G464" s="69" t="s">
        <v>327</v>
      </c>
      <c r="H464" s="70" t="s">
        <v>330</v>
      </c>
      <c r="I464" s="67" t="s">
        <v>138</v>
      </c>
      <c r="J464" s="286">
        <v>2021</v>
      </c>
      <c r="K464" s="72" t="s">
        <v>155</v>
      </c>
      <c r="L464" s="73">
        <v>1</v>
      </c>
      <c r="M464" s="74" t="s">
        <v>140</v>
      </c>
      <c r="N464" s="75"/>
      <c r="O464" s="76"/>
      <c r="P464" s="77" t="s">
        <v>141</v>
      </c>
      <c r="Q464" s="78">
        <f>IF(P464="U",R464/1.2,R464)</f>
        <v>1250</v>
      </c>
      <c r="R464" s="79">
        <v>1500</v>
      </c>
      <c r="S464" s="80"/>
      <c r="T464" s="81"/>
      <c r="U464" s="82">
        <f>T464*Q464</f>
        <v>0</v>
      </c>
      <c r="V464" s="83">
        <f>T464*R464</f>
        <v>0</v>
      </c>
      <c r="W464" s="58"/>
      <c r="X464" s="84"/>
      <c r="Y464" s="85"/>
      <c r="Z464" s="86"/>
      <c r="AA464" s="87"/>
    </row>
    <row r="465" spans="1:27" ht="15.75" customHeight="1">
      <c r="A465" s="63" t="s">
        <v>131</v>
      </c>
      <c r="B465" s="64" t="s">
        <v>132</v>
      </c>
      <c r="C465" s="65" t="s">
        <v>133</v>
      </c>
      <c r="D465" s="66" t="s">
        <v>134</v>
      </c>
      <c r="E465" s="67" t="s">
        <v>135</v>
      </c>
      <c r="F465" s="68"/>
      <c r="G465" s="69" t="s">
        <v>973</v>
      </c>
      <c r="H465" s="70" t="s">
        <v>974</v>
      </c>
      <c r="I465" s="67" t="s">
        <v>138</v>
      </c>
      <c r="J465" s="286">
        <v>2021</v>
      </c>
      <c r="K465" s="72" t="s">
        <v>155</v>
      </c>
      <c r="L465" s="73">
        <v>2</v>
      </c>
      <c r="M465" s="74" t="s">
        <v>140</v>
      </c>
      <c r="N465" s="75"/>
      <c r="O465" s="76"/>
      <c r="P465" s="97" t="s">
        <v>148</v>
      </c>
      <c r="Q465" s="78">
        <f>IF(P465="U",R465/1.2,R465)</f>
        <v>135</v>
      </c>
      <c r="R465" s="79">
        <v>135</v>
      </c>
      <c r="S465" s="80"/>
      <c r="T465" s="81"/>
      <c r="U465" s="82">
        <f>T465*Q465</f>
        <v>0</v>
      </c>
      <c r="V465" s="83">
        <f>T465*R465</f>
        <v>0</v>
      </c>
      <c r="W465" s="58"/>
      <c r="X465" s="84"/>
      <c r="Y465" s="85"/>
      <c r="Z465" s="86"/>
      <c r="AA465" s="87"/>
    </row>
    <row r="466" spans="1:27" ht="15.75" customHeight="1">
      <c r="A466" s="63" t="s">
        <v>131</v>
      </c>
      <c r="B466" s="64" t="s">
        <v>177</v>
      </c>
      <c r="C466" s="65" t="s">
        <v>133</v>
      </c>
      <c r="D466" s="66" t="s">
        <v>134</v>
      </c>
      <c r="E466" s="67" t="s">
        <v>135</v>
      </c>
      <c r="F466" s="68"/>
      <c r="G466" s="69" t="s">
        <v>1086</v>
      </c>
      <c r="H466" s="70" t="s">
        <v>1197</v>
      </c>
      <c r="I466" s="67" t="s">
        <v>263</v>
      </c>
      <c r="J466" s="286">
        <v>2009</v>
      </c>
      <c r="K466" s="72" t="s">
        <v>155</v>
      </c>
      <c r="L466" s="73">
        <v>3</v>
      </c>
      <c r="M466" s="74" t="s">
        <v>708</v>
      </c>
      <c r="N466" s="75"/>
      <c r="O466" s="76"/>
      <c r="P466" s="77" t="s">
        <v>141</v>
      </c>
      <c r="Q466" s="78">
        <f>IF(P466="U",R466/1.2,R466)</f>
        <v>500</v>
      </c>
      <c r="R466" s="79">
        <v>600</v>
      </c>
      <c r="S466" s="80"/>
      <c r="T466" s="81"/>
      <c r="U466" s="82">
        <f>T466*Q466</f>
        <v>0</v>
      </c>
      <c r="V466" s="83">
        <f>T466*R466</f>
        <v>0</v>
      </c>
      <c r="W466" s="58"/>
      <c r="X466" s="84"/>
      <c r="Y466" s="85"/>
      <c r="Z466" s="86"/>
      <c r="AA466" s="87"/>
    </row>
    <row r="467" spans="1:27" ht="15.75" customHeight="1">
      <c r="A467" s="63" t="s">
        <v>131</v>
      </c>
      <c r="B467" s="64" t="s">
        <v>177</v>
      </c>
      <c r="C467" s="65" t="s">
        <v>133</v>
      </c>
      <c r="D467" s="66" t="s">
        <v>134</v>
      </c>
      <c r="E467" s="67" t="s">
        <v>135</v>
      </c>
      <c r="F467" s="68"/>
      <c r="G467" s="69" t="s">
        <v>1086</v>
      </c>
      <c r="H467" s="70" t="s">
        <v>1197</v>
      </c>
      <c r="I467" s="67" t="s">
        <v>263</v>
      </c>
      <c r="J467" s="286">
        <v>2011</v>
      </c>
      <c r="K467" s="72" t="s">
        <v>155</v>
      </c>
      <c r="L467" s="73">
        <v>1</v>
      </c>
      <c r="M467" s="74" t="s">
        <v>140</v>
      </c>
      <c r="N467" s="75"/>
      <c r="O467" s="76"/>
      <c r="P467" s="77" t="s">
        <v>148</v>
      </c>
      <c r="Q467" s="78">
        <f>IF(P467="U",R467/1.2,R467)</f>
        <v>490</v>
      </c>
      <c r="R467" s="79">
        <v>490</v>
      </c>
      <c r="S467" s="80"/>
      <c r="T467" s="81"/>
      <c r="U467" s="82">
        <f>T467*Q467</f>
        <v>0</v>
      </c>
      <c r="V467" s="83">
        <f>T467*R467</f>
        <v>0</v>
      </c>
      <c r="W467" s="58"/>
      <c r="X467" s="84"/>
      <c r="Y467" s="85"/>
      <c r="Z467" s="86"/>
      <c r="AA467" s="87"/>
    </row>
    <row r="468" spans="1:27" ht="15.75" customHeight="1">
      <c r="A468" s="63" t="s">
        <v>131</v>
      </c>
      <c r="B468" s="64" t="s">
        <v>177</v>
      </c>
      <c r="C468" s="65" t="s">
        <v>133</v>
      </c>
      <c r="D468" s="66" t="s">
        <v>134</v>
      </c>
      <c r="E468" s="67" t="s">
        <v>135</v>
      </c>
      <c r="F468" s="68"/>
      <c r="G468" s="69" t="s">
        <v>1086</v>
      </c>
      <c r="H468" s="70" t="s">
        <v>794</v>
      </c>
      <c r="I468" s="67" t="s">
        <v>263</v>
      </c>
      <c r="J468" s="286">
        <v>2016</v>
      </c>
      <c r="K468" s="72" t="s">
        <v>155</v>
      </c>
      <c r="L468" s="73">
        <v>1</v>
      </c>
      <c r="M468" s="74" t="s">
        <v>140</v>
      </c>
      <c r="N468" s="75"/>
      <c r="O468" s="76"/>
      <c r="P468" s="97" t="s">
        <v>148</v>
      </c>
      <c r="Q468" s="78">
        <f>IF(P468="U",R468/1.2,R468)</f>
        <v>540</v>
      </c>
      <c r="R468" s="79">
        <v>540</v>
      </c>
      <c r="S468" s="80"/>
      <c r="T468" s="81"/>
      <c r="U468" s="82">
        <f>T468*Q468</f>
        <v>0</v>
      </c>
      <c r="V468" s="83">
        <f>T468*R468</f>
        <v>0</v>
      </c>
      <c r="W468" s="58"/>
      <c r="X468" s="84"/>
      <c r="Y468" s="85"/>
      <c r="Z468" s="86"/>
      <c r="AA468" s="87"/>
    </row>
    <row r="469" spans="1:27" ht="15.75" customHeight="1">
      <c r="A469" s="63" t="s">
        <v>131</v>
      </c>
      <c r="B469" s="64" t="s">
        <v>132</v>
      </c>
      <c r="C469" s="65" t="s">
        <v>133</v>
      </c>
      <c r="D469" s="66" t="s">
        <v>134</v>
      </c>
      <c r="E469" s="67" t="s">
        <v>135</v>
      </c>
      <c r="F469" s="68"/>
      <c r="G469" s="69" t="s">
        <v>577</v>
      </c>
      <c r="H469" s="70" t="s">
        <v>578</v>
      </c>
      <c r="I469" s="67" t="s">
        <v>138</v>
      </c>
      <c r="J469" s="286">
        <v>1999</v>
      </c>
      <c r="K469" s="72" t="s">
        <v>155</v>
      </c>
      <c r="L469" s="73">
        <v>2</v>
      </c>
      <c r="M469" s="74" t="s">
        <v>140</v>
      </c>
      <c r="N469" s="75"/>
      <c r="O469" s="76"/>
      <c r="P469" s="97" t="s">
        <v>148</v>
      </c>
      <c r="Q469" s="78">
        <f>IF(P469="U",R469/1.2,R469)</f>
        <v>290</v>
      </c>
      <c r="R469" s="79">
        <v>290</v>
      </c>
      <c r="S469" s="80"/>
      <c r="T469" s="81"/>
      <c r="U469" s="82">
        <f>T469*Q469</f>
        <v>0</v>
      </c>
      <c r="V469" s="83">
        <f>T469*R469</f>
        <v>0</v>
      </c>
      <c r="W469" s="58"/>
      <c r="X469" s="84"/>
      <c r="Y469" s="85"/>
      <c r="Z469" s="86"/>
      <c r="AA469" s="87"/>
    </row>
    <row r="470" spans="1:27" ht="15.75" customHeight="1">
      <c r="A470" s="63" t="s">
        <v>131</v>
      </c>
      <c r="B470" s="64" t="s">
        <v>132</v>
      </c>
      <c r="C470" s="65" t="s">
        <v>133</v>
      </c>
      <c r="D470" s="66" t="s">
        <v>134</v>
      </c>
      <c r="E470" s="67" t="s">
        <v>135</v>
      </c>
      <c r="F470" s="68"/>
      <c r="G470" s="69" t="s">
        <v>577</v>
      </c>
      <c r="H470" s="70" t="s">
        <v>578</v>
      </c>
      <c r="I470" s="67" t="s">
        <v>138</v>
      </c>
      <c r="J470" s="286">
        <v>2007</v>
      </c>
      <c r="K470" s="72" t="s">
        <v>155</v>
      </c>
      <c r="L470" s="73">
        <v>2</v>
      </c>
      <c r="M470" s="74" t="s">
        <v>140</v>
      </c>
      <c r="N470" s="75"/>
      <c r="O470" s="76"/>
      <c r="P470" s="97" t="s">
        <v>148</v>
      </c>
      <c r="Q470" s="78">
        <f>IF(P470="U",R470/1.2,R470)</f>
        <v>240</v>
      </c>
      <c r="R470" s="79">
        <v>240</v>
      </c>
      <c r="S470" s="80"/>
      <c r="T470" s="81"/>
      <c r="U470" s="82">
        <f>T470*Q470</f>
        <v>0</v>
      </c>
      <c r="V470" s="83">
        <f>T470*R470</f>
        <v>0</v>
      </c>
      <c r="W470" s="58"/>
      <c r="X470" s="84"/>
      <c r="Y470" s="85"/>
      <c r="Z470" s="86"/>
      <c r="AA470" s="87"/>
    </row>
    <row r="471" spans="1:27" ht="15.75" customHeight="1">
      <c r="A471" s="63" t="s">
        <v>131</v>
      </c>
      <c r="B471" s="64" t="s">
        <v>132</v>
      </c>
      <c r="C471" s="65" t="s">
        <v>133</v>
      </c>
      <c r="D471" s="66" t="s">
        <v>134</v>
      </c>
      <c r="E471" s="67" t="s">
        <v>135</v>
      </c>
      <c r="F471" s="68"/>
      <c r="G471" s="69" t="s">
        <v>577</v>
      </c>
      <c r="H471" s="70" t="s">
        <v>578</v>
      </c>
      <c r="I471" s="67" t="s">
        <v>138</v>
      </c>
      <c r="J471" s="286">
        <v>2008</v>
      </c>
      <c r="K471" s="72" t="s">
        <v>155</v>
      </c>
      <c r="L471" s="73">
        <v>2</v>
      </c>
      <c r="M471" s="74" t="s">
        <v>140</v>
      </c>
      <c r="N471" s="75"/>
      <c r="O471" s="76"/>
      <c r="P471" s="97" t="s">
        <v>148</v>
      </c>
      <c r="Q471" s="78">
        <f>IF(P471="U",R471/1.2,R471)</f>
        <v>260</v>
      </c>
      <c r="R471" s="79">
        <v>260</v>
      </c>
      <c r="S471" s="80"/>
      <c r="T471" s="81"/>
      <c r="U471" s="82">
        <f>T471*Q471</f>
        <v>0</v>
      </c>
      <c r="V471" s="83">
        <f>T471*R471</f>
        <v>0</v>
      </c>
      <c r="W471" s="58"/>
      <c r="X471" s="84"/>
      <c r="Y471" s="85"/>
      <c r="Z471" s="86"/>
      <c r="AA471" s="87"/>
    </row>
    <row r="472" spans="1:27" ht="15.75" customHeight="1">
      <c r="A472" s="63" t="s">
        <v>131</v>
      </c>
      <c r="B472" s="64" t="s">
        <v>177</v>
      </c>
      <c r="C472" s="65" t="s">
        <v>133</v>
      </c>
      <c r="D472" s="66" t="s">
        <v>134</v>
      </c>
      <c r="E472" s="67" t="s">
        <v>135</v>
      </c>
      <c r="F472" s="68"/>
      <c r="G472" s="69" t="s">
        <v>577</v>
      </c>
      <c r="H472" s="70" t="s">
        <v>578</v>
      </c>
      <c r="I472" s="67" t="s">
        <v>263</v>
      </c>
      <c r="J472" s="286">
        <v>2013</v>
      </c>
      <c r="K472" s="72" t="s">
        <v>155</v>
      </c>
      <c r="L472" s="73">
        <v>1</v>
      </c>
      <c r="M472" s="74" t="s">
        <v>140</v>
      </c>
      <c r="N472" s="75"/>
      <c r="O472" s="76"/>
      <c r="P472" s="77" t="s">
        <v>148</v>
      </c>
      <c r="Q472" s="78">
        <f>IF(P472="U",R472/1.2,R472)</f>
        <v>270</v>
      </c>
      <c r="R472" s="79">
        <v>270</v>
      </c>
      <c r="S472" s="80"/>
      <c r="T472" s="81"/>
      <c r="U472" s="82">
        <f>T472*Q472</f>
        <v>0</v>
      </c>
      <c r="V472" s="83">
        <f>T472*R472</f>
        <v>0</v>
      </c>
      <c r="W472" s="58"/>
      <c r="X472" s="84"/>
      <c r="Y472" s="85"/>
      <c r="Z472" s="86"/>
      <c r="AA472" s="87"/>
    </row>
    <row r="473" spans="1:27" ht="15.75" customHeight="1">
      <c r="A473" s="63" t="s">
        <v>131</v>
      </c>
      <c r="B473" s="64" t="s">
        <v>177</v>
      </c>
      <c r="C473" s="65" t="s">
        <v>133</v>
      </c>
      <c r="D473" s="66" t="s">
        <v>134</v>
      </c>
      <c r="E473" s="67" t="s">
        <v>135</v>
      </c>
      <c r="F473" s="68"/>
      <c r="G473" s="69" t="s">
        <v>577</v>
      </c>
      <c r="H473" s="70" t="s">
        <v>579</v>
      </c>
      <c r="I473" s="67" t="s">
        <v>263</v>
      </c>
      <c r="J473" s="286">
        <v>1999</v>
      </c>
      <c r="K473" s="72" t="s">
        <v>155</v>
      </c>
      <c r="L473" s="73">
        <v>2</v>
      </c>
      <c r="M473" s="74" t="s">
        <v>140</v>
      </c>
      <c r="N473" s="75"/>
      <c r="O473" s="76"/>
      <c r="P473" s="97" t="s">
        <v>148</v>
      </c>
      <c r="Q473" s="78">
        <f>IF(P473="U",R473/1.2,R473)</f>
        <v>360</v>
      </c>
      <c r="R473" s="79">
        <v>360</v>
      </c>
      <c r="S473" s="80"/>
      <c r="T473" s="81"/>
      <c r="U473" s="82">
        <f>T473*Q473</f>
        <v>0</v>
      </c>
      <c r="V473" s="83">
        <f>T473*R473</f>
        <v>0</v>
      </c>
      <c r="W473" s="58"/>
      <c r="X473" s="84"/>
      <c r="Y473" s="85"/>
      <c r="Z473" s="86"/>
      <c r="AA473" s="87"/>
    </row>
    <row r="474" spans="1:27" ht="15.75" customHeight="1">
      <c r="A474" s="63" t="s">
        <v>131</v>
      </c>
      <c r="B474" s="64" t="s">
        <v>177</v>
      </c>
      <c r="C474" s="65" t="s">
        <v>133</v>
      </c>
      <c r="D474" s="66" t="s">
        <v>134</v>
      </c>
      <c r="E474" s="67" t="s">
        <v>135</v>
      </c>
      <c r="F474" s="68"/>
      <c r="G474" s="69" t="s">
        <v>577</v>
      </c>
      <c r="H474" s="70" t="s">
        <v>1455</v>
      </c>
      <c r="I474" s="67" t="s">
        <v>263</v>
      </c>
      <c r="J474" s="286">
        <v>1993</v>
      </c>
      <c r="K474" s="72" t="s">
        <v>155</v>
      </c>
      <c r="L474" s="73">
        <v>2</v>
      </c>
      <c r="M474" s="74" t="s">
        <v>140</v>
      </c>
      <c r="N474" s="75"/>
      <c r="O474" s="76"/>
      <c r="P474" s="77" t="s">
        <v>148</v>
      </c>
      <c r="Q474" s="78">
        <f>IF(P474="U",R474/1.2,R474)</f>
        <v>480</v>
      </c>
      <c r="R474" s="79">
        <v>480</v>
      </c>
      <c r="S474" s="80"/>
      <c r="T474" s="81"/>
      <c r="U474" s="82">
        <f>T474*Q474</f>
        <v>0</v>
      </c>
      <c r="V474" s="83">
        <f>T474*R474</f>
        <v>0</v>
      </c>
      <c r="W474" s="58"/>
      <c r="X474" s="84"/>
      <c r="Y474" s="85"/>
      <c r="Z474" s="86"/>
      <c r="AA474" s="87"/>
    </row>
    <row r="475" spans="1:27" ht="15.75" customHeight="1">
      <c r="A475" s="63" t="s">
        <v>131</v>
      </c>
      <c r="B475" s="64" t="s">
        <v>132</v>
      </c>
      <c r="C475" s="65" t="s">
        <v>133</v>
      </c>
      <c r="D475" s="66" t="s">
        <v>134</v>
      </c>
      <c r="E475" s="67" t="s">
        <v>135</v>
      </c>
      <c r="F475" s="68"/>
      <c r="G475" s="69" t="s">
        <v>707</v>
      </c>
      <c r="H475" s="70" t="s">
        <v>362</v>
      </c>
      <c r="I475" s="67" t="s">
        <v>138</v>
      </c>
      <c r="J475" s="286">
        <v>2008</v>
      </c>
      <c r="K475" s="72" t="s">
        <v>155</v>
      </c>
      <c r="L475" s="73">
        <v>1</v>
      </c>
      <c r="M475" s="74" t="s">
        <v>708</v>
      </c>
      <c r="N475" s="75"/>
      <c r="O475" s="76"/>
      <c r="P475" s="97" t="s">
        <v>148</v>
      </c>
      <c r="Q475" s="78">
        <f>IF(P475="U",R475/1.2,R475)</f>
        <v>230</v>
      </c>
      <c r="R475" s="79">
        <v>230</v>
      </c>
      <c r="S475" s="80"/>
      <c r="T475" s="81"/>
      <c r="U475" s="82">
        <f>T475*Q475</f>
        <v>0</v>
      </c>
      <c r="V475" s="83">
        <f>T475*R475</f>
        <v>0</v>
      </c>
      <c r="W475" s="58"/>
      <c r="X475" s="84"/>
      <c r="Y475" s="85"/>
      <c r="Z475" s="86"/>
      <c r="AA475" s="87"/>
    </row>
    <row r="476" spans="1:27" ht="15.75" customHeight="1">
      <c r="A476" s="63" t="s">
        <v>131</v>
      </c>
      <c r="B476" s="64" t="s">
        <v>132</v>
      </c>
      <c r="C476" s="65" t="s">
        <v>133</v>
      </c>
      <c r="D476" s="66" t="s">
        <v>134</v>
      </c>
      <c r="E476" s="67" t="s">
        <v>135</v>
      </c>
      <c r="F476" s="68"/>
      <c r="G476" s="69" t="s">
        <v>707</v>
      </c>
      <c r="H476" s="70" t="s">
        <v>362</v>
      </c>
      <c r="I476" s="67" t="s">
        <v>138</v>
      </c>
      <c r="J476" s="286">
        <v>2011</v>
      </c>
      <c r="K476" s="72" t="s">
        <v>155</v>
      </c>
      <c r="L476" s="73">
        <v>2</v>
      </c>
      <c r="M476" s="74" t="s">
        <v>708</v>
      </c>
      <c r="N476" s="75"/>
      <c r="O476" s="76"/>
      <c r="P476" s="97" t="s">
        <v>148</v>
      </c>
      <c r="Q476" s="78">
        <f>IF(P476="U",R476/1.2,R476)</f>
        <v>290</v>
      </c>
      <c r="R476" s="79">
        <v>290</v>
      </c>
      <c r="S476" s="80"/>
      <c r="T476" s="81"/>
      <c r="U476" s="82">
        <f>T476*Q476</f>
        <v>0</v>
      </c>
      <c r="V476" s="83">
        <f>T476*R476</f>
        <v>0</v>
      </c>
      <c r="W476" s="58"/>
      <c r="X476" s="84"/>
      <c r="Y476" s="85"/>
      <c r="Z476" s="86"/>
      <c r="AA476" s="87"/>
    </row>
    <row r="477" spans="1:27" ht="15.75" customHeight="1">
      <c r="A477" s="63" t="s">
        <v>131</v>
      </c>
      <c r="B477" s="64" t="s">
        <v>132</v>
      </c>
      <c r="C477" s="65" t="s">
        <v>133</v>
      </c>
      <c r="D477" s="66" t="s">
        <v>134</v>
      </c>
      <c r="E477" s="67" t="s">
        <v>135</v>
      </c>
      <c r="F477" s="68"/>
      <c r="G477" s="69" t="s">
        <v>707</v>
      </c>
      <c r="H477" s="70" t="s">
        <v>1561</v>
      </c>
      <c r="I477" s="67" t="s">
        <v>138</v>
      </c>
      <c r="J477" s="286">
        <v>2011</v>
      </c>
      <c r="K477" s="72" t="s">
        <v>155</v>
      </c>
      <c r="L477" s="73">
        <v>1</v>
      </c>
      <c r="M477" s="74" t="s">
        <v>140</v>
      </c>
      <c r="N477" s="75"/>
      <c r="O477" s="76"/>
      <c r="P477" s="77" t="s">
        <v>148</v>
      </c>
      <c r="Q477" s="78">
        <f>IF(P477="U",R477/1.2,R477)</f>
        <v>95</v>
      </c>
      <c r="R477" s="79">
        <v>95</v>
      </c>
      <c r="S477" s="80"/>
      <c r="T477" s="81"/>
      <c r="U477" s="82">
        <f>T477*Q477</f>
        <v>0</v>
      </c>
      <c r="V477" s="83">
        <f>T477*R477</f>
        <v>0</v>
      </c>
      <c r="W477" s="58"/>
      <c r="X477" s="84"/>
      <c r="Y477" s="85"/>
      <c r="Z477" s="86"/>
      <c r="AA477" s="87"/>
    </row>
    <row r="478" spans="1:27" ht="15.75" customHeight="1">
      <c r="A478" s="63" t="s">
        <v>131</v>
      </c>
      <c r="B478" s="64" t="s">
        <v>132</v>
      </c>
      <c r="C478" s="65" t="s">
        <v>133</v>
      </c>
      <c r="D478" s="66" t="s">
        <v>134</v>
      </c>
      <c r="E478" s="67" t="s">
        <v>135</v>
      </c>
      <c r="F478" s="68"/>
      <c r="G478" s="69" t="s">
        <v>1232</v>
      </c>
      <c r="H478" s="70" t="s">
        <v>1317</v>
      </c>
      <c r="I478" s="67" t="s">
        <v>138</v>
      </c>
      <c r="J478" s="286">
        <v>2020</v>
      </c>
      <c r="K478" s="72" t="s">
        <v>155</v>
      </c>
      <c r="L478" s="73">
        <v>3</v>
      </c>
      <c r="M478" s="74" t="s">
        <v>140</v>
      </c>
      <c r="N478" s="75"/>
      <c r="O478" s="76"/>
      <c r="P478" s="97" t="s">
        <v>141</v>
      </c>
      <c r="Q478" s="78">
        <f>IF(P478="U",R478/1.2,R478)</f>
        <v>166.66666666666669</v>
      </c>
      <c r="R478" s="79">
        <v>200</v>
      </c>
      <c r="S478" s="80"/>
      <c r="T478" s="81"/>
      <c r="U478" s="82">
        <f>T478*Q478</f>
        <v>0</v>
      </c>
      <c r="V478" s="83">
        <f>T478*R478</f>
        <v>0</v>
      </c>
      <c r="W478" s="58"/>
      <c r="X478" s="84"/>
      <c r="Y478" s="85"/>
      <c r="Z478" s="86"/>
      <c r="AA478" s="87"/>
    </row>
    <row r="479" spans="1:27" ht="15.75" customHeight="1">
      <c r="A479" s="63" t="s">
        <v>131</v>
      </c>
      <c r="B479" s="64" t="s">
        <v>132</v>
      </c>
      <c r="C479" s="65" t="s">
        <v>133</v>
      </c>
      <c r="D479" s="66" t="s">
        <v>134</v>
      </c>
      <c r="E479" s="67" t="s">
        <v>135</v>
      </c>
      <c r="F479" s="68"/>
      <c r="G479" s="69" t="s">
        <v>1232</v>
      </c>
      <c r="H479" s="70" t="s">
        <v>1319</v>
      </c>
      <c r="I479" s="67" t="s">
        <v>138</v>
      </c>
      <c r="J479" s="286">
        <v>2020</v>
      </c>
      <c r="K479" s="72" t="s">
        <v>155</v>
      </c>
      <c r="L479" s="73">
        <v>7</v>
      </c>
      <c r="M479" s="74" t="s">
        <v>140</v>
      </c>
      <c r="N479" s="75"/>
      <c r="O479" s="76"/>
      <c r="P479" s="97" t="s">
        <v>141</v>
      </c>
      <c r="Q479" s="78">
        <f>IF(P479="U",R479/1.2,R479)</f>
        <v>58.333333333333336</v>
      </c>
      <c r="R479" s="79">
        <v>70</v>
      </c>
      <c r="S479" s="80"/>
      <c r="T479" s="81"/>
      <c r="U479" s="82">
        <f>T479*Q479</f>
        <v>0</v>
      </c>
      <c r="V479" s="83">
        <f>T479*R479</f>
        <v>0</v>
      </c>
      <c r="W479" s="58"/>
      <c r="X479" s="84"/>
      <c r="Y479" s="85"/>
      <c r="Z479" s="86"/>
      <c r="AA479" s="87"/>
    </row>
    <row r="480" spans="1:27" ht="15.75" customHeight="1">
      <c r="A480" s="63" t="s">
        <v>131</v>
      </c>
      <c r="B480" s="64" t="s">
        <v>132</v>
      </c>
      <c r="C480" s="65" t="s">
        <v>133</v>
      </c>
      <c r="D480" s="66" t="s">
        <v>134</v>
      </c>
      <c r="E480" s="67" t="s">
        <v>135</v>
      </c>
      <c r="F480" s="68"/>
      <c r="G480" s="69" t="s">
        <v>1232</v>
      </c>
      <c r="H480" s="70" t="s">
        <v>268</v>
      </c>
      <c r="I480" s="67" t="s">
        <v>138</v>
      </c>
      <c r="J480" s="286">
        <v>2022</v>
      </c>
      <c r="K480" s="72" t="s">
        <v>155</v>
      </c>
      <c r="L480" s="73">
        <v>11</v>
      </c>
      <c r="M480" s="74" t="s">
        <v>140</v>
      </c>
      <c r="N480" s="75"/>
      <c r="O480" s="76"/>
      <c r="P480" s="97" t="s">
        <v>141</v>
      </c>
      <c r="Q480" s="78">
        <f>IF(P480="U",R480/1.2,R480)</f>
        <v>54.166666666666671</v>
      </c>
      <c r="R480" s="79">
        <v>65</v>
      </c>
      <c r="S480" s="80"/>
      <c r="T480" s="81"/>
      <c r="U480" s="82">
        <f>T480*Q480</f>
        <v>0</v>
      </c>
      <c r="V480" s="83">
        <f>T480*R480</f>
        <v>0</v>
      </c>
      <c r="W480" s="58"/>
      <c r="X480" s="84"/>
      <c r="Y480" s="85"/>
      <c r="Z480" s="86"/>
      <c r="AA480" s="87"/>
    </row>
    <row r="481" spans="1:27" ht="15.75" customHeight="1">
      <c r="A481" s="63" t="s">
        <v>131</v>
      </c>
      <c r="B481" s="64" t="s">
        <v>177</v>
      </c>
      <c r="C481" s="65" t="s">
        <v>133</v>
      </c>
      <c r="D481" s="66" t="s">
        <v>134</v>
      </c>
      <c r="E481" s="67" t="s">
        <v>135</v>
      </c>
      <c r="F481" s="68"/>
      <c r="G481" s="69" t="s">
        <v>1232</v>
      </c>
      <c r="H481" s="70" t="s">
        <v>1233</v>
      </c>
      <c r="I481" s="67" t="s">
        <v>263</v>
      </c>
      <c r="J481" s="286">
        <v>2022</v>
      </c>
      <c r="K481" s="72" t="s">
        <v>155</v>
      </c>
      <c r="L481" s="73">
        <v>10</v>
      </c>
      <c r="M481" s="74" t="s">
        <v>140</v>
      </c>
      <c r="N481" s="75"/>
      <c r="O481" s="76"/>
      <c r="P481" s="97" t="s">
        <v>141</v>
      </c>
      <c r="Q481" s="78">
        <f>IF(P481="U",R481/1.2,R481)</f>
        <v>50</v>
      </c>
      <c r="R481" s="79">
        <v>60</v>
      </c>
      <c r="S481" s="80"/>
      <c r="T481" s="81"/>
      <c r="U481" s="82">
        <f>T481*Q481</f>
        <v>0</v>
      </c>
      <c r="V481" s="83">
        <f>T481*R481</f>
        <v>0</v>
      </c>
      <c r="W481" s="58"/>
      <c r="X481" s="84"/>
      <c r="Y481" s="85"/>
      <c r="Z481" s="86"/>
      <c r="AA481" s="87"/>
    </row>
    <row r="482" spans="1:27" ht="15.75" customHeight="1">
      <c r="A482" s="63" t="s">
        <v>131</v>
      </c>
      <c r="B482" s="64" t="s">
        <v>132</v>
      </c>
      <c r="C482" s="65" t="s">
        <v>133</v>
      </c>
      <c r="D482" s="66" t="s">
        <v>134</v>
      </c>
      <c r="E482" s="67" t="s">
        <v>135</v>
      </c>
      <c r="F482" s="68"/>
      <c r="G482" s="69" t="s">
        <v>1232</v>
      </c>
      <c r="H482" s="70" t="s">
        <v>250</v>
      </c>
      <c r="I482" s="67" t="s">
        <v>138</v>
      </c>
      <c r="J482" s="286">
        <v>2022</v>
      </c>
      <c r="K482" s="72" t="s">
        <v>155</v>
      </c>
      <c r="L482" s="73">
        <v>4</v>
      </c>
      <c r="M482" s="74" t="s">
        <v>140</v>
      </c>
      <c r="N482" s="75"/>
      <c r="O482" s="76"/>
      <c r="P482" s="97" t="s">
        <v>141</v>
      </c>
      <c r="Q482" s="78">
        <f>IF(P482="U",R482/1.2,R482)</f>
        <v>175</v>
      </c>
      <c r="R482" s="79">
        <v>210</v>
      </c>
      <c r="S482" s="80"/>
      <c r="T482" s="81"/>
      <c r="U482" s="82">
        <f>T482*Q482</f>
        <v>0</v>
      </c>
      <c r="V482" s="83">
        <f>T482*R482</f>
        <v>0</v>
      </c>
      <c r="W482" s="58"/>
      <c r="X482" s="84"/>
      <c r="Y482" s="85"/>
      <c r="Z482" s="86"/>
      <c r="AA482" s="87"/>
    </row>
    <row r="483" spans="1:27" ht="15.75" customHeight="1">
      <c r="A483" s="63" t="s">
        <v>131</v>
      </c>
      <c r="B483" s="64" t="s">
        <v>132</v>
      </c>
      <c r="C483" s="65" t="s">
        <v>133</v>
      </c>
      <c r="D483" s="66" t="s">
        <v>134</v>
      </c>
      <c r="E483" s="67" t="s">
        <v>135</v>
      </c>
      <c r="F483" s="68"/>
      <c r="G483" s="69" t="s">
        <v>1232</v>
      </c>
      <c r="H483" s="70" t="s">
        <v>1318</v>
      </c>
      <c r="I483" s="67" t="s">
        <v>138</v>
      </c>
      <c r="J483" s="286">
        <v>2020</v>
      </c>
      <c r="K483" s="72" t="s">
        <v>155</v>
      </c>
      <c r="L483" s="73">
        <v>13</v>
      </c>
      <c r="M483" s="74" t="s">
        <v>140</v>
      </c>
      <c r="N483" s="75"/>
      <c r="O483" s="76"/>
      <c r="P483" s="97" t="s">
        <v>141</v>
      </c>
      <c r="Q483" s="78">
        <f>IF(P483="U",R483/1.2,R483)</f>
        <v>70.833333333333343</v>
      </c>
      <c r="R483" s="79">
        <v>85</v>
      </c>
      <c r="S483" s="80"/>
      <c r="T483" s="81"/>
      <c r="U483" s="82">
        <f>T483*Q483</f>
        <v>0</v>
      </c>
      <c r="V483" s="83">
        <f>T483*R483</f>
        <v>0</v>
      </c>
      <c r="W483" s="58"/>
      <c r="X483" s="84"/>
      <c r="Y483" s="85"/>
      <c r="Z483" s="86"/>
      <c r="AA483" s="87"/>
    </row>
    <row r="484" spans="1:27" ht="15.75" customHeight="1">
      <c r="A484" s="63" t="s">
        <v>131</v>
      </c>
      <c r="B484" s="64" t="s">
        <v>177</v>
      </c>
      <c r="C484" s="65" t="s">
        <v>133</v>
      </c>
      <c r="D484" s="66" t="s">
        <v>134</v>
      </c>
      <c r="E484" s="67" t="s">
        <v>135</v>
      </c>
      <c r="F484" s="68"/>
      <c r="G484" s="69" t="s">
        <v>548</v>
      </c>
      <c r="H484" s="70" t="s">
        <v>772</v>
      </c>
      <c r="I484" s="67" t="s">
        <v>263</v>
      </c>
      <c r="J484" s="286">
        <v>2023</v>
      </c>
      <c r="K484" s="72" t="s">
        <v>155</v>
      </c>
      <c r="L484" s="73">
        <v>2</v>
      </c>
      <c r="M484" s="74" t="s">
        <v>140</v>
      </c>
      <c r="N484" s="75"/>
      <c r="O484" s="76"/>
      <c r="P484" s="97" t="s">
        <v>141</v>
      </c>
      <c r="Q484" s="78">
        <f>IF(P484="U",R484/1.2,R484)</f>
        <v>54.166666666666671</v>
      </c>
      <c r="R484" s="79">
        <v>65</v>
      </c>
      <c r="S484" s="80"/>
      <c r="T484" s="81"/>
      <c r="U484" s="82">
        <f>T484*Q484</f>
        <v>0</v>
      </c>
      <c r="V484" s="83">
        <f>T484*R484</f>
        <v>0</v>
      </c>
      <c r="W484" s="58"/>
      <c r="X484" s="84"/>
      <c r="Y484" s="85"/>
      <c r="Z484" s="86"/>
      <c r="AA484" s="87"/>
    </row>
    <row r="485" spans="1:27" ht="15.75" customHeight="1">
      <c r="A485" s="63" t="s">
        <v>131</v>
      </c>
      <c r="B485" s="64" t="s">
        <v>177</v>
      </c>
      <c r="C485" s="65" t="s">
        <v>133</v>
      </c>
      <c r="D485" s="66" t="s">
        <v>134</v>
      </c>
      <c r="E485" s="67" t="s">
        <v>135</v>
      </c>
      <c r="F485" s="68"/>
      <c r="G485" s="69" t="s">
        <v>548</v>
      </c>
      <c r="H485" s="70" t="s">
        <v>549</v>
      </c>
      <c r="I485" s="67" t="s">
        <v>263</v>
      </c>
      <c r="J485" s="286">
        <v>2023</v>
      </c>
      <c r="K485" s="72" t="s">
        <v>155</v>
      </c>
      <c r="L485" s="73">
        <v>6</v>
      </c>
      <c r="M485" s="74" t="s">
        <v>140</v>
      </c>
      <c r="N485" s="75"/>
      <c r="O485" s="76"/>
      <c r="P485" s="97" t="s">
        <v>141</v>
      </c>
      <c r="Q485" s="78">
        <f>IF(P485="U",R485/1.2,R485)</f>
        <v>41.666666666666671</v>
      </c>
      <c r="R485" s="79">
        <v>50</v>
      </c>
      <c r="S485" s="80"/>
      <c r="T485" s="81"/>
      <c r="U485" s="82">
        <f>T485*Q485</f>
        <v>0</v>
      </c>
      <c r="V485" s="83">
        <f>T485*R485</f>
        <v>0</v>
      </c>
      <c r="W485" s="58"/>
      <c r="X485" s="84"/>
      <c r="Y485" s="85"/>
      <c r="Z485" s="86"/>
      <c r="AA485" s="87"/>
    </row>
    <row r="486" spans="1:27" ht="15.75" customHeight="1">
      <c r="A486" s="63" t="s">
        <v>131</v>
      </c>
      <c r="B486" s="64" t="s">
        <v>132</v>
      </c>
      <c r="C486" s="65" t="s">
        <v>133</v>
      </c>
      <c r="D486" s="66" t="s">
        <v>134</v>
      </c>
      <c r="E486" s="67" t="s">
        <v>135</v>
      </c>
      <c r="F486" s="68"/>
      <c r="G486" s="69" t="s">
        <v>431</v>
      </c>
      <c r="H486" s="70" t="s">
        <v>432</v>
      </c>
      <c r="I486" s="67" t="s">
        <v>138</v>
      </c>
      <c r="J486" s="286">
        <v>2004</v>
      </c>
      <c r="K486" s="72" t="s">
        <v>155</v>
      </c>
      <c r="L486" s="73">
        <v>1</v>
      </c>
      <c r="M486" s="74" t="s">
        <v>497</v>
      </c>
      <c r="N486" s="75"/>
      <c r="O486" s="76"/>
      <c r="P486" s="97" t="s">
        <v>148</v>
      </c>
      <c r="Q486" s="78">
        <f>IF(P486="U",R486/1.2,R486)</f>
        <v>160</v>
      </c>
      <c r="R486" s="79">
        <v>160</v>
      </c>
      <c r="S486" s="80"/>
      <c r="T486" s="81"/>
      <c r="U486" s="82">
        <f>T486*Q486</f>
        <v>0</v>
      </c>
      <c r="V486" s="83">
        <f>T486*R486</f>
        <v>0</v>
      </c>
      <c r="W486" s="58"/>
      <c r="X486" s="84"/>
      <c r="Y486" s="85"/>
      <c r="Z486" s="86"/>
      <c r="AA486" s="87"/>
    </row>
    <row r="487" spans="1:27" ht="15.75" customHeight="1">
      <c r="A487" s="63" t="s">
        <v>131</v>
      </c>
      <c r="B487" s="64" t="s">
        <v>132</v>
      </c>
      <c r="C487" s="65" t="s">
        <v>133</v>
      </c>
      <c r="D487" s="66" t="s">
        <v>134</v>
      </c>
      <c r="E487" s="67" t="s">
        <v>135</v>
      </c>
      <c r="F487" s="68"/>
      <c r="G487" s="69" t="s">
        <v>431</v>
      </c>
      <c r="H487" s="70" t="s">
        <v>432</v>
      </c>
      <c r="I487" s="67" t="s">
        <v>138</v>
      </c>
      <c r="J487" s="286">
        <v>2005</v>
      </c>
      <c r="K487" s="72" t="s">
        <v>155</v>
      </c>
      <c r="L487" s="73">
        <v>2</v>
      </c>
      <c r="M487" s="74" t="s">
        <v>497</v>
      </c>
      <c r="N487" s="75"/>
      <c r="O487" s="76"/>
      <c r="P487" s="97" t="s">
        <v>148</v>
      </c>
      <c r="Q487" s="78">
        <f>IF(P487="U",R487/1.2,R487)</f>
        <v>180</v>
      </c>
      <c r="R487" s="79">
        <v>180</v>
      </c>
      <c r="S487" s="80"/>
      <c r="T487" s="81"/>
      <c r="U487" s="82">
        <f>T487*Q487</f>
        <v>0</v>
      </c>
      <c r="V487" s="83">
        <f>T487*R487</f>
        <v>0</v>
      </c>
      <c r="W487" s="58"/>
      <c r="X487" s="84"/>
      <c r="Y487" s="85"/>
      <c r="Z487" s="86"/>
      <c r="AA487" s="87"/>
    </row>
    <row r="488" spans="1:27" ht="15.75" customHeight="1">
      <c r="A488" s="63" t="s">
        <v>131</v>
      </c>
      <c r="B488" s="64" t="s">
        <v>132</v>
      </c>
      <c r="C488" s="65" t="s">
        <v>133</v>
      </c>
      <c r="D488" s="66" t="s">
        <v>134</v>
      </c>
      <c r="E488" s="67" t="s">
        <v>135</v>
      </c>
      <c r="F488" s="68"/>
      <c r="G488" s="69" t="s">
        <v>431</v>
      </c>
      <c r="H488" s="70" t="s">
        <v>432</v>
      </c>
      <c r="I488" s="67" t="s">
        <v>138</v>
      </c>
      <c r="J488" s="286">
        <v>2006</v>
      </c>
      <c r="K488" s="72" t="s">
        <v>155</v>
      </c>
      <c r="L488" s="73">
        <v>1</v>
      </c>
      <c r="M488" s="74" t="s">
        <v>497</v>
      </c>
      <c r="N488" s="75"/>
      <c r="O488" s="76"/>
      <c r="P488" s="77" t="s">
        <v>148</v>
      </c>
      <c r="Q488" s="78">
        <f>IF(P488="U",R488/1.2,R488)</f>
        <v>160</v>
      </c>
      <c r="R488" s="79">
        <v>160</v>
      </c>
      <c r="S488" s="80"/>
      <c r="T488" s="81"/>
      <c r="U488" s="82">
        <f>T488*Q488</f>
        <v>0</v>
      </c>
      <c r="V488" s="83">
        <f>T488*R488</f>
        <v>0</v>
      </c>
      <c r="W488" s="58"/>
      <c r="X488" s="84"/>
      <c r="Y488" s="85"/>
      <c r="Z488" s="86"/>
      <c r="AA488" s="87"/>
    </row>
    <row r="489" spans="1:27" ht="15.75" customHeight="1">
      <c r="A489" s="63" t="s">
        <v>131</v>
      </c>
      <c r="B489" s="64" t="s">
        <v>132</v>
      </c>
      <c r="C489" s="65" t="s">
        <v>133</v>
      </c>
      <c r="D489" s="66" t="s">
        <v>134</v>
      </c>
      <c r="E489" s="67" t="s">
        <v>135</v>
      </c>
      <c r="F489" s="68"/>
      <c r="G489" s="69" t="s">
        <v>431</v>
      </c>
      <c r="H489" s="70" t="s">
        <v>432</v>
      </c>
      <c r="I489" s="67" t="s">
        <v>138</v>
      </c>
      <c r="J489" s="286">
        <v>2019</v>
      </c>
      <c r="K489" s="72" t="s">
        <v>139</v>
      </c>
      <c r="L489" s="73">
        <v>1</v>
      </c>
      <c r="M489" s="74" t="s">
        <v>140</v>
      </c>
      <c r="N489" s="75"/>
      <c r="O489" s="76"/>
      <c r="P489" s="77" t="s">
        <v>141</v>
      </c>
      <c r="Q489" s="78">
        <f>IF(P489="U",R489/1.2,R489)</f>
        <v>300</v>
      </c>
      <c r="R489" s="79">
        <v>360</v>
      </c>
      <c r="S489" s="80"/>
      <c r="T489" s="81"/>
      <c r="U489" s="82">
        <f>T489*Q489</f>
        <v>0</v>
      </c>
      <c r="V489" s="83">
        <f>T489*R489</f>
        <v>0</v>
      </c>
      <c r="W489" s="58"/>
      <c r="X489" s="84"/>
      <c r="Y489" s="85"/>
      <c r="Z489" s="86"/>
      <c r="AA489" s="87"/>
    </row>
    <row r="490" spans="1:27" ht="15.75" customHeight="1">
      <c r="A490" s="63" t="s">
        <v>131</v>
      </c>
      <c r="B490" s="64" t="s">
        <v>132</v>
      </c>
      <c r="C490" s="65" t="s">
        <v>133</v>
      </c>
      <c r="D490" s="66" t="s">
        <v>134</v>
      </c>
      <c r="E490" s="67" t="s">
        <v>135</v>
      </c>
      <c r="F490" s="68"/>
      <c r="G490" s="69" t="s">
        <v>431</v>
      </c>
      <c r="H490" s="70" t="s">
        <v>432</v>
      </c>
      <c r="I490" s="67" t="s">
        <v>138</v>
      </c>
      <c r="J490" s="286">
        <v>2021</v>
      </c>
      <c r="K490" s="72" t="s">
        <v>155</v>
      </c>
      <c r="L490" s="73">
        <v>1</v>
      </c>
      <c r="M490" s="74" t="s">
        <v>140</v>
      </c>
      <c r="N490" s="75"/>
      <c r="O490" s="76"/>
      <c r="P490" s="77" t="s">
        <v>141</v>
      </c>
      <c r="Q490" s="78">
        <f>IF(P490="U",R490/1.2,R490)</f>
        <v>141.66666666666669</v>
      </c>
      <c r="R490" s="79">
        <v>170</v>
      </c>
      <c r="S490" s="80"/>
      <c r="T490" s="81"/>
      <c r="U490" s="82">
        <f>T490*Q490</f>
        <v>0</v>
      </c>
      <c r="V490" s="83">
        <f>T490*R490</f>
        <v>0</v>
      </c>
      <c r="W490" s="58"/>
      <c r="X490" s="84"/>
      <c r="Y490" s="85"/>
      <c r="Z490" s="86"/>
      <c r="AA490" s="87"/>
    </row>
    <row r="491" spans="1:27" ht="15.75" customHeight="1">
      <c r="A491" s="63" t="s">
        <v>131</v>
      </c>
      <c r="B491" s="64" t="s">
        <v>132</v>
      </c>
      <c r="C491" s="65" t="s">
        <v>133</v>
      </c>
      <c r="D491" s="66" t="s">
        <v>134</v>
      </c>
      <c r="E491" s="67" t="s">
        <v>135</v>
      </c>
      <c r="F491" s="68"/>
      <c r="G491" s="69" t="s">
        <v>431</v>
      </c>
      <c r="H491" s="70" t="s">
        <v>432</v>
      </c>
      <c r="I491" s="67" t="s">
        <v>138</v>
      </c>
      <c r="J491" s="286">
        <v>2022</v>
      </c>
      <c r="K491" s="72" t="s">
        <v>155</v>
      </c>
      <c r="L491" s="73">
        <v>3</v>
      </c>
      <c r="M491" s="74" t="s">
        <v>140</v>
      </c>
      <c r="N491" s="75"/>
      <c r="O491" s="76"/>
      <c r="P491" s="77" t="s">
        <v>141</v>
      </c>
      <c r="Q491" s="78">
        <f>IF(P491="U",R491/1.2,R491)</f>
        <v>158.33333333333334</v>
      </c>
      <c r="R491" s="79">
        <v>190</v>
      </c>
      <c r="S491" s="80"/>
      <c r="T491" s="81"/>
      <c r="U491" s="82">
        <f>T491*Q491</f>
        <v>0</v>
      </c>
      <c r="V491" s="83">
        <f>T491*R491</f>
        <v>0</v>
      </c>
      <c r="W491" s="58"/>
      <c r="X491" s="84"/>
      <c r="Y491" s="85"/>
      <c r="Z491" s="86"/>
      <c r="AA491" s="87"/>
    </row>
    <row r="492" spans="1:27" ht="15.75" customHeight="1">
      <c r="A492" s="63" t="s">
        <v>131</v>
      </c>
      <c r="B492" s="64" t="s">
        <v>132</v>
      </c>
      <c r="C492" s="65" t="s">
        <v>133</v>
      </c>
      <c r="D492" s="66" t="s">
        <v>134</v>
      </c>
      <c r="E492" s="67" t="s">
        <v>135</v>
      </c>
      <c r="F492" s="68"/>
      <c r="G492" s="69" t="s">
        <v>431</v>
      </c>
      <c r="H492" s="70" t="s">
        <v>433</v>
      </c>
      <c r="I492" s="67" t="s">
        <v>138</v>
      </c>
      <c r="J492" s="286">
        <v>2021</v>
      </c>
      <c r="K492" s="72" t="s">
        <v>155</v>
      </c>
      <c r="L492" s="73">
        <v>1</v>
      </c>
      <c r="M492" s="74" t="s">
        <v>140</v>
      </c>
      <c r="N492" s="75"/>
      <c r="O492" s="76"/>
      <c r="P492" s="97" t="s">
        <v>141</v>
      </c>
      <c r="Q492" s="78">
        <f>IF(P492="U",R492/1.2,R492)</f>
        <v>100</v>
      </c>
      <c r="R492" s="79">
        <v>120</v>
      </c>
      <c r="S492" s="80"/>
      <c r="T492" s="81"/>
      <c r="U492" s="82">
        <f>T492*Q492</f>
        <v>0</v>
      </c>
      <c r="V492" s="83">
        <f>T492*R492</f>
        <v>0</v>
      </c>
      <c r="W492" s="58"/>
      <c r="X492" s="84"/>
      <c r="Y492" s="85"/>
      <c r="Z492" s="86"/>
      <c r="AA492" s="87"/>
    </row>
    <row r="493" spans="1:27" ht="15.75" customHeight="1">
      <c r="A493" s="63" t="s">
        <v>131</v>
      </c>
      <c r="B493" s="64" t="s">
        <v>132</v>
      </c>
      <c r="C493" s="65" t="s">
        <v>133</v>
      </c>
      <c r="D493" s="66" t="s">
        <v>134</v>
      </c>
      <c r="E493" s="67" t="s">
        <v>135</v>
      </c>
      <c r="F493" s="68"/>
      <c r="G493" s="69" t="s">
        <v>431</v>
      </c>
      <c r="H493" s="70" t="s">
        <v>433</v>
      </c>
      <c r="I493" s="67" t="s">
        <v>138</v>
      </c>
      <c r="J493" s="286">
        <v>2022</v>
      </c>
      <c r="K493" s="72" t="s">
        <v>155</v>
      </c>
      <c r="L493" s="73">
        <v>3</v>
      </c>
      <c r="M493" s="74" t="s">
        <v>140</v>
      </c>
      <c r="N493" s="75"/>
      <c r="O493" s="76"/>
      <c r="P493" s="77" t="s">
        <v>141</v>
      </c>
      <c r="Q493" s="78">
        <f>IF(P493="U",R493/1.2,R493)</f>
        <v>108.33333333333334</v>
      </c>
      <c r="R493" s="79">
        <v>130</v>
      </c>
      <c r="S493" s="80"/>
      <c r="T493" s="81"/>
      <c r="U493" s="82">
        <f>T493*Q493</f>
        <v>0</v>
      </c>
      <c r="V493" s="83">
        <f>T493*R493</f>
        <v>0</v>
      </c>
      <c r="W493" s="58"/>
      <c r="X493" s="84"/>
      <c r="Y493" s="85"/>
      <c r="Z493" s="86"/>
      <c r="AA493" s="87"/>
    </row>
    <row r="494" spans="1:27" ht="15.75" customHeight="1">
      <c r="A494" s="63" t="s">
        <v>131</v>
      </c>
      <c r="B494" s="64" t="s">
        <v>132</v>
      </c>
      <c r="C494" s="65" t="s">
        <v>133</v>
      </c>
      <c r="D494" s="66" t="s">
        <v>134</v>
      </c>
      <c r="E494" s="67" t="s">
        <v>135</v>
      </c>
      <c r="F494" s="68"/>
      <c r="G494" s="69" t="s">
        <v>709</v>
      </c>
      <c r="H494" s="70" t="s">
        <v>665</v>
      </c>
      <c r="I494" s="67" t="s">
        <v>138</v>
      </c>
      <c r="J494" s="286">
        <v>2005</v>
      </c>
      <c r="K494" s="72" t="s">
        <v>155</v>
      </c>
      <c r="L494" s="73">
        <v>1</v>
      </c>
      <c r="M494" s="74" t="s">
        <v>708</v>
      </c>
      <c r="N494" s="75"/>
      <c r="O494" s="76"/>
      <c r="P494" s="97" t="s">
        <v>148</v>
      </c>
      <c r="Q494" s="78">
        <f>IF(P494="U",R494/1.2,R494)</f>
        <v>360</v>
      </c>
      <c r="R494" s="79">
        <v>360</v>
      </c>
      <c r="S494" s="80"/>
      <c r="T494" s="81"/>
      <c r="U494" s="82">
        <f>T494*Q494</f>
        <v>0</v>
      </c>
      <c r="V494" s="83">
        <f>T494*R494</f>
        <v>0</v>
      </c>
      <c r="W494" s="58"/>
      <c r="X494" s="84"/>
      <c r="Y494" s="85"/>
      <c r="Z494" s="86"/>
      <c r="AA494" s="87"/>
    </row>
    <row r="495" spans="1:27" ht="15.75" customHeight="1">
      <c r="A495" s="63" t="s">
        <v>131</v>
      </c>
      <c r="B495" s="64" t="s">
        <v>132</v>
      </c>
      <c r="C495" s="65" t="s">
        <v>133</v>
      </c>
      <c r="D495" s="66" t="s">
        <v>134</v>
      </c>
      <c r="E495" s="67" t="s">
        <v>135</v>
      </c>
      <c r="F495" s="68"/>
      <c r="G495" s="69" t="s">
        <v>709</v>
      </c>
      <c r="H495" s="70" t="s">
        <v>665</v>
      </c>
      <c r="I495" s="67" t="s">
        <v>138</v>
      </c>
      <c r="J495" s="286">
        <v>2014</v>
      </c>
      <c r="K495" s="72" t="s">
        <v>155</v>
      </c>
      <c r="L495" s="73">
        <v>1</v>
      </c>
      <c r="M495" s="74" t="s">
        <v>140</v>
      </c>
      <c r="N495" s="75"/>
      <c r="O495" s="76"/>
      <c r="P495" s="97" t="s">
        <v>148</v>
      </c>
      <c r="Q495" s="78">
        <f>IF(P495="U",R495/1.2,R495)</f>
        <v>210</v>
      </c>
      <c r="R495" s="79">
        <v>210</v>
      </c>
      <c r="S495" s="80"/>
      <c r="T495" s="81"/>
      <c r="U495" s="82">
        <f>T495*Q495</f>
        <v>0</v>
      </c>
      <c r="V495" s="83">
        <f>T495*R495</f>
        <v>0</v>
      </c>
      <c r="W495" s="58"/>
      <c r="X495" s="84"/>
      <c r="Y495" s="85"/>
      <c r="Z495" s="86"/>
      <c r="AA495" s="87"/>
    </row>
    <row r="496" spans="1:27" ht="15.75" customHeight="1">
      <c r="A496" s="63" t="s">
        <v>131</v>
      </c>
      <c r="B496" s="64" t="s">
        <v>132</v>
      </c>
      <c r="C496" s="65" t="s">
        <v>133</v>
      </c>
      <c r="D496" s="66" t="s">
        <v>134</v>
      </c>
      <c r="E496" s="67" t="s">
        <v>135</v>
      </c>
      <c r="F496" s="68"/>
      <c r="G496" s="69" t="s">
        <v>709</v>
      </c>
      <c r="H496" s="70" t="s">
        <v>665</v>
      </c>
      <c r="I496" s="67" t="s">
        <v>138</v>
      </c>
      <c r="J496" s="286">
        <v>2014</v>
      </c>
      <c r="K496" s="72" t="s">
        <v>155</v>
      </c>
      <c r="L496" s="73">
        <v>1</v>
      </c>
      <c r="M496" s="74" t="s">
        <v>140</v>
      </c>
      <c r="N496" s="75"/>
      <c r="O496" s="76"/>
      <c r="P496" s="77" t="s">
        <v>148</v>
      </c>
      <c r="Q496" s="78">
        <f>IF(P496="U",R496/1.2,R496)</f>
        <v>210</v>
      </c>
      <c r="R496" s="79">
        <v>210</v>
      </c>
      <c r="S496" s="80"/>
      <c r="T496" s="81"/>
      <c r="U496" s="82">
        <f>T496*Q496</f>
        <v>0</v>
      </c>
      <c r="V496" s="83">
        <f>T496*R496</f>
        <v>0</v>
      </c>
      <c r="W496" s="58"/>
      <c r="X496" s="84"/>
      <c r="Y496" s="85"/>
      <c r="Z496" s="86"/>
      <c r="AA496" s="87"/>
    </row>
    <row r="497" spans="1:27" ht="15.75" customHeight="1">
      <c r="A497" s="63" t="s">
        <v>131</v>
      </c>
      <c r="B497" s="64" t="s">
        <v>132</v>
      </c>
      <c r="C497" s="65" t="s">
        <v>133</v>
      </c>
      <c r="D497" s="66" t="s">
        <v>134</v>
      </c>
      <c r="E497" s="67" t="s">
        <v>135</v>
      </c>
      <c r="F497" s="68"/>
      <c r="G497" s="69" t="s">
        <v>709</v>
      </c>
      <c r="H497" s="70" t="s">
        <v>272</v>
      </c>
      <c r="I497" s="67" t="s">
        <v>138</v>
      </c>
      <c r="J497" s="286">
        <v>2001</v>
      </c>
      <c r="K497" s="72" t="s">
        <v>155</v>
      </c>
      <c r="L497" s="73">
        <v>1</v>
      </c>
      <c r="M497" s="74" t="s">
        <v>708</v>
      </c>
      <c r="N497" s="75"/>
      <c r="O497" s="76"/>
      <c r="P497" s="97" t="s">
        <v>148</v>
      </c>
      <c r="Q497" s="78">
        <f>IF(P497="U",R497/1.2,R497)</f>
        <v>390</v>
      </c>
      <c r="R497" s="79">
        <v>390</v>
      </c>
      <c r="S497" s="80"/>
      <c r="T497" s="81"/>
      <c r="U497" s="82">
        <f>T497*Q497</f>
        <v>0</v>
      </c>
      <c r="V497" s="83">
        <f>T497*R497</f>
        <v>0</v>
      </c>
      <c r="W497" s="58"/>
      <c r="X497" s="84"/>
      <c r="Y497" s="85"/>
      <c r="Z497" s="86"/>
      <c r="AA497" s="87"/>
    </row>
    <row r="498" spans="1:27" ht="15.75" customHeight="1">
      <c r="A498" s="63" t="s">
        <v>131</v>
      </c>
      <c r="B498" s="64" t="s">
        <v>132</v>
      </c>
      <c r="C498" s="65" t="s">
        <v>133</v>
      </c>
      <c r="D498" s="66" t="s">
        <v>134</v>
      </c>
      <c r="E498" s="67" t="s">
        <v>135</v>
      </c>
      <c r="F498" s="68"/>
      <c r="G498" s="69" t="s">
        <v>709</v>
      </c>
      <c r="H498" s="70" t="s">
        <v>1270</v>
      </c>
      <c r="I498" s="67" t="s">
        <v>138</v>
      </c>
      <c r="J498" s="286">
        <v>2021</v>
      </c>
      <c r="K498" s="72" t="s">
        <v>155</v>
      </c>
      <c r="L498" s="73">
        <v>1</v>
      </c>
      <c r="M498" s="74" t="s">
        <v>140</v>
      </c>
      <c r="N498" s="75"/>
      <c r="O498" s="76"/>
      <c r="P498" s="97" t="s">
        <v>141</v>
      </c>
      <c r="Q498" s="78">
        <f>IF(P498="U",R498/1.2,R498)</f>
        <v>1000</v>
      </c>
      <c r="R498" s="79">
        <v>1200</v>
      </c>
      <c r="S498" s="80"/>
      <c r="T498" s="81"/>
      <c r="U498" s="82">
        <f>T498*Q498</f>
        <v>0</v>
      </c>
      <c r="V498" s="83">
        <f>T498*R498</f>
        <v>0</v>
      </c>
      <c r="W498" s="58"/>
      <c r="X498" s="84"/>
      <c r="Y498" s="85"/>
      <c r="Z498" s="86"/>
      <c r="AA498" s="87"/>
    </row>
    <row r="499" spans="1:27" ht="15.75" customHeight="1">
      <c r="A499" s="63" t="s">
        <v>131</v>
      </c>
      <c r="B499" s="64" t="s">
        <v>132</v>
      </c>
      <c r="C499" s="65" t="s">
        <v>133</v>
      </c>
      <c r="D499" s="66" t="s">
        <v>134</v>
      </c>
      <c r="E499" s="67" t="s">
        <v>135</v>
      </c>
      <c r="F499" s="68"/>
      <c r="G499" s="69" t="s">
        <v>551</v>
      </c>
      <c r="H499" s="70" t="s">
        <v>552</v>
      </c>
      <c r="I499" s="67" t="s">
        <v>138</v>
      </c>
      <c r="J499" s="286">
        <v>2023</v>
      </c>
      <c r="K499" s="72" t="s">
        <v>155</v>
      </c>
      <c r="L499" s="73">
        <v>1</v>
      </c>
      <c r="M499" s="74" t="s">
        <v>140</v>
      </c>
      <c r="N499" s="75"/>
      <c r="O499" s="76"/>
      <c r="P499" s="97" t="s">
        <v>141</v>
      </c>
      <c r="Q499" s="78">
        <f>IF(P499="U",R499/1.2,R499)</f>
        <v>70.833333333333343</v>
      </c>
      <c r="R499" s="79">
        <v>85</v>
      </c>
      <c r="S499" s="80"/>
      <c r="T499" s="81"/>
      <c r="U499" s="82">
        <f>T499*Q499</f>
        <v>0</v>
      </c>
      <c r="V499" s="83">
        <f>T499*R499</f>
        <v>0</v>
      </c>
      <c r="W499" s="58"/>
      <c r="X499" s="84"/>
      <c r="Y499" s="85"/>
      <c r="Z499" s="86"/>
      <c r="AA499" s="87"/>
    </row>
    <row r="500" spans="1:27" ht="15.75" customHeight="1">
      <c r="A500" s="63" t="s">
        <v>131</v>
      </c>
      <c r="B500" s="64" t="s">
        <v>177</v>
      </c>
      <c r="C500" s="65" t="s">
        <v>133</v>
      </c>
      <c r="D500" s="66" t="s">
        <v>134</v>
      </c>
      <c r="E500" s="67" t="s">
        <v>135</v>
      </c>
      <c r="F500" s="68"/>
      <c r="G500" s="69" t="s">
        <v>551</v>
      </c>
      <c r="H500" s="70" t="s">
        <v>1348</v>
      </c>
      <c r="I500" s="67" t="s">
        <v>263</v>
      </c>
      <c r="J500" s="286">
        <v>2010</v>
      </c>
      <c r="K500" s="72" t="s">
        <v>155</v>
      </c>
      <c r="L500" s="73">
        <v>1</v>
      </c>
      <c r="M500" s="74" t="s">
        <v>140</v>
      </c>
      <c r="N500" s="75"/>
      <c r="O500" s="76"/>
      <c r="P500" s="77" t="s">
        <v>148</v>
      </c>
      <c r="Q500" s="78">
        <f>IF(P500="U",R500/1.2,R500)</f>
        <v>3700</v>
      </c>
      <c r="R500" s="79">
        <v>3700</v>
      </c>
      <c r="S500" s="80"/>
      <c r="T500" s="81"/>
      <c r="U500" s="82">
        <f>T500*Q500</f>
        <v>0</v>
      </c>
      <c r="V500" s="83">
        <f>T500*R500</f>
        <v>0</v>
      </c>
      <c r="W500" s="58"/>
      <c r="X500" s="84"/>
      <c r="Y500" s="85"/>
      <c r="Z500" s="86"/>
      <c r="AA500" s="87"/>
    </row>
    <row r="501" spans="1:27" ht="15.75" customHeight="1">
      <c r="A501" s="63" t="s">
        <v>131</v>
      </c>
      <c r="B501" s="64" t="s">
        <v>132</v>
      </c>
      <c r="C501" s="65" t="s">
        <v>133</v>
      </c>
      <c r="D501" s="66" t="s">
        <v>134</v>
      </c>
      <c r="E501" s="67" t="s">
        <v>135</v>
      </c>
      <c r="F501" s="68"/>
      <c r="G501" s="69" t="s">
        <v>758</v>
      </c>
      <c r="H501" s="70" t="s">
        <v>240</v>
      </c>
      <c r="I501" s="67" t="s">
        <v>138</v>
      </c>
      <c r="J501" s="286">
        <v>2022</v>
      </c>
      <c r="K501" s="72" t="s">
        <v>155</v>
      </c>
      <c r="L501" s="73">
        <v>1</v>
      </c>
      <c r="M501" s="74" t="s">
        <v>140</v>
      </c>
      <c r="N501" s="75"/>
      <c r="O501" s="76"/>
      <c r="P501" s="77" t="s">
        <v>141</v>
      </c>
      <c r="Q501" s="78">
        <f>IF(P501="U",R501/1.2,R501)</f>
        <v>241.66666666666669</v>
      </c>
      <c r="R501" s="79">
        <v>290</v>
      </c>
      <c r="S501" s="80"/>
      <c r="T501" s="81"/>
      <c r="U501" s="82">
        <f>T501*Q501</f>
        <v>0</v>
      </c>
      <c r="V501" s="83">
        <f>T501*R501</f>
        <v>0</v>
      </c>
      <c r="W501" s="58"/>
      <c r="X501" s="84"/>
      <c r="Y501" s="85"/>
      <c r="Z501" s="86"/>
      <c r="AA501" s="87"/>
    </row>
    <row r="502" spans="1:27" ht="15.75" customHeight="1">
      <c r="A502" s="63" t="s">
        <v>131</v>
      </c>
      <c r="B502" s="64" t="s">
        <v>132</v>
      </c>
      <c r="C502" s="65" t="s">
        <v>133</v>
      </c>
      <c r="D502" s="66" t="s">
        <v>134</v>
      </c>
      <c r="E502" s="67" t="s">
        <v>135</v>
      </c>
      <c r="F502" s="68"/>
      <c r="G502" s="69" t="s">
        <v>758</v>
      </c>
      <c r="H502" s="70" t="s">
        <v>247</v>
      </c>
      <c r="I502" s="67" t="s">
        <v>138</v>
      </c>
      <c r="J502" s="286">
        <v>2022</v>
      </c>
      <c r="K502" s="72" t="s">
        <v>155</v>
      </c>
      <c r="L502" s="73">
        <v>1</v>
      </c>
      <c r="M502" s="74" t="s">
        <v>140</v>
      </c>
      <c r="N502" s="75"/>
      <c r="O502" s="76"/>
      <c r="P502" s="77" t="s">
        <v>141</v>
      </c>
      <c r="Q502" s="78">
        <f>IF(P502="U",R502/1.2,R502)</f>
        <v>241.66666666666669</v>
      </c>
      <c r="R502" s="79">
        <v>290</v>
      </c>
      <c r="S502" s="80"/>
      <c r="T502" s="81"/>
      <c r="U502" s="82">
        <f>T502*Q502</f>
        <v>0</v>
      </c>
      <c r="V502" s="83">
        <f>T502*R502</f>
        <v>0</v>
      </c>
      <c r="W502" s="58"/>
      <c r="X502" s="84"/>
      <c r="Y502" s="85"/>
      <c r="Z502" s="86"/>
      <c r="AA502" s="87"/>
    </row>
    <row r="503" spans="1:27" ht="15.75" customHeight="1">
      <c r="A503" s="63" t="s">
        <v>131</v>
      </c>
      <c r="B503" s="64" t="s">
        <v>132</v>
      </c>
      <c r="C503" s="65" t="s">
        <v>133</v>
      </c>
      <c r="D503" s="66" t="s">
        <v>134</v>
      </c>
      <c r="E503" s="67" t="s">
        <v>135</v>
      </c>
      <c r="F503" s="68"/>
      <c r="G503" s="69" t="s">
        <v>758</v>
      </c>
      <c r="H503" s="70" t="s">
        <v>714</v>
      </c>
      <c r="I503" s="67" t="s">
        <v>138</v>
      </c>
      <c r="J503" s="286">
        <v>2022</v>
      </c>
      <c r="K503" s="72" t="s">
        <v>155</v>
      </c>
      <c r="L503" s="73">
        <v>3</v>
      </c>
      <c r="M503" s="74" t="s">
        <v>140</v>
      </c>
      <c r="N503" s="75"/>
      <c r="O503" s="76"/>
      <c r="P503" s="77" t="s">
        <v>141</v>
      </c>
      <c r="Q503" s="78">
        <f>IF(P503="U",R503/1.2,R503)</f>
        <v>241.66666666666669</v>
      </c>
      <c r="R503" s="79">
        <v>290</v>
      </c>
      <c r="S503" s="80"/>
      <c r="T503" s="81"/>
      <c r="U503" s="82">
        <f>T503*Q503</f>
        <v>0</v>
      </c>
      <c r="V503" s="83">
        <f>T503*R503</f>
        <v>0</v>
      </c>
      <c r="W503" s="58"/>
      <c r="X503" s="84"/>
      <c r="Y503" s="85"/>
      <c r="Z503" s="86"/>
      <c r="AA503" s="87"/>
    </row>
    <row r="504" spans="1:27" ht="15.75" customHeight="1">
      <c r="A504" s="63" t="s">
        <v>131</v>
      </c>
      <c r="B504" s="64" t="s">
        <v>132</v>
      </c>
      <c r="C504" s="65" t="s">
        <v>133</v>
      </c>
      <c r="D504" s="66" t="s">
        <v>134</v>
      </c>
      <c r="E504" s="67" t="s">
        <v>135</v>
      </c>
      <c r="F504" s="68"/>
      <c r="G504" s="69" t="s">
        <v>758</v>
      </c>
      <c r="H504" s="70" t="s">
        <v>759</v>
      </c>
      <c r="I504" s="67" t="s">
        <v>138</v>
      </c>
      <c r="J504" s="286">
        <v>2022</v>
      </c>
      <c r="K504" s="72" t="s">
        <v>155</v>
      </c>
      <c r="L504" s="73">
        <v>2</v>
      </c>
      <c r="M504" s="74" t="s">
        <v>140</v>
      </c>
      <c r="N504" s="75"/>
      <c r="O504" s="76"/>
      <c r="P504" s="77" t="s">
        <v>141</v>
      </c>
      <c r="Q504" s="78">
        <f>IF(P504="U",R504/1.2,R504)</f>
        <v>75</v>
      </c>
      <c r="R504" s="79">
        <v>90</v>
      </c>
      <c r="S504" s="80"/>
      <c r="T504" s="81"/>
      <c r="U504" s="82">
        <f>T504*Q504</f>
        <v>0</v>
      </c>
      <c r="V504" s="83">
        <f>T504*R504</f>
        <v>0</v>
      </c>
      <c r="W504" s="58"/>
      <c r="X504" s="84"/>
      <c r="Y504" s="85"/>
      <c r="Z504" s="86"/>
      <c r="AA504" s="87"/>
    </row>
    <row r="505" spans="1:27" ht="15.75" customHeight="1">
      <c r="A505" s="63" t="s">
        <v>131</v>
      </c>
      <c r="B505" s="64" t="s">
        <v>132</v>
      </c>
      <c r="C505" s="65" t="s">
        <v>133</v>
      </c>
      <c r="D505" s="66" t="s">
        <v>134</v>
      </c>
      <c r="E505" s="67" t="s">
        <v>135</v>
      </c>
      <c r="F505" s="68"/>
      <c r="G505" s="69" t="s">
        <v>758</v>
      </c>
      <c r="H505" s="70" t="s">
        <v>266</v>
      </c>
      <c r="I505" s="67" t="s">
        <v>138</v>
      </c>
      <c r="J505" s="286">
        <v>2022</v>
      </c>
      <c r="K505" s="72" t="s">
        <v>155</v>
      </c>
      <c r="L505" s="73">
        <v>5</v>
      </c>
      <c r="M505" s="74" t="s">
        <v>140</v>
      </c>
      <c r="N505" s="75"/>
      <c r="O505" s="76"/>
      <c r="P505" s="77" t="s">
        <v>141</v>
      </c>
      <c r="Q505" s="78">
        <f>IF(P505="U",R505/1.2,R505)</f>
        <v>91.666666666666671</v>
      </c>
      <c r="R505" s="79">
        <v>110</v>
      </c>
      <c r="S505" s="80"/>
      <c r="T505" s="81"/>
      <c r="U505" s="82">
        <f>T505*Q505</f>
        <v>0</v>
      </c>
      <c r="V505" s="83">
        <f>T505*R505</f>
        <v>0</v>
      </c>
      <c r="W505" s="58"/>
      <c r="X505" s="84"/>
      <c r="Y505" s="85"/>
      <c r="Z505" s="86"/>
      <c r="AA505" s="87"/>
    </row>
    <row r="506" spans="1:27" ht="15.75" customHeight="1">
      <c r="A506" s="63" t="s">
        <v>131</v>
      </c>
      <c r="B506" s="64" t="s">
        <v>177</v>
      </c>
      <c r="C506" s="65" t="s">
        <v>133</v>
      </c>
      <c r="D506" s="66" t="s">
        <v>134</v>
      </c>
      <c r="E506" s="67" t="s">
        <v>135</v>
      </c>
      <c r="F506" s="68"/>
      <c r="G506" s="69" t="s">
        <v>766</v>
      </c>
      <c r="H506" s="70" t="s">
        <v>767</v>
      </c>
      <c r="I506" s="67" t="s">
        <v>263</v>
      </c>
      <c r="J506" s="286">
        <v>2019</v>
      </c>
      <c r="K506" s="72" t="s">
        <v>155</v>
      </c>
      <c r="L506" s="73">
        <v>2</v>
      </c>
      <c r="M506" s="74" t="s">
        <v>140</v>
      </c>
      <c r="N506" s="75"/>
      <c r="O506" s="76"/>
      <c r="P506" s="77" t="s">
        <v>148</v>
      </c>
      <c r="Q506" s="78">
        <f>IF(P506="U",R506/1.2,R506)</f>
        <v>240</v>
      </c>
      <c r="R506" s="79">
        <v>240</v>
      </c>
      <c r="S506" s="80"/>
      <c r="T506" s="81"/>
      <c r="U506" s="82">
        <f>T506*Q506</f>
        <v>0</v>
      </c>
      <c r="V506" s="83">
        <f>T506*R506</f>
        <v>0</v>
      </c>
      <c r="W506" s="58"/>
      <c r="X506" s="84"/>
      <c r="Y506" s="85"/>
      <c r="Z506" s="86"/>
      <c r="AA506" s="87"/>
    </row>
    <row r="507" spans="1:27" ht="15.75" customHeight="1">
      <c r="A507" s="63" t="s">
        <v>131</v>
      </c>
      <c r="B507" s="64" t="s">
        <v>177</v>
      </c>
      <c r="C507" s="65" t="s">
        <v>133</v>
      </c>
      <c r="D507" s="66" t="s">
        <v>134</v>
      </c>
      <c r="E507" s="67" t="s">
        <v>135</v>
      </c>
      <c r="F507" s="68"/>
      <c r="G507" s="69" t="s">
        <v>766</v>
      </c>
      <c r="H507" s="70" t="s">
        <v>767</v>
      </c>
      <c r="I507" s="67" t="s">
        <v>263</v>
      </c>
      <c r="J507" s="286">
        <v>2020</v>
      </c>
      <c r="K507" s="72" t="s">
        <v>155</v>
      </c>
      <c r="L507" s="73">
        <v>1</v>
      </c>
      <c r="M507" s="74" t="s">
        <v>140</v>
      </c>
      <c r="N507" s="75"/>
      <c r="O507" s="76"/>
      <c r="P507" s="77" t="s">
        <v>148</v>
      </c>
      <c r="Q507" s="78">
        <f>IF(P507="U",R507/1.2,R507)</f>
        <v>230</v>
      </c>
      <c r="R507" s="79">
        <v>230</v>
      </c>
      <c r="S507" s="80"/>
      <c r="T507" s="81"/>
      <c r="U507" s="82">
        <f>T507*Q507</f>
        <v>0</v>
      </c>
      <c r="V507" s="83">
        <f>T507*R507</f>
        <v>0</v>
      </c>
      <c r="W507" s="58"/>
      <c r="X507" s="84"/>
      <c r="Y507" s="85"/>
      <c r="Z507" s="86"/>
      <c r="AA507" s="87"/>
    </row>
    <row r="508" spans="1:27" ht="15.75" customHeight="1">
      <c r="A508" s="63" t="s">
        <v>131</v>
      </c>
      <c r="B508" s="64" t="s">
        <v>177</v>
      </c>
      <c r="C508" s="65" t="s">
        <v>133</v>
      </c>
      <c r="D508" s="66" t="s">
        <v>134</v>
      </c>
      <c r="E508" s="67" t="s">
        <v>135</v>
      </c>
      <c r="F508" s="68"/>
      <c r="G508" s="69" t="s">
        <v>766</v>
      </c>
      <c r="H508" s="70" t="s">
        <v>767</v>
      </c>
      <c r="I508" s="67" t="s">
        <v>263</v>
      </c>
      <c r="J508" s="286">
        <v>2021</v>
      </c>
      <c r="K508" s="72" t="s">
        <v>155</v>
      </c>
      <c r="L508" s="73">
        <v>1</v>
      </c>
      <c r="M508" s="74" t="s">
        <v>140</v>
      </c>
      <c r="N508" s="75"/>
      <c r="O508" s="76"/>
      <c r="P508" s="97" t="s">
        <v>148</v>
      </c>
      <c r="Q508" s="78">
        <f>IF(P508="U",R508/1.2,R508)</f>
        <v>195</v>
      </c>
      <c r="R508" s="79">
        <v>195</v>
      </c>
      <c r="S508" s="80"/>
      <c r="T508" s="81"/>
      <c r="U508" s="82">
        <f>T508*Q508</f>
        <v>0</v>
      </c>
      <c r="V508" s="83">
        <f>T508*R508</f>
        <v>0</v>
      </c>
      <c r="W508" s="58"/>
      <c r="X508" s="84"/>
      <c r="Y508" s="85"/>
      <c r="Z508" s="86"/>
      <c r="AA508" s="87"/>
    </row>
    <row r="509" spans="1:27" ht="15.75" customHeight="1">
      <c r="A509" s="63" t="s">
        <v>131</v>
      </c>
      <c r="B509" s="64" t="s">
        <v>177</v>
      </c>
      <c r="C509" s="65" t="s">
        <v>133</v>
      </c>
      <c r="D509" s="66" t="s">
        <v>134</v>
      </c>
      <c r="E509" s="67" t="s">
        <v>135</v>
      </c>
      <c r="F509" s="68"/>
      <c r="G509" s="69" t="s">
        <v>766</v>
      </c>
      <c r="H509" s="70" t="s">
        <v>767</v>
      </c>
      <c r="I509" s="67" t="s">
        <v>263</v>
      </c>
      <c r="J509" s="286">
        <v>2021</v>
      </c>
      <c r="K509" s="72" t="s">
        <v>155</v>
      </c>
      <c r="L509" s="73">
        <v>1</v>
      </c>
      <c r="M509" s="74" t="s">
        <v>140</v>
      </c>
      <c r="N509" s="75"/>
      <c r="O509" s="76"/>
      <c r="P509" s="77" t="s">
        <v>148</v>
      </c>
      <c r="Q509" s="78">
        <f>IF(P509="U",R509/1.2,R509)</f>
        <v>195</v>
      </c>
      <c r="R509" s="79">
        <v>195</v>
      </c>
      <c r="S509" s="80"/>
      <c r="T509" s="81"/>
      <c r="U509" s="82">
        <f>T509*Q509</f>
        <v>0</v>
      </c>
      <c r="V509" s="83">
        <f>T509*R509</f>
        <v>0</v>
      </c>
      <c r="W509" s="58"/>
      <c r="X509" s="84"/>
      <c r="Y509" s="85"/>
      <c r="Z509" s="86"/>
      <c r="AA509" s="87"/>
    </row>
    <row r="510" spans="1:27" ht="15.75" customHeight="1">
      <c r="A510" s="63" t="s">
        <v>131</v>
      </c>
      <c r="B510" s="64" t="s">
        <v>177</v>
      </c>
      <c r="C510" s="65" t="s">
        <v>133</v>
      </c>
      <c r="D510" s="66" t="s">
        <v>134</v>
      </c>
      <c r="E510" s="67" t="s">
        <v>135</v>
      </c>
      <c r="F510" s="68"/>
      <c r="G510" s="69" t="s">
        <v>766</v>
      </c>
      <c r="H510" s="70" t="s">
        <v>767</v>
      </c>
      <c r="I510" s="67" t="s">
        <v>263</v>
      </c>
      <c r="J510" s="286">
        <v>2023</v>
      </c>
      <c r="K510" s="72" t="s">
        <v>155</v>
      </c>
      <c r="L510" s="73">
        <v>1</v>
      </c>
      <c r="M510" s="74" t="s">
        <v>140</v>
      </c>
      <c r="N510" s="75"/>
      <c r="O510" s="76"/>
      <c r="P510" s="97" t="s">
        <v>148</v>
      </c>
      <c r="Q510" s="78">
        <f>IF(P510="U",R510/1.2,R510)</f>
        <v>195</v>
      </c>
      <c r="R510" s="79">
        <v>195</v>
      </c>
      <c r="S510" s="80"/>
      <c r="T510" s="81"/>
      <c r="U510" s="82">
        <f>T510*Q510</f>
        <v>0</v>
      </c>
      <c r="V510" s="83">
        <f>T510*R510</f>
        <v>0</v>
      </c>
      <c r="W510" s="58"/>
      <c r="X510" s="84"/>
      <c r="Y510" s="85"/>
      <c r="Z510" s="86"/>
      <c r="AA510" s="87"/>
    </row>
    <row r="511" spans="1:27" ht="15.75" customHeight="1">
      <c r="A511" s="63" t="s">
        <v>131</v>
      </c>
      <c r="B511" s="64" t="s">
        <v>177</v>
      </c>
      <c r="C511" s="65" t="s">
        <v>133</v>
      </c>
      <c r="D511" s="66" t="s">
        <v>134</v>
      </c>
      <c r="E511" s="67" t="s">
        <v>135</v>
      </c>
      <c r="F511" s="68"/>
      <c r="G511" s="69" t="s">
        <v>766</v>
      </c>
      <c r="H511" s="70" t="s">
        <v>767</v>
      </c>
      <c r="I511" s="67" t="s">
        <v>263</v>
      </c>
      <c r="J511" s="286">
        <v>2023</v>
      </c>
      <c r="K511" s="72" t="s">
        <v>155</v>
      </c>
      <c r="L511" s="73">
        <v>1</v>
      </c>
      <c r="M511" s="74" t="s">
        <v>140</v>
      </c>
      <c r="N511" s="75"/>
      <c r="O511" s="76"/>
      <c r="P511" s="77" t="s">
        <v>148</v>
      </c>
      <c r="Q511" s="78">
        <f>IF(P511="U",R511/1.2,R511)</f>
        <v>195</v>
      </c>
      <c r="R511" s="79">
        <v>195</v>
      </c>
      <c r="S511" s="80"/>
      <c r="T511" s="81"/>
      <c r="U511" s="82">
        <f>T511*Q511</f>
        <v>0</v>
      </c>
      <c r="V511" s="83">
        <f>T511*R511</f>
        <v>0</v>
      </c>
      <c r="W511" s="58"/>
      <c r="X511" s="84"/>
      <c r="Y511" s="85"/>
      <c r="Z511" s="86"/>
      <c r="AA511" s="87"/>
    </row>
    <row r="512" spans="1:27" ht="15.75" customHeight="1">
      <c r="A512" s="63" t="s">
        <v>131</v>
      </c>
      <c r="B512" s="64" t="s">
        <v>132</v>
      </c>
      <c r="C512" s="65" t="s">
        <v>133</v>
      </c>
      <c r="D512" s="66" t="s">
        <v>134</v>
      </c>
      <c r="E512" s="67" t="s">
        <v>135</v>
      </c>
      <c r="F512" s="68"/>
      <c r="G512" s="69" t="s">
        <v>1397</v>
      </c>
      <c r="H512" s="70" t="s">
        <v>1398</v>
      </c>
      <c r="I512" s="67" t="s">
        <v>138</v>
      </c>
      <c r="J512" s="286">
        <v>2019</v>
      </c>
      <c r="K512" s="72" t="s">
        <v>155</v>
      </c>
      <c r="L512" s="73">
        <v>1</v>
      </c>
      <c r="M512" s="74" t="s">
        <v>140</v>
      </c>
      <c r="N512" s="75"/>
      <c r="O512" s="76"/>
      <c r="P512" s="77" t="s">
        <v>141</v>
      </c>
      <c r="Q512" s="78">
        <f>IF(P512="U",R512/1.2,R512)</f>
        <v>250</v>
      </c>
      <c r="R512" s="79">
        <v>300</v>
      </c>
      <c r="S512" s="80"/>
      <c r="T512" s="81"/>
      <c r="U512" s="82">
        <f>T512*Q512</f>
        <v>0</v>
      </c>
      <c r="V512" s="83">
        <f>T512*R512</f>
        <v>0</v>
      </c>
      <c r="W512" s="58"/>
      <c r="X512" s="84"/>
      <c r="Y512" s="85"/>
      <c r="Z512" s="86"/>
      <c r="AA512" s="87"/>
    </row>
    <row r="513" spans="1:27" ht="15.75" customHeight="1">
      <c r="A513" s="63" t="s">
        <v>131</v>
      </c>
      <c r="B513" s="64" t="s">
        <v>132</v>
      </c>
      <c r="C513" s="65" t="s">
        <v>133</v>
      </c>
      <c r="D513" s="66" t="s">
        <v>134</v>
      </c>
      <c r="E513" s="67" t="s">
        <v>135</v>
      </c>
      <c r="F513" s="68"/>
      <c r="G513" s="69" t="s">
        <v>502</v>
      </c>
      <c r="H513" s="70" t="s">
        <v>254</v>
      </c>
      <c r="I513" s="67" t="s">
        <v>138</v>
      </c>
      <c r="J513" s="286">
        <v>1992</v>
      </c>
      <c r="K513" s="72" t="s">
        <v>155</v>
      </c>
      <c r="L513" s="73">
        <v>1</v>
      </c>
      <c r="M513" s="74" t="s">
        <v>1255</v>
      </c>
      <c r="N513" s="75"/>
      <c r="O513" s="76"/>
      <c r="P513" s="77" t="s">
        <v>148</v>
      </c>
      <c r="Q513" s="78">
        <f>IF(P513="U",R513/1.2,R513)</f>
        <v>2900</v>
      </c>
      <c r="R513" s="79">
        <v>2900</v>
      </c>
      <c r="S513" s="80"/>
      <c r="T513" s="81"/>
      <c r="U513" s="82">
        <f>T513*Q513</f>
        <v>0</v>
      </c>
      <c r="V513" s="83">
        <f>T513*R513</f>
        <v>0</v>
      </c>
      <c r="W513" s="58"/>
      <c r="X513" s="84"/>
      <c r="Y513" s="85"/>
      <c r="Z513" s="86"/>
      <c r="AA513" s="87"/>
    </row>
    <row r="514" spans="1:27" ht="15.75" customHeight="1">
      <c r="A514" s="63" t="s">
        <v>131</v>
      </c>
      <c r="B514" s="64" t="s">
        <v>132</v>
      </c>
      <c r="C514" s="65" t="s">
        <v>133</v>
      </c>
      <c r="D514" s="66" t="s">
        <v>134</v>
      </c>
      <c r="E514" s="67" t="s">
        <v>135</v>
      </c>
      <c r="F514" s="68"/>
      <c r="G514" s="69" t="s">
        <v>502</v>
      </c>
      <c r="H514" s="70" t="s">
        <v>254</v>
      </c>
      <c r="I514" s="67" t="s">
        <v>138</v>
      </c>
      <c r="J514" s="286">
        <v>1997</v>
      </c>
      <c r="K514" s="72" t="s">
        <v>155</v>
      </c>
      <c r="L514" s="73">
        <v>1</v>
      </c>
      <c r="M514" s="74" t="s">
        <v>497</v>
      </c>
      <c r="N514" s="75"/>
      <c r="O514" s="76"/>
      <c r="P514" s="77" t="s">
        <v>148</v>
      </c>
      <c r="Q514" s="78">
        <f>IF(P514="U",R514/1.2,R514)</f>
        <v>2900</v>
      </c>
      <c r="R514" s="79">
        <v>2900</v>
      </c>
      <c r="S514" s="80"/>
      <c r="T514" s="81"/>
      <c r="U514" s="82">
        <f>T514*Q514</f>
        <v>0</v>
      </c>
      <c r="V514" s="83">
        <f>T514*R514</f>
        <v>0</v>
      </c>
      <c r="W514" s="58"/>
      <c r="X514" s="84"/>
      <c r="Y514" s="85"/>
      <c r="Z514" s="86"/>
      <c r="AA514" s="87"/>
    </row>
    <row r="515" spans="1:27" ht="15.75" customHeight="1">
      <c r="A515" s="63" t="s">
        <v>131</v>
      </c>
      <c r="B515" s="64" t="s">
        <v>132</v>
      </c>
      <c r="C515" s="65" t="s">
        <v>133</v>
      </c>
      <c r="D515" s="66" t="s">
        <v>134</v>
      </c>
      <c r="E515" s="67" t="s">
        <v>135</v>
      </c>
      <c r="F515" s="68"/>
      <c r="G515" s="69" t="s">
        <v>502</v>
      </c>
      <c r="H515" s="70" t="s">
        <v>254</v>
      </c>
      <c r="I515" s="67" t="s">
        <v>138</v>
      </c>
      <c r="J515" s="286">
        <v>2012</v>
      </c>
      <c r="K515" s="72" t="s">
        <v>155</v>
      </c>
      <c r="L515" s="73">
        <v>1</v>
      </c>
      <c r="M515" s="74" t="s">
        <v>140</v>
      </c>
      <c r="N515" s="75"/>
      <c r="O515" s="76"/>
      <c r="P515" s="77" t="s">
        <v>148</v>
      </c>
      <c r="Q515" s="78">
        <f>IF(P515="U",R515/1.2,R515)</f>
        <v>2500</v>
      </c>
      <c r="R515" s="79">
        <v>2500</v>
      </c>
      <c r="S515" s="80"/>
      <c r="T515" s="81"/>
      <c r="U515" s="82">
        <f>T515*Q515</f>
        <v>0</v>
      </c>
      <c r="V515" s="83">
        <f>T515*R515</f>
        <v>0</v>
      </c>
      <c r="W515" s="58"/>
      <c r="X515" s="84"/>
      <c r="Y515" s="85"/>
      <c r="Z515" s="86"/>
      <c r="AA515" s="87"/>
    </row>
    <row r="516" spans="1:27" ht="15.75" customHeight="1">
      <c r="A516" s="63" t="s">
        <v>131</v>
      </c>
      <c r="B516" s="64" t="s">
        <v>132</v>
      </c>
      <c r="C516" s="65" t="s">
        <v>133</v>
      </c>
      <c r="D516" s="66" t="s">
        <v>134</v>
      </c>
      <c r="E516" s="67" t="s">
        <v>135</v>
      </c>
      <c r="F516" s="68"/>
      <c r="G516" s="69" t="s">
        <v>502</v>
      </c>
      <c r="H516" s="70" t="s">
        <v>503</v>
      </c>
      <c r="I516" s="67" t="s">
        <v>138</v>
      </c>
      <c r="J516" s="286">
        <v>1994</v>
      </c>
      <c r="K516" s="72" t="s">
        <v>155</v>
      </c>
      <c r="L516" s="73">
        <v>1</v>
      </c>
      <c r="M516" s="74" t="s">
        <v>140</v>
      </c>
      <c r="N516" s="75"/>
      <c r="O516" s="76"/>
      <c r="P516" s="97" t="s">
        <v>148</v>
      </c>
      <c r="Q516" s="78">
        <f>IF(P516="U",R516/1.2,R516)</f>
        <v>2700</v>
      </c>
      <c r="R516" s="79">
        <v>2700</v>
      </c>
      <c r="S516" s="80"/>
      <c r="T516" s="81"/>
      <c r="U516" s="82">
        <f>T516*Q516</f>
        <v>0</v>
      </c>
      <c r="V516" s="83">
        <f>T516*R516</f>
        <v>0</v>
      </c>
      <c r="W516" s="58"/>
      <c r="X516" s="84"/>
      <c r="Y516" s="85"/>
      <c r="Z516" s="86"/>
      <c r="AA516" s="87"/>
    </row>
    <row r="517" spans="1:27" ht="15.75" customHeight="1">
      <c r="A517" s="63" t="s">
        <v>131</v>
      </c>
      <c r="B517" s="64" t="s">
        <v>132</v>
      </c>
      <c r="C517" s="65" t="s">
        <v>133</v>
      </c>
      <c r="D517" s="66" t="s">
        <v>134</v>
      </c>
      <c r="E517" s="67" t="s">
        <v>135</v>
      </c>
      <c r="F517" s="68"/>
      <c r="G517" s="69" t="s">
        <v>502</v>
      </c>
      <c r="H517" s="70" t="s">
        <v>503</v>
      </c>
      <c r="I517" s="67" t="s">
        <v>138</v>
      </c>
      <c r="J517" s="286">
        <v>2006</v>
      </c>
      <c r="K517" s="72" t="s">
        <v>155</v>
      </c>
      <c r="L517" s="73">
        <v>1</v>
      </c>
      <c r="M517" s="74" t="s">
        <v>140</v>
      </c>
      <c r="N517" s="75"/>
      <c r="O517" s="76"/>
      <c r="P517" s="97" t="s">
        <v>148</v>
      </c>
      <c r="Q517" s="78">
        <f>IF(P517="U",R517/1.2,R517)</f>
        <v>2500</v>
      </c>
      <c r="R517" s="79">
        <v>2500</v>
      </c>
      <c r="S517" s="80"/>
      <c r="T517" s="81"/>
      <c r="U517" s="82">
        <f>T517*Q517</f>
        <v>0</v>
      </c>
      <c r="V517" s="83">
        <f>T517*R517</f>
        <v>0</v>
      </c>
      <c r="W517" s="58"/>
      <c r="X517" s="84"/>
      <c r="Y517" s="85"/>
      <c r="Z517" s="86"/>
      <c r="AA517" s="87"/>
    </row>
    <row r="518" spans="1:27" ht="15.75" customHeight="1">
      <c r="A518" s="63" t="s">
        <v>131</v>
      </c>
      <c r="B518" s="64" t="s">
        <v>132</v>
      </c>
      <c r="C518" s="65" t="s">
        <v>133</v>
      </c>
      <c r="D518" s="66" t="s">
        <v>134</v>
      </c>
      <c r="E518" s="67" t="s">
        <v>135</v>
      </c>
      <c r="F518" s="68"/>
      <c r="G518" s="69" t="s">
        <v>502</v>
      </c>
      <c r="H518" s="70" t="s">
        <v>247</v>
      </c>
      <c r="I518" s="67" t="s">
        <v>138</v>
      </c>
      <c r="J518" s="286">
        <v>1992</v>
      </c>
      <c r="K518" s="72" t="s">
        <v>155</v>
      </c>
      <c r="L518" s="73">
        <v>1</v>
      </c>
      <c r="M518" s="74" t="s">
        <v>140</v>
      </c>
      <c r="N518" s="75"/>
      <c r="O518" s="76"/>
      <c r="P518" s="97" t="s">
        <v>148</v>
      </c>
      <c r="Q518" s="78">
        <f>IF(P518="U",R518/1.2,R518)</f>
        <v>1300</v>
      </c>
      <c r="R518" s="79">
        <v>1300</v>
      </c>
      <c r="S518" s="80"/>
      <c r="T518" s="81"/>
      <c r="U518" s="82">
        <f>T518*Q518</f>
        <v>0</v>
      </c>
      <c r="V518" s="83">
        <f>T518*R518</f>
        <v>0</v>
      </c>
      <c r="W518" s="58"/>
      <c r="X518" s="84"/>
      <c r="Y518" s="85"/>
      <c r="Z518" s="86"/>
      <c r="AA518" s="87"/>
    </row>
    <row r="519" spans="1:27" ht="15.75" customHeight="1">
      <c r="A519" s="63" t="s">
        <v>131</v>
      </c>
      <c r="B519" s="64" t="s">
        <v>132</v>
      </c>
      <c r="C519" s="65" t="s">
        <v>133</v>
      </c>
      <c r="D519" s="66" t="s">
        <v>134</v>
      </c>
      <c r="E519" s="67" t="s">
        <v>135</v>
      </c>
      <c r="F519" s="68"/>
      <c r="G519" s="69" t="s">
        <v>502</v>
      </c>
      <c r="H519" s="70" t="s">
        <v>1330</v>
      </c>
      <c r="I519" s="67" t="s">
        <v>138</v>
      </c>
      <c r="J519" s="286">
        <v>1996</v>
      </c>
      <c r="K519" s="72" t="s">
        <v>155</v>
      </c>
      <c r="L519" s="73">
        <v>1</v>
      </c>
      <c r="M519" s="74" t="s">
        <v>140</v>
      </c>
      <c r="N519" s="75"/>
      <c r="O519" s="76"/>
      <c r="P519" s="77" t="s">
        <v>148</v>
      </c>
      <c r="Q519" s="78">
        <f>IF(P519="U",R519/1.2,R519)</f>
        <v>2000</v>
      </c>
      <c r="R519" s="79">
        <v>2000</v>
      </c>
      <c r="S519" s="80"/>
      <c r="T519" s="81"/>
      <c r="U519" s="82">
        <f>T519*Q519</f>
        <v>0</v>
      </c>
      <c r="V519" s="83">
        <f>T519*R519</f>
        <v>0</v>
      </c>
      <c r="W519" s="58"/>
      <c r="X519" s="84"/>
      <c r="Y519" s="85"/>
      <c r="Z519" s="86"/>
      <c r="AA519" s="87"/>
    </row>
    <row r="520" spans="1:27" ht="15.75" customHeight="1">
      <c r="A520" s="63" t="s">
        <v>131</v>
      </c>
      <c r="B520" s="64" t="s">
        <v>132</v>
      </c>
      <c r="C520" s="65" t="s">
        <v>133</v>
      </c>
      <c r="D520" s="66" t="s">
        <v>134</v>
      </c>
      <c r="E520" s="67" t="s">
        <v>135</v>
      </c>
      <c r="F520" s="68"/>
      <c r="G520" s="69" t="s">
        <v>502</v>
      </c>
      <c r="H520" s="70" t="s">
        <v>1330</v>
      </c>
      <c r="I520" s="67" t="s">
        <v>138</v>
      </c>
      <c r="J520" s="286">
        <v>1999</v>
      </c>
      <c r="K520" s="72" t="s">
        <v>155</v>
      </c>
      <c r="L520" s="73">
        <v>1</v>
      </c>
      <c r="M520" s="74" t="s">
        <v>708</v>
      </c>
      <c r="N520" s="75"/>
      <c r="O520" s="76" t="s">
        <v>256</v>
      </c>
      <c r="P520" s="77" t="s">
        <v>148</v>
      </c>
      <c r="Q520" s="78">
        <f>IF(P520="U",R520/1.2,R520)</f>
        <v>2900</v>
      </c>
      <c r="R520" s="79">
        <v>2900</v>
      </c>
      <c r="S520" s="80"/>
      <c r="T520" s="81"/>
      <c r="U520" s="82">
        <f>T520*Q520</f>
        <v>0</v>
      </c>
      <c r="V520" s="83">
        <f>T520*R520</f>
        <v>0</v>
      </c>
      <c r="W520" s="58"/>
      <c r="X520" s="84"/>
      <c r="Y520" s="85"/>
      <c r="Z520" s="86"/>
      <c r="AA520" s="87"/>
    </row>
    <row r="521" spans="1:27" ht="15.75" customHeight="1">
      <c r="A521" s="63" t="s">
        <v>131</v>
      </c>
      <c r="B521" s="64" t="s">
        <v>132</v>
      </c>
      <c r="C521" s="65" t="s">
        <v>133</v>
      </c>
      <c r="D521" s="66" t="s">
        <v>134</v>
      </c>
      <c r="E521" s="67" t="s">
        <v>135</v>
      </c>
      <c r="F521" s="68"/>
      <c r="G521" s="69" t="s">
        <v>502</v>
      </c>
      <c r="H521" s="70" t="s">
        <v>1330</v>
      </c>
      <c r="I521" s="67" t="s">
        <v>138</v>
      </c>
      <c r="J521" s="286">
        <v>2008</v>
      </c>
      <c r="K521" s="72" t="s">
        <v>155</v>
      </c>
      <c r="L521" s="73">
        <v>1</v>
      </c>
      <c r="M521" s="74" t="s">
        <v>140</v>
      </c>
      <c r="N521" s="75"/>
      <c r="O521" s="76"/>
      <c r="P521" s="77" t="s">
        <v>148</v>
      </c>
      <c r="Q521" s="78">
        <f>IF(P521="U",R521/1.2,R521)</f>
        <v>1300</v>
      </c>
      <c r="R521" s="79">
        <v>1300</v>
      </c>
      <c r="S521" s="80"/>
      <c r="T521" s="81"/>
      <c r="U521" s="82">
        <f>T521*Q521</f>
        <v>0</v>
      </c>
      <c r="V521" s="83">
        <f>T521*R521</f>
        <v>0</v>
      </c>
      <c r="W521" s="58"/>
      <c r="X521" s="84"/>
      <c r="Y521" s="85"/>
      <c r="Z521" s="86"/>
      <c r="AA521" s="87"/>
    </row>
    <row r="522" spans="1:27" ht="15.75" customHeight="1">
      <c r="A522" s="63" t="s">
        <v>131</v>
      </c>
      <c r="B522" s="64" t="s">
        <v>132</v>
      </c>
      <c r="C522" s="65" t="s">
        <v>133</v>
      </c>
      <c r="D522" s="66" t="s">
        <v>134</v>
      </c>
      <c r="E522" s="67" t="s">
        <v>135</v>
      </c>
      <c r="F522" s="68"/>
      <c r="G522" s="69" t="s">
        <v>502</v>
      </c>
      <c r="H522" s="70" t="s">
        <v>1330</v>
      </c>
      <c r="I522" s="67" t="s">
        <v>138</v>
      </c>
      <c r="J522" s="286">
        <v>2018</v>
      </c>
      <c r="K522" s="72" t="s">
        <v>155</v>
      </c>
      <c r="L522" s="73">
        <v>1</v>
      </c>
      <c r="M522" s="74" t="s">
        <v>140</v>
      </c>
      <c r="N522" s="75"/>
      <c r="O522" s="76"/>
      <c r="P522" s="77" t="s">
        <v>141</v>
      </c>
      <c r="Q522" s="78">
        <f>IF(P522="U",R522/1.2,R522)</f>
        <v>1250</v>
      </c>
      <c r="R522" s="79">
        <v>1500</v>
      </c>
      <c r="S522" s="80"/>
      <c r="T522" s="81"/>
      <c r="U522" s="82">
        <f>T522*Q522</f>
        <v>0</v>
      </c>
      <c r="V522" s="83">
        <f>T522*R522</f>
        <v>0</v>
      </c>
      <c r="W522" s="58"/>
      <c r="X522" s="84"/>
      <c r="Y522" s="85"/>
      <c r="Z522" s="86"/>
      <c r="AA522" s="87"/>
    </row>
    <row r="523" spans="1:27" ht="15.75" customHeight="1">
      <c r="A523" s="63" t="s">
        <v>131</v>
      </c>
      <c r="B523" s="64" t="s">
        <v>132</v>
      </c>
      <c r="C523" s="65" t="s">
        <v>133</v>
      </c>
      <c r="D523" s="66" t="s">
        <v>134</v>
      </c>
      <c r="E523" s="67" t="s">
        <v>135</v>
      </c>
      <c r="F523" s="68"/>
      <c r="G523" s="69" t="s">
        <v>502</v>
      </c>
      <c r="H523" s="70" t="s">
        <v>890</v>
      </c>
      <c r="I523" s="67" t="s">
        <v>138</v>
      </c>
      <c r="J523" s="286">
        <v>2021</v>
      </c>
      <c r="K523" s="72" t="s">
        <v>155</v>
      </c>
      <c r="L523" s="73">
        <v>2</v>
      </c>
      <c r="M523" s="74" t="s">
        <v>140</v>
      </c>
      <c r="N523" s="75"/>
      <c r="O523" s="76"/>
      <c r="P523" s="97" t="s">
        <v>148</v>
      </c>
      <c r="Q523" s="78">
        <f>IF(P523="U",R523/1.2,R523)</f>
        <v>750</v>
      </c>
      <c r="R523" s="79">
        <v>750</v>
      </c>
      <c r="S523" s="80"/>
      <c r="T523" s="81"/>
      <c r="U523" s="82">
        <f>T523*Q523</f>
        <v>0</v>
      </c>
      <c r="V523" s="83">
        <f>T523*R523</f>
        <v>0</v>
      </c>
      <c r="W523" s="58"/>
      <c r="X523" s="84"/>
      <c r="Y523" s="85"/>
      <c r="Z523" s="86"/>
      <c r="AA523" s="87"/>
    </row>
    <row r="524" spans="1:27" ht="15.75" customHeight="1">
      <c r="A524" s="63" t="s">
        <v>131</v>
      </c>
      <c r="B524" s="64" t="s">
        <v>132</v>
      </c>
      <c r="C524" s="65" t="s">
        <v>133</v>
      </c>
      <c r="D524" s="66" t="s">
        <v>134</v>
      </c>
      <c r="E524" s="67" t="s">
        <v>135</v>
      </c>
      <c r="F524" s="68"/>
      <c r="G524" s="69" t="s">
        <v>502</v>
      </c>
      <c r="H524" s="70" t="s">
        <v>1685</v>
      </c>
      <c r="I524" s="67" t="s">
        <v>138</v>
      </c>
      <c r="J524" s="286">
        <v>1994</v>
      </c>
      <c r="K524" s="72" t="s">
        <v>155</v>
      </c>
      <c r="L524" s="73">
        <v>1</v>
      </c>
      <c r="M524" s="74" t="s">
        <v>140</v>
      </c>
      <c r="N524" s="75"/>
      <c r="O524" s="76"/>
      <c r="P524" s="77" t="s">
        <v>148</v>
      </c>
      <c r="Q524" s="78">
        <f>IF(P524="U",R524/1.2,R524)</f>
        <v>1200</v>
      </c>
      <c r="R524" s="79">
        <v>1200</v>
      </c>
      <c r="S524" s="80"/>
      <c r="T524" s="81"/>
      <c r="U524" s="82">
        <f>T524*Q524</f>
        <v>0</v>
      </c>
      <c r="V524" s="83">
        <f>T524*R524</f>
        <v>0</v>
      </c>
      <c r="W524" s="58"/>
      <c r="X524" s="84"/>
      <c r="Y524" s="85"/>
      <c r="Z524" s="86"/>
      <c r="AA524" s="87"/>
    </row>
    <row r="525" spans="1:27" ht="15.75" customHeight="1">
      <c r="A525" s="63" t="s">
        <v>131</v>
      </c>
      <c r="B525" s="64" t="s">
        <v>177</v>
      </c>
      <c r="C525" s="65" t="s">
        <v>133</v>
      </c>
      <c r="D525" s="66" t="s">
        <v>134</v>
      </c>
      <c r="E525" s="67" t="s">
        <v>135</v>
      </c>
      <c r="F525" s="68"/>
      <c r="G525" s="69" t="s">
        <v>1456</v>
      </c>
      <c r="H525" s="70" t="s">
        <v>1457</v>
      </c>
      <c r="I525" s="67" t="s">
        <v>263</v>
      </c>
      <c r="J525" s="286">
        <v>2018</v>
      </c>
      <c r="K525" s="72" t="s">
        <v>155</v>
      </c>
      <c r="L525" s="73">
        <v>1</v>
      </c>
      <c r="M525" s="74" t="s">
        <v>140</v>
      </c>
      <c r="N525" s="75"/>
      <c r="O525" s="76"/>
      <c r="P525" s="77" t="s">
        <v>148</v>
      </c>
      <c r="Q525" s="78">
        <f>IF(P525="U",R525/1.2,R525)</f>
        <v>100</v>
      </c>
      <c r="R525" s="79">
        <v>100</v>
      </c>
      <c r="S525" s="80"/>
      <c r="T525" s="81"/>
      <c r="U525" s="82">
        <f>T525*Q525</f>
        <v>0</v>
      </c>
      <c r="V525" s="83">
        <f>T525*R525</f>
        <v>0</v>
      </c>
      <c r="W525" s="58"/>
      <c r="X525" s="84"/>
      <c r="Y525" s="85"/>
      <c r="Z525" s="86"/>
      <c r="AA525" s="87"/>
    </row>
    <row r="526" spans="1:27" ht="15.75" customHeight="1">
      <c r="A526" s="63" t="s">
        <v>131</v>
      </c>
      <c r="B526" s="64" t="s">
        <v>177</v>
      </c>
      <c r="C526" s="65" t="s">
        <v>133</v>
      </c>
      <c r="D526" s="66" t="s">
        <v>134</v>
      </c>
      <c r="E526" s="67" t="s">
        <v>135</v>
      </c>
      <c r="F526" s="68"/>
      <c r="G526" s="69" t="s">
        <v>1456</v>
      </c>
      <c r="H526" s="70" t="s">
        <v>1457</v>
      </c>
      <c r="I526" s="67" t="s">
        <v>263</v>
      </c>
      <c r="J526" s="286">
        <v>2019</v>
      </c>
      <c r="K526" s="72" t="s">
        <v>155</v>
      </c>
      <c r="L526" s="73">
        <v>1</v>
      </c>
      <c r="M526" s="74" t="s">
        <v>140</v>
      </c>
      <c r="N526" s="75"/>
      <c r="O526" s="76"/>
      <c r="P526" s="77" t="s">
        <v>148</v>
      </c>
      <c r="Q526" s="78">
        <f>IF(P526="U",R526/1.2,R526)</f>
        <v>100</v>
      </c>
      <c r="R526" s="79">
        <v>100</v>
      </c>
      <c r="S526" s="80"/>
      <c r="T526" s="81"/>
      <c r="U526" s="82">
        <f>T526*Q526</f>
        <v>0</v>
      </c>
      <c r="V526" s="83">
        <f>T526*R526</f>
        <v>0</v>
      </c>
      <c r="W526" s="58"/>
      <c r="X526" s="84"/>
      <c r="Y526" s="85"/>
      <c r="Z526" s="86"/>
      <c r="AA526" s="87"/>
    </row>
    <row r="527" spans="1:27" ht="15.75" customHeight="1">
      <c r="A527" s="63" t="s">
        <v>131</v>
      </c>
      <c r="B527" s="64" t="s">
        <v>177</v>
      </c>
      <c r="C527" s="65" t="s">
        <v>133</v>
      </c>
      <c r="D527" s="66" t="s">
        <v>134</v>
      </c>
      <c r="E527" s="67" t="s">
        <v>135</v>
      </c>
      <c r="F527" s="68"/>
      <c r="G527" s="69" t="s">
        <v>1452</v>
      </c>
      <c r="H527" s="70" t="s">
        <v>1453</v>
      </c>
      <c r="I527" s="67" t="s">
        <v>263</v>
      </c>
      <c r="J527" s="286">
        <v>2018</v>
      </c>
      <c r="K527" s="72" t="s">
        <v>155</v>
      </c>
      <c r="L527" s="73">
        <v>2</v>
      </c>
      <c r="M527" s="74" t="s">
        <v>140</v>
      </c>
      <c r="N527" s="75"/>
      <c r="O527" s="76"/>
      <c r="P527" s="77" t="s">
        <v>148</v>
      </c>
      <c r="Q527" s="78">
        <f>IF(P527="U",R527/1.2,R527)</f>
        <v>590</v>
      </c>
      <c r="R527" s="79">
        <v>590</v>
      </c>
      <c r="S527" s="80"/>
      <c r="T527" s="81"/>
      <c r="U527" s="82">
        <f>T527*Q527</f>
        <v>0</v>
      </c>
      <c r="V527" s="83">
        <f>T527*R527</f>
        <v>0</v>
      </c>
      <c r="W527" s="58"/>
      <c r="X527" s="84"/>
      <c r="Y527" s="85"/>
      <c r="Z527" s="86"/>
      <c r="AA527" s="87"/>
    </row>
    <row r="528" spans="1:27" ht="15.75" customHeight="1">
      <c r="A528" s="63" t="s">
        <v>131</v>
      </c>
      <c r="B528" s="64" t="s">
        <v>177</v>
      </c>
      <c r="C528" s="65" t="s">
        <v>133</v>
      </c>
      <c r="D528" s="66" t="s">
        <v>134</v>
      </c>
      <c r="E528" s="67" t="s">
        <v>135</v>
      </c>
      <c r="F528" s="68"/>
      <c r="G528" s="69" t="s">
        <v>1452</v>
      </c>
      <c r="H528" s="70" t="s">
        <v>1454</v>
      </c>
      <c r="I528" s="67" t="s">
        <v>263</v>
      </c>
      <c r="J528" s="286">
        <v>2016</v>
      </c>
      <c r="K528" s="72" t="s">
        <v>139</v>
      </c>
      <c r="L528" s="73">
        <v>3</v>
      </c>
      <c r="M528" s="74" t="s">
        <v>140</v>
      </c>
      <c r="N528" s="75"/>
      <c r="O528" s="76"/>
      <c r="P528" s="77" t="s">
        <v>148</v>
      </c>
      <c r="Q528" s="78">
        <f>IF(P528="U",R528/1.2,R528)</f>
        <v>590</v>
      </c>
      <c r="R528" s="79">
        <v>590</v>
      </c>
      <c r="S528" s="80"/>
      <c r="T528" s="81"/>
      <c r="U528" s="82">
        <f>T528*Q528</f>
        <v>0</v>
      </c>
      <c r="V528" s="83">
        <f>T528*R528</f>
        <v>0</v>
      </c>
      <c r="W528" s="58"/>
      <c r="X528" s="84"/>
      <c r="Y528" s="85"/>
      <c r="Z528" s="86"/>
      <c r="AA528" s="87"/>
    </row>
    <row r="529" spans="1:27" ht="15.75" customHeight="1">
      <c r="A529" s="63" t="s">
        <v>131</v>
      </c>
      <c r="B529" s="64" t="s">
        <v>177</v>
      </c>
      <c r="C529" s="65" t="s">
        <v>133</v>
      </c>
      <c r="D529" s="66" t="s">
        <v>134</v>
      </c>
      <c r="E529" s="67" t="s">
        <v>135</v>
      </c>
      <c r="F529" s="68"/>
      <c r="G529" s="69" t="s">
        <v>1452</v>
      </c>
      <c r="H529" s="70" t="s">
        <v>579</v>
      </c>
      <c r="I529" s="67" t="s">
        <v>263</v>
      </c>
      <c r="J529" s="286">
        <v>2018</v>
      </c>
      <c r="K529" s="72" t="s">
        <v>155</v>
      </c>
      <c r="L529" s="73">
        <v>2</v>
      </c>
      <c r="M529" s="74" t="s">
        <v>140</v>
      </c>
      <c r="N529" s="75"/>
      <c r="O529" s="76"/>
      <c r="P529" s="77" t="s">
        <v>148</v>
      </c>
      <c r="Q529" s="78">
        <f>IF(P529="U",R529/1.2,R529)</f>
        <v>520</v>
      </c>
      <c r="R529" s="79">
        <v>520</v>
      </c>
      <c r="S529" s="80"/>
      <c r="T529" s="81"/>
      <c r="U529" s="82">
        <f>T529*Q529</f>
        <v>0</v>
      </c>
      <c r="V529" s="83">
        <f>T529*R529</f>
        <v>0</v>
      </c>
      <c r="W529" s="58"/>
      <c r="X529" s="84"/>
      <c r="Y529" s="85"/>
      <c r="Z529" s="86"/>
      <c r="AA529" s="87"/>
    </row>
    <row r="530" spans="1:27" ht="15.75" customHeight="1">
      <c r="A530" s="63" t="s">
        <v>131</v>
      </c>
      <c r="B530" s="64" t="s">
        <v>132</v>
      </c>
      <c r="C530" s="65" t="s">
        <v>133</v>
      </c>
      <c r="D530" s="66" t="s">
        <v>134</v>
      </c>
      <c r="E530" s="67" t="s">
        <v>135</v>
      </c>
      <c r="F530" s="68"/>
      <c r="G530" s="69" t="s">
        <v>332</v>
      </c>
      <c r="H530" s="70" t="s">
        <v>252</v>
      </c>
      <c r="I530" s="67" t="s">
        <v>138</v>
      </c>
      <c r="J530" s="286">
        <v>2015</v>
      </c>
      <c r="K530" s="72" t="s">
        <v>155</v>
      </c>
      <c r="L530" s="73">
        <v>2</v>
      </c>
      <c r="M530" s="74" t="s">
        <v>140</v>
      </c>
      <c r="N530" s="75"/>
      <c r="O530" s="76"/>
      <c r="P530" s="97" t="s">
        <v>148</v>
      </c>
      <c r="Q530" s="78">
        <f>IF(P530="U",R530/1.2,R530)</f>
        <v>2900</v>
      </c>
      <c r="R530" s="79">
        <v>2900</v>
      </c>
      <c r="S530" s="80"/>
      <c r="T530" s="81"/>
      <c r="U530" s="82">
        <f>T530*Q530</f>
        <v>0</v>
      </c>
      <c r="V530" s="83">
        <f>T530*R530</f>
        <v>0</v>
      </c>
      <c r="W530" s="58"/>
      <c r="X530" s="84"/>
      <c r="Y530" s="85"/>
      <c r="Z530" s="86"/>
      <c r="AA530" s="87"/>
    </row>
    <row r="531" spans="1:27" ht="15.75" customHeight="1">
      <c r="A531" s="63" t="s">
        <v>131</v>
      </c>
      <c r="B531" s="64" t="s">
        <v>132</v>
      </c>
      <c r="C531" s="65" t="s">
        <v>133</v>
      </c>
      <c r="D531" s="66" t="s">
        <v>134</v>
      </c>
      <c r="E531" s="67" t="s">
        <v>135</v>
      </c>
      <c r="F531" s="68"/>
      <c r="G531" s="69" t="s">
        <v>332</v>
      </c>
      <c r="H531" s="70" t="s">
        <v>333</v>
      </c>
      <c r="I531" s="67" t="s">
        <v>138</v>
      </c>
      <c r="J531" s="286">
        <v>2022</v>
      </c>
      <c r="K531" s="72" t="s">
        <v>155</v>
      </c>
      <c r="L531" s="73">
        <v>5</v>
      </c>
      <c r="M531" s="74" t="s">
        <v>140</v>
      </c>
      <c r="N531" s="75"/>
      <c r="O531" s="76"/>
      <c r="P531" s="77" t="s">
        <v>141</v>
      </c>
      <c r="Q531" s="78">
        <f>IF(P531="U",R531/1.2,R531)</f>
        <v>2250</v>
      </c>
      <c r="R531" s="79">
        <v>2700</v>
      </c>
      <c r="S531" s="80"/>
      <c r="T531" s="81"/>
      <c r="U531" s="82">
        <f>T531*Q531</f>
        <v>0</v>
      </c>
      <c r="V531" s="83">
        <f>T531*R531</f>
        <v>0</v>
      </c>
      <c r="W531" s="58"/>
      <c r="X531" s="84"/>
      <c r="Y531" s="85"/>
      <c r="Z531" s="86"/>
      <c r="AA531" s="87"/>
    </row>
    <row r="532" spans="1:27" ht="15.75" customHeight="1">
      <c r="A532" s="63" t="s">
        <v>131</v>
      </c>
      <c r="B532" s="64" t="s">
        <v>132</v>
      </c>
      <c r="C532" s="65" t="s">
        <v>133</v>
      </c>
      <c r="D532" s="66" t="s">
        <v>134</v>
      </c>
      <c r="E532" s="67" t="s">
        <v>135</v>
      </c>
      <c r="F532" s="68"/>
      <c r="G532" s="69" t="s">
        <v>500</v>
      </c>
      <c r="H532" s="70" t="s">
        <v>242</v>
      </c>
      <c r="I532" s="67" t="s">
        <v>138</v>
      </c>
      <c r="J532" s="286">
        <v>2021</v>
      </c>
      <c r="K532" s="72" t="s">
        <v>155</v>
      </c>
      <c r="L532" s="73">
        <v>2</v>
      </c>
      <c r="M532" s="74" t="s">
        <v>140</v>
      </c>
      <c r="N532" s="75"/>
      <c r="O532" s="76"/>
      <c r="P532" s="77" t="s">
        <v>141</v>
      </c>
      <c r="Q532" s="78">
        <f>IF(P532="U",R532/1.2,R532)</f>
        <v>150</v>
      </c>
      <c r="R532" s="79">
        <v>180</v>
      </c>
      <c r="S532" s="80"/>
      <c r="T532" s="81"/>
      <c r="U532" s="82">
        <f>T532*Q532</f>
        <v>0</v>
      </c>
      <c r="V532" s="83">
        <f>T532*R532</f>
        <v>0</v>
      </c>
      <c r="W532" s="58"/>
      <c r="X532" s="84"/>
      <c r="Y532" s="85"/>
      <c r="Z532" s="86"/>
      <c r="AA532" s="87"/>
    </row>
    <row r="533" spans="1:27" ht="15.75" customHeight="1">
      <c r="A533" s="63" t="s">
        <v>131</v>
      </c>
      <c r="B533" s="64" t="s">
        <v>132</v>
      </c>
      <c r="C533" s="65" t="s">
        <v>133</v>
      </c>
      <c r="D533" s="66" t="s">
        <v>134</v>
      </c>
      <c r="E533" s="67" t="s">
        <v>135</v>
      </c>
      <c r="F533" s="68"/>
      <c r="G533" s="69" t="s">
        <v>500</v>
      </c>
      <c r="H533" s="70" t="s">
        <v>242</v>
      </c>
      <c r="I533" s="67" t="s">
        <v>138</v>
      </c>
      <c r="J533" s="286">
        <v>2022</v>
      </c>
      <c r="K533" s="72" t="s">
        <v>155</v>
      </c>
      <c r="L533" s="73">
        <v>1</v>
      </c>
      <c r="M533" s="74" t="s">
        <v>140</v>
      </c>
      <c r="N533" s="75"/>
      <c r="O533" s="76"/>
      <c r="P533" s="97" t="s">
        <v>141</v>
      </c>
      <c r="Q533" s="78">
        <f>IF(P533="U",R533/1.2,R533)</f>
        <v>158.33333333333334</v>
      </c>
      <c r="R533" s="79">
        <v>190</v>
      </c>
      <c r="S533" s="80"/>
      <c r="T533" s="81"/>
      <c r="U533" s="82">
        <f>T533*Q533</f>
        <v>0</v>
      </c>
      <c r="V533" s="83">
        <f>T533*R533</f>
        <v>0</v>
      </c>
      <c r="W533" s="58"/>
      <c r="X533" s="84"/>
      <c r="Y533" s="85"/>
      <c r="Z533" s="86"/>
      <c r="AA533" s="87"/>
    </row>
    <row r="534" spans="1:27" ht="15.75" customHeight="1">
      <c r="A534" s="63" t="s">
        <v>131</v>
      </c>
      <c r="B534" s="64" t="s">
        <v>132</v>
      </c>
      <c r="C534" s="65" t="s">
        <v>133</v>
      </c>
      <c r="D534" s="66" t="s">
        <v>134</v>
      </c>
      <c r="E534" s="67" t="s">
        <v>135</v>
      </c>
      <c r="F534" s="68"/>
      <c r="G534" s="69" t="s">
        <v>500</v>
      </c>
      <c r="H534" s="70" t="s">
        <v>501</v>
      </c>
      <c r="I534" s="67" t="s">
        <v>138</v>
      </c>
      <c r="J534" s="286">
        <v>2021</v>
      </c>
      <c r="K534" s="72" t="s">
        <v>155</v>
      </c>
      <c r="L534" s="73">
        <v>1</v>
      </c>
      <c r="M534" s="74" t="s">
        <v>140</v>
      </c>
      <c r="N534" s="75"/>
      <c r="O534" s="76"/>
      <c r="P534" s="97" t="s">
        <v>141</v>
      </c>
      <c r="Q534" s="78">
        <f>IF(P534="U",R534/1.2,R534)</f>
        <v>125</v>
      </c>
      <c r="R534" s="79">
        <v>150</v>
      </c>
      <c r="S534" s="80"/>
      <c r="T534" s="81"/>
      <c r="U534" s="82">
        <f>T534*Q534</f>
        <v>0</v>
      </c>
      <c r="V534" s="83">
        <f>T534*R534</f>
        <v>0</v>
      </c>
      <c r="W534" s="58"/>
      <c r="X534" s="84"/>
      <c r="Y534" s="85"/>
      <c r="Z534" s="86"/>
      <c r="AA534" s="87"/>
    </row>
    <row r="535" spans="1:27" ht="15.75" customHeight="1">
      <c r="A535" s="63" t="s">
        <v>131</v>
      </c>
      <c r="B535" s="64" t="s">
        <v>132</v>
      </c>
      <c r="C535" s="65" t="s">
        <v>133</v>
      </c>
      <c r="D535" s="66" t="s">
        <v>134</v>
      </c>
      <c r="E535" s="67" t="s">
        <v>135</v>
      </c>
      <c r="F535" s="68"/>
      <c r="G535" s="69" t="s">
        <v>500</v>
      </c>
      <c r="H535" s="70" t="s">
        <v>244</v>
      </c>
      <c r="I535" s="67" t="s">
        <v>138</v>
      </c>
      <c r="J535" s="286">
        <v>2021</v>
      </c>
      <c r="K535" s="72" t="s">
        <v>155</v>
      </c>
      <c r="L535" s="73">
        <v>1</v>
      </c>
      <c r="M535" s="74" t="s">
        <v>140</v>
      </c>
      <c r="N535" s="75"/>
      <c r="O535" s="76"/>
      <c r="P535" s="97" t="s">
        <v>141</v>
      </c>
      <c r="Q535" s="78">
        <f>IF(P535="U",R535/1.2,R535)</f>
        <v>112.5</v>
      </c>
      <c r="R535" s="79">
        <v>135</v>
      </c>
      <c r="S535" s="80"/>
      <c r="T535" s="81"/>
      <c r="U535" s="82">
        <f>T535*Q535</f>
        <v>0</v>
      </c>
      <c r="V535" s="83">
        <f>T535*R535</f>
        <v>0</v>
      </c>
      <c r="W535" s="58"/>
      <c r="X535" s="84"/>
      <c r="Y535" s="85"/>
      <c r="Z535" s="86"/>
      <c r="AA535" s="87"/>
    </row>
    <row r="536" spans="1:27" ht="15.75" customHeight="1">
      <c r="A536" s="63" t="s">
        <v>131</v>
      </c>
      <c r="B536" s="64" t="s">
        <v>132</v>
      </c>
      <c r="C536" s="65" t="s">
        <v>133</v>
      </c>
      <c r="D536" s="66" t="s">
        <v>134</v>
      </c>
      <c r="E536" s="67" t="s">
        <v>135</v>
      </c>
      <c r="F536" s="68"/>
      <c r="G536" s="69" t="s">
        <v>500</v>
      </c>
      <c r="H536" s="70" t="s">
        <v>244</v>
      </c>
      <c r="I536" s="67" t="s">
        <v>138</v>
      </c>
      <c r="J536" s="286">
        <v>2022</v>
      </c>
      <c r="K536" s="72" t="s">
        <v>155</v>
      </c>
      <c r="L536" s="73">
        <v>2</v>
      </c>
      <c r="M536" s="74" t="s">
        <v>140</v>
      </c>
      <c r="N536" s="75"/>
      <c r="O536" s="76"/>
      <c r="P536" s="77" t="s">
        <v>141</v>
      </c>
      <c r="Q536" s="78">
        <f>IF(P536="U",R536/1.2,R536)</f>
        <v>108.33333333333334</v>
      </c>
      <c r="R536" s="79">
        <v>130</v>
      </c>
      <c r="S536" s="80"/>
      <c r="T536" s="81"/>
      <c r="U536" s="82">
        <f>T536*Q536</f>
        <v>0</v>
      </c>
      <c r="V536" s="83">
        <f>T536*R536</f>
        <v>0</v>
      </c>
      <c r="W536" s="58"/>
      <c r="X536" s="84"/>
      <c r="Y536" s="85"/>
      <c r="Z536" s="86"/>
      <c r="AA536" s="87"/>
    </row>
    <row r="537" spans="1:27" ht="15.75" customHeight="1">
      <c r="A537" s="63" t="s">
        <v>131</v>
      </c>
      <c r="B537" s="64" t="s">
        <v>132</v>
      </c>
      <c r="C537" s="65" t="s">
        <v>133</v>
      </c>
      <c r="D537" s="66" t="s">
        <v>134</v>
      </c>
      <c r="E537" s="67" t="s">
        <v>135</v>
      </c>
      <c r="F537" s="68"/>
      <c r="G537" s="69" t="s">
        <v>500</v>
      </c>
      <c r="H537" s="70" t="s">
        <v>761</v>
      </c>
      <c r="I537" s="67" t="s">
        <v>138</v>
      </c>
      <c r="J537" s="286">
        <v>2021</v>
      </c>
      <c r="K537" s="72" t="s">
        <v>155</v>
      </c>
      <c r="L537" s="73">
        <v>2</v>
      </c>
      <c r="M537" s="74" t="s">
        <v>140</v>
      </c>
      <c r="N537" s="75"/>
      <c r="O537" s="76"/>
      <c r="P537" s="97" t="s">
        <v>141</v>
      </c>
      <c r="Q537" s="78">
        <f>IF(P537="U",R537/1.2,R537)</f>
        <v>83.333333333333343</v>
      </c>
      <c r="R537" s="79">
        <v>100</v>
      </c>
      <c r="S537" s="80"/>
      <c r="T537" s="81"/>
      <c r="U537" s="82">
        <f>T537*Q537</f>
        <v>0</v>
      </c>
      <c r="V537" s="83">
        <f>T537*R537</f>
        <v>0</v>
      </c>
      <c r="W537" s="58"/>
      <c r="X537" s="84"/>
      <c r="Y537" s="85"/>
      <c r="Z537" s="86"/>
      <c r="AA537" s="87"/>
    </row>
    <row r="538" spans="1:27" ht="15.75" customHeight="1">
      <c r="A538" s="63" t="s">
        <v>131</v>
      </c>
      <c r="B538" s="64" t="s">
        <v>132</v>
      </c>
      <c r="C538" s="65" t="s">
        <v>133</v>
      </c>
      <c r="D538" s="66" t="s">
        <v>134</v>
      </c>
      <c r="E538" s="67" t="s">
        <v>135</v>
      </c>
      <c r="F538" s="68"/>
      <c r="G538" s="69" t="s">
        <v>500</v>
      </c>
      <c r="H538" s="70" t="s">
        <v>761</v>
      </c>
      <c r="I538" s="67" t="s">
        <v>138</v>
      </c>
      <c r="J538" s="286">
        <v>2022</v>
      </c>
      <c r="K538" s="72" t="s">
        <v>155</v>
      </c>
      <c r="L538" s="73">
        <v>2</v>
      </c>
      <c r="M538" s="74" t="s">
        <v>140</v>
      </c>
      <c r="N538" s="75"/>
      <c r="O538" s="76"/>
      <c r="P538" s="77" t="s">
        <v>141</v>
      </c>
      <c r="Q538" s="78">
        <f>IF(P538="U",R538/1.2,R538)</f>
        <v>104.16666666666667</v>
      </c>
      <c r="R538" s="79">
        <v>125</v>
      </c>
      <c r="S538" s="80"/>
      <c r="T538" s="81"/>
      <c r="U538" s="82">
        <f>T538*Q538</f>
        <v>0</v>
      </c>
      <c r="V538" s="83">
        <f>T538*R538</f>
        <v>0</v>
      </c>
      <c r="W538" s="58"/>
      <c r="X538" s="84"/>
      <c r="Y538" s="85"/>
      <c r="Z538" s="86"/>
      <c r="AA538" s="87"/>
    </row>
    <row r="539" spans="1:27" ht="15.75" customHeight="1">
      <c r="A539" s="63" t="s">
        <v>131</v>
      </c>
      <c r="B539" s="64" t="s">
        <v>132</v>
      </c>
      <c r="C539" s="65" t="s">
        <v>133</v>
      </c>
      <c r="D539" s="66" t="s">
        <v>134</v>
      </c>
      <c r="E539" s="67" t="s">
        <v>135</v>
      </c>
      <c r="F539" s="68"/>
      <c r="G539" s="69" t="s">
        <v>500</v>
      </c>
      <c r="H539" s="70" t="s">
        <v>762</v>
      </c>
      <c r="I539" s="67" t="s">
        <v>138</v>
      </c>
      <c r="J539" s="286">
        <v>2022</v>
      </c>
      <c r="K539" s="72" t="s">
        <v>155</v>
      </c>
      <c r="L539" s="73">
        <v>2</v>
      </c>
      <c r="M539" s="74" t="s">
        <v>140</v>
      </c>
      <c r="N539" s="75"/>
      <c r="O539" s="76"/>
      <c r="P539" s="77" t="s">
        <v>141</v>
      </c>
      <c r="Q539" s="78">
        <f>IF(P539="U",R539/1.2,R539)</f>
        <v>108.33333333333334</v>
      </c>
      <c r="R539" s="79">
        <v>130</v>
      </c>
      <c r="S539" s="80"/>
      <c r="T539" s="81"/>
      <c r="U539" s="82">
        <f>T539*Q539</f>
        <v>0</v>
      </c>
      <c r="V539" s="83">
        <f>T539*R539</f>
        <v>0</v>
      </c>
      <c r="W539" s="58"/>
      <c r="X539" s="84"/>
      <c r="Y539" s="85"/>
      <c r="Z539" s="86"/>
      <c r="AA539" s="87"/>
    </row>
    <row r="540" spans="1:27" ht="15.75" customHeight="1">
      <c r="A540" s="63" t="s">
        <v>131</v>
      </c>
      <c r="B540" s="64" t="s">
        <v>132</v>
      </c>
      <c r="C540" s="65" t="s">
        <v>133</v>
      </c>
      <c r="D540" s="66" t="s">
        <v>134</v>
      </c>
      <c r="E540" s="67" t="s">
        <v>135</v>
      </c>
      <c r="F540" s="68"/>
      <c r="G540" s="69" t="s">
        <v>500</v>
      </c>
      <c r="H540" s="70" t="s">
        <v>760</v>
      </c>
      <c r="I540" s="67" t="s">
        <v>138</v>
      </c>
      <c r="J540" s="286">
        <v>2021</v>
      </c>
      <c r="K540" s="72" t="s">
        <v>155</v>
      </c>
      <c r="L540" s="73">
        <v>1</v>
      </c>
      <c r="M540" s="74" t="s">
        <v>140</v>
      </c>
      <c r="N540" s="75"/>
      <c r="O540" s="76"/>
      <c r="P540" s="97" t="s">
        <v>141</v>
      </c>
      <c r="Q540" s="78">
        <f>IF(P540="U",R540/1.2,R540)</f>
        <v>100</v>
      </c>
      <c r="R540" s="79">
        <v>120</v>
      </c>
      <c r="S540" s="80"/>
      <c r="T540" s="81"/>
      <c r="U540" s="82">
        <f>T540*Q540</f>
        <v>0</v>
      </c>
      <c r="V540" s="83">
        <f>T540*R540</f>
        <v>0</v>
      </c>
      <c r="W540" s="58"/>
      <c r="X540" s="84"/>
      <c r="Y540" s="85"/>
      <c r="Z540" s="86"/>
      <c r="AA540" s="87"/>
    </row>
    <row r="541" spans="1:27" ht="15.75" customHeight="1">
      <c r="A541" s="63" t="s">
        <v>131</v>
      </c>
      <c r="B541" s="64" t="s">
        <v>132</v>
      </c>
      <c r="C541" s="65" t="s">
        <v>133</v>
      </c>
      <c r="D541" s="66" t="s">
        <v>134</v>
      </c>
      <c r="E541" s="67" t="s">
        <v>135</v>
      </c>
      <c r="F541" s="68"/>
      <c r="G541" s="69" t="s">
        <v>500</v>
      </c>
      <c r="H541" s="70" t="s">
        <v>760</v>
      </c>
      <c r="I541" s="67" t="s">
        <v>138</v>
      </c>
      <c r="J541" s="286">
        <v>2022</v>
      </c>
      <c r="K541" s="72" t="s">
        <v>155</v>
      </c>
      <c r="L541" s="73">
        <v>2</v>
      </c>
      <c r="M541" s="74" t="s">
        <v>140</v>
      </c>
      <c r="N541" s="75"/>
      <c r="O541" s="76"/>
      <c r="P541" s="77" t="s">
        <v>141</v>
      </c>
      <c r="Q541" s="78">
        <f>IF(P541="U",R541/1.2,R541)</f>
        <v>116.66666666666667</v>
      </c>
      <c r="R541" s="79">
        <v>140</v>
      </c>
      <c r="S541" s="80"/>
      <c r="T541" s="81"/>
      <c r="U541" s="82">
        <f>T541*Q541</f>
        <v>0</v>
      </c>
      <c r="V541" s="83">
        <f>T541*R541</f>
        <v>0</v>
      </c>
      <c r="W541" s="58"/>
      <c r="X541" s="84"/>
      <c r="Y541" s="85"/>
      <c r="Z541" s="86"/>
      <c r="AA541" s="87"/>
    </row>
    <row r="542" spans="1:27" ht="15.75" customHeight="1">
      <c r="A542" s="63" t="s">
        <v>131</v>
      </c>
      <c r="B542" s="64" t="s">
        <v>132</v>
      </c>
      <c r="C542" s="65" t="s">
        <v>133</v>
      </c>
      <c r="D542" s="66" t="s">
        <v>134</v>
      </c>
      <c r="E542" s="67" t="s">
        <v>135</v>
      </c>
      <c r="F542" s="68"/>
      <c r="G542" s="69" t="s">
        <v>1339</v>
      </c>
      <c r="H542" s="70" t="s">
        <v>240</v>
      </c>
      <c r="I542" s="67" t="s">
        <v>138</v>
      </c>
      <c r="J542" s="286">
        <v>2010</v>
      </c>
      <c r="K542" s="72" t="s">
        <v>155</v>
      </c>
      <c r="L542" s="73">
        <v>1</v>
      </c>
      <c r="M542" s="74" t="s">
        <v>708</v>
      </c>
      <c r="N542" s="75"/>
      <c r="O542" s="76"/>
      <c r="P542" s="77" t="s">
        <v>148</v>
      </c>
      <c r="Q542" s="78">
        <f>IF(P542="U",R542/1.2,R542)</f>
        <v>950</v>
      </c>
      <c r="R542" s="79">
        <v>950</v>
      </c>
      <c r="S542" s="80"/>
      <c r="T542" s="81"/>
      <c r="U542" s="82">
        <f>T542*Q542</f>
        <v>0</v>
      </c>
      <c r="V542" s="83">
        <f>T542*R542</f>
        <v>0</v>
      </c>
      <c r="W542" s="58"/>
      <c r="X542" s="84"/>
      <c r="Y542" s="85"/>
      <c r="Z542" s="86"/>
      <c r="AA542" s="87"/>
    </row>
    <row r="543" spans="1:27" ht="15.75" customHeight="1">
      <c r="A543" s="63" t="s">
        <v>131</v>
      </c>
      <c r="B543" s="64" t="s">
        <v>132</v>
      </c>
      <c r="C543" s="65" t="s">
        <v>133</v>
      </c>
      <c r="D543" s="66" t="s">
        <v>134</v>
      </c>
      <c r="E543" s="67" t="s">
        <v>135</v>
      </c>
      <c r="F543" s="68"/>
      <c r="G543" s="69" t="s">
        <v>580</v>
      </c>
      <c r="H543" s="70" t="s">
        <v>581</v>
      </c>
      <c r="I543" s="67" t="s">
        <v>138</v>
      </c>
      <c r="J543" s="286">
        <v>2003</v>
      </c>
      <c r="K543" s="72" t="s">
        <v>155</v>
      </c>
      <c r="L543" s="73">
        <v>1</v>
      </c>
      <c r="M543" s="74" t="s">
        <v>140</v>
      </c>
      <c r="N543" s="75"/>
      <c r="O543" s="76"/>
      <c r="P543" s="77" t="s">
        <v>148</v>
      </c>
      <c r="Q543" s="78">
        <f>IF(P543="U",R543/1.2,R543)</f>
        <v>340</v>
      </c>
      <c r="R543" s="79">
        <v>340</v>
      </c>
      <c r="S543" s="80"/>
      <c r="T543" s="81"/>
      <c r="U543" s="82">
        <f>T543*Q543</f>
        <v>0</v>
      </c>
      <c r="V543" s="83">
        <f>T543*R543</f>
        <v>0</v>
      </c>
      <c r="W543" s="58"/>
      <c r="X543" s="84"/>
      <c r="Y543" s="85"/>
      <c r="Z543" s="86"/>
      <c r="AA543" s="87"/>
    </row>
    <row r="544" spans="1:27" ht="15.75" customHeight="1">
      <c r="A544" s="63" t="s">
        <v>131</v>
      </c>
      <c r="B544" s="64" t="s">
        <v>132</v>
      </c>
      <c r="C544" s="65" t="s">
        <v>133</v>
      </c>
      <c r="D544" s="66" t="s">
        <v>134</v>
      </c>
      <c r="E544" s="67" t="s">
        <v>135</v>
      </c>
      <c r="F544" s="68"/>
      <c r="G544" s="69" t="s">
        <v>580</v>
      </c>
      <c r="H544" s="70" t="s">
        <v>581</v>
      </c>
      <c r="I544" s="67" t="s">
        <v>138</v>
      </c>
      <c r="J544" s="286">
        <v>2004</v>
      </c>
      <c r="K544" s="72" t="s">
        <v>155</v>
      </c>
      <c r="L544" s="73">
        <v>1</v>
      </c>
      <c r="M544" s="74" t="s">
        <v>140</v>
      </c>
      <c r="N544" s="75"/>
      <c r="O544" s="76"/>
      <c r="P544" s="97" t="s">
        <v>148</v>
      </c>
      <c r="Q544" s="78">
        <f>IF(P544="U",R544/1.2,R544)</f>
        <v>290</v>
      </c>
      <c r="R544" s="79">
        <v>290</v>
      </c>
      <c r="S544" s="80"/>
      <c r="T544" s="81"/>
      <c r="U544" s="82">
        <f>T544*Q544</f>
        <v>0</v>
      </c>
      <c r="V544" s="83">
        <f>T544*R544</f>
        <v>0</v>
      </c>
      <c r="W544" s="58"/>
      <c r="X544" s="84"/>
      <c r="Y544" s="85"/>
      <c r="Z544" s="86"/>
      <c r="AA544" s="87"/>
    </row>
    <row r="545" spans="1:27" ht="15.75" customHeight="1">
      <c r="A545" s="63" t="s">
        <v>131</v>
      </c>
      <c r="B545" s="64" t="s">
        <v>132</v>
      </c>
      <c r="C545" s="65" t="s">
        <v>133</v>
      </c>
      <c r="D545" s="66" t="s">
        <v>134</v>
      </c>
      <c r="E545" s="67" t="s">
        <v>135</v>
      </c>
      <c r="F545" s="68"/>
      <c r="G545" s="69" t="s">
        <v>580</v>
      </c>
      <c r="H545" s="70" t="s">
        <v>581</v>
      </c>
      <c r="I545" s="67" t="s">
        <v>138</v>
      </c>
      <c r="J545" s="286">
        <v>2008</v>
      </c>
      <c r="K545" s="72" t="s">
        <v>139</v>
      </c>
      <c r="L545" s="73">
        <v>1</v>
      </c>
      <c r="M545" s="74" t="s">
        <v>140</v>
      </c>
      <c r="N545" s="75"/>
      <c r="O545" s="76"/>
      <c r="P545" s="97" t="s">
        <v>148</v>
      </c>
      <c r="Q545" s="78">
        <f>IF(P545="U",R545/1.2,R545)</f>
        <v>850</v>
      </c>
      <c r="R545" s="79">
        <v>850</v>
      </c>
      <c r="S545" s="80"/>
      <c r="T545" s="81"/>
      <c r="U545" s="82">
        <f>T545*Q545</f>
        <v>0</v>
      </c>
      <c r="V545" s="83">
        <f>T545*R545</f>
        <v>0</v>
      </c>
      <c r="W545" s="58"/>
      <c r="X545" s="84"/>
      <c r="Y545" s="85"/>
      <c r="Z545" s="86"/>
      <c r="AA545" s="87"/>
    </row>
    <row r="546" spans="1:27" ht="15.75" customHeight="1">
      <c r="A546" s="63" t="s">
        <v>131</v>
      </c>
      <c r="B546" s="64" t="s">
        <v>132</v>
      </c>
      <c r="C546" s="65" t="s">
        <v>133</v>
      </c>
      <c r="D546" s="66" t="s">
        <v>134</v>
      </c>
      <c r="E546" s="67" t="s">
        <v>135</v>
      </c>
      <c r="F546" s="68"/>
      <c r="G546" s="69" t="s">
        <v>580</v>
      </c>
      <c r="H546" s="70" t="s">
        <v>759</v>
      </c>
      <c r="I546" s="67" t="s">
        <v>138</v>
      </c>
      <c r="J546" s="286">
        <v>2013</v>
      </c>
      <c r="K546" s="72" t="s">
        <v>155</v>
      </c>
      <c r="L546" s="73">
        <v>3</v>
      </c>
      <c r="M546" s="74" t="s">
        <v>140</v>
      </c>
      <c r="N546" s="75"/>
      <c r="O546" s="76"/>
      <c r="P546" s="77" t="s">
        <v>148</v>
      </c>
      <c r="Q546" s="78">
        <f>IF(P546="U",R546/1.2,R546)</f>
        <v>120</v>
      </c>
      <c r="R546" s="79">
        <v>120</v>
      </c>
      <c r="S546" s="80"/>
      <c r="T546" s="81"/>
      <c r="U546" s="82">
        <f>T546*Q546</f>
        <v>0</v>
      </c>
      <c r="V546" s="83">
        <f>T546*R546</f>
        <v>0</v>
      </c>
      <c r="W546" s="58"/>
      <c r="X546" s="84"/>
      <c r="Y546" s="85"/>
      <c r="Z546" s="86"/>
      <c r="AA546" s="87"/>
    </row>
    <row r="547" spans="1:27" ht="15.75" customHeight="1">
      <c r="A547" s="63" t="s">
        <v>131</v>
      </c>
      <c r="B547" s="64" t="s">
        <v>132</v>
      </c>
      <c r="C547" s="65" t="s">
        <v>133</v>
      </c>
      <c r="D547" s="66" t="s">
        <v>134</v>
      </c>
      <c r="E547" s="67" t="s">
        <v>135</v>
      </c>
      <c r="F547" s="68"/>
      <c r="G547" s="69" t="s">
        <v>712</v>
      </c>
      <c r="H547" s="70" t="s">
        <v>240</v>
      </c>
      <c r="I547" s="67" t="s">
        <v>138</v>
      </c>
      <c r="J547" s="286">
        <v>1997</v>
      </c>
      <c r="K547" s="72" t="s">
        <v>155</v>
      </c>
      <c r="L547" s="73">
        <v>1</v>
      </c>
      <c r="M547" s="74" t="s">
        <v>497</v>
      </c>
      <c r="N547" s="75"/>
      <c r="O547" s="76"/>
      <c r="P547" s="97" t="s">
        <v>148</v>
      </c>
      <c r="Q547" s="78">
        <f>IF(P547="U",R547/1.2,R547)</f>
        <v>390</v>
      </c>
      <c r="R547" s="79">
        <v>390</v>
      </c>
      <c r="S547" s="80"/>
      <c r="T547" s="81"/>
      <c r="U547" s="82">
        <f>T547*Q547</f>
        <v>0</v>
      </c>
      <c r="V547" s="83">
        <f>T547*R547</f>
        <v>0</v>
      </c>
      <c r="W547" s="58"/>
      <c r="X547" s="84"/>
      <c r="Y547" s="85"/>
      <c r="Z547" s="86"/>
      <c r="AA547" s="87"/>
    </row>
    <row r="548" spans="1:27" ht="15.75" customHeight="1">
      <c r="A548" s="63" t="s">
        <v>131</v>
      </c>
      <c r="B548" s="64" t="s">
        <v>132</v>
      </c>
      <c r="C548" s="65" t="s">
        <v>133</v>
      </c>
      <c r="D548" s="66" t="s">
        <v>134</v>
      </c>
      <c r="E548" s="67" t="s">
        <v>135</v>
      </c>
      <c r="F548" s="68"/>
      <c r="G548" s="69" t="s">
        <v>781</v>
      </c>
      <c r="H548" s="70" t="s">
        <v>665</v>
      </c>
      <c r="I548" s="67" t="s">
        <v>138</v>
      </c>
      <c r="J548" s="286">
        <v>2018</v>
      </c>
      <c r="K548" s="72" t="s">
        <v>155</v>
      </c>
      <c r="L548" s="73">
        <v>1</v>
      </c>
      <c r="M548" s="74" t="s">
        <v>140</v>
      </c>
      <c r="N548" s="75"/>
      <c r="O548" s="76"/>
      <c r="P548" s="97" t="s">
        <v>148</v>
      </c>
      <c r="Q548" s="78">
        <f>IF(P548="U",R548/1.2,R548)</f>
        <v>140</v>
      </c>
      <c r="R548" s="79">
        <v>140</v>
      </c>
      <c r="S548" s="80"/>
      <c r="T548" s="81"/>
      <c r="U548" s="82">
        <f>T548*Q548</f>
        <v>0</v>
      </c>
      <c r="V548" s="83">
        <f>T548*R548</f>
        <v>0</v>
      </c>
      <c r="W548" s="58"/>
      <c r="X548" s="84"/>
      <c r="Y548" s="85"/>
      <c r="Z548" s="86"/>
      <c r="AA548" s="87"/>
    </row>
    <row r="549" spans="1:27" ht="15.75" customHeight="1">
      <c r="A549" s="63" t="s">
        <v>131</v>
      </c>
      <c r="B549" s="64" t="s">
        <v>132</v>
      </c>
      <c r="C549" s="65" t="s">
        <v>133</v>
      </c>
      <c r="D549" s="66" t="s">
        <v>134</v>
      </c>
      <c r="E549" s="67" t="s">
        <v>135</v>
      </c>
      <c r="F549" s="68"/>
      <c r="G549" s="69" t="s">
        <v>781</v>
      </c>
      <c r="H549" s="70" t="s">
        <v>252</v>
      </c>
      <c r="I549" s="67" t="s">
        <v>138</v>
      </c>
      <c r="J549" s="286">
        <v>2015</v>
      </c>
      <c r="K549" s="72" t="s">
        <v>155</v>
      </c>
      <c r="L549" s="73">
        <v>4</v>
      </c>
      <c r="M549" s="74" t="s">
        <v>140</v>
      </c>
      <c r="N549" s="75"/>
      <c r="O549" s="76"/>
      <c r="P549" s="77" t="s">
        <v>148</v>
      </c>
      <c r="Q549" s="78">
        <f>IF(P549="U",R549/1.2,R549)</f>
        <v>900</v>
      </c>
      <c r="R549" s="79">
        <v>900</v>
      </c>
      <c r="S549" s="80"/>
      <c r="T549" s="81"/>
      <c r="U549" s="82">
        <f>T549*Q549</f>
        <v>0</v>
      </c>
      <c r="V549" s="83">
        <f>T549*R549</f>
        <v>0</v>
      </c>
      <c r="W549" s="58"/>
      <c r="X549" s="84"/>
      <c r="Y549" s="85"/>
      <c r="Z549" s="86"/>
      <c r="AA549" s="87"/>
    </row>
    <row r="550" spans="1:27" ht="15.75" customHeight="1">
      <c r="A550" s="63" t="s">
        <v>131</v>
      </c>
      <c r="B550" s="64" t="s">
        <v>132</v>
      </c>
      <c r="C550" s="65" t="s">
        <v>133</v>
      </c>
      <c r="D550" s="66" t="s">
        <v>134</v>
      </c>
      <c r="E550" s="67" t="s">
        <v>135</v>
      </c>
      <c r="F550" s="68"/>
      <c r="G550" s="69" t="s">
        <v>781</v>
      </c>
      <c r="H550" s="70" t="s">
        <v>891</v>
      </c>
      <c r="I550" s="67" t="s">
        <v>138</v>
      </c>
      <c r="J550" s="286">
        <v>2015</v>
      </c>
      <c r="K550" s="72" t="s">
        <v>155</v>
      </c>
      <c r="L550" s="73">
        <v>1</v>
      </c>
      <c r="M550" s="74" t="s">
        <v>140</v>
      </c>
      <c r="N550" s="75"/>
      <c r="O550" s="76"/>
      <c r="P550" s="97" t="s">
        <v>148</v>
      </c>
      <c r="Q550" s="78">
        <f>IF(P550="U",R550/1.2,R550)</f>
        <v>490</v>
      </c>
      <c r="R550" s="79">
        <v>490</v>
      </c>
      <c r="S550" s="80"/>
      <c r="T550" s="81"/>
      <c r="U550" s="82">
        <f>T550*Q550</f>
        <v>0</v>
      </c>
      <c r="V550" s="83">
        <f>T550*R550</f>
        <v>0</v>
      </c>
      <c r="W550" s="58"/>
      <c r="X550" s="84"/>
      <c r="Y550" s="85"/>
      <c r="Z550" s="86"/>
      <c r="AA550" s="87"/>
    </row>
    <row r="551" spans="1:27" ht="15.75" customHeight="1">
      <c r="A551" s="63" t="s">
        <v>131</v>
      </c>
      <c r="B551" s="64" t="s">
        <v>132</v>
      </c>
      <c r="C551" s="65" t="s">
        <v>133</v>
      </c>
      <c r="D551" s="66" t="s">
        <v>134</v>
      </c>
      <c r="E551" s="67" t="s">
        <v>135</v>
      </c>
      <c r="F551" s="68"/>
      <c r="G551" s="69" t="s">
        <v>781</v>
      </c>
      <c r="H551" s="70" t="s">
        <v>891</v>
      </c>
      <c r="I551" s="67" t="s">
        <v>138</v>
      </c>
      <c r="J551" s="286">
        <v>2016</v>
      </c>
      <c r="K551" s="72" t="s">
        <v>155</v>
      </c>
      <c r="L551" s="73">
        <v>1</v>
      </c>
      <c r="M551" s="74" t="s">
        <v>140</v>
      </c>
      <c r="N551" s="75"/>
      <c r="O551" s="76" t="s">
        <v>256</v>
      </c>
      <c r="P551" s="97" t="s">
        <v>148</v>
      </c>
      <c r="Q551" s="78">
        <f>IF(P551="U",R551/1.2,R551)</f>
        <v>520</v>
      </c>
      <c r="R551" s="79">
        <v>520</v>
      </c>
      <c r="S551" s="80"/>
      <c r="T551" s="81"/>
      <c r="U551" s="82">
        <f>T551*Q551</f>
        <v>0</v>
      </c>
      <c r="V551" s="83">
        <f>T551*R551</f>
        <v>0</v>
      </c>
      <c r="W551" s="58"/>
      <c r="X551" s="84"/>
      <c r="Y551" s="85"/>
      <c r="Z551" s="86"/>
      <c r="AA551" s="87"/>
    </row>
    <row r="552" spans="1:27" ht="15.75" customHeight="1">
      <c r="A552" s="63" t="s">
        <v>131</v>
      </c>
      <c r="B552" s="64" t="s">
        <v>132</v>
      </c>
      <c r="C552" s="65" t="s">
        <v>133</v>
      </c>
      <c r="D552" s="66" t="s">
        <v>134</v>
      </c>
      <c r="E552" s="67" t="s">
        <v>135</v>
      </c>
      <c r="F552" s="68"/>
      <c r="G552" s="69" t="s">
        <v>781</v>
      </c>
      <c r="H552" s="70" t="s">
        <v>891</v>
      </c>
      <c r="I552" s="67" t="s">
        <v>138</v>
      </c>
      <c r="J552" s="286">
        <v>2017</v>
      </c>
      <c r="K552" s="72" t="s">
        <v>155</v>
      </c>
      <c r="L552" s="73">
        <v>1</v>
      </c>
      <c r="M552" s="74" t="s">
        <v>140</v>
      </c>
      <c r="N552" s="75"/>
      <c r="O552" s="76" t="s">
        <v>256</v>
      </c>
      <c r="P552" s="77" t="s">
        <v>148</v>
      </c>
      <c r="Q552" s="78">
        <f>IF(P552="U",R552/1.2,R552)</f>
        <v>490</v>
      </c>
      <c r="R552" s="79">
        <v>490</v>
      </c>
      <c r="S552" s="80"/>
      <c r="T552" s="81"/>
      <c r="U552" s="82">
        <f>T552*Q552</f>
        <v>0</v>
      </c>
      <c r="V552" s="83">
        <f>T552*R552</f>
        <v>0</v>
      </c>
      <c r="W552" s="58"/>
      <c r="X552" s="84"/>
      <c r="Y552" s="85"/>
      <c r="Z552" s="86"/>
      <c r="AA552" s="87"/>
    </row>
    <row r="553" spans="1:27" ht="15.75" customHeight="1">
      <c r="A553" s="63" t="s">
        <v>131</v>
      </c>
      <c r="B553" s="64" t="s">
        <v>132</v>
      </c>
      <c r="C553" s="65" t="s">
        <v>133</v>
      </c>
      <c r="D553" s="66" t="s">
        <v>134</v>
      </c>
      <c r="E553" s="67" t="s">
        <v>135</v>
      </c>
      <c r="F553" s="68"/>
      <c r="G553" s="69" t="s">
        <v>781</v>
      </c>
      <c r="H553" s="70" t="s">
        <v>1087</v>
      </c>
      <c r="I553" s="67" t="s">
        <v>138</v>
      </c>
      <c r="J553" s="286">
        <v>2016</v>
      </c>
      <c r="K553" s="72" t="s">
        <v>155</v>
      </c>
      <c r="L553" s="73">
        <v>1</v>
      </c>
      <c r="M553" s="74" t="s">
        <v>140</v>
      </c>
      <c r="N553" s="75"/>
      <c r="O553" s="76"/>
      <c r="P553" s="97" t="s">
        <v>148</v>
      </c>
      <c r="Q553" s="78">
        <f>IF(P553="U",R553/1.2,R553)</f>
        <v>720</v>
      </c>
      <c r="R553" s="79">
        <v>720</v>
      </c>
      <c r="S553" s="80"/>
      <c r="T553" s="81"/>
      <c r="U553" s="82">
        <f>T553*Q553</f>
        <v>0</v>
      </c>
      <c r="V553" s="83">
        <f>T553*R553</f>
        <v>0</v>
      </c>
      <c r="W553" s="58"/>
      <c r="X553" s="84"/>
      <c r="Y553" s="85"/>
      <c r="Z553" s="86"/>
      <c r="AA553" s="87"/>
    </row>
    <row r="554" spans="1:27" ht="15.75" customHeight="1">
      <c r="A554" s="63" t="s">
        <v>131</v>
      </c>
      <c r="B554" s="64" t="s">
        <v>132</v>
      </c>
      <c r="C554" s="65" t="s">
        <v>133</v>
      </c>
      <c r="D554" s="66" t="s">
        <v>134</v>
      </c>
      <c r="E554" s="67" t="s">
        <v>135</v>
      </c>
      <c r="F554" s="68"/>
      <c r="G554" s="69" t="s">
        <v>643</v>
      </c>
      <c r="H554" s="70" t="s">
        <v>1524</v>
      </c>
      <c r="I554" s="67" t="s">
        <v>138</v>
      </c>
      <c r="J554" s="286">
        <v>2020</v>
      </c>
      <c r="K554" s="72" t="s">
        <v>155</v>
      </c>
      <c r="L554" s="73">
        <v>3</v>
      </c>
      <c r="M554" s="74" t="s">
        <v>140</v>
      </c>
      <c r="N554" s="75"/>
      <c r="O554" s="76"/>
      <c r="P554" s="77" t="s">
        <v>141</v>
      </c>
      <c r="Q554" s="78">
        <f>IF(P554="U",R554/1.2,R554)</f>
        <v>37.5</v>
      </c>
      <c r="R554" s="79">
        <v>45</v>
      </c>
      <c r="S554" s="80"/>
      <c r="T554" s="81"/>
      <c r="U554" s="82">
        <f>T554*Q554</f>
        <v>0</v>
      </c>
      <c r="V554" s="83">
        <f>T554*R554</f>
        <v>0</v>
      </c>
      <c r="W554" s="58"/>
      <c r="X554" s="84"/>
      <c r="Y554" s="85"/>
      <c r="Z554" s="86"/>
      <c r="AA554" s="87"/>
    </row>
    <row r="555" spans="1:27" ht="15.75" customHeight="1">
      <c r="A555" s="63" t="s">
        <v>131</v>
      </c>
      <c r="B555" s="64" t="s">
        <v>132</v>
      </c>
      <c r="C555" s="65" t="s">
        <v>133</v>
      </c>
      <c r="D555" s="66" t="s">
        <v>134</v>
      </c>
      <c r="E555" s="67" t="s">
        <v>135</v>
      </c>
      <c r="F555" s="68"/>
      <c r="G555" s="69" t="s">
        <v>643</v>
      </c>
      <c r="H555" s="70" t="s">
        <v>268</v>
      </c>
      <c r="I555" s="67" t="s">
        <v>138</v>
      </c>
      <c r="J555" s="286">
        <v>2021</v>
      </c>
      <c r="K555" s="72" t="s">
        <v>155</v>
      </c>
      <c r="L555" s="73">
        <v>3</v>
      </c>
      <c r="M555" s="74" t="s">
        <v>140</v>
      </c>
      <c r="N555" s="75"/>
      <c r="O555" s="76"/>
      <c r="P555" s="97" t="s">
        <v>141</v>
      </c>
      <c r="Q555" s="78">
        <f>IF(P555="U",R555/1.2,R555)</f>
        <v>83.333333333333343</v>
      </c>
      <c r="R555" s="79">
        <v>100</v>
      </c>
      <c r="S555" s="80"/>
      <c r="T555" s="81"/>
      <c r="U555" s="82">
        <f>T555*Q555</f>
        <v>0</v>
      </c>
      <c r="V555" s="83">
        <f>T555*R555</f>
        <v>0</v>
      </c>
      <c r="W555" s="58"/>
      <c r="X555" s="84"/>
      <c r="Y555" s="85"/>
      <c r="Z555" s="86"/>
      <c r="AA555" s="87"/>
    </row>
    <row r="556" spans="1:27" ht="15.75" customHeight="1">
      <c r="A556" s="63" t="s">
        <v>131</v>
      </c>
      <c r="B556" s="64" t="s">
        <v>132</v>
      </c>
      <c r="C556" s="65" t="s">
        <v>133</v>
      </c>
      <c r="D556" s="66" t="s">
        <v>134</v>
      </c>
      <c r="E556" s="67" t="s">
        <v>135</v>
      </c>
      <c r="F556" s="68"/>
      <c r="G556" s="69" t="s">
        <v>643</v>
      </c>
      <c r="H556" s="70" t="s">
        <v>268</v>
      </c>
      <c r="I556" s="67" t="s">
        <v>138</v>
      </c>
      <c r="J556" s="286">
        <v>2023</v>
      </c>
      <c r="K556" s="72" t="s">
        <v>155</v>
      </c>
      <c r="L556" s="73">
        <v>15</v>
      </c>
      <c r="M556" s="74" t="s">
        <v>140</v>
      </c>
      <c r="N556" s="75"/>
      <c r="O556" s="76"/>
      <c r="P556" s="97" t="s">
        <v>141</v>
      </c>
      <c r="Q556" s="78">
        <f>IF(P556="U",R556/1.2,R556)</f>
        <v>75</v>
      </c>
      <c r="R556" s="79">
        <v>90</v>
      </c>
      <c r="S556" s="80"/>
      <c r="T556" s="81"/>
      <c r="U556" s="82">
        <f>T556*Q556</f>
        <v>0</v>
      </c>
      <c r="V556" s="83">
        <f>T556*R556</f>
        <v>0</v>
      </c>
      <c r="W556" s="58"/>
      <c r="X556" s="84"/>
      <c r="Y556" s="85"/>
      <c r="Z556" s="86"/>
      <c r="AA556" s="87"/>
    </row>
    <row r="557" spans="1:27" ht="15.75" customHeight="1">
      <c r="A557" s="63" t="s">
        <v>131</v>
      </c>
      <c r="B557" s="64" t="s">
        <v>132</v>
      </c>
      <c r="C557" s="65" t="s">
        <v>133</v>
      </c>
      <c r="D557" s="66" t="s">
        <v>134</v>
      </c>
      <c r="E557" s="67" t="s">
        <v>135</v>
      </c>
      <c r="F557" s="68"/>
      <c r="G557" s="69" t="s">
        <v>1253</v>
      </c>
      <c r="H557" s="70" t="s">
        <v>1254</v>
      </c>
      <c r="I557" s="67" t="s">
        <v>138</v>
      </c>
      <c r="J557" s="286">
        <v>2007</v>
      </c>
      <c r="K557" s="72" t="s">
        <v>155</v>
      </c>
      <c r="L557" s="73">
        <v>1</v>
      </c>
      <c r="M557" s="74" t="s">
        <v>1255</v>
      </c>
      <c r="N557" s="75"/>
      <c r="O557" s="76"/>
      <c r="P557" s="97" t="s">
        <v>148</v>
      </c>
      <c r="Q557" s="78">
        <f>IF(P557="U",R557/1.2,R557)</f>
        <v>250</v>
      </c>
      <c r="R557" s="79">
        <v>250</v>
      </c>
      <c r="S557" s="80"/>
      <c r="T557" s="81"/>
      <c r="U557" s="82">
        <f>T557*Q557</f>
        <v>0</v>
      </c>
      <c r="V557" s="83">
        <f>T557*R557</f>
        <v>0</v>
      </c>
      <c r="W557" s="58"/>
      <c r="X557" s="84"/>
      <c r="Y557" s="85"/>
      <c r="Z557" s="86"/>
      <c r="AA557" s="87"/>
    </row>
    <row r="558" spans="1:27" ht="15.75" customHeight="1">
      <c r="A558" s="63" t="s">
        <v>131</v>
      </c>
      <c r="B558" s="64" t="s">
        <v>177</v>
      </c>
      <c r="C558" s="65" t="s">
        <v>133</v>
      </c>
      <c r="D558" s="66" t="s">
        <v>134</v>
      </c>
      <c r="E558" s="67" t="s">
        <v>135</v>
      </c>
      <c r="F558" s="68"/>
      <c r="G558" s="69" t="s">
        <v>787</v>
      </c>
      <c r="H558" s="70" t="s">
        <v>789</v>
      </c>
      <c r="I558" s="67" t="s">
        <v>263</v>
      </c>
      <c r="J558" s="286">
        <v>2024</v>
      </c>
      <c r="K558" s="72" t="s">
        <v>155</v>
      </c>
      <c r="L558" s="73">
        <v>24</v>
      </c>
      <c r="M558" s="74" t="s">
        <v>140</v>
      </c>
      <c r="N558" s="75"/>
      <c r="O558" s="76"/>
      <c r="P558" s="77" t="s">
        <v>141</v>
      </c>
      <c r="Q558" s="78">
        <f>IF(P558="U",R558/1.2,R558)</f>
        <v>47.5</v>
      </c>
      <c r="R558" s="79">
        <v>57</v>
      </c>
      <c r="S558" s="80"/>
      <c r="T558" s="81"/>
      <c r="U558" s="82">
        <f>T558*Q558</f>
        <v>0</v>
      </c>
      <c r="V558" s="83">
        <f>T558*R558</f>
        <v>0</v>
      </c>
      <c r="W558" s="58"/>
      <c r="X558" s="84"/>
      <c r="Y558" s="85"/>
      <c r="Z558" s="86"/>
      <c r="AA558" s="87"/>
    </row>
    <row r="559" spans="1:27" ht="15.75" customHeight="1">
      <c r="A559" s="63" t="s">
        <v>131</v>
      </c>
      <c r="B559" s="64" t="s">
        <v>177</v>
      </c>
      <c r="C559" s="65" t="s">
        <v>133</v>
      </c>
      <c r="D559" s="66" t="s">
        <v>134</v>
      </c>
      <c r="E559" s="67" t="s">
        <v>135</v>
      </c>
      <c r="F559" s="68"/>
      <c r="G559" s="69" t="s">
        <v>787</v>
      </c>
      <c r="H559" s="70" t="s">
        <v>788</v>
      </c>
      <c r="I559" s="67" t="s">
        <v>263</v>
      </c>
      <c r="J559" s="286">
        <v>2023</v>
      </c>
      <c r="K559" s="72" t="s">
        <v>155</v>
      </c>
      <c r="L559" s="73">
        <v>24</v>
      </c>
      <c r="M559" s="74" t="s">
        <v>140</v>
      </c>
      <c r="N559" s="75"/>
      <c r="O559" s="76"/>
      <c r="P559" s="97" t="s">
        <v>141</v>
      </c>
      <c r="Q559" s="78">
        <f>IF(P559="U",R559/1.2,R559)</f>
        <v>27.5</v>
      </c>
      <c r="R559" s="79">
        <v>33</v>
      </c>
      <c r="S559" s="80"/>
      <c r="T559" s="81"/>
      <c r="U559" s="82">
        <f>T559*Q559</f>
        <v>0</v>
      </c>
      <c r="V559" s="83">
        <f>T559*R559</f>
        <v>0</v>
      </c>
      <c r="W559" s="58"/>
      <c r="X559" s="84"/>
      <c r="Y559" s="85"/>
      <c r="Z559" s="86"/>
      <c r="AA559" s="87"/>
    </row>
    <row r="560" spans="1:27" ht="15.75" customHeight="1">
      <c r="A560" s="63" t="s">
        <v>131</v>
      </c>
      <c r="B560" s="64" t="s">
        <v>177</v>
      </c>
      <c r="C560" s="65" t="s">
        <v>133</v>
      </c>
      <c r="D560" s="66" t="s">
        <v>134</v>
      </c>
      <c r="E560" s="67" t="s">
        <v>135</v>
      </c>
      <c r="F560" s="68"/>
      <c r="G560" s="69" t="s">
        <v>787</v>
      </c>
      <c r="H560" s="70" t="s">
        <v>788</v>
      </c>
      <c r="I560" s="67" t="s">
        <v>263</v>
      </c>
      <c r="J560" s="286">
        <v>2024</v>
      </c>
      <c r="K560" s="72" t="s">
        <v>155</v>
      </c>
      <c r="L560" s="73">
        <v>24</v>
      </c>
      <c r="M560" s="74" t="s">
        <v>140</v>
      </c>
      <c r="N560" s="75"/>
      <c r="O560" s="76"/>
      <c r="P560" s="77" t="s">
        <v>141</v>
      </c>
      <c r="Q560" s="78">
        <f>IF(P560="U",R560/1.2,R560)</f>
        <v>27.5</v>
      </c>
      <c r="R560" s="79">
        <v>33</v>
      </c>
      <c r="S560" s="80"/>
      <c r="T560" s="81"/>
      <c r="U560" s="82">
        <f>T560*Q560</f>
        <v>0</v>
      </c>
      <c r="V560" s="83">
        <f>T560*R560</f>
        <v>0</v>
      </c>
      <c r="W560" s="58"/>
      <c r="X560" s="84"/>
      <c r="Y560" s="85"/>
      <c r="Z560" s="86"/>
      <c r="AA560" s="87"/>
    </row>
    <row r="561" spans="1:27" ht="15.75" customHeight="1">
      <c r="A561" s="63" t="s">
        <v>131</v>
      </c>
      <c r="B561" s="64" t="s">
        <v>177</v>
      </c>
      <c r="C561" s="65" t="s">
        <v>133</v>
      </c>
      <c r="D561" s="66" t="s">
        <v>134</v>
      </c>
      <c r="E561" s="67" t="s">
        <v>135</v>
      </c>
      <c r="F561" s="68"/>
      <c r="G561" s="69" t="s">
        <v>787</v>
      </c>
      <c r="H561" s="70" t="s">
        <v>792</v>
      </c>
      <c r="I561" s="67" t="s">
        <v>263</v>
      </c>
      <c r="J561" s="286">
        <v>2024</v>
      </c>
      <c r="K561" s="72" t="s">
        <v>155</v>
      </c>
      <c r="L561" s="73">
        <v>15</v>
      </c>
      <c r="M561" s="74" t="s">
        <v>140</v>
      </c>
      <c r="N561" s="75"/>
      <c r="O561" s="76"/>
      <c r="P561" s="97" t="s">
        <v>141</v>
      </c>
      <c r="Q561" s="78">
        <f>IF(P561="U",R561/1.2,R561)</f>
        <v>70.833333333333343</v>
      </c>
      <c r="R561" s="79">
        <v>85</v>
      </c>
      <c r="S561" s="80"/>
      <c r="T561" s="81"/>
      <c r="U561" s="82">
        <f>T561*Q561</f>
        <v>0</v>
      </c>
      <c r="V561" s="83">
        <f>T561*R561</f>
        <v>0</v>
      </c>
      <c r="W561" s="58"/>
      <c r="X561" s="84"/>
      <c r="Y561" s="85"/>
      <c r="Z561" s="86"/>
      <c r="AA561" s="87"/>
    </row>
    <row r="562" spans="1:27" ht="15.75" customHeight="1">
      <c r="A562" s="63" t="s">
        <v>131</v>
      </c>
      <c r="B562" s="64" t="s">
        <v>177</v>
      </c>
      <c r="C562" s="65" t="s">
        <v>133</v>
      </c>
      <c r="D562" s="66" t="s">
        <v>134</v>
      </c>
      <c r="E562" s="67" t="s">
        <v>135</v>
      </c>
      <c r="F562" s="68"/>
      <c r="G562" s="69" t="s">
        <v>787</v>
      </c>
      <c r="H562" s="70" t="s">
        <v>791</v>
      </c>
      <c r="I562" s="67" t="s">
        <v>263</v>
      </c>
      <c r="J562" s="286">
        <v>2024</v>
      </c>
      <c r="K562" s="72" t="s">
        <v>155</v>
      </c>
      <c r="L562" s="73">
        <v>17</v>
      </c>
      <c r="M562" s="74" t="s">
        <v>140</v>
      </c>
      <c r="N562" s="75"/>
      <c r="O562" s="76"/>
      <c r="P562" s="97" t="s">
        <v>141</v>
      </c>
      <c r="Q562" s="78">
        <f>IF(P562="U",R562/1.2,R562)</f>
        <v>70.833333333333343</v>
      </c>
      <c r="R562" s="79">
        <v>85</v>
      </c>
      <c r="S562" s="80"/>
      <c r="T562" s="81"/>
      <c r="U562" s="82">
        <f>T562*Q562</f>
        <v>0</v>
      </c>
      <c r="V562" s="83">
        <f>T562*R562</f>
        <v>0</v>
      </c>
      <c r="W562" s="58"/>
      <c r="X562" s="84"/>
      <c r="Y562" s="85"/>
      <c r="Z562" s="86"/>
      <c r="AA562" s="87"/>
    </row>
    <row r="563" spans="1:27" ht="15.75" customHeight="1">
      <c r="A563" s="63" t="s">
        <v>131</v>
      </c>
      <c r="B563" s="64" t="s">
        <v>177</v>
      </c>
      <c r="C563" s="65" t="s">
        <v>133</v>
      </c>
      <c r="D563" s="66" t="s">
        <v>134</v>
      </c>
      <c r="E563" s="67" t="s">
        <v>135</v>
      </c>
      <c r="F563" s="68"/>
      <c r="G563" s="69" t="s">
        <v>787</v>
      </c>
      <c r="H563" s="70" t="s">
        <v>790</v>
      </c>
      <c r="I563" s="67" t="s">
        <v>263</v>
      </c>
      <c r="J563" s="286">
        <v>2023</v>
      </c>
      <c r="K563" s="72" t="s">
        <v>155</v>
      </c>
      <c r="L563" s="73">
        <v>6</v>
      </c>
      <c r="M563" s="74" t="s">
        <v>140</v>
      </c>
      <c r="N563" s="75"/>
      <c r="O563" s="76"/>
      <c r="P563" s="97" t="s">
        <v>141</v>
      </c>
      <c r="Q563" s="78">
        <f>IF(P563="U",R563/1.2,R563)</f>
        <v>62.5</v>
      </c>
      <c r="R563" s="79">
        <v>75</v>
      </c>
      <c r="S563" s="80"/>
      <c r="T563" s="81"/>
      <c r="U563" s="82">
        <f>T563*Q563</f>
        <v>0</v>
      </c>
      <c r="V563" s="83">
        <f>T563*R563</f>
        <v>0</v>
      </c>
      <c r="W563" s="58"/>
      <c r="X563" s="84"/>
      <c r="Y563" s="85"/>
      <c r="Z563" s="86"/>
      <c r="AA563" s="87"/>
    </row>
    <row r="564" spans="1:27" ht="15.75" customHeight="1">
      <c r="A564" s="63" t="s">
        <v>131</v>
      </c>
      <c r="B564" s="64" t="s">
        <v>177</v>
      </c>
      <c r="C564" s="65" t="s">
        <v>133</v>
      </c>
      <c r="D564" s="66" t="s">
        <v>134</v>
      </c>
      <c r="E564" s="67" t="s">
        <v>135</v>
      </c>
      <c r="F564" s="68"/>
      <c r="G564" s="69" t="s">
        <v>787</v>
      </c>
      <c r="H564" s="70" t="s">
        <v>790</v>
      </c>
      <c r="I564" s="67" t="s">
        <v>263</v>
      </c>
      <c r="J564" s="286">
        <v>2024</v>
      </c>
      <c r="K564" s="72" t="s">
        <v>155</v>
      </c>
      <c r="L564" s="73">
        <v>24</v>
      </c>
      <c r="M564" s="74" t="s">
        <v>140</v>
      </c>
      <c r="N564" s="75"/>
      <c r="O564" s="76"/>
      <c r="P564" s="77" t="s">
        <v>141</v>
      </c>
      <c r="Q564" s="78">
        <f>IF(P564="U",R564/1.2,R564)</f>
        <v>62.5</v>
      </c>
      <c r="R564" s="79">
        <v>75</v>
      </c>
      <c r="S564" s="80"/>
      <c r="T564" s="81"/>
      <c r="U564" s="82">
        <f>T564*Q564</f>
        <v>0</v>
      </c>
      <c r="V564" s="83">
        <f>T564*R564</f>
        <v>0</v>
      </c>
      <c r="W564" s="58"/>
      <c r="X564" s="84"/>
      <c r="Y564" s="85"/>
      <c r="Z564" s="86"/>
      <c r="AA564" s="87"/>
    </row>
    <row r="565" spans="1:27" ht="15.75" customHeight="1">
      <c r="A565" s="63" t="s">
        <v>131</v>
      </c>
      <c r="B565" s="64" t="s">
        <v>177</v>
      </c>
      <c r="C565" s="65" t="s">
        <v>133</v>
      </c>
      <c r="D565" s="66" t="s">
        <v>134</v>
      </c>
      <c r="E565" s="67" t="s">
        <v>135</v>
      </c>
      <c r="F565" s="68"/>
      <c r="G565" s="69" t="s">
        <v>787</v>
      </c>
      <c r="H565" s="70" t="s">
        <v>793</v>
      </c>
      <c r="I565" s="67" t="s">
        <v>263</v>
      </c>
      <c r="J565" s="286">
        <v>2024</v>
      </c>
      <c r="K565" s="72" t="s">
        <v>155</v>
      </c>
      <c r="L565" s="73">
        <v>24</v>
      </c>
      <c r="M565" s="74" t="s">
        <v>140</v>
      </c>
      <c r="N565" s="75"/>
      <c r="O565" s="76"/>
      <c r="P565" s="97" t="s">
        <v>141</v>
      </c>
      <c r="Q565" s="78">
        <f>IF(P565="U",R565/1.2,R565)</f>
        <v>108.33333333333334</v>
      </c>
      <c r="R565" s="79">
        <v>130</v>
      </c>
      <c r="S565" s="80"/>
      <c r="T565" s="81"/>
      <c r="U565" s="82">
        <f>T565*Q565</f>
        <v>0</v>
      </c>
      <c r="V565" s="83">
        <f>T565*R565</f>
        <v>0</v>
      </c>
      <c r="W565" s="58"/>
      <c r="X565" s="84"/>
      <c r="Y565" s="85"/>
      <c r="Z565" s="86"/>
      <c r="AA565" s="87"/>
    </row>
    <row r="566" spans="1:27" ht="15.75" customHeight="1">
      <c r="A566" s="63" t="s">
        <v>131</v>
      </c>
      <c r="B566" s="64" t="s">
        <v>177</v>
      </c>
      <c r="C566" s="65" t="s">
        <v>133</v>
      </c>
      <c r="D566" s="66" t="s">
        <v>134</v>
      </c>
      <c r="E566" s="67" t="s">
        <v>135</v>
      </c>
      <c r="F566" s="68"/>
      <c r="G566" s="69" t="s">
        <v>787</v>
      </c>
      <c r="H566" s="70" t="s">
        <v>794</v>
      </c>
      <c r="I566" s="67" t="s">
        <v>263</v>
      </c>
      <c r="J566" s="286">
        <v>2024</v>
      </c>
      <c r="K566" s="72" t="s">
        <v>155</v>
      </c>
      <c r="L566" s="73">
        <v>9</v>
      </c>
      <c r="M566" s="74" t="s">
        <v>140</v>
      </c>
      <c r="N566" s="75"/>
      <c r="O566" s="76"/>
      <c r="P566" s="97" t="s">
        <v>141</v>
      </c>
      <c r="Q566" s="78">
        <f>IF(P566="U",R566/1.2,R566)</f>
        <v>125</v>
      </c>
      <c r="R566" s="79">
        <v>150</v>
      </c>
      <c r="S566" s="80"/>
      <c r="T566" s="81"/>
      <c r="U566" s="82">
        <f>T566*Q566</f>
        <v>0</v>
      </c>
      <c r="V566" s="83">
        <f>T566*R566</f>
        <v>0</v>
      </c>
      <c r="W566" s="58"/>
      <c r="X566" s="84"/>
      <c r="Y566" s="85"/>
      <c r="Z566" s="86"/>
      <c r="AA566" s="87"/>
    </row>
    <row r="567" spans="1:27" ht="15.75" customHeight="1">
      <c r="A567" s="63" t="s">
        <v>131</v>
      </c>
      <c r="B567" s="64" t="s">
        <v>132</v>
      </c>
      <c r="C567" s="65" t="s">
        <v>133</v>
      </c>
      <c r="D567" s="66" t="s">
        <v>134</v>
      </c>
      <c r="E567" s="67" t="s">
        <v>135</v>
      </c>
      <c r="F567" s="68"/>
      <c r="G567" s="69" t="s">
        <v>1128</v>
      </c>
      <c r="H567" s="70" t="s">
        <v>1129</v>
      </c>
      <c r="I567" s="67" t="s">
        <v>138</v>
      </c>
      <c r="J567" s="286">
        <v>2019</v>
      </c>
      <c r="K567" s="72" t="s">
        <v>155</v>
      </c>
      <c r="L567" s="73">
        <v>1</v>
      </c>
      <c r="M567" s="74" t="s">
        <v>140</v>
      </c>
      <c r="N567" s="75"/>
      <c r="O567" s="76"/>
      <c r="P567" s="77" t="s">
        <v>141</v>
      </c>
      <c r="Q567" s="78">
        <f>IF(P567="U",R567/1.2,R567)</f>
        <v>66.666666666666671</v>
      </c>
      <c r="R567" s="79">
        <v>80</v>
      </c>
      <c r="S567" s="80"/>
      <c r="T567" s="81"/>
      <c r="U567" s="82">
        <f>T567*Q567</f>
        <v>0</v>
      </c>
      <c r="V567" s="83">
        <f>T567*R567</f>
        <v>0</v>
      </c>
      <c r="W567" s="58"/>
      <c r="X567" s="84"/>
      <c r="Y567" s="85"/>
      <c r="Z567" s="86"/>
      <c r="AA567" s="87"/>
    </row>
    <row r="568" spans="1:27" ht="15.75" customHeight="1">
      <c r="A568" s="63" t="s">
        <v>131</v>
      </c>
      <c r="B568" s="64" t="s">
        <v>132</v>
      </c>
      <c r="C568" s="65" t="s">
        <v>133</v>
      </c>
      <c r="D568" s="66" t="s">
        <v>134</v>
      </c>
      <c r="E568" s="67" t="s">
        <v>135</v>
      </c>
      <c r="F568" s="68"/>
      <c r="G568" s="69" t="s">
        <v>1128</v>
      </c>
      <c r="H568" s="70" t="s">
        <v>1129</v>
      </c>
      <c r="I568" s="67" t="s">
        <v>138</v>
      </c>
      <c r="J568" s="286">
        <v>2020</v>
      </c>
      <c r="K568" s="72" t="s">
        <v>155</v>
      </c>
      <c r="L568" s="73">
        <v>4</v>
      </c>
      <c r="M568" s="74" t="s">
        <v>140</v>
      </c>
      <c r="N568" s="75"/>
      <c r="O568" s="76"/>
      <c r="P568" s="77" t="s">
        <v>141</v>
      </c>
      <c r="Q568" s="78">
        <f>IF(P568="U",R568/1.2,R568)</f>
        <v>70.833333333333343</v>
      </c>
      <c r="R568" s="79">
        <v>85</v>
      </c>
      <c r="S568" s="80"/>
      <c r="T568" s="81"/>
      <c r="U568" s="82">
        <f>T568*Q568</f>
        <v>0</v>
      </c>
      <c r="V568" s="83">
        <f>T568*R568</f>
        <v>0</v>
      </c>
      <c r="W568" s="58"/>
      <c r="X568" s="84"/>
      <c r="Y568" s="85"/>
      <c r="Z568" s="86"/>
      <c r="AA568" s="87"/>
    </row>
    <row r="569" spans="1:27" ht="15.75" customHeight="1">
      <c r="A569" s="63" t="s">
        <v>131</v>
      </c>
      <c r="B569" s="64" t="s">
        <v>132</v>
      </c>
      <c r="C569" s="65" t="s">
        <v>133</v>
      </c>
      <c r="D569" s="66" t="s">
        <v>134</v>
      </c>
      <c r="E569" s="67" t="s">
        <v>135</v>
      </c>
      <c r="F569" s="68"/>
      <c r="G569" s="69" t="s">
        <v>1128</v>
      </c>
      <c r="H569" s="70" t="s">
        <v>1129</v>
      </c>
      <c r="I569" s="67" t="s">
        <v>138</v>
      </c>
      <c r="J569" s="286">
        <v>2021</v>
      </c>
      <c r="K569" s="72" t="s">
        <v>155</v>
      </c>
      <c r="L569" s="73">
        <v>4</v>
      </c>
      <c r="M569" s="74" t="s">
        <v>140</v>
      </c>
      <c r="N569" s="75"/>
      <c r="O569" s="76"/>
      <c r="P569" s="77" t="s">
        <v>141</v>
      </c>
      <c r="Q569" s="78">
        <f>IF(P569="U",R569/1.2,R569)</f>
        <v>66.666666666666671</v>
      </c>
      <c r="R569" s="79">
        <v>80</v>
      </c>
      <c r="S569" s="80"/>
      <c r="T569" s="81"/>
      <c r="U569" s="82">
        <f>T569*Q569</f>
        <v>0</v>
      </c>
      <c r="V569" s="83">
        <f>T569*R569</f>
        <v>0</v>
      </c>
      <c r="W569" s="58"/>
      <c r="X569" s="84"/>
      <c r="Y569" s="85"/>
      <c r="Z569" s="86"/>
      <c r="AA569" s="87"/>
    </row>
    <row r="570" spans="1:27" ht="15.75" customHeight="1">
      <c r="A570" s="63" t="s">
        <v>131</v>
      </c>
      <c r="B570" s="64" t="s">
        <v>132</v>
      </c>
      <c r="C570" s="65" t="s">
        <v>133</v>
      </c>
      <c r="D570" s="66" t="s">
        <v>134</v>
      </c>
      <c r="E570" s="67" t="s">
        <v>135</v>
      </c>
      <c r="F570" s="68"/>
      <c r="G570" s="69" t="s">
        <v>1128</v>
      </c>
      <c r="H570" s="70" t="s">
        <v>1129</v>
      </c>
      <c r="I570" s="67" t="s">
        <v>138</v>
      </c>
      <c r="J570" s="286">
        <v>2021</v>
      </c>
      <c r="K570" s="72" t="s">
        <v>139</v>
      </c>
      <c r="L570" s="73">
        <v>2</v>
      </c>
      <c r="M570" s="74" t="s">
        <v>140</v>
      </c>
      <c r="N570" s="75"/>
      <c r="O570" s="76"/>
      <c r="P570" s="97" t="s">
        <v>141</v>
      </c>
      <c r="Q570" s="78">
        <f>IF(P570="U",R570/1.2,R570)</f>
        <v>141.66666666666669</v>
      </c>
      <c r="R570" s="79">
        <v>170</v>
      </c>
      <c r="S570" s="80"/>
      <c r="T570" s="81"/>
      <c r="U570" s="82">
        <f>T570*Q570</f>
        <v>0</v>
      </c>
      <c r="V570" s="83">
        <f>T570*R570</f>
        <v>0</v>
      </c>
      <c r="W570" s="58"/>
      <c r="X570" s="84"/>
      <c r="Y570" s="85"/>
      <c r="Z570" s="86"/>
      <c r="AA570" s="87"/>
    </row>
    <row r="571" spans="1:27" ht="15.75" customHeight="1">
      <c r="A571" s="63" t="s">
        <v>131</v>
      </c>
      <c r="B571" s="64" t="s">
        <v>132</v>
      </c>
      <c r="C571" s="65" t="s">
        <v>133</v>
      </c>
      <c r="D571" s="66" t="s">
        <v>134</v>
      </c>
      <c r="E571" s="67" t="s">
        <v>135</v>
      </c>
      <c r="F571" s="68"/>
      <c r="G571" s="69" t="s">
        <v>1128</v>
      </c>
      <c r="H571" s="70" t="s">
        <v>1129</v>
      </c>
      <c r="I571" s="67" t="s">
        <v>138</v>
      </c>
      <c r="J571" s="286">
        <v>2022</v>
      </c>
      <c r="K571" s="72" t="s">
        <v>155</v>
      </c>
      <c r="L571" s="73">
        <v>6</v>
      </c>
      <c r="M571" s="74" t="s">
        <v>140</v>
      </c>
      <c r="N571" s="75"/>
      <c r="O571" s="76"/>
      <c r="P571" s="77" t="s">
        <v>141</v>
      </c>
      <c r="Q571" s="78">
        <f>IF(P571="U",R571/1.2,R571)</f>
        <v>66.666666666666671</v>
      </c>
      <c r="R571" s="79">
        <v>80</v>
      </c>
      <c r="S571" s="80"/>
      <c r="T571" s="81"/>
      <c r="U571" s="82">
        <f>T571*Q571</f>
        <v>0</v>
      </c>
      <c r="V571" s="83">
        <f>T571*R571</f>
        <v>0</v>
      </c>
      <c r="W571" s="58"/>
      <c r="X571" s="84"/>
      <c r="Y571" s="85"/>
      <c r="Z571" s="86"/>
      <c r="AA571" s="87"/>
    </row>
    <row r="572" spans="1:27" ht="15.75" customHeight="1">
      <c r="A572" s="63" t="s">
        <v>131</v>
      </c>
      <c r="B572" s="64" t="s">
        <v>132</v>
      </c>
      <c r="C572" s="65" t="s">
        <v>133</v>
      </c>
      <c r="D572" s="66" t="s">
        <v>134</v>
      </c>
      <c r="E572" s="67" t="s">
        <v>135</v>
      </c>
      <c r="F572" s="68"/>
      <c r="G572" s="69" t="s">
        <v>1128</v>
      </c>
      <c r="H572" s="70" t="s">
        <v>1129</v>
      </c>
      <c r="I572" s="67" t="s">
        <v>138</v>
      </c>
      <c r="J572" s="286">
        <v>2022</v>
      </c>
      <c r="K572" s="72" t="s">
        <v>139</v>
      </c>
      <c r="L572" s="73">
        <v>3</v>
      </c>
      <c r="M572" s="74" t="s">
        <v>140</v>
      </c>
      <c r="N572" s="75"/>
      <c r="O572" s="76"/>
      <c r="P572" s="77" t="s">
        <v>141</v>
      </c>
      <c r="Q572" s="78">
        <f>IF(P572="U",R572/1.2,R572)</f>
        <v>141.66666666666669</v>
      </c>
      <c r="R572" s="79">
        <v>170</v>
      </c>
      <c r="S572" s="80"/>
      <c r="T572" s="81"/>
      <c r="U572" s="82">
        <f>T572*Q572</f>
        <v>0</v>
      </c>
      <c r="V572" s="83">
        <f>T572*R572</f>
        <v>0</v>
      </c>
      <c r="W572" s="58"/>
      <c r="X572" s="84"/>
      <c r="Y572" s="85"/>
      <c r="Z572" s="86"/>
      <c r="AA572" s="87"/>
    </row>
    <row r="573" spans="1:27" ht="15.75" customHeight="1">
      <c r="A573" s="63" t="s">
        <v>131</v>
      </c>
      <c r="B573" s="64" t="s">
        <v>177</v>
      </c>
      <c r="C573" s="65" t="s">
        <v>133</v>
      </c>
      <c r="D573" s="66" t="s">
        <v>134</v>
      </c>
      <c r="E573" s="67" t="s">
        <v>135</v>
      </c>
      <c r="F573" s="68"/>
      <c r="G573" s="69" t="s">
        <v>582</v>
      </c>
      <c r="H573" s="70" t="s">
        <v>583</v>
      </c>
      <c r="I573" s="67" t="s">
        <v>263</v>
      </c>
      <c r="J573" s="286">
        <v>2006</v>
      </c>
      <c r="K573" s="72" t="s">
        <v>155</v>
      </c>
      <c r="L573" s="73">
        <v>1</v>
      </c>
      <c r="M573" s="74" t="s">
        <v>140</v>
      </c>
      <c r="N573" s="75"/>
      <c r="O573" s="76"/>
      <c r="P573" s="97" t="s">
        <v>148</v>
      </c>
      <c r="Q573" s="78">
        <f>IF(P573="U",R573/1.2,R573)</f>
        <v>420</v>
      </c>
      <c r="R573" s="79">
        <v>420</v>
      </c>
      <c r="S573" s="80"/>
      <c r="T573" s="81"/>
      <c r="U573" s="82">
        <f>T573*Q573</f>
        <v>0</v>
      </c>
      <c r="V573" s="83">
        <f>T573*R573</f>
        <v>0</v>
      </c>
      <c r="W573" s="58"/>
      <c r="X573" s="84"/>
      <c r="Y573" s="85"/>
      <c r="Z573" s="86"/>
      <c r="AA573" s="87"/>
    </row>
    <row r="574" spans="1:27" ht="15.75" customHeight="1">
      <c r="A574" s="63" t="s">
        <v>131</v>
      </c>
      <c r="B574" s="64" t="s">
        <v>132</v>
      </c>
      <c r="C574" s="65" t="s">
        <v>133</v>
      </c>
      <c r="D574" s="66" t="s">
        <v>134</v>
      </c>
      <c r="E574" s="67" t="s">
        <v>135</v>
      </c>
      <c r="F574" s="68"/>
      <c r="G574" s="69" t="s">
        <v>1544</v>
      </c>
      <c r="H574" s="70" t="s">
        <v>1493</v>
      </c>
      <c r="I574" s="67" t="s">
        <v>138</v>
      </c>
      <c r="J574" s="286">
        <v>1999</v>
      </c>
      <c r="K574" s="72" t="s">
        <v>155</v>
      </c>
      <c r="L574" s="73">
        <v>3</v>
      </c>
      <c r="M574" s="74" t="s">
        <v>140</v>
      </c>
      <c r="N574" s="75"/>
      <c r="O574" s="76"/>
      <c r="P574" s="77" t="s">
        <v>148</v>
      </c>
      <c r="Q574" s="78">
        <f>IF(P574="U",R574/1.2,R574)</f>
        <v>390</v>
      </c>
      <c r="R574" s="79">
        <v>390</v>
      </c>
      <c r="S574" s="80"/>
      <c r="T574" s="81"/>
      <c r="U574" s="82">
        <f>T574*Q574</f>
        <v>0</v>
      </c>
      <c r="V574" s="83">
        <f>T574*R574</f>
        <v>0</v>
      </c>
      <c r="W574" s="58"/>
      <c r="X574" s="84"/>
      <c r="Y574" s="85"/>
      <c r="Z574" s="86"/>
      <c r="AA574" s="87"/>
    </row>
    <row r="575" spans="1:27" ht="15.75" customHeight="1">
      <c r="A575" s="63" t="s">
        <v>131</v>
      </c>
      <c r="B575" s="64" t="s">
        <v>132</v>
      </c>
      <c r="C575" s="65" t="s">
        <v>133</v>
      </c>
      <c r="D575" s="66" t="s">
        <v>134</v>
      </c>
      <c r="E575" s="67" t="s">
        <v>135</v>
      </c>
      <c r="F575" s="68"/>
      <c r="G575" s="69" t="s">
        <v>721</v>
      </c>
      <c r="H575" s="70" t="s">
        <v>722</v>
      </c>
      <c r="I575" s="67" t="s">
        <v>138</v>
      </c>
      <c r="J575" s="286">
        <v>2008</v>
      </c>
      <c r="K575" s="72" t="s">
        <v>155</v>
      </c>
      <c r="L575" s="73">
        <v>1</v>
      </c>
      <c r="M575" s="74" t="s">
        <v>497</v>
      </c>
      <c r="N575" s="75"/>
      <c r="O575" s="76"/>
      <c r="P575" s="77" t="s">
        <v>148</v>
      </c>
      <c r="Q575" s="78">
        <f>IF(P575="U",R575/1.2,R575)</f>
        <v>390</v>
      </c>
      <c r="R575" s="79">
        <v>390</v>
      </c>
      <c r="S575" s="80"/>
      <c r="T575" s="81"/>
      <c r="U575" s="82">
        <f>T575*Q575</f>
        <v>0</v>
      </c>
      <c r="V575" s="83">
        <f>T575*R575</f>
        <v>0</v>
      </c>
      <c r="W575" s="58"/>
      <c r="X575" s="84"/>
      <c r="Y575" s="85"/>
      <c r="Z575" s="86"/>
      <c r="AA575" s="87"/>
    </row>
    <row r="576" spans="1:27" ht="15.75" customHeight="1">
      <c r="A576" s="63" t="s">
        <v>131</v>
      </c>
      <c r="B576" s="64" t="s">
        <v>132</v>
      </c>
      <c r="C576" s="65" t="s">
        <v>133</v>
      </c>
      <c r="D576" s="66" t="s">
        <v>134</v>
      </c>
      <c r="E576" s="67" t="s">
        <v>135</v>
      </c>
      <c r="F576" s="68"/>
      <c r="G576" s="69" t="s">
        <v>721</v>
      </c>
      <c r="H576" s="70" t="s">
        <v>1658</v>
      </c>
      <c r="I576" s="67" t="s">
        <v>138</v>
      </c>
      <c r="J576" s="286">
        <v>2008</v>
      </c>
      <c r="K576" s="72" t="s">
        <v>155</v>
      </c>
      <c r="L576" s="73">
        <v>1</v>
      </c>
      <c r="M576" s="74" t="s">
        <v>140</v>
      </c>
      <c r="N576" s="75"/>
      <c r="O576" s="76"/>
      <c r="P576" s="77" t="s">
        <v>148</v>
      </c>
      <c r="Q576" s="78">
        <f>IF(P576="U",R576/1.2,R576)</f>
        <v>130</v>
      </c>
      <c r="R576" s="79">
        <v>130</v>
      </c>
      <c r="S576" s="80"/>
      <c r="T576" s="81"/>
      <c r="U576" s="82">
        <f>T576*Q576</f>
        <v>0</v>
      </c>
      <c r="V576" s="83">
        <f>T576*R576</f>
        <v>0</v>
      </c>
      <c r="W576" s="58"/>
      <c r="X576" s="84"/>
      <c r="Y576" s="85"/>
      <c r="Z576" s="86"/>
      <c r="AA576" s="87"/>
    </row>
    <row r="577" spans="1:27" ht="15.75" customHeight="1">
      <c r="A577" s="63" t="s">
        <v>131</v>
      </c>
      <c r="B577" s="64" t="s">
        <v>132</v>
      </c>
      <c r="C577" s="65" t="s">
        <v>133</v>
      </c>
      <c r="D577" s="66" t="s">
        <v>134</v>
      </c>
      <c r="E577" s="67" t="s">
        <v>135</v>
      </c>
      <c r="F577" s="68"/>
      <c r="G577" s="69" t="s">
        <v>721</v>
      </c>
      <c r="H577" s="70" t="s">
        <v>715</v>
      </c>
      <c r="I577" s="67" t="s">
        <v>138</v>
      </c>
      <c r="J577" s="286">
        <v>2007</v>
      </c>
      <c r="K577" s="72" t="s">
        <v>155</v>
      </c>
      <c r="L577" s="73">
        <v>1</v>
      </c>
      <c r="M577" s="74" t="s">
        <v>497</v>
      </c>
      <c r="N577" s="75"/>
      <c r="O577" s="76"/>
      <c r="P577" s="77" t="s">
        <v>148</v>
      </c>
      <c r="Q577" s="78">
        <f>IF(P577="U",R577/1.2,R577)</f>
        <v>690</v>
      </c>
      <c r="R577" s="79">
        <v>690</v>
      </c>
      <c r="S577" s="80"/>
      <c r="T577" s="81"/>
      <c r="U577" s="82">
        <f>T577*Q577</f>
        <v>0</v>
      </c>
      <c r="V577" s="83">
        <f>T577*R577</f>
        <v>0</v>
      </c>
      <c r="W577" s="58"/>
      <c r="X577" s="84"/>
      <c r="Y577" s="85"/>
      <c r="Z577" s="86"/>
      <c r="AA577" s="87"/>
    </row>
    <row r="578" spans="1:27" ht="15.75" customHeight="1">
      <c r="A578" s="63" t="s">
        <v>131</v>
      </c>
      <c r="B578" s="64" t="s">
        <v>177</v>
      </c>
      <c r="C578" s="65" t="s">
        <v>133</v>
      </c>
      <c r="D578" s="66" t="s">
        <v>134</v>
      </c>
      <c r="E578" s="67" t="s">
        <v>135</v>
      </c>
      <c r="F578" s="68"/>
      <c r="G578" s="69" t="s">
        <v>723</v>
      </c>
      <c r="H578" s="70" t="s">
        <v>724</v>
      </c>
      <c r="I578" s="67" t="s">
        <v>263</v>
      </c>
      <c r="J578" s="286">
        <v>2011</v>
      </c>
      <c r="K578" s="72" t="s">
        <v>155</v>
      </c>
      <c r="L578" s="73">
        <v>2</v>
      </c>
      <c r="M578" s="74" t="s">
        <v>140</v>
      </c>
      <c r="N578" s="75"/>
      <c r="O578" s="76"/>
      <c r="P578" s="77" t="s">
        <v>148</v>
      </c>
      <c r="Q578" s="78">
        <f>IF(P578="U",R578/1.2,R578)</f>
        <v>90</v>
      </c>
      <c r="R578" s="79">
        <v>90</v>
      </c>
      <c r="S578" s="80"/>
      <c r="T578" s="81"/>
      <c r="U578" s="82">
        <f>T578*Q578</f>
        <v>0</v>
      </c>
      <c r="V578" s="83">
        <f>T578*R578</f>
        <v>0</v>
      </c>
      <c r="W578" s="58"/>
      <c r="X578" s="84"/>
      <c r="Y578" s="85"/>
      <c r="Z578" s="86"/>
      <c r="AA578" s="87"/>
    </row>
    <row r="579" spans="1:27" ht="15.75" customHeight="1">
      <c r="A579" s="63" t="s">
        <v>131</v>
      </c>
      <c r="B579" s="64" t="s">
        <v>132</v>
      </c>
      <c r="C579" s="65" t="s">
        <v>133</v>
      </c>
      <c r="D579" s="66" t="s">
        <v>134</v>
      </c>
      <c r="E579" s="67" t="s">
        <v>135</v>
      </c>
      <c r="F579" s="68"/>
      <c r="G579" s="69" t="s">
        <v>269</v>
      </c>
      <c r="H579" s="70" t="s">
        <v>270</v>
      </c>
      <c r="I579" s="67" t="s">
        <v>138</v>
      </c>
      <c r="J579" s="286">
        <v>2012</v>
      </c>
      <c r="K579" s="72" t="s">
        <v>155</v>
      </c>
      <c r="L579" s="73">
        <v>4</v>
      </c>
      <c r="M579" s="74" t="s">
        <v>147</v>
      </c>
      <c r="N579" s="75"/>
      <c r="O579" s="76"/>
      <c r="P579" s="77" t="s">
        <v>148</v>
      </c>
      <c r="Q579" s="78">
        <f>IF(P579="U",R579/1.2,R579)</f>
        <v>100</v>
      </c>
      <c r="R579" s="79">
        <v>100</v>
      </c>
      <c r="S579" s="80"/>
      <c r="T579" s="81"/>
      <c r="U579" s="82">
        <f>T579*Q579</f>
        <v>0</v>
      </c>
      <c r="V579" s="83">
        <f>T579*R579</f>
        <v>0</v>
      </c>
      <c r="W579" s="58"/>
      <c r="X579" s="84"/>
      <c r="Y579" s="85"/>
      <c r="Z579" s="86"/>
      <c r="AA579" s="87"/>
    </row>
    <row r="580" spans="1:27" ht="15.75" customHeight="1">
      <c r="A580" s="63" t="s">
        <v>131</v>
      </c>
      <c r="B580" s="64" t="s">
        <v>132</v>
      </c>
      <c r="C580" s="65" t="s">
        <v>133</v>
      </c>
      <c r="D580" s="66" t="s">
        <v>134</v>
      </c>
      <c r="E580" s="67" t="s">
        <v>135</v>
      </c>
      <c r="F580" s="68"/>
      <c r="G580" s="69" t="s">
        <v>269</v>
      </c>
      <c r="H580" s="70" t="s">
        <v>923</v>
      </c>
      <c r="I580" s="67" t="s">
        <v>138</v>
      </c>
      <c r="J580" s="286">
        <v>1997</v>
      </c>
      <c r="K580" s="72" t="s">
        <v>155</v>
      </c>
      <c r="L580" s="73">
        <v>1</v>
      </c>
      <c r="M580" s="74" t="s">
        <v>708</v>
      </c>
      <c r="N580" s="75"/>
      <c r="O580" s="76" t="s">
        <v>256</v>
      </c>
      <c r="P580" s="77" t="s">
        <v>148</v>
      </c>
      <c r="Q580" s="78">
        <f>IF(P580="U",R580/1.2,R580)</f>
        <v>3500</v>
      </c>
      <c r="R580" s="79">
        <v>3500</v>
      </c>
      <c r="S580" s="80"/>
      <c r="T580" s="81"/>
      <c r="U580" s="82">
        <f>T580*Q580</f>
        <v>0</v>
      </c>
      <c r="V580" s="83">
        <f>T580*R580</f>
        <v>0</v>
      </c>
      <c r="W580" s="58"/>
      <c r="X580" s="84"/>
      <c r="Y580" s="85"/>
      <c r="Z580" s="86"/>
      <c r="AA580" s="87"/>
    </row>
    <row r="581" spans="1:27" ht="15.75" customHeight="1">
      <c r="A581" s="63" t="s">
        <v>131</v>
      </c>
      <c r="B581" s="64" t="s">
        <v>132</v>
      </c>
      <c r="C581" s="65" t="s">
        <v>133</v>
      </c>
      <c r="D581" s="66" t="s">
        <v>134</v>
      </c>
      <c r="E581" s="67" t="s">
        <v>135</v>
      </c>
      <c r="F581" s="68"/>
      <c r="G581" s="69" t="s">
        <v>269</v>
      </c>
      <c r="H581" s="70" t="s">
        <v>923</v>
      </c>
      <c r="I581" s="67" t="s">
        <v>138</v>
      </c>
      <c r="J581" s="286">
        <v>2017</v>
      </c>
      <c r="K581" s="72" t="s">
        <v>155</v>
      </c>
      <c r="L581" s="73">
        <v>1</v>
      </c>
      <c r="M581" s="74" t="s">
        <v>140</v>
      </c>
      <c r="N581" s="75"/>
      <c r="O581" s="76"/>
      <c r="P581" s="77" t="s">
        <v>141</v>
      </c>
      <c r="Q581" s="78">
        <f>IF(P581="U",R581/1.2,R581)</f>
        <v>2000</v>
      </c>
      <c r="R581" s="79">
        <v>2400</v>
      </c>
      <c r="S581" s="80"/>
      <c r="T581" s="81"/>
      <c r="U581" s="82">
        <f>T581*Q581</f>
        <v>0</v>
      </c>
      <c r="V581" s="83">
        <f>T581*R581</f>
        <v>0</v>
      </c>
      <c r="W581" s="58"/>
      <c r="X581" s="84"/>
      <c r="Y581" s="85"/>
      <c r="Z581" s="86"/>
      <c r="AA581" s="87"/>
    </row>
    <row r="582" spans="1:27" ht="15.75" customHeight="1">
      <c r="A582" s="63" t="s">
        <v>131</v>
      </c>
      <c r="B582" s="64" t="s">
        <v>132</v>
      </c>
      <c r="C582" s="65" t="s">
        <v>133</v>
      </c>
      <c r="D582" s="66" t="s">
        <v>134</v>
      </c>
      <c r="E582" s="67" t="s">
        <v>135</v>
      </c>
      <c r="F582" s="68"/>
      <c r="G582" s="69" t="s">
        <v>269</v>
      </c>
      <c r="H582" s="70" t="s">
        <v>923</v>
      </c>
      <c r="I582" s="67" t="s">
        <v>138</v>
      </c>
      <c r="J582" s="286">
        <v>2018</v>
      </c>
      <c r="K582" s="72" t="s">
        <v>155</v>
      </c>
      <c r="L582" s="73">
        <v>2</v>
      </c>
      <c r="M582" s="74" t="s">
        <v>140</v>
      </c>
      <c r="N582" s="75"/>
      <c r="O582" s="76"/>
      <c r="P582" s="77" t="s">
        <v>148</v>
      </c>
      <c r="Q582" s="78">
        <f>IF(P582="U",R582/1.2,R582)</f>
        <v>2400</v>
      </c>
      <c r="R582" s="79">
        <v>2400</v>
      </c>
      <c r="S582" s="80"/>
      <c r="T582" s="81"/>
      <c r="U582" s="82">
        <f>T582*Q582</f>
        <v>0</v>
      </c>
      <c r="V582" s="83">
        <f>T582*R582</f>
        <v>0</v>
      </c>
      <c r="W582" s="58"/>
      <c r="X582" s="84"/>
      <c r="Y582" s="85"/>
      <c r="Z582" s="86"/>
      <c r="AA582" s="87"/>
    </row>
    <row r="583" spans="1:27" ht="15.75" customHeight="1">
      <c r="A583" s="63" t="s">
        <v>131</v>
      </c>
      <c r="B583" s="64" t="s">
        <v>132</v>
      </c>
      <c r="C583" s="65" t="s">
        <v>133</v>
      </c>
      <c r="D583" s="66" t="s">
        <v>134</v>
      </c>
      <c r="E583" s="67" t="s">
        <v>135</v>
      </c>
      <c r="F583" s="68"/>
      <c r="G583" s="69" t="s">
        <v>269</v>
      </c>
      <c r="H583" s="70" t="s">
        <v>923</v>
      </c>
      <c r="I583" s="67" t="s">
        <v>138</v>
      </c>
      <c r="J583" s="286">
        <v>2019</v>
      </c>
      <c r="K583" s="72" t="s">
        <v>155</v>
      </c>
      <c r="L583" s="73">
        <v>1</v>
      </c>
      <c r="M583" s="74" t="s">
        <v>140</v>
      </c>
      <c r="N583" s="75"/>
      <c r="O583" s="76"/>
      <c r="P583" s="77" t="s">
        <v>141</v>
      </c>
      <c r="Q583" s="78">
        <f>IF(P583="U",R583/1.2,R583)</f>
        <v>2333.3333333333335</v>
      </c>
      <c r="R583" s="79">
        <v>2800</v>
      </c>
      <c r="S583" s="80"/>
      <c r="T583" s="81"/>
      <c r="U583" s="82">
        <f>T583*Q583</f>
        <v>0</v>
      </c>
      <c r="V583" s="83">
        <f>T583*R583</f>
        <v>0</v>
      </c>
      <c r="W583" s="58"/>
      <c r="X583" s="84"/>
      <c r="Y583" s="85"/>
      <c r="Z583" s="86"/>
      <c r="AA583" s="87"/>
    </row>
    <row r="584" spans="1:27" ht="15.75" customHeight="1">
      <c r="A584" s="63" t="s">
        <v>131</v>
      </c>
      <c r="B584" s="64" t="s">
        <v>177</v>
      </c>
      <c r="C584" s="65" t="s">
        <v>133</v>
      </c>
      <c r="D584" s="66" t="s">
        <v>134</v>
      </c>
      <c r="E584" s="67" t="s">
        <v>135</v>
      </c>
      <c r="F584" s="68"/>
      <c r="G584" s="69" t="s">
        <v>1314</v>
      </c>
      <c r="H584" s="70" t="s">
        <v>718</v>
      </c>
      <c r="I584" s="67" t="s">
        <v>263</v>
      </c>
      <c r="J584" s="286">
        <v>1996</v>
      </c>
      <c r="K584" s="72" t="s">
        <v>155</v>
      </c>
      <c r="L584" s="73">
        <v>1</v>
      </c>
      <c r="M584" s="74" t="s">
        <v>708</v>
      </c>
      <c r="N584" s="75"/>
      <c r="O584" s="76" t="s">
        <v>360</v>
      </c>
      <c r="P584" s="77" t="s">
        <v>148</v>
      </c>
      <c r="Q584" s="78">
        <f>IF(P584="U",R584/1.2,R584)</f>
        <v>500</v>
      </c>
      <c r="R584" s="79">
        <v>500</v>
      </c>
      <c r="S584" s="80"/>
      <c r="T584" s="81"/>
      <c r="U584" s="82">
        <f>T584*Q584</f>
        <v>0</v>
      </c>
      <c r="V584" s="83">
        <f>T584*R584</f>
        <v>0</v>
      </c>
      <c r="W584" s="58"/>
      <c r="X584" s="84"/>
      <c r="Y584" s="85"/>
      <c r="Z584" s="86"/>
      <c r="AA584" s="87"/>
    </row>
    <row r="585" spans="1:27" ht="15.75" customHeight="1">
      <c r="A585" s="63" t="s">
        <v>131</v>
      </c>
      <c r="B585" s="64" t="s">
        <v>132</v>
      </c>
      <c r="C585" s="65" t="s">
        <v>133</v>
      </c>
      <c r="D585" s="66" t="s">
        <v>134</v>
      </c>
      <c r="E585" s="67" t="s">
        <v>135</v>
      </c>
      <c r="F585" s="68"/>
      <c r="G585" s="69" t="s">
        <v>969</v>
      </c>
      <c r="H585" s="70" t="s">
        <v>970</v>
      </c>
      <c r="I585" s="67" t="s">
        <v>138</v>
      </c>
      <c r="J585" s="286">
        <v>2019</v>
      </c>
      <c r="K585" s="72" t="s">
        <v>155</v>
      </c>
      <c r="L585" s="73">
        <v>1</v>
      </c>
      <c r="M585" s="74" t="s">
        <v>140</v>
      </c>
      <c r="N585" s="75"/>
      <c r="O585" s="76"/>
      <c r="P585" s="97" t="s">
        <v>148</v>
      </c>
      <c r="Q585" s="78">
        <f>IF(P585="U",R585/1.2,R585)</f>
        <v>80</v>
      </c>
      <c r="R585" s="79">
        <v>80</v>
      </c>
      <c r="S585" s="80"/>
      <c r="T585" s="81"/>
      <c r="U585" s="82">
        <f>T585*Q585</f>
        <v>0</v>
      </c>
      <c r="V585" s="83">
        <f>T585*R585</f>
        <v>0</v>
      </c>
      <c r="W585" s="58"/>
      <c r="X585" s="84"/>
      <c r="Y585" s="85"/>
      <c r="Z585" s="86"/>
      <c r="AA585" s="87"/>
    </row>
    <row r="586" spans="1:27" ht="15.75" customHeight="1">
      <c r="A586" s="63" t="s">
        <v>131</v>
      </c>
      <c r="B586" s="64" t="s">
        <v>177</v>
      </c>
      <c r="C586" s="65" t="s">
        <v>133</v>
      </c>
      <c r="D586" s="66" t="s">
        <v>134</v>
      </c>
      <c r="E586" s="67" t="s">
        <v>135</v>
      </c>
      <c r="F586" s="68"/>
      <c r="G586" s="69" t="s">
        <v>1722</v>
      </c>
      <c r="H586" s="70" t="s">
        <v>1723</v>
      </c>
      <c r="I586" s="67" t="s">
        <v>263</v>
      </c>
      <c r="J586" s="286">
        <v>2023</v>
      </c>
      <c r="K586" s="72" t="s">
        <v>155</v>
      </c>
      <c r="L586" s="73">
        <v>1</v>
      </c>
      <c r="M586" s="74" t="s">
        <v>140</v>
      </c>
      <c r="N586" s="75"/>
      <c r="O586" s="76"/>
      <c r="P586" s="77" t="s">
        <v>148</v>
      </c>
      <c r="Q586" s="78">
        <f>IF(P586="U",R586/1.2,R586)</f>
        <v>180</v>
      </c>
      <c r="R586" s="79">
        <v>180</v>
      </c>
      <c r="S586" s="80"/>
      <c r="T586" s="81"/>
      <c r="U586" s="82">
        <f>T586*Q586</f>
        <v>0</v>
      </c>
      <c r="V586" s="83">
        <f>T586*R586</f>
        <v>0</v>
      </c>
      <c r="W586" s="58"/>
      <c r="X586" s="84"/>
      <c r="Y586" s="85"/>
      <c r="Z586" s="86"/>
      <c r="AA586" s="87"/>
    </row>
    <row r="587" spans="1:27" ht="15.75" customHeight="1">
      <c r="A587" s="63" t="s">
        <v>131</v>
      </c>
      <c r="B587" s="64" t="s">
        <v>132</v>
      </c>
      <c r="C587" s="65" t="s">
        <v>133</v>
      </c>
      <c r="D587" s="66" t="s">
        <v>134</v>
      </c>
      <c r="E587" s="67" t="s">
        <v>135</v>
      </c>
      <c r="F587" s="68"/>
      <c r="G587" s="69" t="s">
        <v>1320</v>
      </c>
      <c r="H587" s="70" t="s">
        <v>503</v>
      </c>
      <c r="I587" s="67" t="s">
        <v>138</v>
      </c>
      <c r="J587" s="286">
        <v>2018</v>
      </c>
      <c r="K587" s="72" t="s">
        <v>155</v>
      </c>
      <c r="L587" s="73">
        <v>2</v>
      </c>
      <c r="M587" s="74" t="s">
        <v>140</v>
      </c>
      <c r="N587" s="75"/>
      <c r="O587" s="76"/>
      <c r="P587" s="97" t="s">
        <v>141</v>
      </c>
      <c r="Q587" s="78">
        <f>IF(P587="U",R587/1.2,R587)</f>
        <v>1333.3333333333335</v>
      </c>
      <c r="R587" s="79">
        <v>1600</v>
      </c>
      <c r="S587" s="80"/>
      <c r="T587" s="81"/>
      <c r="U587" s="82">
        <f>T587*Q587</f>
        <v>0</v>
      </c>
      <c r="V587" s="83">
        <f>T587*R587</f>
        <v>0</v>
      </c>
      <c r="W587" s="58"/>
      <c r="X587" s="84"/>
      <c r="Y587" s="85"/>
      <c r="Z587" s="86"/>
      <c r="AA587" s="87"/>
    </row>
    <row r="588" spans="1:27" ht="15.75" customHeight="1">
      <c r="A588" s="63" t="s">
        <v>131</v>
      </c>
      <c r="B588" s="64" t="s">
        <v>132</v>
      </c>
      <c r="C588" s="65" t="s">
        <v>133</v>
      </c>
      <c r="D588" s="66" t="s">
        <v>134</v>
      </c>
      <c r="E588" s="67" t="s">
        <v>135</v>
      </c>
      <c r="F588" s="68"/>
      <c r="G588" s="69" t="s">
        <v>1320</v>
      </c>
      <c r="H588" s="70" t="s">
        <v>1323</v>
      </c>
      <c r="I588" s="67" t="s">
        <v>138</v>
      </c>
      <c r="J588" s="286">
        <v>2020</v>
      </c>
      <c r="K588" s="72" t="s">
        <v>155</v>
      </c>
      <c r="L588" s="73">
        <v>6</v>
      </c>
      <c r="M588" s="74" t="s">
        <v>140</v>
      </c>
      <c r="N588" s="75"/>
      <c r="O588" s="76"/>
      <c r="P588" s="97" t="s">
        <v>141</v>
      </c>
      <c r="Q588" s="78">
        <f>IF(P588="U",R588/1.2,R588)</f>
        <v>600</v>
      </c>
      <c r="R588" s="79">
        <v>720</v>
      </c>
      <c r="S588" s="80"/>
      <c r="T588" s="81"/>
      <c r="U588" s="82">
        <f>T588*Q588</f>
        <v>0</v>
      </c>
      <c r="V588" s="83">
        <f>T588*R588</f>
        <v>0</v>
      </c>
      <c r="W588" s="58"/>
      <c r="X588" s="84"/>
      <c r="Y588" s="85"/>
      <c r="Z588" s="86"/>
      <c r="AA588" s="87"/>
    </row>
    <row r="589" spans="1:27" ht="15.75" customHeight="1">
      <c r="A589" s="63" t="s">
        <v>131</v>
      </c>
      <c r="B589" s="64" t="s">
        <v>132</v>
      </c>
      <c r="C589" s="65" t="s">
        <v>133</v>
      </c>
      <c r="D589" s="66" t="s">
        <v>134</v>
      </c>
      <c r="E589" s="67" t="s">
        <v>135</v>
      </c>
      <c r="F589" s="68"/>
      <c r="G589" s="69" t="s">
        <v>1320</v>
      </c>
      <c r="H589" s="70" t="s">
        <v>1322</v>
      </c>
      <c r="I589" s="67" t="s">
        <v>138</v>
      </c>
      <c r="J589" s="286">
        <v>2020</v>
      </c>
      <c r="K589" s="72" t="s">
        <v>155</v>
      </c>
      <c r="L589" s="73">
        <v>2</v>
      </c>
      <c r="M589" s="74" t="s">
        <v>140</v>
      </c>
      <c r="N589" s="75"/>
      <c r="O589" s="76"/>
      <c r="P589" s="97" t="s">
        <v>141</v>
      </c>
      <c r="Q589" s="78">
        <f>IF(P589="U",R589/1.2,R589)</f>
        <v>450</v>
      </c>
      <c r="R589" s="79">
        <v>540</v>
      </c>
      <c r="S589" s="80"/>
      <c r="T589" s="81"/>
      <c r="U589" s="82">
        <f>T589*Q589</f>
        <v>0</v>
      </c>
      <c r="V589" s="83">
        <f>T589*R589</f>
        <v>0</v>
      </c>
      <c r="W589" s="58"/>
      <c r="X589" s="84"/>
      <c r="Y589" s="85"/>
      <c r="Z589" s="86"/>
      <c r="AA589" s="87"/>
    </row>
    <row r="590" spans="1:27" ht="15.75" customHeight="1">
      <c r="A590" s="63" t="s">
        <v>131</v>
      </c>
      <c r="B590" s="64" t="s">
        <v>132</v>
      </c>
      <c r="C590" s="65" t="s">
        <v>133</v>
      </c>
      <c r="D590" s="66" t="s">
        <v>134</v>
      </c>
      <c r="E590" s="67" t="s">
        <v>135</v>
      </c>
      <c r="F590" s="68"/>
      <c r="G590" s="69" t="s">
        <v>1320</v>
      </c>
      <c r="H590" s="70" t="s">
        <v>1321</v>
      </c>
      <c r="I590" s="67" t="s">
        <v>138</v>
      </c>
      <c r="J590" s="286">
        <v>2020</v>
      </c>
      <c r="K590" s="72" t="s">
        <v>155</v>
      </c>
      <c r="L590" s="73">
        <v>12</v>
      </c>
      <c r="M590" s="74" t="s">
        <v>140</v>
      </c>
      <c r="N590" s="75"/>
      <c r="O590" s="76"/>
      <c r="P590" s="97" t="s">
        <v>141</v>
      </c>
      <c r="Q590" s="78">
        <f>IF(P590="U",R590/1.2,R590)</f>
        <v>625</v>
      </c>
      <c r="R590" s="79">
        <v>750</v>
      </c>
      <c r="S590" s="80"/>
      <c r="T590" s="81"/>
      <c r="U590" s="82">
        <f>T590*Q590</f>
        <v>0</v>
      </c>
      <c r="V590" s="83">
        <f>T590*R590</f>
        <v>0</v>
      </c>
      <c r="W590" s="58"/>
      <c r="X590" s="84"/>
      <c r="Y590" s="85"/>
      <c r="Z590" s="86"/>
      <c r="AA590" s="87"/>
    </row>
    <row r="591" spans="1:27" ht="15.75" customHeight="1">
      <c r="A591" s="63" t="s">
        <v>131</v>
      </c>
      <c r="B591" s="64" t="s">
        <v>132</v>
      </c>
      <c r="C591" s="65" t="s">
        <v>133</v>
      </c>
      <c r="D591" s="66" t="s">
        <v>134</v>
      </c>
      <c r="E591" s="67" t="s">
        <v>135</v>
      </c>
      <c r="F591" s="68"/>
      <c r="G591" s="69" t="s">
        <v>1320</v>
      </c>
      <c r="H591" s="70" t="s">
        <v>1325</v>
      </c>
      <c r="I591" s="67" t="s">
        <v>138</v>
      </c>
      <c r="J591" s="286">
        <v>2019</v>
      </c>
      <c r="K591" s="72" t="s">
        <v>155</v>
      </c>
      <c r="L591" s="73">
        <v>1</v>
      </c>
      <c r="M591" s="74" t="s">
        <v>140</v>
      </c>
      <c r="N591" s="75"/>
      <c r="O591" s="76"/>
      <c r="P591" s="97" t="s">
        <v>148</v>
      </c>
      <c r="Q591" s="78">
        <f>IF(P591="U",R591/1.2,R591)</f>
        <v>550</v>
      </c>
      <c r="R591" s="79">
        <v>550</v>
      </c>
      <c r="S591" s="80"/>
      <c r="T591" s="81"/>
      <c r="U591" s="82">
        <f>T591*Q591</f>
        <v>0</v>
      </c>
      <c r="V591" s="83">
        <f>T591*R591</f>
        <v>0</v>
      </c>
      <c r="W591" s="58"/>
      <c r="X591" s="84"/>
      <c r="Y591" s="85"/>
      <c r="Z591" s="86"/>
      <c r="AA591" s="87"/>
    </row>
    <row r="592" spans="1:27" ht="15.75" customHeight="1">
      <c r="A592" s="63" t="s">
        <v>131</v>
      </c>
      <c r="B592" s="64" t="s">
        <v>132</v>
      </c>
      <c r="C592" s="65" t="s">
        <v>133</v>
      </c>
      <c r="D592" s="66" t="s">
        <v>134</v>
      </c>
      <c r="E592" s="67" t="s">
        <v>135</v>
      </c>
      <c r="F592" s="68"/>
      <c r="G592" s="69" t="s">
        <v>1347</v>
      </c>
      <c r="H592" s="70" t="s">
        <v>252</v>
      </c>
      <c r="I592" s="67" t="s">
        <v>138</v>
      </c>
      <c r="J592" s="286">
        <v>1991</v>
      </c>
      <c r="K592" s="72" t="s">
        <v>155</v>
      </c>
      <c r="L592" s="73">
        <v>1</v>
      </c>
      <c r="M592" s="74" t="s">
        <v>1255</v>
      </c>
      <c r="N592" s="75"/>
      <c r="O592" s="76" t="s">
        <v>256</v>
      </c>
      <c r="P592" s="97" t="s">
        <v>148</v>
      </c>
      <c r="Q592" s="78">
        <f>IF(P592="U",R592/1.2,R592)</f>
        <v>3750</v>
      </c>
      <c r="R592" s="79">
        <v>3750</v>
      </c>
      <c r="S592" s="80"/>
      <c r="T592" s="81"/>
      <c r="U592" s="82">
        <f>T592*Q592</f>
        <v>0</v>
      </c>
      <c r="V592" s="83">
        <f>T592*R592</f>
        <v>0</v>
      </c>
      <c r="W592" s="58"/>
      <c r="X592" s="84"/>
      <c r="Y592" s="85"/>
      <c r="Z592" s="86"/>
      <c r="AA592" s="87"/>
    </row>
    <row r="593" spans="1:27" ht="15.75" customHeight="1">
      <c r="A593" s="63" t="s">
        <v>131</v>
      </c>
      <c r="B593" s="64" t="s">
        <v>177</v>
      </c>
      <c r="C593" s="65" t="s">
        <v>133</v>
      </c>
      <c r="D593" s="66" t="s">
        <v>134</v>
      </c>
      <c r="E593" s="67" t="s">
        <v>135</v>
      </c>
      <c r="F593" s="68"/>
      <c r="G593" s="69" t="s">
        <v>397</v>
      </c>
      <c r="H593" s="70" t="s">
        <v>1530</v>
      </c>
      <c r="I593" s="67" t="s">
        <v>816</v>
      </c>
      <c r="J593" s="286">
        <v>2023</v>
      </c>
      <c r="K593" s="72" t="s">
        <v>139</v>
      </c>
      <c r="L593" s="73">
        <v>3</v>
      </c>
      <c r="M593" s="74" t="s">
        <v>140</v>
      </c>
      <c r="N593" s="75"/>
      <c r="O593" s="76"/>
      <c r="P593" s="77" t="s">
        <v>141</v>
      </c>
      <c r="Q593" s="78">
        <f>IF(P593="U",R593/1.2,R593)</f>
        <v>55</v>
      </c>
      <c r="R593" s="79">
        <v>66</v>
      </c>
      <c r="S593" s="80"/>
      <c r="T593" s="81"/>
      <c r="U593" s="82">
        <f>T593*Q593</f>
        <v>0</v>
      </c>
      <c r="V593" s="83">
        <f>T593*R593</f>
        <v>0</v>
      </c>
      <c r="W593" s="58"/>
      <c r="X593" s="84"/>
      <c r="Y593" s="85"/>
      <c r="Z593" s="86"/>
      <c r="AA593" s="87"/>
    </row>
    <row r="594" spans="1:27" ht="15.75" customHeight="1">
      <c r="A594" s="63" t="s">
        <v>131</v>
      </c>
      <c r="B594" s="64" t="s">
        <v>177</v>
      </c>
      <c r="C594" s="65" t="s">
        <v>133</v>
      </c>
      <c r="D594" s="66" t="s">
        <v>134</v>
      </c>
      <c r="E594" s="67" t="s">
        <v>135</v>
      </c>
      <c r="F594" s="68"/>
      <c r="G594" s="69" t="s">
        <v>397</v>
      </c>
      <c r="H594" s="70" t="s">
        <v>805</v>
      </c>
      <c r="I594" s="67" t="s">
        <v>263</v>
      </c>
      <c r="J594" s="286">
        <v>2023</v>
      </c>
      <c r="K594" s="72" t="s">
        <v>155</v>
      </c>
      <c r="L594" s="73">
        <v>24</v>
      </c>
      <c r="M594" s="74" t="s">
        <v>140</v>
      </c>
      <c r="N594" s="75"/>
      <c r="O594" s="76"/>
      <c r="P594" s="77" t="s">
        <v>141</v>
      </c>
      <c r="Q594" s="78">
        <f>IF(P594="U",R594/1.2,R594)</f>
        <v>32.5</v>
      </c>
      <c r="R594" s="79">
        <v>39</v>
      </c>
      <c r="S594" s="80"/>
      <c r="T594" s="81"/>
      <c r="U594" s="82">
        <f>T594*Q594</f>
        <v>0</v>
      </c>
      <c r="V594" s="83">
        <f>T594*R594</f>
        <v>0</v>
      </c>
      <c r="W594" s="58"/>
      <c r="X594" s="84"/>
      <c r="Y594" s="85"/>
      <c r="Z594" s="86"/>
      <c r="AA594" s="87"/>
    </row>
    <row r="595" spans="1:27" ht="15.75" customHeight="1">
      <c r="A595" s="63" t="s">
        <v>131</v>
      </c>
      <c r="B595" s="64" t="s">
        <v>177</v>
      </c>
      <c r="C595" s="65" t="s">
        <v>133</v>
      </c>
      <c r="D595" s="66" t="s">
        <v>134</v>
      </c>
      <c r="E595" s="67" t="s">
        <v>135</v>
      </c>
      <c r="F595" s="68"/>
      <c r="G595" s="69" t="s">
        <v>397</v>
      </c>
      <c r="H595" s="70" t="s">
        <v>806</v>
      </c>
      <c r="I595" s="67" t="s">
        <v>263</v>
      </c>
      <c r="J595" s="286">
        <v>2023</v>
      </c>
      <c r="K595" s="72" t="s">
        <v>155</v>
      </c>
      <c r="L595" s="73">
        <v>13</v>
      </c>
      <c r="M595" s="74" t="s">
        <v>140</v>
      </c>
      <c r="N595" s="75"/>
      <c r="O595" s="76"/>
      <c r="P595" s="97" t="s">
        <v>141</v>
      </c>
      <c r="Q595" s="78">
        <f>IF(P595="U",R595/1.2,R595)</f>
        <v>33.333333333333336</v>
      </c>
      <c r="R595" s="79">
        <v>40</v>
      </c>
      <c r="S595" s="80"/>
      <c r="T595" s="81"/>
      <c r="U595" s="82">
        <f>T595*Q595</f>
        <v>0</v>
      </c>
      <c r="V595" s="83">
        <f>T595*R595</f>
        <v>0</v>
      </c>
      <c r="W595" s="58"/>
      <c r="X595" s="84"/>
      <c r="Y595" s="85"/>
      <c r="Z595" s="86"/>
      <c r="AA595" s="87"/>
    </row>
    <row r="596" spans="1:27" ht="15.75" customHeight="1">
      <c r="A596" s="63" t="s">
        <v>131</v>
      </c>
      <c r="B596" s="64" t="s">
        <v>177</v>
      </c>
      <c r="C596" s="65" t="s">
        <v>133</v>
      </c>
      <c r="D596" s="66" t="s">
        <v>134</v>
      </c>
      <c r="E596" s="67" t="s">
        <v>135</v>
      </c>
      <c r="F596" s="68"/>
      <c r="G596" s="69" t="s">
        <v>397</v>
      </c>
      <c r="H596" s="70" t="s">
        <v>807</v>
      </c>
      <c r="I596" s="67" t="s">
        <v>263</v>
      </c>
      <c r="J596" s="286">
        <v>2023</v>
      </c>
      <c r="K596" s="72" t="s">
        <v>155</v>
      </c>
      <c r="L596" s="73">
        <v>24</v>
      </c>
      <c r="M596" s="74" t="s">
        <v>140</v>
      </c>
      <c r="N596" s="75"/>
      <c r="O596" s="76"/>
      <c r="P596" s="97" t="s">
        <v>141</v>
      </c>
      <c r="Q596" s="78">
        <f>IF(P596="U",R596/1.2,R596)</f>
        <v>35.833333333333336</v>
      </c>
      <c r="R596" s="79">
        <v>43</v>
      </c>
      <c r="S596" s="80"/>
      <c r="T596" s="81"/>
      <c r="U596" s="82">
        <f>T596*Q596</f>
        <v>0</v>
      </c>
      <c r="V596" s="83">
        <f>T596*R596</f>
        <v>0</v>
      </c>
      <c r="W596" s="58"/>
      <c r="X596" s="84"/>
      <c r="Y596" s="85"/>
      <c r="Z596" s="86"/>
      <c r="AA596" s="87"/>
    </row>
    <row r="597" spans="1:27" ht="15.75" customHeight="1">
      <c r="A597" s="63" t="s">
        <v>131</v>
      </c>
      <c r="B597" s="64" t="s">
        <v>177</v>
      </c>
      <c r="C597" s="65" t="s">
        <v>133</v>
      </c>
      <c r="D597" s="66" t="s">
        <v>134</v>
      </c>
      <c r="E597" s="67" t="s">
        <v>135</v>
      </c>
      <c r="F597" s="68"/>
      <c r="G597" s="69" t="s">
        <v>397</v>
      </c>
      <c r="H597" s="70" t="s">
        <v>807</v>
      </c>
      <c r="I597" s="67" t="s">
        <v>263</v>
      </c>
      <c r="J597" s="286">
        <v>2023</v>
      </c>
      <c r="K597" s="72" t="s">
        <v>139</v>
      </c>
      <c r="L597" s="73">
        <v>6</v>
      </c>
      <c r="M597" s="74" t="s">
        <v>140</v>
      </c>
      <c r="N597" s="75"/>
      <c r="O597" s="76"/>
      <c r="P597" s="97" t="s">
        <v>141</v>
      </c>
      <c r="Q597" s="78">
        <f>IF(P597="U",R597/1.2,R597)</f>
        <v>74.166666666666671</v>
      </c>
      <c r="R597" s="79">
        <v>89</v>
      </c>
      <c r="S597" s="80"/>
      <c r="T597" s="81"/>
      <c r="U597" s="82">
        <f>T597*Q597</f>
        <v>0</v>
      </c>
      <c r="V597" s="83">
        <f>T597*R597</f>
        <v>0</v>
      </c>
      <c r="W597" s="58"/>
      <c r="X597" s="84"/>
      <c r="Y597" s="85"/>
      <c r="Z597" s="86"/>
      <c r="AA597" s="87"/>
    </row>
    <row r="598" spans="1:27" ht="15.75" customHeight="1">
      <c r="A598" s="63" t="s">
        <v>131</v>
      </c>
      <c r="B598" s="64" t="s">
        <v>132</v>
      </c>
      <c r="C598" s="65" t="s">
        <v>133</v>
      </c>
      <c r="D598" s="66" t="s">
        <v>134</v>
      </c>
      <c r="E598" s="67" t="s">
        <v>135</v>
      </c>
      <c r="F598" s="68"/>
      <c r="G598" s="69" t="s">
        <v>397</v>
      </c>
      <c r="H598" s="70" t="s">
        <v>811</v>
      </c>
      <c r="I598" s="67" t="s">
        <v>138</v>
      </c>
      <c r="J598" s="286">
        <v>2023</v>
      </c>
      <c r="K598" s="72" t="s">
        <v>155</v>
      </c>
      <c r="L598" s="73">
        <v>23</v>
      </c>
      <c r="M598" s="74" t="s">
        <v>140</v>
      </c>
      <c r="N598" s="75"/>
      <c r="O598" s="76"/>
      <c r="P598" s="77" t="s">
        <v>141</v>
      </c>
      <c r="Q598" s="78">
        <f>IF(P598="U",R598/1.2,R598)</f>
        <v>32.5</v>
      </c>
      <c r="R598" s="79">
        <v>39</v>
      </c>
      <c r="S598" s="80"/>
      <c r="T598" s="81"/>
      <c r="U598" s="82">
        <f>T598*Q598</f>
        <v>0</v>
      </c>
      <c r="V598" s="83">
        <f>T598*R598</f>
        <v>0</v>
      </c>
      <c r="W598" s="58"/>
      <c r="X598" s="84"/>
      <c r="Y598" s="85"/>
      <c r="Z598" s="86"/>
      <c r="AA598" s="87"/>
    </row>
    <row r="599" spans="1:27" ht="15.75" customHeight="1">
      <c r="A599" s="63" t="s">
        <v>131</v>
      </c>
      <c r="B599" s="64" t="s">
        <v>132</v>
      </c>
      <c r="C599" s="65" t="s">
        <v>133</v>
      </c>
      <c r="D599" s="66" t="s">
        <v>134</v>
      </c>
      <c r="E599" s="67" t="s">
        <v>135</v>
      </c>
      <c r="F599" s="68"/>
      <c r="G599" s="69" t="s">
        <v>397</v>
      </c>
      <c r="H599" s="70" t="s">
        <v>499</v>
      </c>
      <c r="I599" s="67" t="s">
        <v>138</v>
      </c>
      <c r="J599" s="286">
        <v>2018</v>
      </c>
      <c r="K599" s="72" t="s">
        <v>155</v>
      </c>
      <c r="L599" s="73">
        <v>2</v>
      </c>
      <c r="M599" s="74" t="s">
        <v>140</v>
      </c>
      <c r="N599" s="75"/>
      <c r="O599" s="76"/>
      <c r="P599" s="77" t="s">
        <v>141</v>
      </c>
      <c r="Q599" s="78">
        <f>IF(P599="U",R599/1.2,R599)</f>
        <v>29.166666666666668</v>
      </c>
      <c r="R599" s="79">
        <v>35</v>
      </c>
      <c r="S599" s="80"/>
      <c r="T599" s="81"/>
      <c r="U599" s="82">
        <f>T599*Q599</f>
        <v>0</v>
      </c>
      <c r="V599" s="83">
        <f>T599*R599</f>
        <v>0</v>
      </c>
      <c r="W599" s="58"/>
      <c r="X599" s="84"/>
      <c r="Y599" s="85"/>
      <c r="Z599" s="86"/>
      <c r="AA599" s="87"/>
    </row>
    <row r="600" spans="1:27" ht="15.75" customHeight="1">
      <c r="A600" s="63" t="s">
        <v>131</v>
      </c>
      <c r="B600" s="64" t="s">
        <v>132</v>
      </c>
      <c r="C600" s="65" t="s">
        <v>133</v>
      </c>
      <c r="D600" s="66" t="s">
        <v>134</v>
      </c>
      <c r="E600" s="67" t="s">
        <v>135</v>
      </c>
      <c r="F600" s="68"/>
      <c r="G600" s="69" t="s">
        <v>397</v>
      </c>
      <c r="H600" s="70" t="s">
        <v>499</v>
      </c>
      <c r="I600" s="67" t="s">
        <v>138</v>
      </c>
      <c r="J600" s="286">
        <v>2018</v>
      </c>
      <c r="K600" s="72" t="s">
        <v>146</v>
      </c>
      <c r="L600" s="73">
        <v>1</v>
      </c>
      <c r="M600" s="74" t="s">
        <v>140</v>
      </c>
      <c r="N600" s="75"/>
      <c r="O600" s="76"/>
      <c r="P600" s="97" t="s">
        <v>141</v>
      </c>
      <c r="Q600" s="78">
        <f>IF(P600="U",R600/1.2,R600)</f>
        <v>116.66666666666667</v>
      </c>
      <c r="R600" s="79">
        <v>140</v>
      </c>
      <c r="S600" s="80"/>
      <c r="T600" s="81"/>
      <c r="U600" s="82">
        <f>T600*Q600</f>
        <v>0</v>
      </c>
      <c r="V600" s="83">
        <f>T600*R600</f>
        <v>0</v>
      </c>
      <c r="W600" s="58"/>
      <c r="X600" s="84"/>
      <c r="Y600" s="85"/>
      <c r="Z600" s="86"/>
      <c r="AA600" s="87"/>
    </row>
    <row r="601" spans="1:27" ht="15.75" customHeight="1">
      <c r="A601" s="63" t="s">
        <v>131</v>
      </c>
      <c r="B601" s="64" t="s">
        <v>132</v>
      </c>
      <c r="C601" s="65" t="s">
        <v>133</v>
      </c>
      <c r="D601" s="66" t="s">
        <v>134</v>
      </c>
      <c r="E601" s="67" t="s">
        <v>135</v>
      </c>
      <c r="F601" s="68"/>
      <c r="G601" s="69" t="s">
        <v>397</v>
      </c>
      <c r="H601" s="70" t="s">
        <v>499</v>
      </c>
      <c r="I601" s="67" t="s">
        <v>138</v>
      </c>
      <c r="J601" s="286">
        <v>2018</v>
      </c>
      <c r="K601" s="72" t="s">
        <v>146</v>
      </c>
      <c r="L601" s="73">
        <v>4</v>
      </c>
      <c r="M601" s="74" t="s">
        <v>140</v>
      </c>
      <c r="N601" s="75"/>
      <c r="O601" s="76"/>
      <c r="P601" s="77" t="s">
        <v>141</v>
      </c>
      <c r="Q601" s="78">
        <f>IF(P601="U",R601/1.2,R601)</f>
        <v>116.66666666666667</v>
      </c>
      <c r="R601" s="79">
        <v>140</v>
      </c>
      <c r="S601" s="80"/>
      <c r="T601" s="81"/>
      <c r="U601" s="82">
        <f>T601*Q601</f>
        <v>0</v>
      </c>
      <c r="V601" s="83">
        <f>T601*R601</f>
        <v>0</v>
      </c>
      <c r="W601" s="58"/>
      <c r="X601" s="84"/>
      <c r="Y601" s="85"/>
      <c r="Z601" s="86"/>
      <c r="AA601" s="87"/>
    </row>
    <row r="602" spans="1:27" ht="15.75" customHeight="1">
      <c r="A602" s="63" t="s">
        <v>131</v>
      </c>
      <c r="B602" s="64" t="s">
        <v>132</v>
      </c>
      <c r="C602" s="65" t="s">
        <v>133</v>
      </c>
      <c r="D602" s="66" t="s">
        <v>134</v>
      </c>
      <c r="E602" s="67" t="s">
        <v>135</v>
      </c>
      <c r="F602" s="68"/>
      <c r="G602" s="69" t="s">
        <v>397</v>
      </c>
      <c r="H602" s="70" t="s">
        <v>398</v>
      </c>
      <c r="I602" s="67" t="s">
        <v>138</v>
      </c>
      <c r="J602" s="286">
        <v>2023</v>
      </c>
      <c r="K602" s="72" t="s">
        <v>155</v>
      </c>
      <c r="L602" s="73">
        <v>24</v>
      </c>
      <c r="M602" s="74" t="s">
        <v>140</v>
      </c>
      <c r="N602" s="75"/>
      <c r="O602" s="76"/>
      <c r="P602" s="97" t="s">
        <v>141</v>
      </c>
      <c r="Q602" s="78">
        <f>IF(P602="U",R602/1.2,R602)</f>
        <v>30</v>
      </c>
      <c r="R602" s="79">
        <v>36</v>
      </c>
      <c r="S602" s="80"/>
      <c r="T602" s="81"/>
      <c r="U602" s="82">
        <f>T602*Q602</f>
        <v>0</v>
      </c>
      <c r="V602" s="83">
        <f>T602*R602</f>
        <v>0</v>
      </c>
      <c r="W602" s="58"/>
      <c r="X602" s="84"/>
      <c r="Y602" s="85"/>
      <c r="Z602" s="86"/>
      <c r="AA602" s="87"/>
    </row>
    <row r="603" spans="1:27" ht="15.75" customHeight="1">
      <c r="A603" s="63" t="s">
        <v>131</v>
      </c>
      <c r="B603" s="64" t="s">
        <v>132</v>
      </c>
      <c r="C603" s="65" t="s">
        <v>133</v>
      </c>
      <c r="D603" s="66" t="s">
        <v>134</v>
      </c>
      <c r="E603" s="67" t="s">
        <v>135</v>
      </c>
      <c r="F603" s="68"/>
      <c r="G603" s="69" t="s">
        <v>397</v>
      </c>
      <c r="H603" s="70" t="s">
        <v>810</v>
      </c>
      <c r="I603" s="67" t="s">
        <v>145</v>
      </c>
      <c r="J603" s="286">
        <v>2024</v>
      </c>
      <c r="K603" s="72" t="s">
        <v>155</v>
      </c>
      <c r="L603" s="73">
        <v>24</v>
      </c>
      <c r="M603" s="74" t="s">
        <v>140</v>
      </c>
      <c r="N603" s="75"/>
      <c r="O603" s="76"/>
      <c r="P603" s="97" t="s">
        <v>141</v>
      </c>
      <c r="Q603" s="78">
        <f>IF(P603="U",R603/1.2,R603)</f>
        <v>27.5</v>
      </c>
      <c r="R603" s="79">
        <v>33</v>
      </c>
      <c r="S603" s="80"/>
      <c r="T603" s="81"/>
      <c r="U603" s="82">
        <f>T603*Q603</f>
        <v>0</v>
      </c>
      <c r="V603" s="83">
        <f>T603*R603</f>
        <v>0</v>
      </c>
      <c r="W603" s="58"/>
      <c r="X603" s="84"/>
      <c r="Y603" s="85"/>
      <c r="Z603" s="86"/>
      <c r="AA603" s="87"/>
    </row>
    <row r="604" spans="1:27" ht="15.75" customHeight="1">
      <c r="A604" s="63" t="s">
        <v>131</v>
      </c>
      <c r="B604" s="64" t="s">
        <v>132</v>
      </c>
      <c r="C604" s="65" t="s">
        <v>133</v>
      </c>
      <c r="D604" s="66" t="s">
        <v>134</v>
      </c>
      <c r="E604" s="67" t="s">
        <v>135</v>
      </c>
      <c r="F604" s="68"/>
      <c r="G604" s="69" t="s">
        <v>397</v>
      </c>
      <c r="H604" s="70" t="s">
        <v>810</v>
      </c>
      <c r="I604" s="67" t="s">
        <v>145</v>
      </c>
      <c r="J604" s="286">
        <v>2024</v>
      </c>
      <c r="K604" s="72" t="s">
        <v>146</v>
      </c>
      <c r="L604" s="73">
        <v>1</v>
      </c>
      <c r="M604" s="74" t="s">
        <v>140</v>
      </c>
      <c r="N604" s="75"/>
      <c r="O604" s="76"/>
      <c r="P604" s="97" t="s">
        <v>141</v>
      </c>
      <c r="Q604" s="78">
        <f>IF(P604="U",R604/1.2,R604)</f>
        <v>120.83333333333334</v>
      </c>
      <c r="R604" s="79">
        <v>145</v>
      </c>
      <c r="S604" s="80"/>
      <c r="T604" s="81"/>
      <c r="U604" s="82">
        <f>T604*Q604</f>
        <v>0</v>
      </c>
      <c r="V604" s="83">
        <f>T604*R604</f>
        <v>0</v>
      </c>
      <c r="W604" s="58"/>
      <c r="X604" s="84"/>
      <c r="Y604" s="85"/>
      <c r="Z604" s="86"/>
      <c r="AA604" s="87"/>
    </row>
    <row r="605" spans="1:27" ht="15.75" customHeight="1">
      <c r="A605" s="63" t="s">
        <v>131</v>
      </c>
      <c r="B605" s="64" t="s">
        <v>177</v>
      </c>
      <c r="C605" s="65" t="s">
        <v>133</v>
      </c>
      <c r="D605" s="66" t="s">
        <v>134</v>
      </c>
      <c r="E605" s="67" t="s">
        <v>135</v>
      </c>
      <c r="F605" s="68"/>
      <c r="G605" s="69" t="s">
        <v>397</v>
      </c>
      <c r="H605" s="70" t="s">
        <v>1634</v>
      </c>
      <c r="I605" s="67" t="s">
        <v>263</v>
      </c>
      <c r="J605" s="286">
        <v>2020</v>
      </c>
      <c r="K605" s="72" t="s">
        <v>139</v>
      </c>
      <c r="L605" s="73">
        <v>1</v>
      </c>
      <c r="M605" s="74" t="s">
        <v>140</v>
      </c>
      <c r="N605" s="75"/>
      <c r="O605" s="76"/>
      <c r="P605" s="77" t="s">
        <v>141</v>
      </c>
      <c r="Q605" s="78">
        <f>IF(P605="U",R605/1.2,R605)</f>
        <v>225</v>
      </c>
      <c r="R605" s="79">
        <v>270</v>
      </c>
      <c r="S605" s="80"/>
      <c r="T605" s="81"/>
      <c r="U605" s="82">
        <f>T605*Q605</f>
        <v>0</v>
      </c>
      <c r="V605" s="83">
        <f>T605*R605</f>
        <v>0</v>
      </c>
      <c r="W605" s="58"/>
      <c r="X605" s="84"/>
      <c r="Y605" s="85"/>
      <c r="Z605" s="86"/>
      <c r="AA605" s="87"/>
    </row>
    <row r="606" spans="1:27" ht="15.75" customHeight="1">
      <c r="A606" s="63" t="s">
        <v>131</v>
      </c>
      <c r="B606" s="64" t="s">
        <v>177</v>
      </c>
      <c r="C606" s="65" t="s">
        <v>133</v>
      </c>
      <c r="D606" s="66" t="s">
        <v>134</v>
      </c>
      <c r="E606" s="67" t="s">
        <v>135</v>
      </c>
      <c r="F606" s="68"/>
      <c r="G606" s="69" t="s">
        <v>397</v>
      </c>
      <c r="H606" s="70" t="s">
        <v>808</v>
      </c>
      <c r="I606" s="67" t="s">
        <v>263</v>
      </c>
      <c r="J606" s="286">
        <v>2023</v>
      </c>
      <c r="K606" s="72" t="s">
        <v>155</v>
      </c>
      <c r="L606" s="73">
        <v>12</v>
      </c>
      <c r="M606" s="74" t="s">
        <v>140</v>
      </c>
      <c r="N606" s="75"/>
      <c r="O606" s="76"/>
      <c r="P606" s="97" t="s">
        <v>141</v>
      </c>
      <c r="Q606" s="78">
        <f>IF(P606="U",R606/1.2,R606)</f>
        <v>40.833333333333336</v>
      </c>
      <c r="R606" s="79">
        <v>49</v>
      </c>
      <c r="S606" s="80"/>
      <c r="T606" s="81"/>
      <c r="U606" s="82">
        <f>T606*Q606</f>
        <v>0</v>
      </c>
      <c r="V606" s="83">
        <f>T606*R606</f>
        <v>0</v>
      </c>
      <c r="W606" s="58"/>
      <c r="X606" s="84"/>
      <c r="Y606" s="85"/>
      <c r="Z606" s="86"/>
      <c r="AA606" s="87"/>
    </row>
    <row r="607" spans="1:27" ht="15.75" customHeight="1">
      <c r="A607" s="63" t="s">
        <v>131</v>
      </c>
      <c r="B607" s="64" t="s">
        <v>132</v>
      </c>
      <c r="C607" s="65" t="s">
        <v>133</v>
      </c>
      <c r="D607" s="66" t="s">
        <v>134</v>
      </c>
      <c r="E607" s="67" t="s">
        <v>135</v>
      </c>
      <c r="F607" s="68"/>
      <c r="G607" s="69" t="s">
        <v>397</v>
      </c>
      <c r="H607" s="70" t="s">
        <v>629</v>
      </c>
      <c r="I607" s="67" t="s">
        <v>138</v>
      </c>
      <c r="J607" s="286">
        <v>2020</v>
      </c>
      <c r="K607" s="72" t="s">
        <v>155</v>
      </c>
      <c r="L607" s="73">
        <v>9</v>
      </c>
      <c r="M607" s="74" t="s">
        <v>140</v>
      </c>
      <c r="N607" s="75"/>
      <c r="O607" s="76"/>
      <c r="P607" s="77" t="s">
        <v>141</v>
      </c>
      <c r="Q607" s="78">
        <f>IF(P607="U",R607/1.2,R607)</f>
        <v>75</v>
      </c>
      <c r="R607" s="79">
        <v>90</v>
      </c>
      <c r="S607" s="80"/>
      <c r="T607" s="81"/>
      <c r="U607" s="82">
        <f>T607*Q607</f>
        <v>0</v>
      </c>
      <c r="V607" s="83">
        <f>T607*R607</f>
        <v>0</v>
      </c>
      <c r="W607" s="58"/>
      <c r="X607" s="84"/>
      <c r="Y607" s="85"/>
      <c r="Z607" s="86"/>
      <c r="AA607" s="87"/>
    </row>
    <row r="608" spans="1:27" ht="15.75" customHeight="1">
      <c r="A608" s="63" t="s">
        <v>131</v>
      </c>
      <c r="B608" s="64" t="s">
        <v>132</v>
      </c>
      <c r="C608" s="65" t="s">
        <v>133</v>
      </c>
      <c r="D608" s="66" t="s">
        <v>134</v>
      </c>
      <c r="E608" s="67" t="s">
        <v>135</v>
      </c>
      <c r="F608" s="68"/>
      <c r="G608" s="69" t="s">
        <v>397</v>
      </c>
      <c r="H608" s="70" t="s">
        <v>629</v>
      </c>
      <c r="I608" s="67" t="s">
        <v>138</v>
      </c>
      <c r="J608" s="286">
        <v>2020</v>
      </c>
      <c r="K608" s="72" t="s">
        <v>146</v>
      </c>
      <c r="L608" s="73">
        <v>1</v>
      </c>
      <c r="M608" s="74" t="s">
        <v>140</v>
      </c>
      <c r="N608" s="75"/>
      <c r="O608" s="76"/>
      <c r="P608" s="77" t="s">
        <v>141</v>
      </c>
      <c r="Q608" s="78">
        <f>IF(P608="U",R608/1.2,R608)</f>
        <v>300</v>
      </c>
      <c r="R608" s="79">
        <v>360</v>
      </c>
      <c r="S608" s="80"/>
      <c r="T608" s="81"/>
      <c r="U608" s="82">
        <f>T608*Q608</f>
        <v>0</v>
      </c>
      <c r="V608" s="83">
        <f>T608*R608</f>
        <v>0</v>
      </c>
      <c r="W608" s="58"/>
      <c r="X608" s="84"/>
      <c r="Y608" s="85"/>
      <c r="Z608" s="86"/>
      <c r="AA608" s="87"/>
    </row>
    <row r="609" spans="1:27" ht="15.75" customHeight="1">
      <c r="A609" s="63" t="s">
        <v>131</v>
      </c>
      <c r="B609" s="64" t="s">
        <v>132</v>
      </c>
      <c r="C609" s="65" t="s">
        <v>133</v>
      </c>
      <c r="D609" s="66" t="s">
        <v>134</v>
      </c>
      <c r="E609" s="67" t="s">
        <v>135</v>
      </c>
      <c r="F609" s="68"/>
      <c r="G609" s="69" t="s">
        <v>397</v>
      </c>
      <c r="H609" s="70" t="s">
        <v>629</v>
      </c>
      <c r="I609" s="67" t="s">
        <v>138</v>
      </c>
      <c r="J609" s="286">
        <v>2023</v>
      </c>
      <c r="K609" s="72" t="s">
        <v>155</v>
      </c>
      <c r="L609" s="73">
        <v>3</v>
      </c>
      <c r="M609" s="74" t="s">
        <v>140</v>
      </c>
      <c r="N609" s="75"/>
      <c r="O609" s="76"/>
      <c r="P609" s="77" t="s">
        <v>141</v>
      </c>
      <c r="Q609" s="78">
        <f>IF(P609="U",R609/1.2,R609)</f>
        <v>75</v>
      </c>
      <c r="R609" s="79">
        <v>90</v>
      </c>
      <c r="S609" s="80"/>
      <c r="T609" s="81"/>
      <c r="U609" s="82">
        <f>T609*Q609</f>
        <v>0</v>
      </c>
      <c r="V609" s="83">
        <f>T609*R609</f>
        <v>0</v>
      </c>
      <c r="W609" s="58"/>
      <c r="X609" s="84"/>
      <c r="Y609" s="85"/>
      <c r="Z609" s="86"/>
      <c r="AA609" s="87"/>
    </row>
    <row r="610" spans="1:27" ht="15.75" customHeight="1">
      <c r="A610" s="63" t="s">
        <v>131</v>
      </c>
      <c r="B610" s="64" t="s">
        <v>132</v>
      </c>
      <c r="C610" s="65" t="s">
        <v>133</v>
      </c>
      <c r="D610" s="66" t="s">
        <v>134</v>
      </c>
      <c r="E610" s="67" t="s">
        <v>135</v>
      </c>
      <c r="F610" s="68"/>
      <c r="G610" s="69" t="s">
        <v>397</v>
      </c>
      <c r="H610" s="70" t="s">
        <v>629</v>
      </c>
      <c r="I610" s="67" t="s">
        <v>138</v>
      </c>
      <c r="J610" s="286">
        <v>2023</v>
      </c>
      <c r="K610" s="72" t="s">
        <v>155</v>
      </c>
      <c r="L610" s="73">
        <v>21</v>
      </c>
      <c r="M610" s="74" t="s">
        <v>140</v>
      </c>
      <c r="N610" s="75"/>
      <c r="O610" s="76"/>
      <c r="P610" s="97" t="s">
        <v>141</v>
      </c>
      <c r="Q610" s="78">
        <f>IF(P610="U",R610/1.2,R610)</f>
        <v>75</v>
      </c>
      <c r="R610" s="79">
        <v>90</v>
      </c>
      <c r="S610" s="80"/>
      <c r="T610" s="81"/>
      <c r="U610" s="82">
        <f>T610*Q610</f>
        <v>0</v>
      </c>
      <c r="V610" s="83">
        <f>T610*R610</f>
        <v>0</v>
      </c>
      <c r="W610" s="58"/>
      <c r="X610" s="84"/>
      <c r="Y610" s="85"/>
      <c r="Z610" s="86"/>
      <c r="AA610" s="87"/>
    </row>
    <row r="611" spans="1:27" ht="15.75" customHeight="1">
      <c r="A611" s="63" t="s">
        <v>131</v>
      </c>
      <c r="B611" s="64" t="s">
        <v>132</v>
      </c>
      <c r="C611" s="65" t="s">
        <v>133</v>
      </c>
      <c r="D611" s="66" t="s">
        <v>134</v>
      </c>
      <c r="E611" s="67" t="s">
        <v>135</v>
      </c>
      <c r="F611" s="68"/>
      <c r="G611" s="69" t="s">
        <v>397</v>
      </c>
      <c r="H611" s="70" t="s">
        <v>629</v>
      </c>
      <c r="I611" s="67" t="s">
        <v>138</v>
      </c>
      <c r="J611" s="286">
        <v>2023</v>
      </c>
      <c r="K611" s="72" t="s">
        <v>139</v>
      </c>
      <c r="L611" s="73">
        <v>5</v>
      </c>
      <c r="M611" s="74" t="s">
        <v>140</v>
      </c>
      <c r="N611" s="75"/>
      <c r="O611" s="76"/>
      <c r="P611" s="97" t="s">
        <v>141</v>
      </c>
      <c r="Q611" s="78">
        <f>IF(P611="U",R611/1.2,R611)</f>
        <v>155</v>
      </c>
      <c r="R611" s="79">
        <v>186</v>
      </c>
      <c r="S611" s="80"/>
      <c r="T611" s="81"/>
      <c r="U611" s="82">
        <f>T611*Q611</f>
        <v>0</v>
      </c>
      <c r="V611" s="83">
        <f>T611*R611</f>
        <v>0</v>
      </c>
      <c r="W611" s="58"/>
      <c r="X611" s="84"/>
      <c r="Y611" s="85"/>
      <c r="Z611" s="86"/>
      <c r="AA611" s="87"/>
    </row>
    <row r="612" spans="1:27" ht="15.75" customHeight="1">
      <c r="A612" s="63" t="s">
        <v>131</v>
      </c>
      <c r="B612" s="64" t="s">
        <v>177</v>
      </c>
      <c r="C612" s="65" t="s">
        <v>133</v>
      </c>
      <c r="D612" s="66" t="s">
        <v>134</v>
      </c>
      <c r="E612" s="67" t="s">
        <v>135</v>
      </c>
      <c r="F612" s="68"/>
      <c r="G612" s="69" t="s">
        <v>397</v>
      </c>
      <c r="H612" s="70" t="s">
        <v>498</v>
      </c>
      <c r="I612" s="67" t="s">
        <v>263</v>
      </c>
      <c r="J612" s="286">
        <v>2020</v>
      </c>
      <c r="K612" s="72" t="s">
        <v>155</v>
      </c>
      <c r="L612" s="73">
        <v>4</v>
      </c>
      <c r="M612" s="74" t="s">
        <v>140</v>
      </c>
      <c r="N612" s="75"/>
      <c r="O612" s="76"/>
      <c r="P612" s="97" t="s">
        <v>141</v>
      </c>
      <c r="Q612" s="78">
        <f>IF(P612="U",R612/1.2,R612)</f>
        <v>43.333333333333336</v>
      </c>
      <c r="R612" s="79">
        <v>52</v>
      </c>
      <c r="S612" s="80"/>
      <c r="T612" s="81"/>
      <c r="U612" s="82">
        <f>T612*Q612</f>
        <v>0</v>
      </c>
      <c r="V612" s="83">
        <f>T612*R612</f>
        <v>0</v>
      </c>
      <c r="W612" s="58"/>
      <c r="X612" s="84"/>
      <c r="Y612" s="85"/>
      <c r="Z612" s="86"/>
      <c r="AA612" s="87"/>
    </row>
    <row r="613" spans="1:27" ht="15.75" customHeight="1">
      <c r="A613" s="63" t="s">
        <v>131</v>
      </c>
      <c r="B613" s="64" t="s">
        <v>177</v>
      </c>
      <c r="C613" s="65" t="s">
        <v>133</v>
      </c>
      <c r="D613" s="66" t="s">
        <v>134</v>
      </c>
      <c r="E613" s="67" t="s">
        <v>135</v>
      </c>
      <c r="F613" s="68"/>
      <c r="G613" s="69" t="s">
        <v>397</v>
      </c>
      <c r="H613" s="70" t="s">
        <v>498</v>
      </c>
      <c r="I613" s="67" t="s">
        <v>263</v>
      </c>
      <c r="J613" s="286">
        <v>2020</v>
      </c>
      <c r="K613" s="72" t="s">
        <v>139</v>
      </c>
      <c r="L613" s="73">
        <v>3</v>
      </c>
      <c r="M613" s="74" t="s">
        <v>140</v>
      </c>
      <c r="N613" s="75"/>
      <c r="O613" s="76"/>
      <c r="P613" s="97" t="s">
        <v>141</v>
      </c>
      <c r="Q613" s="78">
        <f>IF(P613="U",R613/1.2,R613)</f>
        <v>91.666666666666671</v>
      </c>
      <c r="R613" s="79">
        <v>110</v>
      </c>
      <c r="S613" s="80"/>
      <c r="T613" s="81"/>
      <c r="U613" s="82">
        <f>T613*Q613</f>
        <v>0</v>
      </c>
      <c r="V613" s="83">
        <f>T613*R613</f>
        <v>0</v>
      </c>
      <c r="W613" s="58"/>
      <c r="X613" s="84"/>
      <c r="Y613" s="85"/>
      <c r="Z613" s="86"/>
      <c r="AA613" s="87"/>
    </row>
    <row r="614" spans="1:27" ht="15.75" customHeight="1">
      <c r="A614" s="63" t="s">
        <v>131</v>
      </c>
      <c r="B614" s="64" t="s">
        <v>177</v>
      </c>
      <c r="C614" s="65" t="s">
        <v>133</v>
      </c>
      <c r="D614" s="66" t="s">
        <v>134</v>
      </c>
      <c r="E614" s="67" t="s">
        <v>135</v>
      </c>
      <c r="F614" s="68"/>
      <c r="G614" s="69" t="s">
        <v>397</v>
      </c>
      <c r="H614" s="70" t="s">
        <v>498</v>
      </c>
      <c r="I614" s="67" t="s">
        <v>263</v>
      </c>
      <c r="J614" s="286">
        <v>2023</v>
      </c>
      <c r="K614" s="72" t="s">
        <v>155</v>
      </c>
      <c r="L614" s="73">
        <v>11</v>
      </c>
      <c r="M614" s="74" t="s">
        <v>140</v>
      </c>
      <c r="N614" s="75"/>
      <c r="O614" s="76"/>
      <c r="P614" s="97" t="s">
        <v>141</v>
      </c>
      <c r="Q614" s="78">
        <f>IF(P614="U",R614/1.2,R614)</f>
        <v>45.833333333333336</v>
      </c>
      <c r="R614" s="79">
        <v>55</v>
      </c>
      <c r="S614" s="80"/>
      <c r="T614" s="81"/>
      <c r="U614" s="82">
        <f>T614*Q614</f>
        <v>0</v>
      </c>
      <c r="V614" s="83">
        <f>T614*R614</f>
        <v>0</v>
      </c>
      <c r="W614" s="58"/>
      <c r="X614" s="84"/>
      <c r="Y614" s="85"/>
      <c r="Z614" s="86"/>
      <c r="AA614" s="87"/>
    </row>
    <row r="615" spans="1:27" ht="15.75" customHeight="1">
      <c r="A615" s="63" t="s">
        <v>131</v>
      </c>
      <c r="B615" s="64" t="s">
        <v>177</v>
      </c>
      <c r="C615" s="65" t="s">
        <v>133</v>
      </c>
      <c r="D615" s="66" t="s">
        <v>134</v>
      </c>
      <c r="E615" s="67" t="s">
        <v>135</v>
      </c>
      <c r="F615" s="68"/>
      <c r="G615" s="69" t="s">
        <v>397</v>
      </c>
      <c r="H615" s="70" t="s">
        <v>498</v>
      </c>
      <c r="I615" s="67" t="s">
        <v>263</v>
      </c>
      <c r="J615" s="286">
        <v>2023</v>
      </c>
      <c r="K615" s="72" t="s">
        <v>155</v>
      </c>
      <c r="L615" s="73">
        <v>9</v>
      </c>
      <c r="M615" s="74" t="s">
        <v>140</v>
      </c>
      <c r="N615" s="75"/>
      <c r="O615" s="76"/>
      <c r="P615" s="97" t="s">
        <v>141</v>
      </c>
      <c r="Q615" s="78">
        <f>IF(P615="U",R615/1.2,R615)</f>
        <v>45.833333333333336</v>
      </c>
      <c r="R615" s="79">
        <v>55</v>
      </c>
      <c r="S615" s="80"/>
      <c r="T615" s="81"/>
      <c r="U615" s="82">
        <f>T615*Q615</f>
        <v>0</v>
      </c>
      <c r="V615" s="83">
        <f>T615*R615</f>
        <v>0</v>
      </c>
      <c r="W615" s="58"/>
      <c r="X615" s="84"/>
      <c r="Y615" s="85"/>
      <c r="Z615" s="86"/>
      <c r="AA615" s="87"/>
    </row>
    <row r="616" spans="1:27" ht="15.75" customHeight="1">
      <c r="A616" s="63" t="s">
        <v>131</v>
      </c>
      <c r="B616" s="64" t="s">
        <v>177</v>
      </c>
      <c r="C616" s="65" t="s">
        <v>133</v>
      </c>
      <c r="D616" s="66" t="s">
        <v>134</v>
      </c>
      <c r="E616" s="67" t="s">
        <v>135</v>
      </c>
      <c r="F616" s="68"/>
      <c r="G616" s="69" t="s">
        <v>397</v>
      </c>
      <c r="H616" s="70" t="s">
        <v>809</v>
      </c>
      <c r="I616" s="67" t="s">
        <v>263</v>
      </c>
      <c r="J616" s="286">
        <v>2023</v>
      </c>
      <c r="K616" s="72" t="s">
        <v>155</v>
      </c>
      <c r="L616" s="73">
        <v>12</v>
      </c>
      <c r="M616" s="74" t="s">
        <v>140</v>
      </c>
      <c r="N616" s="75"/>
      <c r="O616" s="76"/>
      <c r="P616" s="97" t="s">
        <v>141</v>
      </c>
      <c r="Q616" s="78">
        <f>IF(P616="U",R616/1.2,R616)</f>
        <v>49.166666666666671</v>
      </c>
      <c r="R616" s="79">
        <v>59</v>
      </c>
      <c r="S616" s="80"/>
      <c r="T616" s="81"/>
      <c r="U616" s="82">
        <f>T616*Q616</f>
        <v>0</v>
      </c>
      <c r="V616" s="83">
        <f>T616*R616</f>
        <v>0</v>
      </c>
      <c r="W616" s="58"/>
      <c r="X616" s="84"/>
      <c r="Y616" s="85"/>
      <c r="Z616" s="86"/>
      <c r="AA616" s="87"/>
    </row>
    <row r="617" spans="1:27" ht="15.75" customHeight="1">
      <c r="A617" s="63" t="s">
        <v>131</v>
      </c>
      <c r="B617" s="64" t="s">
        <v>132</v>
      </c>
      <c r="C617" s="65" t="s">
        <v>133</v>
      </c>
      <c r="D617" s="66" t="s">
        <v>134</v>
      </c>
      <c r="E617" s="67" t="s">
        <v>135</v>
      </c>
      <c r="F617" s="68"/>
      <c r="G617" s="69" t="s">
        <v>397</v>
      </c>
      <c r="H617" s="70" t="s">
        <v>812</v>
      </c>
      <c r="I617" s="67" t="s">
        <v>138</v>
      </c>
      <c r="J617" s="286">
        <v>2020</v>
      </c>
      <c r="K617" s="72" t="s">
        <v>155</v>
      </c>
      <c r="L617" s="73">
        <v>1</v>
      </c>
      <c r="M617" s="74" t="s">
        <v>140</v>
      </c>
      <c r="N617" s="75"/>
      <c r="O617" s="76"/>
      <c r="P617" s="77" t="s">
        <v>141</v>
      </c>
      <c r="Q617" s="78">
        <f>IF(P617="U",R617/1.2,R617)</f>
        <v>104.16666666666667</v>
      </c>
      <c r="R617" s="79">
        <v>125</v>
      </c>
      <c r="S617" s="80"/>
      <c r="T617" s="81"/>
      <c r="U617" s="82">
        <f>T617*Q617</f>
        <v>0</v>
      </c>
      <c r="V617" s="83">
        <f>T617*R617</f>
        <v>0</v>
      </c>
      <c r="W617" s="58"/>
      <c r="X617" s="84"/>
      <c r="Y617" s="85"/>
      <c r="Z617" s="86"/>
      <c r="AA617" s="87"/>
    </row>
    <row r="618" spans="1:27" ht="15.75" customHeight="1">
      <c r="A618" s="63" t="s">
        <v>131</v>
      </c>
      <c r="B618" s="64" t="s">
        <v>132</v>
      </c>
      <c r="C618" s="65" t="s">
        <v>133</v>
      </c>
      <c r="D618" s="66" t="s">
        <v>134</v>
      </c>
      <c r="E618" s="67" t="s">
        <v>135</v>
      </c>
      <c r="F618" s="68"/>
      <c r="G618" s="69" t="s">
        <v>397</v>
      </c>
      <c r="H618" s="70" t="s">
        <v>812</v>
      </c>
      <c r="I618" s="67" t="s">
        <v>138</v>
      </c>
      <c r="J618" s="286">
        <v>2020</v>
      </c>
      <c r="K618" s="72" t="s">
        <v>139</v>
      </c>
      <c r="L618" s="73">
        <v>2</v>
      </c>
      <c r="M618" s="74" t="s">
        <v>140</v>
      </c>
      <c r="N618" s="75"/>
      <c r="O618" s="76"/>
      <c r="P618" s="77" t="s">
        <v>141</v>
      </c>
      <c r="Q618" s="78">
        <f>IF(P618="U",R618/1.2,R618)</f>
        <v>208.33333333333334</v>
      </c>
      <c r="R618" s="79">
        <v>250</v>
      </c>
      <c r="S618" s="80"/>
      <c r="T618" s="81"/>
      <c r="U618" s="82">
        <f>T618*Q618</f>
        <v>0</v>
      </c>
      <c r="V618" s="83">
        <f>T618*R618</f>
        <v>0</v>
      </c>
      <c r="W618" s="58"/>
      <c r="X618" s="84"/>
      <c r="Y618" s="85"/>
      <c r="Z618" s="86"/>
      <c r="AA618" s="87"/>
    </row>
    <row r="619" spans="1:27" ht="15.75" customHeight="1">
      <c r="A619" s="63" t="s">
        <v>131</v>
      </c>
      <c r="B619" s="64" t="s">
        <v>132</v>
      </c>
      <c r="C619" s="65" t="s">
        <v>133</v>
      </c>
      <c r="D619" s="66" t="s">
        <v>134</v>
      </c>
      <c r="E619" s="67" t="s">
        <v>135</v>
      </c>
      <c r="F619" s="68"/>
      <c r="G619" s="69" t="s">
        <v>397</v>
      </c>
      <c r="H619" s="70" t="s">
        <v>812</v>
      </c>
      <c r="I619" s="67" t="s">
        <v>138</v>
      </c>
      <c r="J619" s="286">
        <v>2023</v>
      </c>
      <c r="K619" s="72" t="s">
        <v>155</v>
      </c>
      <c r="L619" s="73">
        <v>24</v>
      </c>
      <c r="M619" s="74" t="s">
        <v>140</v>
      </c>
      <c r="N619" s="75"/>
      <c r="O619" s="76"/>
      <c r="P619" s="97" t="s">
        <v>141</v>
      </c>
      <c r="Q619" s="78">
        <f>IF(P619="U",R619/1.2,R619)</f>
        <v>104.16666666666667</v>
      </c>
      <c r="R619" s="79">
        <v>125</v>
      </c>
      <c r="S619" s="80"/>
      <c r="T619" s="81"/>
      <c r="U619" s="82">
        <f>T619*Q619</f>
        <v>0</v>
      </c>
      <c r="V619" s="83">
        <f>T619*R619</f>
        <v>0</v>
      </c>
      <c r="W619" s="58"/>
      <c r="X619" s="84"/>
      <c r="Y619" s="85"/>
      <c r="Z619" s="86"/>
      <c r="AA619" s="87"/>
    </row>
    <row r="620" spans="1:27" ht="15.75" customHeight="1">
      <c r="A620" s="63" t="s">
        <v>131</v>
      </c>
      <c r="B620" s="64" t="s">
        <v>132</v>
      </c>
      <c r="C620" s="65" t="s">
        <v>133</v>
      </c>
      <c r="D620" s="66" t="s">
        <v>134</v>
      </c>
      <c r="E620" s="67" t="s">
        <v>135</v>
      </c>
      <c r="F620" s="68"/>
      <c r="G620" s="69" t="s">
        <v>1107</v>
      </c>
      <c r="H620" s="70" t="s">
        <v>759</v>
      </c>
      <c r="I620" s="67" t="s">
        <v>138</v>
      </c>
      <c r="J620" s="286">
        <v>2015</v>
      </c>
      <c r="K620" s="72" t="s">
        <v>155</v>
      </c>
      <c r="L620" s="73">
        <v>3</v>
      </c>
      <c r="M620" s="74" t="s">
        <v>140</v>
      </c>
      <c r="N620" s="75"/>
      <c r="O620" s="76"/>
      <c r="P620" s="77" t="s">
        <v>148</v>
      </c>
      <c r="Q620" s="78">
        <f>IF(P620="U",R620/1.2,R620)</f>
        <v>150</v>
      </c>
      <c r="R620" s="79">
        <v>150</v>
      </c>
      <c r="S620" s="80"/>
      <c r="T620" s="81"/>
      <c r="U620" s="82">
        <f>T620*Q620</f>
        <v>0</v>
      </c>
      <c r="V620" s="83">
        <f>T620*R620</f>
        <v>0</v>
      </c>
      <c r="W620" s="58"/>
      <c r="X620" s="84"/>
      <c r="Y620" s="85"/>
      <c r="Z620" s="86"/>
      <c r="AA620" s="87"/>
    </row>
    <row r="621" spans="1:27" ht="15.75" customHeight="1">
      <c r="A621" s="63" t="s">
        <v>131</v>
      </c>
      <c r="B621" s="64" t="s">
        <v>132</v>
      </c>
      <c r="C621" s="65" t="s">
        <v>133</v>
      </c>
      <c r="D621" s="66" t="s">
        <v>134</v>
      </c>
      <c r="E621" s="67" t="s">
        <v>135</v>
      </c>
      <c r="F621" s="68"/>
      <c r="G621" s="69" t="s">
        <v>237</v>
      </c>
      <c r="H621" s="70" t="s">
        <v>238</v>
      </c>
      <c r="I621" s="67" t="s">
        <v>138</v>
      </c>
      <c r="J621" s="286">
        <v>2006</v>
      </c>
      <c r="K621" s="72" t="s">
        <v>155</v>
      </c>
      <c r="L621" s="73">
        <v>6</v>
      </c>
      <c r="M621" s="74" t="s">
        <v>147</v>
      </c>
      <c r="N621" s="75"/>
      <c r="O621" s="76"/>
      <c r="P621" s="77" t="s">
        <v>148</v>
      </c>
      <c r="Q621" s="78">
        <f>IF(P621="U",R621/1.2,R621)</f>
        <v>190</v>
      </c>
      <c r="R621" s="79">
        <v>190</v>
      </c>
      <c r="S621" s="80"/>
      <c r="T621" s="81"/>
      <c r="U621" s="82">
        <f>T621*Q621</f>
        <v>0</v>
      </c>
      <c r="V621" s="83">
        <f>T621*R621</f>
        <v>0</v>
      </c>
      <c r="W621" s="58"/>
      <c r="X621" s="84"/>
      <c r="Y621" s="85"/>
      <c r="Z621" s="86"/>
      <c r="AA621" s="87"/>
    </row>
    <row r="622" spans="1:27" ht="15.75" customHeight="1">
      <c r="A622" s="63" t="s">
        <v>131</v>
      </c>
      <c r="B622" s="64" t="s">
        <v>132</v>
      </c>
      <c r="C622" s="65" t="s">
        <v>133</v>
      </c>
      <c r="D622" s="66" t="s">
        <v>134</v>
      </c>
      <c r="E622" s="67" t="s">
        <v>135</v>
      </c>
      <c r="F622" s="68"/>
      <c r="G622" s="69" t="s">
        <v>237</v>
      </c>
      <c r="H622" s="70" t="s">
        <v>238</v>
      </c>
      <c r="I622" s="67" t="s">
        <v>138</v>
      </c>
      <c r="J622" s="286">
        <v>2007</v>
      </c>
      <c r="K622" s="72" t="s">
        <v>155</v>
      </c>
      <c r="L622" s="73">
        <v>6</v>
      </c>
      <c r="M622" s="74" t="s">
        <v>147</v>
      </c>
      <c r="N622" s="75"/>
      <c r="O622" s="76"/>
      <c r="P622" s="77" t="s">
        <v>148</v>
      </c>
      <c r="Q622" s="78">
        <f>IF(P622="U",R622/1.2,R622)</f>
        <v>190</v>
      </c>
      <c r="R622" s="79">
        <v>190</v>
      </c>
      <c r="S622" s="80"/>
      <c r="T622" s="81"/>
      <c r="U622" s="82">
        <f>T622*Q622</f>
        <v>0</v>
      </c>
      <c r="V622" s="83">
        <f>T622*R622</f>
        <v>0</v>
      </c>
      <c r="W622" s="58"/>
      <c r="X622" s="84"/>
      <c r="Y622" s="85"/>
      <c r="Z622" s="86"/>
      <c r="AA622" s="87"/>
    </row>
    <row r="623" spans="1:27" ht="15.75" customHeight="1">
      <c r="A623" s="63" t="s">
        <v>131</v>
      </c>
      <c r="B623" s="64" t="s">
        <v>132</v>
      </c>
      <c r="C623" s="65" t="s">
        <v>133</v>
      </c>
      <c r="D623" s="66" t="s">
        <v>134</v>
      </c>
      <c r="E623" s="67" t="s">
        <v>135</v>
      </c>
      <c r="F623" s="68"/>
      <c r="G623" s="69" t="s">
        <v>237</v>
      </c>
      <c r="H623" s="70" t="s">
        <v>238</v>
      </c>
      <c r="I623" s="67" t="s">
        <v>138</v>
      </c>
      <c r="J623" s="286">
        <v>2008</v>
      </c>
      <c r="K623" s="72" t="s">
        <v>155</v>
      </c>
      <c r="L623" s="73">
        <v>6</v>
      </c>
      <c r="M623" s="74" t="s">
        <v>147</v>
      </c>
      <c r="N623" s="75"/>
      <c r="O623" s="76"/>
      <c r="P623" s="97" t="s">
        <v>148</v>
      </c>
      <c r="Q623" s="78">
        <f>IF(P623="U",R623/1.2,R623)</f>
        <v>190</v>
      </c>
      <c r="R623" s="79">
        <v>190</v>
      </c>
      <c r="S623" s="80"/>
      <c r="T623" s="81"/>
      <c r="U623" s="82">
        <f>T623*Q623</f>
        <v>0</v>
      </c>
      <c r="V623" s="83">
        <f>T623*R623</f>
        <v>0</v>
      </c>
      <c r="W623" s="58"/>
      <c r="X623" s="84"/>
      <c r="Y623" s="85"/>
      <c r="Z623" s="86"/>
      <c r="AA623" s="87"/>
    </row>
    <row r="624" spans="1:27" ht="15.75" customHeight="1">
      <c r="A624" s="63" t="s">
        <v>131</v>
      </c>
      <c r="B624" s="64" t="s">
        <v>132</v>
      </c>
      <c r="C624" s="65" t="s">
        <v>133</v>
      </c>
      <c r="D624" s="66" t="s">
        <v>134</v>
      </c>
      <c r="E624" s="67" t="s">
        <v>135</v>
      </c>
      <c r="F624" s="68"/>
      <c r="G624" s="69" t="s">
        <v>237</v>
      </c>
      <c r="H624" s="70" t="s">
        <v>238</v>
      </c>
      <c r="I624" s="67" t="s">
        <v>138</v>
      </c>
      <c r="J624" s="286">
        <v>2009</v>
      </c>
      <c r="K624" s="72" t="s">
        <v>155</v>
      </c>
      <c r="L624" s="73">
        <v>6</v>
      </c>
      <c r="M624" s="74" t="s">
        <v>147</v>
      </c>
      <c r="N624" s="75"/>
      <c r="O624" s="76"/>
      <c r="P624" s="77" t="s">
        <v>148</v>
      </c>
      <c r="Q624" s="78">
        <f>IF(P624="U",R624/1.2,R624)</f>
        <v>220</v>
      </c>
      <c r="R624" s="79">
        <v>220</v>
      </c>
      <c r="S624" s="80"/>
      <c r="T624" s="81"/>
      <c r="U624" s="82">
        <f>T624*Q624</f>
        <v>0</v>
      </c>
      <c r="V624" s="83">
        <f>T624*R624</f>
        <v>0</v>
      </c>
      <c r="W624" s="58"/>
      <c r="X624" s="84"/>
      <c r="Y624" s="85"/>
      <c r="Z624" s="86"/>
      <c r="AA624" s="87"/>
    </row>
    <row r="625" spans="1:27" ht="15.75" customHeight="1">
      <c r="A625" s="63" t="s">
        <v>131</v>
      </c>
      <c r="B625" s="64" t="s">
        <v>132</v>
      </c>
      <c r="C625" s="65" t="s">
        <v>133</v>
      </c>
      <c r="D625" s="66" t="s">
        <v>134</v>
      </c>
      <c r="E625" s="67" t="s">
        <v>135</v>
      </c>
      <c r="F625" s="68"/>
      <c r="G625" s="69" t="s">
        <v>713</v>
      </c>
      <c r="H625" s="70" t="s">
        <v>714</v>
      </c>
      <c r="I625" s="67" t="s">
        <v>138</v>
      </c>
      <c r="J625" s="286">
        <v>2010</v>
      </c>
      <c r="K625" s="72" t="s">
        <v>155</v>
      </c>
      <c r="L625" s="73">
        <v>1</v>
      </c>
      <c r="M625" s="74" t="s">
        <v>497</v>
      </c>
      <c r="N625" s="75"/>
      <c r="O625" s="76"/>
      <c r="P625" s="97" t="s">
        <v>148</v>
      </c>
      <c r="Q625" s="78">
        <f>IF(P625="U",R625/1.2,R625)</f>
        <v>150</v>
      </c>
      <c r="R625" s="79">
        <v>150</v>
      </c>
      <c r="S625" s="80"/>
      <c r="T625" s="81"/>
      <c r="U625" s="82">
        <f>T625*Q625</f>
        <v>0</v>
      </c>
      <c r="V625" s="83">
        <f>T625*R625</f>
        <v>0</v>
      </c>
      <c r="W625" s="58"/>
      <c r="X625" s="84"/>
      <c r="Y625" s="85"/>
      <c r="Z625" s="86"/>
      <c r="AA625" s="87"/>
    </row>
    <row r="626" spans="1:27" ht="15.75" customHeight="1">
      <c r="A626" s="63" t="s">
        <v>131</v>
      </c>
      <c r="B626" s="64" t="s">
        <v>132</v>
      </c>
      <c r="C626" s="65" t="s">
        <v>133</v>
      </c>
      <c r="D626" s="66" t="s">
        <v>134</v>
      </c>
      <c r="E626" s="67" t="s">
        <v>135</v>
      </c>
      <c r="F626" s="68"/>
      <c r="G626" s="69" t="s">
        <v>713</v>
      </c>
      <c r="H626" s="70" t="s">
        <v>714</v>
      </c>
      <c r="I626" s="67" t="s">
        <v>138</v>
      </c>
      <c r="J626" s="286">
        <v>2011</v>
      </c>
      <c r="K626" s="72" t="s">
        <v>155</v>
      </c>
      <c r="L626" s="73">
        <v>3</v>
      </c>
      <c r="M626" s="74" t="s">
        <v>140</v>
      </c>
      <c r="N626" s="75"/>
      <c r="O626" s="76"/>
      <c r="P626" s="97" t="s">
        <v>148</v>
      </c>
      <c r="Q626" s="78">
        <f>IF(P626="U",R626/1.2,R626)</f>
        <v>120</v>
      </c>
      <c r="R626" s="79">
        <v>120</v>
      </c>
      <c r="S626" s="80"/>
      <c r="T626" s="81"/>
      <c r="U626" s="82">
        <f>T626*Q626</f>
        <v>0</v>
      </c>
      <c r="V626" s="83">
        <f>T626*R626</f>
        <v>0</v>
      </c>
      <c r="W626" s="58"/>
      <c r="X626" s="84"/>
      <c r="Y626" s="85"/>
      <c r="Z626" s="86"/>
      <c r="AA626" s="87"/>
    </row>
    <row r="627" spans="1:27" ht="15.75" customHeight="1">
      <c r="A627" s="63" t="s">
        <v>131</v>
      </c>
      <c r="B627" s="64" t="s">
        <v>132</v>
      </c>
      <c r="C627" s="65" t="s">
        <v>133</v>
      </c>
      <c r="D627" s="66" t="s">
        <v>134</v>
      </c>
      <c r="E627" s="67" t="s">
        <v>135</v>
      </c>
      <c r="F627" s="68"/>
      <c r="G627" s="69" t="s">
        <v>713</v>
      </c>
      <c r="H627" s="70" t="s">
        <v>715</v>
      </c>
      <c r="I627" s="67" t="s">
        <v>138</v>
      </c>
      <c r="J627" s="286">
        <v>2010</v>
      </c>
      <c r="K627" s="72" t="s">
        <v>155</v>
      </c>
      <c r="L627" s="73">
        <v>1</v>
      </c>
      <c r="M627" s="74" t="s">
        <v>497</v>
      </c>
      <c r="N627" s="75"/>
      <c r="O627" s="76"/>
      <c r="P627" s="97" t="s">
        <v>148</v>
      </c>
      <c r="Q627" s="78">
        <f>IF(P627="U",R627/1.2,R627)</f>
        <v>360</v>
      </c>
      <c r="R627" s="79">
        <v>360</v>
      </c>
      <c r="S627" s="80"/>
      <c r="T627" s="81"/>
      <c r="U627" s="82">
        <f>T627*Q627</f>
        <v>0</v>
      </c>
      <c r="V627" s="83">
        <f>T627*R627</f>
        <v>0</v>
      </c>
      <c r="W627" s="58"/>
      <c r="X627" s="84"/>
      <c r="Y627" s="85"/>
      <c r="Z627" s="86"/>
      <c r="AA627" s="87"/>
    </row>
    <row r="628" spans="1:27" ht="15.75" customHeight="1">
      <c r="A628" s="63" t="s">
        <v>131</v>
      </c>
      <c r="B628" s="64" t="s">
        <v>132</v>
      </c>
      <c r="C628" s="65" t="s">
        <v>133</v>
      </c>
      <c r="D628" s="66" t="s">
        <v>134</v>
      </c>
      <c r="E628" s="67" t="s">
        <v>135</v>
      </c>
      <c r="F628" s="68"/>
      <c r="G628" s="69" t="s">
        <v>713</v>
      </c>
      <c r="H628" s="70" t="s">
        <v>715</v>
      </c>
      <c r="I628" s="67" t="s">
        <v>138</v>
      </c>
      <c r="J628" s="286">
        <v>2011</v>
      </c>
      <c r="K628" s="72" t="s">
        <v>155</v>
      </c>
      <c r="L628" s="73">
        <v>1</v>
      </c>
      <c r="M628" s="74" t="s">
        <v>497</v>
      </c>
      <c r="N628" s="75"/>
      <c r="O628" s="76"/>
      <c r="P628" s="97" t="s">
        <v>148</v>
      </c>
      <c r="Q628" s="78">
        <f>IF(P628="U",R628/1.2,R628)</f>
        <v>300</v>
      </c>
      <c r="R628" s="79">
        <v>300</v>
      </c>
      <c r="S628" s="80"/>
      <c r="T628" s="81"/>
      <c r="U628" s="82">
        <f>T628*Q628</f>
        <v>0</v>
      </c>
      <c r="V628" s="83">
        <f>T628*R628</f>
        <v>0</v>
      </c>
      <c r="W628" s="58"/>
      <c r="X628" s="84"/>
      <c r="Y628" s="85"/>
      <c r="Z628" s="86"/>
      <c r="AA628" s="87"/>
    </row>
    <row r="629" spans="1:27" ht="15.75" customHeight="1">
      <c r="A629" s="63" t="s">
        <v>131</v>
      </c>
      <c r="B629" s="64" t="s">
        <v>132</v>
      </c>
      <c r="C629" s="65" t="s">
        <v>133</v>
      </c>
      <c r="D629" s="66" t="s">
        <v>134</v>
      </c>
      <c r="E629" s="67" t="s">
        <v>135</v>
      </c>
      <c r="F629" s="68"/>
      <c r="G629" s="69" t="s">
        <v>713</v>
      </c>
      <c r="H629" s="70" t="s">
        <v>740</v>
      </c>
      <c r="I629" s="67" t="s">
        <v>138</v>
      </c>
      <c r="J629" s="286">
        <v>2011</v>
      </c>
      <c r="K629" s="72" t="s">
        <v>155</v>
      </c>
      <c r="L629" s="73">
        <v>1</v>
      </c>
      <c r="M629" s="74" t="s">
        <v>140</v>
      </c>
      <c r="N629" s="75"/>
      <c r="O629" s="76"/>
      <c r="P629" s="77" t="s">
        <v>148</v>
      </c>
      <c r="Q629" s="78">
        <f>IF(P629="U",R629/1.2,R629)</f>
        <v>120</v>
      </c>
      <c r="R629" s="79">
        <v>120</v>
      </c>
      <c r="S629" s="80"/>
      <c r="T629" s="81"/>
      <c r="U629" s="82">
        <f>T629*Q629</f>
        <v>0</v>
      </c>
      <c r="V629" s="83">
        <f>T629*R629</f>
        <v>0</v>
      </c>
      <c r="W629" s="58"/>
      <c r="X629" s="84"/>
      <c r="Y629" s="85"/>
      <c r="Z629" s="86"/>
      <c r="AA629" s="87"/>
    </row>
    <row r="630" spans="1:27" ht="15.75" customHeight="1">
      <c r="A630" s="63" t="s">
        <v>131</v>
      </c>
      <c r="B630" s="64" t="s">
        <v>132</v>
      </c>
      <c r="C630" s="65" t="s">
        <v>133</v>
      </c>
      <c r="D630" s="66" t="s">
        <v>134</v>
      </c>
      <c r="E630" s="67" t="s">
        <v>135</v>
      </c>
      <c r="F630" s="68"/>
      <c r="G630" s="69" t="s">
        <v>644</v>
      </c>
      <c r="H630" s="70" t="s">
        <v>834</v>
      </c>
      <c r="I630" s="67" t="s">
        <v>138</v>
      </c>
      <c r="J630" s="286">
        <v>2011</v>
      </c>
      <c r="K630" s="72" t="s">
        <v>155</v>
      </c>
      <c r="L630" s="73">
        <v>1</v>
      </c>
      <c r="M630" s="74" t="s">
        <v>140</v>
      </c>
      <c r="N630" s="75"/>
      <c r="O630" s="76"/>
      <c r="P630" s="77" t="s">
        <v>148</v>
      </c>
      <c r="Q630" s="78">
        <f>IF(P630="U",R630/1.2,R630)</f>
        <v>270</v>
      </c>
      <c r="R630" s="79">
        <v>270</v>
      </c>
      <c r="S630" s="80"/>
      <c r="T630" s="81"/>
      <c r="U630" s="82">
        <f>T630*Q630</f>
        <v>0</v>
      </c>
      <c r="V630" s="83">
        <f>T630*R630</f>
        <v>0</v>
      </c>
      <c r="W630" s="58"/>
      <c r="X630" s="84"/>
      <c r="Y630" s="85"/>
      <c r="Z630" s="86"/>
      <c r="AA630" s="87"/>
    </row>
    <row r="631" spans="1:27" ht="15.75" customHeight="1">
      <c r="A631" s="63" t="s">
        <v>131</v>
      </c>
      <c r="B631" s="64" t="s">
        <v>132</v>
      </c>
      <c r="C631" s="65" t="s">
        <v>133</v>
      </c>
      <c r="D631" s="66" t="s">
        <v>134</v>
      </c>
      <c r="E631" s="67" t="s">
        <v>135</v>
      </c>
      <c r="F631" s="68"/>
      <c r="G631" s="69" t="s">
        <v>644</v>
      </c>
      <c r="H631" s="70" t="s">
        <v>645</v>
      </c>
      <c r="I631" s="67" t="s">
        <v>138</v>
      </c>
      <c r="J631" s="286">
        <v>2008</v>
      </c>
      <c r="K631" s="72" t="s">
        <v>155</v>
      </c>
      <c r="L631" s="73">
        <v>1</v>
      </c>
      <c r="M631" s="74" t="s">
        <v>140</v>
      </c>
      <c r="N631" s="75" t="s">
        <v>711</v>
      </c>
      <c r="O631" s="76" t="s">
        <v>661</v>
      </c>
      <c r="P631" s="97" t="s">
        <v>148</v>
      </c>
      <c r="Q631" s="78">
        <f>IF(P631="U",R631/1.2,R631)</f>
        <v>260</v>
      </c>
      <c r="R631" s="79">
        <v>260</v>
      </c>
      <c r="S631" s="80"/>
      <c r="T631" s="81"/>
      <c r="U631" s="82">
        <f>T631*Q631</f>
        <v>0</v>
      </c>
      <c r="V631" s="83">
        <f>T631*R631</f>
        <v>0</v>
      </c>
      <c r="W631" s="58"/>
      <c r="X631" s="84"/>
      <c r="Y631" s="85"/>
      <c r="Z631" s="86"/>
      <c r="AA631" s="87"/>
    </row>
    <row r="632" spans="1:27" ht="15.75" customHeight="1">
      <c r="A632" s="63" t="s">
        <v>131</v>
      </c>
      <c r="B632" s="64" t="s">
        <v>132</v>
      </c>
      <c r="C632" s="65" t="s">
        <v>133</v>
      </c>
      <c r="D632" s="66" t="s">
        <v>134</v>
      </c>
      <c r="E632" s="67" t="s">
        <v>135</v>
      </c>
      <c r="F632" s="68"/>
      <c r="G632" s="69" t="s">
        <v>644</v>
      </c>
      <c r="H632" s="70" t="s">
        <v>645</v>
      </c>
      <c r="I632" s="67" t="s">
        <v>138</v>
      </c>
      <c r="J632" s="286">
        <v>2023</v>
      </c>
      <c r="K632" s="72" t="s">
        <v>155</v>
      </c>
      <c r="L632" s="73">
        <v>6</v>
      </c>
      <c r="M632" s="74" t="s">
        <v>140</v>
      </c>
      <c r="N632" s="75"/>
      <c r="O632" s="76"/>
      <c r="P632" s="77" t="s">
        <v>141</v>
      </c>
      <c r="Q632" s="78">
        <f>IF(P632="U",R632/1.2,R632)</f>
        <v>208.33333333333334</v>
      </c>
      <c r="R632" s="79">
        <v>250</v>
      </c>
      <c r="S632" s="80"/>
      <c r="T632" s="81"/>
      <c r="U632" s="82">
        <f>T632*Q632</f>
        <v>0</v>
      </c>
      <c r="V632" s="83">
        <f>T632*R632</f>
        <v>0</v>
      </c>
      <c r="W632" s="58"/>
      <c r="X632" s="84"/>
      <c r="Y632" s="85"/>
      <c r="Z632" s="86"/>
      <c r="AA632" s="87"/>
    </row>
    <row r="633" spans="1:27" ht="15.75" customHeight="1">
      <c r="A633" s="63" t="s">
        <v>131</v>
      </c>
      <c r="B633" s="64" t="s">
        <v>132</v>
      </c>
      <c r="C633" s="65" t="s">
        <v>133</v>
      </c>
      <c r="D633" s="66" t="s">
        <v>134</v>
      </c>
      <c r="E633" s="67" t="s">
        <v>135</v>
      </c>
      <c r="F633" s="68"/>
      <c r="G633" s="69" t="s">
        <v>644</v>
      </c>
      <c r="H633" s="70" t="s">
        <v>845</v>
      </c>
      <c r="I633" s="67" t="s">
        <v>138</v>
      </c>
      <c r="J633" s="286">
        <v>2017</v>
      </c>
      <c r="K633" s="72" t="s">
        <v>155</v>
      </c>
      <c r="L633" s="73">
        <v>1</v>
      </c>
      <c r="M633" s="74" t="s">
        <v>140</v>
      </c>
      <c r="N633" s="75"/>
      <c r="O633" s="76" t="s">
        <v>256</v>
      </c>
      <c r="P633" s="97" t="s">
        <v>148</v>
      </c>
      <c r="Q633" s="78">
        <f>IF(P633="U",R633/1.2,R633)</f>
        <v>290</v>
      </c>
      <c r="R633" s="79">
        <v>290</v>
      </c>
      <c r="S633" s="80"/>
      <c r="T633" s="81"/>
      <c r="U633" s="82">
        <f>T633*Q633</f>
        <v>0</v>
      </c>
      <c r="V633" s="83">
        <f>T633*R633</f>
        <v>0</v>
      </c>
      <c r="W633" s="58"/>
      <c r="X633" s="84"/>
      <c r="Y633" s="85"/>
      <c r="Z633" s="86"/>
      <c r="AA633" s="87"/>
    </row>
    <row r="634" spans="1:27" ht="15.75" customHeight="1">
      <c r="A634" s="63" t="s">
        <v>504</v>
      </c>
      <c r="B634" s="64" t="s">
        <v>177</v>
      </c>
      <c r="C634" s="65" t="s">
        <v>133</v>
      </c>
      <c r="D634" s="66" t="s">
        <v>134</v>
      </c>
      <c r="E634" s="67" t="s">
        <v>135</v>
      </c>
      <c r="F634" s="68"/>
      <c r="G634" s="69" t="s">
        <v>439</v>
      </c>
      <c r="H634" s="70" t="s">
        <v>1509</v>
      </c>
      <c r="I634" s="67" t="s">
        <v>263</v>
      </c>
      <c r="J634" s="286">
        <v>2020</v>
      </c>
      <c r="K634" s="72" t="s">
        <v>155</v>
      </c>
      <c r="L634" s="73">
        <v>24</v>
      </c>
      <c r="M634" s="74" t="s">
        <v>140</v>
      </c>
      <c r="N634" s="75"/>
      <c r="O634" s="76"/>
      <c r="P634" s="77" t="s">
        <v>141</v>
      </c>
      <c r="Q634" s="78">
        <f>IF(P634="U",R634/1.2,R634)</f>
        <v>24.166666666666668</v>
      </c>
      <c r="R634" s="79">
        <v>29</v>
      </c>
      <c r="S634" s="80"/>
      <c r="T634" s="81"/>
      <c r="U634" s="82">
        <f>T634*Q634</f>
        <v>0</v>
      </c>
      <c r="V634" s="83">
        <f>T634*R634</f>
        <v>0</v>
      </c>
      <c r="W634" s="58"/>
      <c r="X634" s="84"/>
      <c r="Y634" s="85"/>
      <c r="Z634" s="86"/>
      <c r="AA634" s="87"/>
    </row>
    <row r="635" spans="1:27" ht="15.75" customHeight="1">
      <c r="A635" s="63" t="s">
        <v>131</v>
      </c>
      <c r="B635" s="64" t="s">
        <v>177</v>
      </c>
      <c r="C635" s="65" t="s">
        <v>133</v>
      </c>
      <c r="D635" s="66" t="s">
        <v>134</v>
      </c>
      <c r="E635" s="67" t="s">
        <v>135</v>
      </c>
      <c r="F635" s="68"/>
      <c r="G635" s="69" t="s">
        <v>439</v>
      </c>
      <c r="H635" s="70" t="s">
        <v>1491</v>
      </c>
      <c r="I635" s="67" t="s">
        <v>263</v>
      </c>
      <c r="J635" s="286">
        <v>2024</v>
      </c>
      <c r="K635" s="72" t="s">
        <v>155</v>
      </c>
      <c r="L635" s="73">
        <v>24</v>
      </c>
      <c r="M635" s="74" t="s">
        <v>140</v>
      </c>
      <c r="N635" s="75"/>
      <c r="O635" s="76"/>
      <c r="P635" s="77" t="s">
        <v>141</v>
      </c>
      <c r="Q635" s="78">
        <f>IF(P635="U",R635/1.2,R635)</f>
        <v>25.833333333333336</v>
      </c>
      <c r="R635" s="79">
        <v>31</v>
      </c>
      <c r="S635" s="80"/>
      <c r="T635" s="81"/>
      <c r="U635" s="82">
        <f>T635*Q635</f>
        <v>0</v>
      </c>
      <c r="V635" s="83">
        <f>T635*R635</f>
        <v>0</v>
      </c>
      <c r="W635" s="58"/>
      <c r="X635" s="84"/>
      <c r="Y635" s="85"/>
      <c r="Z635" s="86"/>
      <c r="AA635" s="87"/>
    </row>
    <row r="636" spans="1:27" ht="15.75" customHeight="1">
      <c r="A636" s="63" t="s">
        <v>131</v>
      </c>
      <c r="B636" s="64" t="s">
        <v>177</v>
      </c>
      <c r="C636" s="65" t="s">
        <v>133</v>
      </c>
      <c r="D636" s="66" t="s">
        <v>134</v>
      </c>
      <c r="E636" s="67" t="s">
        <v>135</v>
      </c>
      <c r="F636" s="68"/>
      <c r="G636" s="69" t="s">
        <v>439</v>
      </c>
      <c r="H636" s="70" t="s">
        <v>1489</v>
      </c>
      <c r="I636" s="67" t="s">
        <v>263</v>
      </c>
      <c r="J636" s="286">
        <v>2024</v>
      </c>
      <c r="K636" s="72" t="s">
        <v>155</v>
      </c>
      <c r="L636" s="73">
        <v>24</v>
      </c>
      <c r="M636" s="74" t="s">
        <v>140</v>
      </c>
      <c r="N636" s="75"/>
      <c r="O636" s="76"/>
      <c r="P636" s="77" t="s">
        <v>141</v>
      </c>
      <c r="Q636" s="78">
        <f>IF(P636="U",R636/1.2,R636)</f>
        <v>20.833333333333336</v>
      </c>
      <c r="R636" s="79">
        <v>25</v>
      </c>
      <c r="S636" s="80"/>
      <c r="T636" s="81"/>
      <c r="U636" s="82">
        <f>T636*Q636</f>
        <v>0</v>
      </c>
      <c r="V636" s="83">
        <f>T636*R636</f>
        <v>0</v>
      </c>
      <c r="W636" s="58"/>
      <c r="X636" s="84"/>
      <c r="Y636" s="85"/>
      <c r="Z636" s="86"/>
      <c r="AA636" s="87"/>
    </row>
    <row r="637" spans="1:27" ht="15.75" customHeight="1">
      <c r="A637" s="63" t="s">
        <v>131</v>
      </c>
      <c r="B637" s="64" t="s">
        <v>177</v>
      </c>
      <c r="C637" s="65" t="s">
        <v>133</v>
      </c>
      <c r="D637" s="66" t="s">
        <v>134</v>
      </c>
      <c r="E637" s="67" t="s">
        <v>135</v>
      </c>
      <c r="F637" s="68"/>
      <c r="G637" s="69" t="s">
        <v>439</v>
      </c>
      <c r="H637" s="70" t="s">
        <v>1490</v>
      </c>
      <c r="I637" s="67" t="s">
        <v>263</v>
      </c>
      <c r="J637" s="286">
        <v>2024</v>
      </c>
      <c r="K637" s="72" t="s">
        <v>155</v>
      </c>
      <c r="L637" s="73">
        <v>24</v>
      </c>
      <c r="M637" s="74" t="s">
        <v>140</v>
      </c>
      <c r="N637" s="75"/>
      <c r="O637" s="76"/>
      <c r="P637" s="77" t="s">
        <v>141</v>
      </c>
      <c r="Q637" s="78">
        <f>IF(P637="U",R637/1.2,R637)</f>
        <v>25.833333333333336</v>
      </c>
      <c r="R637" s="79">
        <v>31</v>
      </c>
      <c r="S637" s="80"/>
      <c r="T637" s="81"/>
      <c r="U637" s="82">
        <f>T637*Q637</f>
        <v>0</v>
      </c>
      <c r="V637" s="83">
        <f>T637*R637</f>
        <v>0</v>
      </c>
      <c r="W637" s="58"/>
      <c r="X637" s="84"/>
      <c r="Y637" s="85"/>
      <c r="Z637" s="86"/>
      <c r="AA637" s="87"/>
    </row>
    <row r="638" spans="1:27" ht="15.75" customHeight="1">
      <c r="A638" s="63" t="s">
        <v>131</v>
      </c>
      <c r="B638" s="64" t="s">
        <v>177</v>
      </c>
      <c r="C638" s="65" t="s">
        <v>133</v>
      </c>
      <c r="D638" s="66" t="s">
        <v>134</v>
      </c>
      <c r="E638" s="67" t="s">
        <v>135</v>
      </c>
      <c r="F638" s="68"/>
      <c r="G638" s="69" t="s">
        <v>439</v>
      </c>
      <c r="H638" s="70" t="s">
        <v>440</v>
      </c>
      <c r="I638" s="67" t="s">
        <v>263</v>
      </c>
      <c r="J638" s="286">
        <v>2024</v>
      </c>
      <c r="K638" s="72" t="s">
        <v>155</v>
      </c>
      <c r="L638" s="73">
        <v>4</v>
      </c>
      <c r="M638" s="74" t="s">
        <v>140</v>
      </c>
      <c r="N638" s="75"/>
      <c r="O638" s="76"/>
      <c r="P638" s="97" t="s">
        <v>141</v>
      </c>
      <c r="Q638" s="78">
        <f>IF(P638="U",R638/1.2,R638)</f>
        <v>27.5</v>
      </c>
      <c r="R638" s="79">
        <v>33</v>
      </c>
      <c r="S638" s="80"/>
      <c r="T638" s="81"/>
      <c r="U638" s="82">
        <f>T638*Q638</f>
        <v>0</v>
      </c>
      <c r="V638" s="83">
        <f>T638*R638</f>
        <v>0</v>
      </c>
      <c r="W638" s="58"/>
      <c r="X638" s="84"/>
      <c r="Y638" s="85"/>
      <c r="Z638" s="86"/>
      <c r="AA638" s="87"/>
    </row>
    <row r="639" spans="1:27" ht="15.75" customHeight="1">
      <c r="A639" s="63" t="s">
        <v>131</v>
      </c>
      <c r="B639" s="64" t="s">
        <v>177</v>
      </c>
      <c r="C639" s="65" t="s">
        <v>133</v>
      </c>
      <c r="D639" s="66" t="s">
        <v>134</v>
      </c>
      <c r="E639" s="67" t="s">
        <v>135</v>
      </c>
      <c r="F639" s="68"/>
      <c r="G639" s="69" t="s">
        <v>439</v>
      </c>
      <c r="H639" s="70" t="s">
        <v>476</v>
      </c>
      <c r="I639" s="67" t="s">
        <v>263</v>
      </c>
      <c r="J639" s="286">
        <v>2023</v>
      </c>
      <c r="K639" s="72" t="s">
        <v>155</v>
      </c>
      <c r="L639" s="73">
        <v>3</v>
      </c>
      <c r="M639" s="74" t="s">
        <v>140</v>
      </c>
      <c r="N639" s="75"/>
      <c r="O639" s="76"/>
      <c r="P639" s="97" t="s">
        <v>141</v>
      </c>
      <c r="Q639" s="78">
        <f>IF(P639="U",R639/1.2,R639)</f>
        <v>25</v>
      </c>
      <c r="R639" s="79">
        <v>30</v>
      </c>
      <c r="S639" s="80"/>
      <c r="T639" s="81"/>
      <c r="U639" s="82">
        <f>T639*Q639</f>
        <v>0</v>
      </c>
      <c r="V639" s="83">
        <f>T639*R639</f>
        <v>0</v>
      </c>
      <c r="W639" s="58"/>
      <c r="X639" s="84"/>
      <c r="Y639" s="85"/>
      <c r="Z639" s="86"/>
      <c r="AA639" s="87"/>
    </row>
    <row r="640" spans="1:27" ht="15.75" customHeight="1">
      <c r="A640" s="63" t="s">
        <v>131</v>
      </c>
      <c r="B640" s="64" t="s">
        <v>177</v>
      </c>
      <c r="C640" s="65" t="s">
        <v>133</v>
      </c>
      <c r="D640" s="66" t="s">
        <v>134</v>
      </c>
      <c r="E640" s="67" t="s">
        <v>135</v>
      </c>
      <c r="F640" s="68"/>
      <c r="G640" s="69" t="s">
        <v>439</v>
      </c>
      <c r="H640" s="70" t="s">
        <v>476</v>
      </c>
      <c r="I640" s="67" t="s">
        <v>263</v>
      </c>
      <c r="J640" s="286">
        <v>2024</v>
      </c>
      <c r="K640" s="72" t="s">
        <v>155</v>
      </c>
      <c r="L640" s="73">
        <v>24</v>
      </c>
      <c r="M640" s="74" t="s">
        <v>140</v>
      </c>
      <c r="N640" s="75"/>
      <c r="O640" s="76"/>
      <c r="P640" s="97" t="s">
        <v>141</v>
      </c>
      <c r="Q640" s="78">
        <f>IF(P640="U",R640/1.2,R640)</f>
        <v>25.833333333333336</v>
      </c>
      <c r="R640" s="79">
        <v>31</v>
      </c>
      <c r="S640" s="80"/>
      <c r="T640" s="81"/>
      <c r="U640" s="82">
        <f>T640*Q640</f>
        <v>0</v>
      </c>
      <c r="V640" s="83">
        <f>T640*R640</f>
        <v>0</v>
      </c>
      <c r="W640" s="58"/>
      <c r="X640" s="84"/>
      <c r="Y640" s="85"/>
      <c r="Z640" s="86"/>
      <c r="AA640" s="87"/>
    </row>
    <row r="641" spans="1:27" ht="15.75" customHeight="1">
      <c r="A641" s="63" t="s">
        <v>131</v>
      </c>
      <c r="B641" s="64" t="s">
        <v>132</v>
      </c>
      <c r="C641" s="65" t="s">
        <v>133</v>
      </c>
      <c r="D641" s="66" t="s">
        <v>134</v>
      </c>
      <c r="E641" s="67" t="s">
        <v>135</v>
      </c>
      <c r="F641" s="68"/>
      <c r="G641" s="69" t="s">
        <v>239</v>
      </c>
      <c r="H641" s="70" t="s">
        <v>240</v>
      </c>
      <c r="I641" s="67" t="s">
        <v>138</v>
      </c>
      <c r="J641" s="286">
        <v>2009</v>
      </c>
      <c r="K641" s="72" t="s">
        <v>155</v>
      </c>
      <c r="L641" s="73">
        <v>1</v>
      </c>
      <c r="M641" s="74" t="s">
        <v>147</v>
      </c>
      <c r="N641" s="75"/>
      <c r="O641" s="76"/>
      <c r="P641" s="77" t="s">
        <v>148</v>
      </c>
      <c r="Q641" s="78">
        <f>IF(P641="U",R641/1.2,R641)</f>
        <v>240</v>
      </c>
      <c r="R641" s="79">
        <v>240</v>
      </c>
      <c r="S641" s="80"/>
      <c r="T641" s="81"/>
      <c r="U641" s="82">
        <f>T641*Q641</f>
        <v>0</v>
      </c>
      <c r="V641" s="83">
        <f>T641*R641</f>
        <v>0</v>
      </c>
      <c r="W641" s="58"/>
      <c r="X641" s="84"/>
      <c r="Y641" s="85"/>
      <c r="Z641" s="86"/>
      <c r="AA641" s="87"/>
    </row>
    <row r="642" spans="1:27" ht="15.75" customHeight="1">
      <c r="A642" s="63" t="s">
        <v>131</v>
      </c>
      <c r="B642" s="64" t="s">
        <v>132</v>
      </c>
      <c r="C642" s="65" t="s">
        <v>133</v>
      </c>
      <c r="D642" s="66" t="s">
        <v>134</v>
      </c>
      <c r="E642" s="67" t="s">
        <v>135</v>
      </c>
      <c r="F642" s="68"/>
      <c r="G642" s="69" t="s">
        <v>1133</v>
      </c>
      <c r="H642" s="70" t="s">
        <v>1134</v>
      </c>
      <c r="I642" s="67" t="s">
        <v>138</v>
      </c>
      <c r="J642" s="286">
        <v>2020</v>
      </c>
      <c r="K642" s="72" t="s">
        <v>155</v>
      </c>
      <c r="L642" s="73">
        <v>6</v>
      </c>
      <c r="M642" s="74" t="s">
        <v>140</v>
      </c>
      <c r="N642" s="75"/>
      <c r="O642" s="76"/>
      <c r="P642" s="97" t="s">
        <v>148</v>
      </c>
      <c r="Q642" s="78">
        <f>IF(P642="U",R642/1.2,R642)</f>
        <v>175</v>
      </c>
      <c r="R642" s="79">
        <v>175</v>
      </c>
      <c r="S642" s="80"/>
      <c r="T642" s="81"/>
      <c r="U642" s="82">
        <f>T642*Q642</f>
        <v>0</v>
      </c>
      <c r="V642" s="83">
        <f>T642*R642</f>
        <v>0</v>
      </c>
      <c r="W642" s="58"/>
      <c r="X642" s="84"/>
      <c r="Y642" s="85"/>
      <c r="Z642" s="86"/>
      <c r="AA642" s="87"/>
    </row>
    <row r="643" spans="1:27" ht="15.75" customHeight="1">
      <c r="A643" s="63" t="s">
        <v>131</v>
      </c>
      <c r="B643" s="64" t="s">
        <v>132</v>
      </c>
      <c r="C643" s="65" t="s">
        <v>133</v>
      </c>
      <c r="D643" s="66" t="s">
        <v>134</v>
      </c>
      <c r="E643" s="67" t="s">
        <v>135</v>
      </c>
      <c r="F643" s="68"/>
      <c r="G643" s="69" t="s">
        <v>1133</v>
      </c>
      <c r="H643" s="70" t="s">
        <v>264</v>
      </c>
      <c r="I643" s="67" t="s">
        <v>138</v>
      </c>
      <c r="J643" s="286">
        <v>2020</v>
      </c>
      <c r="K643" s="72" t="s">
        <v>155</v>
      </c>
      <c r="L643" s="73">
        <v>1</v>
      </c>
      <c r="M643" s="74" t="s">
        <v>140</v>
      </c>
      <c r="N643" s="75"/>
      <c r="O643" s="76"/>
      <c r="P643" s="77" t="s">
        <v>148</v>
      </c>
      <c r="Q643" s="78">
        <f>IF(P643="U",R643/1.2,R643)</f>
        <v>220</v>
      </c>
      <c r="R643" s="79">
        <v>220</v>
      </c>
      <c r="S643" s="80"/>
      <c r="T643" s="81"/>
      <c r="U643" s="82">
        <f>T643*Q643</f>
        <v>0</v>
      </c>
      <c r="V643" s="83">
        <f>T643*R643</f>
        <v>0</v>
      </c>
      <c r="W643" s="58"/>
      <c r="X643" s="84"/>
      <c r="Y643" s="85"/>
      <c r="Z643" s="86"/>
      <c r="AA643" s="87"/>
    </row>
    <row r="644" spans="1:27" ht="15.75" customHeight="1">
      <c r="A644" s="63" t="s">
        <v>131</v>
      </c>
      <c r="B644" s="64" t="s">
        <v>132</v>
      </c>
      <c r="C644" s="65" t="s">
        <v>133</v>
      </c>
      <c r="D644" s="66" t="s">
        <v>134</v>
      </c>
      <c r="E644" s="67" t="s">
        <v>135</v>
      </c>
      <c r="F644" s="68"/>
      <c r="G644" s="69" t="s">
        <v>664</v>
      </c>
      <c r="H644" s="70" t="s">
        <v>362</v>
      </c>
      <c r="I644" s="67" t="s">
        <v>138</v>
      </c>
      <c r="J644" s="286">
        <v>2019</v>
      </c>
      <c r="K644" s="72" t="s">
        <v>155</v>
      </c>
      <c r="L644" s="73">
        <v>1</v>
      </c>
      <c r="M644" s="74" t="s">
        <v>140</v>
      </c>
      <c r="N644" s="75"/>
      <c r="O644" s="76"/>
      <c r="P644" s="77" t="s">
        <v>141</v>
      </c>
      <c r="Q644" s="78">
        <f>IF(P644="U",R644/1.2,R644)</f>
        <v>1583.3333333333335</v>
      </c>
      <c r="R644" s="79">
        <v>1900</v>
      </c>
      <c r="S644" s="80"/>
      <c r="T644" s="81"/>
      <c r="U644" s="82">
        <f>T644*Q644</f>
        <v>0</v>
      </c>
      <c r="V644" s="83">
        <f>T644*R644</f>
        <v>0</v>
      </c>
      <c r="W644" s="58"/>
      <c r="X644" s="84"/>
      <c r="Y644" s="85"/>
      <c r="Z644" s="86"/>
      <c r="AA644" s="87"/>
    </row>
    <row r="645" spans="1:27" ht="15.75" customHeight="1">
      <c r="A645" s="63" t="s">
        <v>131</v>
      </c>
      <c r="B645" s="64" t="s">
        <v>132</v>
      </c>
      <c r="C645" s="65" t="s">
        <v>133</v>
      </c>
      <c r="D645" s="66" t="s">
        <v>134</v>
      </c>
      <c r="E645" s="67" t="s">
        <v>135</v>
      </c>
      <c r="F645" s="68"/>
      <c r="G645" s="69" t="s">
        <v>664</v>
      </c>
      <c r="H645" s="70" t="s">
        <v>665</v>
      </c>
      <c r="I645" s="67" t="s">
        <v>138</v>
      </c>
      <c r="J645" s="286">
        <v>2018</v>
      </c>
      <c r="K645" s="72" t="s">
        <v>155</v>
      </c>
      <c r="L645" s="73">
        <v>1</v>
      </c>
      <c r="M645" s="74" t="s">
        <v>140</v>
      </c>
      <c r="N645" s="75"/>
      <c r="O645" s="76"/>
      <c r="P645" s="97" t="s">
        <v>148</v>
      </c>
      <c r="Q645" s="78">
        <f>IF(P645="U",R645/1.2,R645)</f>
        <v>350</v>
      </c>
      <c r="R645" s="79">
        <v>350</v>
      </c>
      <c r="S645" s="80"/>
      <c r="T645" s="81"/>
      <c r="U645" s="82">
        <f>T645*Q645</f>
        <v>0</v>
      </c>
      <c r="V645" s="83">
        <f>T645*R645</f>
        <v>0</v>
      </c>
      <c r="W645" s="58"/>
      <c r="X645" s="84"/>
      <c r="Y645" s="85"/>
      <c r="Z645" s="86"/>
      <c r="AA645" s="87"/>
    </row>
    <row r="646" spans="1:27" ht="15.75" customHeight="1">
      <c r="A646" s="63" t="s">
        <v>131</v>
      </c>
      <c r="B646" s="64" t="s">
        <v>132</v>
      </c>
      <c r="C646" s="65" t="s">
        <v>133</v>
      </c>
      <c r="D646" s="66" t="s">
        <v>134</v>
      </c>
      <c r="E646" s="67" t="s">
        <v>135</v>
      </c>
      <c r="F646" s="68"/>
      <c r="G646" s="69" t="s">
        <v>664</v>
      </c>
      <c r="H646" s="70" t="s">
        <v>722</v>
      </c>
      <c r="I646" s="67" t="s">
        <v>138</v>
      </c>
      <c r="J646" s="286">
        <v>2016</v>
      </c>
      <c r="K646" s="72" t="s">
        <v>155</v>
      </c>
      <c r="L646" s="73">
        <v>1</v>
      </c>
      <c r="M646" s="74" t="s">
        <v>140</v>
      </c>
      <c r="N646" s="75"/>
      <c r="O646" s="76"/>
      <c r="P646" s="77" t="s">
        <v>148</v>
      </c>
      <c r="Q646" s="78">
        <f>IF(P646="U",R646/1.2,R646)</f>
        <v>5900</v>
      </c>
      <c r="R646" s="79">
        <v>5900</v>
      </c>
      <c r="S646" s="80"/>
      <c r="T646" s="81"/>
      <c r="U646" s="82">
        <f>T646*Q646</f>
        <v>0</v>
      </c>
      <c r="V646" s="83">
        <f>T646*R646</f>
        <v>0</v>
      </c>
      <c r="W646" s="58"/>
      <c r="X646" s="84"/>
      <c r="Y646" s="85"/>
      <c r="Z646" s="86"/>
      <c r="AA646" s="87"/>
    </row>
    <row r="647" spans="1:27" ht="15.75" customHeight="1">
      <c r="A647" s="63" t="s">
        <v>131</v>
      </c>
      <c r="B647" s="64" t="s">
        <v>177</v>
      </c>
      <c r="C647" s="65" t="s">
        <v>133</v>
      </c>
      <c r="D647" s="66" t="s">
        <v>134</v>
      </c>
      <c r="E647" s="67" t="s">
        <v>135</v>
      </c>
      <c r="F647" s="68"/>
      <c r="G647" s="69" t="s">
        <v>664</v>
      </c>
      <c r="H647" s="70" t="s">
        <v>579</v>
      </c>
      <c r="I647" s="67" t="s">
        <v>263</v>
      </c>
      <c r="J647" s="286">
        <v>2011</v>
      </c>
      <c r="K647" s="72" t="s">
        <v>155</v>
      </c>
      <c r="L647" s="73">
        <v>1</v>
      </c>
      <c r="M647" s="74" t="s">
        <v>140</v>
      </c>
      <c r="N647" s="75"/>
      <c r="O647" s="76"/>
      <c r="P647" s="77" t="s">
        <v>148</v>
      </c>
      <c r="Q647" s="78">
        <f>IF(P647="U",R647/1.2,R647)</f>
        <v>1100</v>
      </c>
      <c r="R647" s="79">
        <v>1100</v>
      </c>
      <c r="S647" s="80"/>
      <c r="T647" s="81"/>
      <c r="U647" s="82">
        <f>T647*Q647</f>
        <v>0</v>
      </c>
      <c r="V647" s="83">
        <f>T647*R647</f>
        <v>0</v>
      </c>
      <c r="W647" s="58"/>
      <c r="X647" s="84"/>
      <c r="Y647" s="85"/>
      <c r="Z647" s="86"/>
      <c r="AA647" s="87"/>
    </row>
    <row r="648" spans="1:27" ht="15.75" customHeight="1">
      <c r="A648" s="63" t="s">
        <v>131</v>
      </c>
      <c r="B648" s="64" t="s">
        <v>132</v>
      </c>
      <c r="C648" s="65" t="s">
        <v>133</v>
      </c>
      <c r="D648" s="66" t="s">
        <v>134</v>
      </c>
      <c r="E648" s="67" t="s">
        <v>135</v>
      </c>
      <c r="F648" s="68"/>
      <c r="G648" s="69" t="s">
        <v>241</v>
      </c>
      <c r="H648" s="70" t="s">
        <v>242</v>
      </c>
      <c r="I648" s="67" t="s">
        <v>138</v>
      </c>
      <c r="J648" s="286">
        <v>2014</v>
      </c>
      <c r="K648" s="72" t="s">
        <v>155</v>
      </c>
      <c r="L648" s="73">
        <v>9</v>
      </c>
      <c r="M648" s="74" t="s">
        <v>147</v>
      </c>
      <c r="N648" s="75"/>
      <c r="O648" s="76"/>
      <c r="P648" s="77" t="s">
        <v>148</v>
      </c>
      <c r="Q648" s="78">
        <f>IF(P648="U",R648/1.2,R648)</f>
        <v>210</v>
      </c>
      <c r="R648" s="79">
        <v>210</v>
      </c>
      <c r="S648" s="80"/>
      <c r="T648" s="81"/>
      <c r="U648" s="82">
        <f>T648*Q648</f>
        <v>0</v>
      </c>
      <c r="V648" s="83">
        <f>T648*R648</f>
        <v>0</v>
      </c>
      <c r="W648" s="58"/>
      <c r="X648" s="84"/>
      <c r="Y648" s="85"/>
      <c r="Z648" s="86"/>
      <c r="AA648" s="87"/>
    </row>
    <row r="649" spans="1:27" ht="15.75" customHeight="1">
      <c r="A649" s="63" t="s">
        <v>131</v>
      </c>
      <c r="B649" s="64" t="s">
        <v>132</v>
      </c>
      <c r="C649" s="65" t="s">
        <v>133</v>
      </c>
      <c r="D649" s="66" t="s">
        <v>134</v>
      </c>
      <c r="E649" s="67" t="s">
        <v>135</v>
      </c>
      <c r="F649" s="68"/>
      <c r="G649" s="69" t="s">
        <v>356</v>
      </c>
      <c r="H649" s="70" t="s">
        <v>357</v>
      </c>
      <c r="I649" s="67" t="s">
        <v>138</v>
      </c>
      <c r="J649" s="286">
        <v>2010</v>
      </c>
      <c r="K649" s="72" t="s">
        <v>155</v>
      </c>
      <c r="L649" s="73">
        <v>2</v>
      </c>
      <c r="M649" s="74" t="s">
        <v>140</v>
      </c>
      <c r="N649" s="75"/>
      <c r="O649" s="76"/>
      <c r="P649" s="97" t="s">
        <v>148</v>
      </c>
      <c r="Q649" s="78">
        <f>IF(P649="U",R649/1.2,R649)</f>
        <v>120</v>
      </c>
      <c r="R649" s="79">
        <v>120</v>
      </c>
      <c r="S649" s="80"/>
      <c r="T649" s="81"/>
      <c r="U649" s="82">
        <f>T649*Q649</f>
        <v>0</v>
      </c>
      <c r="V649" s="83">
        <f>T649*R649</f>
        <v>0</v>
      </c>
      <c r="W649" s="58"/>
      <c r="X649" s="84"/>
      <c r="Y649" s="85"/>
      <c r="Z649" s="86"/>
      <c r="AA649" s="87"/>
    </row>
    <row r="650" spans="1:27" ht="15.75" customHeight="1">
      <c r="A650" s="63" t="s">
        <v>131</v>
      </c>
      <c r="B650" s="64" t="s">
        <v>132</v>
      </c>
      <c r="C650" s="65" t="s">
        <v>133</v>
      </c>
      <c r="D650" s="66" t="s">
        <v>134</v>
      </c>
      <c r="E650" s="67" t="s">
        <v>135</v>
      </c>
      <c r="F650" s="68"/>
      <c r="G650" s="69" t="s">
        <v>356</v>
      </c>
      <c r="H650" s="70" t="s">
        <v>357</v>
      </c>
      <c r="I650" s="67" t="s">
        <v>138</v>
      </c>
      <c r="J650" s="286">
        <v>2012</v>
      </c>
      <c r="K650" s="72" t="s">
        <v>155</v>
      </c>
      <c r="L650" s="73">
        <v>2</v>
      </c>
      <c r="M650" s="74" t="s">
        <v>140</v>
      </c>
      <c r="N650" s="75"/>
      <c r="O650" s="76"/>
      <c r="P650" s="97" t="s">
        <v>148</v>
      </c>
      <c r="Q650" s="78">
        <f>IF(P650="U",R650/1.2,R650)</f>
        <v>100</v>
      </c>
      <c r="R650" s="79">
        <v>100</v>
      </c>
      <c r="S650" s="80"/>
      <c r="T650" s="81"/>
      <c r="U650" s="82">
        <f>T650*Q650</f>
        <v>0</v>
      </c>
      <c r="V650" s="83">
        <f>T650*R650</f>
        <v>0</v>
      </c>
      <c r="W650" s="58"/>
      <c r="X650" s="84"/>
      <c r="Y650" s="85"/>
      <c r="Z650" s="86"/>
      <c r="AA650" s="87"/>
    </row>
    <row r="651" spans="1:27" ht="15.75" customHeight="1">
      <c r="A651" s="63" t="s">
        <v>131</v>
      </c>
      <c r="B651" s="64" t="s">
        <v>132</v>
      </c>
      <c r="C651" s="65" t="s">
        <v>133</v>
      </c>
      <c r="D651" s="66" t="s">
        <v>134</v>
      </c>
      <c r="E651" s="67" t="s">
        <v>135</v>
      </c>
      <c r="F651" s="68"/>
      <c r="G651" s="69" t="s">
        <v>356</v>
      </c>
      <c r="H651" s="70" t="s">
        <v>923</v>
      </c>
      <c r="I651" s="67" t="s">
        <v>138</v>
      </c>
      <c r="J651" s="286">
        <v>2020</v>
      </c>
      <c r="K651" s="72" t="s">
        <v>155</v>
      </c>
      <c r="L651" s="73">
        <v>1</v>
      </c>
      <c r="M651" s="74" t="s">
        <v>140</v>
      </c>
      <c r="N651" s="75"/>
      <c r="O651" s="76"/>
      <c r="P651" s="77" t="s">
        <v>141</v>
      </c>
      <c r="Q651" s="78">
        <f>IF(P651="U",R651/1.2,R651)</f>
        <v>1700</v>
      </c>
      <c r="R651" s="79">
        <v>2040</v>
      </c>
      <c r="S651" s="80"/>
      <c r="T651" s="81"/>
      <c r="U651" s="82">
        <f>T651*Q651</f>
        <v>0</v>
      </c>
      <c r="V651" s="83">
        <f>T651*R651</f>
        <v>0</v>
      </c>
      <c r="W651" s="58"/>
      <c r="X651" s="84"/>
      <c r="Y651" s="85"/>
      <c r="Z651" s="86"/>
      <c r="AA651" s="87"/>
    </row>
    <row r="652" spans="1:27" ht="15.75" customHeight="1">
      <c r="A652" s="63" t="s">
        <v>131</v>
      </c>
      <c r="B652" s="64" t="s">
        <v>132</v>
      </c>
      <c r="C652" s="65" t="s">
        <v>133</v>
      </c>
      <c r="D652" s="66" t="s">
        <v>134</v>
      </c>
      <c r="E652" s="67" t="s">
        <v>135</v>
      </c>
      <c r="F652" s="68"/>
      <c r="G652" s="69" t="s">
        <v>356</v>
      </c>
      <c r="H652" s="70" t="s">
        <v>1399</v>
      </c>
      <c r="I652" s="67" t="s">
        <v>138</v>
      </c>
      <c r="J652" s="286">
        <v>2019</v>
      </c>
      <c r="K652" s="72" t="s">
        <v>155</v>
      </c>
      <c r="L652" s="73">
        <v>1</v>
      </c>
      <c r="M652" s="74" t="s">
        <v>140</v>
      </c>
      <c r="N652" s="75"/>
      <c r="O652" s="76"/>
      <c r="P652" s="77" t="s">
        <v>141</v>
      </c>
      <c r="Q652" s="78">
        <f>IF(P652="U",R652/1.2,R652)</f>
        <v>266.66666666666669</v>
      </c>
      <c r="R652" s="79">
        <v>320</v>
      </c>
      <c r="S652" s="80"/>
      <c r="T652" s="81"/>
      <c r="U652" s="82">
        <f>T652*Q652</f>
        <v>0</v>
      </c>
      <c r="V652" s="83">
        <f>T652*R652</f>
        <v>0</v>
      </c>
      <c r="W652" s="58"/>
      <c r="X652" s="84"/>
      <c r="Y652" s="85"/>
      <c r="Z652" s="86"/>
      <c r="AA652" s="87"/>
    </row>
    <row r="653" spans="1:27" ht="15.75" customHeight="1">
      <c r="A653" s="63" t="s">
        <v>131</v>
      </c>
      <c r="B653" s="64" t="s">
        <v>132</v>
      </c>
      <c r="C653" s="65" t="s">
        <v>133</v>
      </c>
      <c r="D653" s="66" t="s">
        <v>134</v>
      </c>
      <c r="E653" s="67" t="s">
        <v>135</v>
      </c>
      <c r="F653" s="68"/>
      <c r="G653" s="69" t="s">
        <v>356</v>
      </c>
      <c r="H653" s="70" t="s">
        <v>778</v>
      </c>
      <c r="I653" s="67" t="s">
        <v>138</v>
      </c>
      <c r="J653" s="286">
        <v>2008</v>
      </c>
      <c r="K653" s="72" t="s">
        <v>155</v>
      </c>
      <c r="L653" s="73">
        <v>1</v>
      </c>
      <c r="M653" s="74" t="s">
        <v>140</v>
      </c>
      <c r="N653" s="75"/>
      <c r="O653" s="76"/>
      <c r="P653" s="97" t="s">
        <v>148</v>
      </c>
      <c r="Q653" s="78">
        <f>IF(P653="U",R653/1.2,R653)</f>
        <v>240</v>
      </c>
      <c r="R653" s="79">
        <v>240</v>
      </c>
      <c r="S653" s="80"/>
      <c r="T653" s="81"/>
      <c r="U653" s="82">
        <f>T653*Q653</f>
        <v>0</v>
      </c>
      <c r="V653" s="83">
        <f>T653*R653</f>
        <v>0</v>
      </c>
      <c r="W653" s="58"/>
      <c r="X653" s="84"/>
      <c r="Y653" s="85"/>
      <c r="Z653" s="86"/>
      <c r="AA653" s="87"/>
    </row>
    <row r="654" spans="1:27" ht="15.75" customHeight="1">
      <c r="A654" s="63" t="s">
        <v>131</v>
      </c>
      <c r="B654" s="64" t="s">
        <v>132</v>
      </c>
      <c r="C654" s="65" t="s">
        <v>133</v>
      </c>
      <c r="D654" s="66" t="s">
        <v>134</v>
      </c>
      <c r="E654" s="67" t="s">
        <v>135</v>
      </c>
      <c r="F654" s="68"/>
      <c r="G654" s="69" t="s">
        <v>356</v>
      </c>
      <c r="H654" s="70" t="s">
        <v>778</v>
      </c>
      <c r="I654" s="67" t="s">
        <v>138</v>
      </c>
      <c r="J654" s="286">
        <v>2010</v>
      </c>
      <c r="K654" s="72" t="s">
        <v>155</v>
      </c>
      <c r="L654" s="73">
        <v>4</v>
      </c>
      <c r="M654" s="74" t="s">
        <v>140</v>
      </c>
      <c r="N654" s="75"/>
      <c r="O654" s="76"/>
      <c r="P654" s="97" t="s">
        <v>148</v>
      </c>
      <c r="Q654" s="78">
        <f>IF(P654="U",R654/1.2,R654)</f>
        <v>240</v>
      </c>
      <c r="R654" s="79">
        <v>240</v>
      </c>
      <c r="S654" s="80"/>
      <c r="T654" s="81"/>
      <c r="U654" s="82">
        <f>T654*Q654</f>
        <v>0</v>
      </c>
      <c r="V654" s="83">
        <f>T654*R654</f>
        <v>0</v>
      </c>
      <c r="W654" s="58"/>
      <c r="X654" s="84"/>
      <c r="Y654" s="85"/>
      <c r="Z654" s="86"/>
      <c r="AA654" s="87"/>
    </row>
    <row r="655" spans="1:27" ht="15.75" customHeight="1">
      <c r="A655" s="63" t="s">
        <v>131</v>
      </c>
      <c r="B655" s="64" t="s">
        <v>132</v>
      </c>
      <c r="C655" s="65" t="s">
        <v>133</v>
      </c>
      <c r="D655" s="66" t="s">
        <v>134</v>
      </c>
      <c r="E655" s="67" t="s">
        <v>135</v>
      </c>
      <c r="F655" s="68"/>
      <c r="G655" s="69" t="s">
        <v>361</v>
      </c>
      <c r="H655" s="70" t="s">
        <v>362</v>
      </c>
      <c r="I655" s="67" t="s">
        <v>138</v>
      </c>
      <c r="J655" s="286">
        <v>2018</v>
      </c>
      <c r="K655" s="72" t="s">
        <v>155</v>
      </c>
      <c r="L655" s="73">
        <v>2</v>
      </c>
      <c r="M655" s="74" t="s">
        <v>140</v>
      </c>
      <c r="N655" s="75"/>
      <c r="O655" s="76"/>
      <c r="P655" s="77" t="s">
        <v>141</v>
      </c>
      <c r="Q655" s="78">
        <f>IF(P655="U",R655/1.2,R655)</f>
        <v>475</v>
      </c>
      <c r="R655" s="79">
        <v>570</v>
      </c>
      <c r="S655" s="80"/>
      <c r="T655" s="81"/>
      <c r="U655" s="82">
        <f>T655*Q655</f>
        <v>0</v>
      </c>
      <c r="V655" s="83">
        <f>T655*R655</f>
        <v>0</v>
      </c>
      <c r="W655" s="58"/>
      <c r="X655" s="84"/>
      <c r="Y655" s="85"/>
      <c r="Z655" s="86"/>
      <c r="AA655" s="87"/>
    </row>
    <row r="656" spans="1:27" ht="15.75" customHeight="1">
      <c r="A656" s="63" t="s">
        <v>131</v>
      </c>
      <c r="B656" s="64" t="s">
        <v>132</v>
      </c>
      <c r="C656" s="65" t="s">
        <v>133</v>
      </c>
      <c r="D656" s="66" t="s">
        <v>134</v>
      </c>
      <c r="E656" s="67" t="s">
        <v>135</v>
      </c>
      <c r="F656" s="68"/>
      <c r="G656" s="69" t="s">
        <v>361</v>
      </c>
      <c r="H656" s="70" t="s">
        <v>362</v>
      </c>
      <c r="I656" s="67" t="s">
        <v>138</v>
      </c>
      <c r="J656" s="286">
        <v>2021</v>
      </c>
      <c r="K656" s="72" t="s">
        <v>155</v>
      </c>
      <c r="L656" s="73">
        <v>1</v>
      </c>
      <c r="M656" s="74" t="s">
        <v>140</v>
      </c>
      <c r="N656" s="75"/>
      <c r="O656" s="76"/>
      <c r="P656" s="97" t="s">
        <v>141</v>
      </c>
      <c r="Q656" s="78">
        <f>IF(P656="U",R656/1.2,R656)</f>
        <v>825</v>
      </c>
      <c r="R656" s="79">
        <v>990</v>
      </c>
      <c r="S656" s="80"/>
      <c r="T656" s="81"/>
      <c r="U656" s="82">
        <f>T656*Q656</f>
        <v>0</v>
      </c>
      <c r="V656" s="83">
        <f>T656*R656</f>
        <v>0</v>
      </c>
      <c r="W656" s="58"/>
      <c r="X656" s="84"/>
      <c r="Y656" s="85"/>
      <c r="Z656" s="86"/>
      <c r="AA656" s="87"/>
    </row>
    <row r="657" spans="1:27" ht="15.75" customHeight="1">
      <c r="A657" s="63" t="s">
        <v>131</v>
      </c>
      <c r="B657" s="64" t="s">
        <v>132</v>
      </c>
      <c r="C657" s="65" t="s">
        <v>133</v>
      </c>
      <c r="D657" s="66" t="s">
        <v>134</v>
      </c>
      <c r="E657" s="67" t="s">
        <v>135</v>
      </c>
      <c r="F657" s="68"/>
      <c r="G657" s="69" t="s">
        <v>361</v>
      </c>
      <c r="H657" s="70" t="s">
        <v>503</v>
      </c>
      <c r="I657" s="67" t="s">
        <v>138</v>
      </c>
      <c r="J657" s="286">
        <v>2021</v>
      </c>
      <c r="K657" s="72" t="s">
        <v>155</v>
      </c>
      <c r="L657" s="73">
        <v>1</v>
      </c>
      <c r="M657" s="74" t="s">
        <v>140</v>
      </c>
      <c r="N657" s="75"/>
      <c r="O657" s="76"/>
      <c r="P657" s="97" t="s">
        <v>141</v>
      </c>
      <c r="Q657" s="78">
        <f>IF(P657="U",R657/1.2,R657)</f>
        <v>1208.3333333333335</v>
      </c>
      <c r="R657" s="79">
        <v>1450</v>
      </c>
      <c r="S657" s="80"/>
      <c r="T657" s="81"/>
      <c r="U657" s="82">
        <f>T657*Q657</f>
        <v>0</v>
      </c>
      <c r="V657" s="83">
        <f>T657*R657</f>
        <v>0</v>
      </c>
      <c r="W657" s="58"/>
      <c r="X657" s="84"/>
      <c r="Y657" s="85"/>
      <c r="Z657" s="86"/>
      <c r="AA657" s="87"/>
    </row>
    <row r="658" spans="1:27" ht="15.75" customHeight="1">
      <c r="A658" s="63" t="s">
        <v>131</v>
      </c>
      <c r="B658" s="64" t="s">
        <v>132</v>
      </c>
      <c r="C658" s="65" t="s">
        <v>133</v>
      </c>
      <c r="D658" s="66" t="s">
        <v>134</v>
      </c>
      <c r="E658" s="67" t="s">
        <v>135</v>
      </c>
      <c r="F658" s="68"/>
      <c r="G658" s="69" t="s">
        <v>361</v>
      </c>
      <c r="H658" s="70" t="s">
        <v>1271</v>
      </c>
      <c r="I658" s="67" t="s">
        <v>138</v>
      </c>
      <c r="J658" s="286">
        <v>2019</v>
      </c>
      <c r="K658" s="72" t="s">
        <v>155</v>
      </c>
      <c r="L658" s="73">
        <v>1</v>
      </c>
      <c r="M658" s="74" t="s">
        <v>140</v>
      </c>
      <c r="N658" s="75"/>
      <c r="O658" s="76"/>
      <c r="P658" s="77" t="s">
        <v>141</v>
      </c>
      <c r="Q658" s="78">
        <f>IF(P658="U",R658/1.2,R658)</f>
        <v>200</v>
      </c>
      <c r="R658" s="79">
        <v>240</v>
      </c>
      <c r="S658" s="80"/>
      <c r="T658" s="81"/>
      <c r="U658" s="82">
        <f>T658*Q658</f>
        <v>0</v>
      </c>
      <c r="V658" s="83">
        <f>T658*R658</f>
        <v>0</v>
      </c>
      <c r="W658" s="58"/>
      <c r="X658" s="84"/>
      <c r="Y658" s="85"/>
      <c r="Z658" s="86"/>
      <c r="AA658" s="87"/>
    </row>
    <row r="659" spans="1:27" ht="15.75" customHeight="1">
      <c r="A659" s="63" t="s">
        <v>131</v>
      </c>
      <c r="B659" s="64" t="s">
        <v>132</v>
      </c>
      <c r="C659" s="65" t="s">
        <v>133</v>
      </c>
      <c r="D659" s="66" t="s">
        <v>134</v>
      </c>
      <c r="E659" s="67" t="s">
        <v>135</v>
      </c>
      <c r="F659" s="68"/>
      <c r="G659" s="69" t="s">
        <v>361</v>
      </c>
      <c r="H659" s="70" t="s">
        <v>1271</v>
      </c>
      <c r="I659" s="67" t="s">
        <v>138</v>
      </c>
      <c r="J659" s="286">
        <v>2021</v>
      </c>
      <c r="K659" s="72" t="s">
        <v>155</v>
      </c>
      <c r="L659" s="73">
        <v>2</v>
      </c>
      <c r="M659" s="74" t="s">
        <v>140</v>
      </c>
      <c r="N659" s="75"/>
      <c r="O659" s="76"/>
      <c r="P659" s="97" t="s">
        <v>141</v>
      </c>
      <c r="Q659" s="78">
        <f>IF(P659="U",R659/1.2,R659)</f>
        <v>233.33333333333334</v>
      </c>
      <c r="R659" s="79">
        <v>280</v>
      </c>
      <c r="S659" s="80"/>
      <c r="T659" s="81"/>
      <c r="U659" s="82">
        <f>T659*Q659</f>
        <v>0</v>
      </c>
      <c r="V659" s="83">
        <f>T659*R659</f>
        <v>0</v>
      </c>
      <c r="W659" s="58"/>
      <c r="X659" s="84"/>
      <c r="Y659" s="85"/>
      <c r="Z659" s="86"/>
      <c r="AA659" s="87"/>
    </row>
    <row r="660" spans="1:27" ht="15.75" customHeight="1">
      <c r="A660" s="63" t="s">
        <v>131</v>
      </c>
      <c r="B660" s="64" t="s">
        <v>132</v>
      </c>
      <c r="C660" s="65" t="s">
        <v>133</v>
      </c>
      <c r="D660" s="66" t="s">
        <v>134</v>
      </c>
      <c r="E660" s="67" t="s">
        <v>135</v>
      </c>
      <c r="F660" s="68"/>
      <c r="G660" s="69" t="s">
        <v>361</v>
      </c>
      <c r="H660" s="70" t="s">
        <v>1272</v>
      </c>
      <c r="I660" s="67" t="s">
        <v>138</v>
      </c>
      <c r="J660" s="286">
        <v>2021</v>
      </c>
      <c r="K660" s="72" t="s">
        <v>155</v>
      </c>
      <c r="L660" s="73">
        <v>5</v>
      </c>
      <c r="M660" s="74" t="s">
        <v>140</v>
      </c>
      <c r="N660" s="75"/>
      <c r="O660" s="76"/>
      <c r="P660" s="97" t="s">
        <v>141</v>
      </c>
      <c r="Q660" s="78">
        <f>IF(P660="U",R660/1.2,R660)</f>
        <v>150</v>
      </c>
      <c r="R660" s="79">
        <v>180</v>
      </c>
      <c r="S660" s="80"/>
      <c r="T660" s="81"/>
      <c r="U660" s="82">
        <f>T660*Q660</f>
        <v>0</v>
      </c>
      <c r="V660" s="83">
        <f>T660*R660</f>
        <v>0</v>
      </c>
      <c r="W660" s="58"/>
      <c r="X660" s="84"/>
      <c r="Y660" s="85"/>
      <c r="Z660" s="86"/>
      <c r="AA660" s="87"/>
    </row>
    <row r="661" spans="1:27" ht="15.75" customHeight="1">
      <c r="A661" s="63" t="s">
        <v>131</v>
      </c>
      <c r="B661" s="64" t="s">
        <v>132</v>
      </c>
      <c r="C661" s="65" t="s">
        <v>133</v>
      </c>
      <c r="D661" s="66" t="s">
        <v>134</v>
      </c>
      <c r="E661" s="67" t="s">
        <v>135</v>
      </c>
      <c r="F661" s="68"/>
      <c r="G661" s="69" t="s">
        <v>922</v>
      </c>
      <c r="H661" s="70" t="s">
        <v>923</v>
      </c>
      <c r="I661" s="67" t="s">
        <v>138</v>
      </c>
      <c r="J661" s="286">
        <v>1999</v>
      </c>
      <c r="K661" s="72" t="s">
        <v>155</v>
      </c>
      <c r="L661" s="73">
        <v>2</v>
      </c>
      <c r="M661" s="74" t="s">
        <v>140</v>
      </c>
      <c r="N661" s="75"/>
      <c r="O661" s="76"/>
      <c r="P661" s="77" t="s">
        <v>148</v>
      </c>
      <c r="Q661" s="78">
        <f>IF(P661="U",R661/1.2,R661)</f>
        <v>790</v>
      </c>
      <c r="R661" s="79">
        <v>790</v>
      </c>
      <c r="S661" s="80"/>
      <c r="T661" s="81"/>
      <c r="U661" s="82">
        <f>T661*Q661</f>
        <v>0</v>
      </c>
      <c r="V661" s="83">
        <f>T661*R661</f>
        <v>0</v>
      </c>
      <c r="W661" s="58"/>
      <c r="X661" s="84"/>
      <c r="Y661" s="85"/>
      <c r="Z661" s="86"/>
      <c r="AA661" s="87"/>
    </row>
    <row r="662" spans="1:27" ht="15.75" customHeight="1">
      <c r="A662" s="63" t="s">
        <v>131</v>
      </c>
      <c r="B662" s="64" t="s">
        <v>177</v>
      </c>
      <c r="C662" s="65" t="s">
        <v>133</v>
      </c>
      <c r="D662" s="66" t="s">
        <v>134</v>
      </c>
      <c r="E662" s="67" t="s">
        <v>135</v>
      </c>
      <c r="F662" s="68"/>
      <c r="G662" s="69" t="s">
        <v>814</v>
      </c>
      <c r="H662" s="70" t="s">
        <v>815</v>
      </c>
      <c r="I662" s="67" t="s">
        <v>816</v>
      </c>
      <c r="J662" s="286">
        <v>2021</v>
      </c>
      <c r="K662" s="72" t="s">
        <v>155</v>
      </c>
      <c r="L662" s="73">
        <v>3</v>
      </c>
      <c r="M662" s="74" t="s">
        <v>140</v>
      </c>
      <c r="N662" s="75"/>
      <c r="O662" s="76"/>
      <c r="P662" s="97" t="s">
        <v>141</v>
      </c>
      <c r="Q662" s="78">
        <f>IF(P662="U",R662/1.2,R662)</f>
        <v>25</v>
      </c>
      <c r="R662" s="79">
        <v>30</v>
      </c>
      <c r="S662" s="80"/>
      <c r="T662" s="81"/>
      <c r="U662" s="82">
        <f>T662*Q662</f>
        <v>0</v>
      </c>
      <c r="V662" s="83">
        <f>T662*R662</f>
        <v>0</v>
      </c>
      <c r="W662" s="58"/>
      <c r="X662" s="84"/>
      <c r="Y662" s="85"/>
      <c r="Z662" s="86"/>
      <c r="AA662" s="87"/>
    </row>
    <row r="663" spans="1:27" ht="15.75" customHeight="1">
      <c r="A663" s="63" t="s">
        <v>131</v>
      </c>
      <c r="B663" s="64" t="s">
        <v>177</v>
      </c>
      <c r="C663" s="65" t="s">
        <v>133</v>
      </c>
      <c r="D663" s="66" t="s">
        <v>134</v>
      </c>
      <c r="E663" s="67" t="s">
        <v>135</v>
      </c>
      <c r="F663" s="68"/>
      <c r="G663" s="69" t="s">
        <v>814</v>
      </c>
      <c r="H663" s="70" t="s">
        <v>815</v>
      </c>
      <c r="I663" s="67" t="s">
        <v>816</v>
      </c>
      <c r="J663" s="286">
        <v>2023</v>
      </c>
      <c r="K663" s="72" t="s">
        <v>155</v>
      </c>
      <c r="L663" s="73">
        <v>1</v>
      </c>
      <c r="M663" s="74" t="s">
        <v>140</v>
      </c>
      <c r="N663" s="75"/>
      <c r="O663" s="76"/>
      <c r="P663" s="97" t="s">
        <v>141</v>
      </c>
      <c r="Q663" s="78">
        <f>IF(P663="U",R663/1.2,R663)</f>
        <v>25</v>
      </c>
      <c r="R663" s="79">
        <v>30</v>
      </c>
      <c r="S663" s="80"/>
      <c r="T663" s="81"/>
      <c r="U663" s="82">
        <f>T663*Q663</f>
        <v>0</v>
      </c>
      <c r="V663" s="83">
        <f>T663*R663</f>
        <v>0</v>
      </c>
      <c r="W663" s="58"/>
      <c r="X663" s="84"/>
      <c r="Y663" s="85"/>
      <c r="Z663" s="86"/>
      <c r="AA663" s="87"/>
    </row>
    <row r="664" spans="1:27" ht="15.75" customHeight="1">
      <c r="A664" s="63" t="s">
        <v>131</v>
      </c>
      <c r="B664" s="64" t="s">
        <v>132</v>
      </c>
      <c r="C664" s="65" t="s">
        <v>133</v>
      </c>
      <c r="D664" s="66" t="s">
        <v>134</v>
      </c>
      <c r="E664" s="67" t="s">
        <v>135</v>
      </c>
      <c r="F664" s="68"/>
      <c r="G664" s="69" t="s">
        <v>814</v>
      </c>
      <c r="H664" s="70" t="s">
        <v>240</v>
      </c>
      <c r="I664" s="67" t="s">
        <v>138</v>
      </c>
      <c r="J664" s="286">
        <v>2022</v>
      </c>
      <c r="K664" s="72" t="s">
        <v>155</v>
      </c>
      <c r="L664" s="73">
        <v>7</v>
      </c>
      <c r="M664" s="74" t="s">
        <v>140</v>
      </c>
      <c r="N664" s="75"/>
      <c r="O664" s="76"/>
      <c r="P664" s="97" t="s">
        <v>141</v>
      </c>
      <c r="Q664" s="78">
        <f>IF(P664="U",R664/1.2,R664)</f>
        <v>175</v>
      </c>
      <c r="R664" s="79">
        <v>210</v>
      </c>
      <c r="S664" s="80"/>
      <c r="T664" s="81"/>
      <c r="U664" s="82">
        <f>T664*Q664</f>
        <v>0</v>
      </c>
      <c r="V664" s="83">
        <f>T664*R664</f>
        <v>0</v>
      </c>
      <c r="W664" s="58"/>
      <c r="X664" s="84"/>
      <c r="Y664" s="85"/>
      <c r="Z664" s="86"/>
      <c r="AA664" s="87"/>
    </row>
    <row r="665" spans="1:27" ht="15.75" customHeight="1">
      <c r="A665" s="63" t="s">
        <v>131</v>
      </c>
      <c r="B665" s="64" t="s">
        <v>132</v>
      </c>
      <c r="C665" s="65" t="s">
        <v>133</v>
      </c>
      <c r="D665" s="66" t="s">
        <v>134</v>
      </c>
      <c r="E665" s="67" t="s">
        <v>135</v>
      </c>
      <c r="F665" s="68"/>
      <c r="G665" s="69" t="s">
        <v>814</v>
      </c>
      <c r="H665" s="70" t="s">
        <v>240</v>
      </c>
      <c r="I665" s="67" t="s">
        <v>138</v>
      </c>
      <c r="J665" s="286">
        <v>2023</v>
      </c>
      <c r="K665" s="72" t="s">
        <v>155</v>
      </c>
      <c r="L665" s="73">
        <v>11</v>
      </c>
      <c r="M665" s="74" t="s">
        <v>140</v>
      </c>
      <c r="N665" s="75"/>
      <c r="O665" s="76"/>
      <c r="P665" s="77" t="s">
        <v>141</v>
      </c>
      <c r="Q665" s="78">
        <f>IF(P665="U",R665/1.2,R665)</f>
        <v>175</v>
      </c>
      <c r="R665" s="79">
        <v>210</v>
      </c>
      <c r="S665" s="80"/>
      <c r="T665" s="81"/>
      <c r="U665" s="82">
        <f>T665*Q665</f>
        <v>0</v>
      </c>
      <c r="V665" s="83">
        <f>T665*R665</f>
        <v>0</v>
      </c>
      <c r="W665" s="58"/>
      <c r="X665" s="84"/>
      <c r="Y665" s="85"/>
      <c r="Z665" s="86"/>
      <c r="AA665" s="87"/>
    </row>
    <row r="666" spans="1:27" ht="15.75" customHeight="1">
      <c r="A666" s="63" t="s">
        <v>131</v>
      </c>
      <c r="B666" s="64" t="s">
        <v>132</v>
      </c>
      <c r="C666" s="65" t="s">
        <v>133</v>
      </c>
      <c r="D666" s="66" t="s">
        <v>134</v>
      </c>
      <c r="E666" s="67" t="s">
        <v>135</v>
      </c>
      <c r="F666" s="68"/>
      <c r="G666" s="69" t="s">
        <v>814</v>
      </c>
      <c r="H666" s="70" t="s">
        <v>842</v>
      </c>
      <c r="I666" s="67" t="s">
        <v>138</v>
      </c>
      <c r="J666" s="286">
        <v>2023</v>
      </c>
      <c r="K666" s="72" t="s">
        <v>155</v>
      </c>
      <c r="L666" s="73">
        <v>24</v>
      </c>
      <c r="M666" s="74" t="s">
        <v>140</v>
      </c>
      <c r="N666" s="75"/>
      <c r="O666" s="76"/>
      <c r="P666" s="77" t="s">
        <v>141</v>
      </c>
      <c r="Q666" s="78">
        <f>IF(P666="U",R666/1.2,R666)</f>
        <v>25</v>
      </c>
      <c r="R666" s="79">
        <v>30</v>
      </c>
      <c r="S666" s="80"/>
      <c r="T666" s="81"/>
      <c r="U666" s="82">
        <f>T666*Q666</f>
        <v>0</v>
      </c>
      <c r="V666" s="83">
        <f>T666*R666</f>
        <v>0</v>
      </c>
      <c r="W666" s="58"/>
      <c r="X666" s="84"/>
      <c r="Y666" s="85"/>
      <c r="Z666" s="86"/>
      <c r="AA666" s="87"/>
    </row>
    <row r="667" spans="1:27" ht="15.75" customHeight="1">
      <c r="A667" s="63" t="s">
        <v>131</v>
      </c>
      <c r="B667" s="64" t="s">
        <v>132</v>
      </c>
      <c r="C667" s="65" t="s">
        <v>133</v>
      </c>
      <c r="D667" s="66" t="s">
        <v>134</v>
      </c>
      <c r="E667" s="67" t="s">
        <v>135</v>
      </c>
      <c r="F667" s="68"/>
      <c r="G667" s="69" t="s">
        <v>814</v>
      </c>
      <c r="H667" s="70" t="s">
        <v>843</v>
      </c>
      <c r="I667" s="67" t="s">
        <v>138</v>
      </c>
      <c r="J667" s="286">
        <v>2022</v>
      </c>
      <c r="K667" s="72" t="s">
        <v>155</v>
      </c>
      <c r="L667" s="73">
        <v>24</v>
      </c>
      <c r="M667" s="74" t="s">
        <v>140</v>
      </c>
      <c r="N667" s="75"/>
      <c r="O667" s="76"/>
      <c r="P667" s="77" t="s">
        <v>141</v>
      </c>
      <c r="Q667" s="78">
        <f>IF(P667="U",R667/1.2,R667)</f>
        <v>62.5</v>
      </c>
      <c r="R667" s="79">
        <v>75</v>
      </c>
      <c r="S667" s="80"/>
      <c r="T667" s="81"/>
      <c r="U667" s="82">
        <f>T667*Q667</f>
        <v>0</v>
      </c>
      <c r="V667" s="83">
        <f>T667*R667</f>
        <v>0</v>
      </c>
      <c r="W667" s="58"/>
      <c r="X667" s="84"/>
      <c r="Y667" s="85"/>
      <c r="Z667" s="86"/>
      <c r="AA667" s="87"/>
    </row>
    <row r="668" spans="1:27" ht="15.75" customHeight="1">
      <c r="A668" s="63" t="s">
        <v>131</v>
      </c>
      <c r="B668" s="64" t="s">
        <v>132</v>
      </c>
      <c r="C668" s="65" t="s">
        <v>133</v>
      </c>
      <c r="D668" s="66" t="s">
        <v>134</v>
      </c>
      <c r="E668" s="67" t="s">
        <v>135</v>
      </c>
      <c r="F668" s="68"/>
      <c r="G668" s="69" t="s">
        <v>814</v>
      </c>
      <c r="H668" s="70" t="s">
        <v>843</v>
      </c>
      <c r="I668" s="67" t="s">
        <v>138</v>
      </c>
      <c r="J668" s="286">
        <v>2023</v>
      </c>
      <c r="K668" s="72" t="s">
        <v>155</v>
      </c>
      <c r="L668" s="73">
        <v>24</v>
      </c>
      <c r="M668" s="74" t="s">
        <v>140</v>
      </c>
      <c r="N668" s="75"/>
      <c r="O668" s="76"/>
      <c r="P668" s="97" t="s">
        <v>141</v>
      </c>
      <c r="Q668" s="78">
        <f>IF(P668="U",R668/1.2,R668)</f>
        <v>62.5</v>
      </c>
      <c r="R668" s="79">
        <v>75</v>
      </c>
      <c r="S668" s="80"/>
      <c r="T668" s="81"/>
      <c r="U668" s="82">
        <f>T668*Q668</f>
        <v>0</v>
      </c>
      <c r="V668" s="83">
        <f>T668*R668</f>
        <v>0</v>
      </c>
      <c r="W668" s="58"/>
      <c r="X668" s="84"/>
      <c r="Y668" s="85"/>
      <c r="Z668" s="86"/>
      <c r="AA668" s="87"/>
    </row>
    <row r="669" spans="1:27" ht="15.75" customHeight="1">
      <c r="A669" s="63" t="s">
        <v>131</v>
      </c>
      <c r="B669" s="64" t="s">
        <v>132</v>
      </c>
      <c r="C669" s="65" t="s">
        <v>133</v>
      </c>
      <c r="D669" s="66" t="s">
        <v>134</v>
      </c>
      <c r="E669" s="67" t="s">
        <v>135</v>
      </c>
      <c r="F669" s="68"/>
      <c r="G669" s="69" t="s">
        <v>814</v>
      </c>
      <c r="H669" s="70" t="s">
        <v>844</v>
      </c>
      <c r="I669" s="67" t="s">
        <v>138</v>
      </c>
      <c r="J669" s="286">
        <v>2022</v>
      </c>
      <c r="K669" s="72" t="s">
        <v>155</v>
      </c>
      <c r="L669" s="73">
        <v>20</v>
      </c>
      <c r="M669" s="74" t="s">
        <v>140</v>
      </c>
      <c r="N669" s="75"/>
      <c r="O669" s="76"/>
      <c r="P669" s="77" t="s">
        <v>141</v>
      </c>
      <c r="Q669" s="78">
        <f>IF(P669="U",R669/1.2,R669)</f>
        <v>75</v>
      </c>
      <c r="R669" s="79">
        <v>90</v>
      </c>
      <c r="S669" s="80"/>
      <c r="T669" s="81"/>
      <c r="U669" s="82">
        <f>T669*Q669</f>
        <v>0</v>
      </c>
      <c r="V669" s="83">
        <f>T669*R669</f>
        <v>0</v>
      </c>
      <c r="W669" s="58"/>
      <c r="X669" s="84"/>
      <c r="Y669" s="85"/>
      <c r="Z669" s="86"/>
      <c r="AA669" s="87"/>
    </row>
    <row r="670" spans="1:27" ht="15.75" customHeight="1">
      <c r="A670" s="63" t="s">
        <v>131</v>
      </c>
      <c r="B670" s="64" t="s">
        <v>132</v>
      </c>
      <c r="C670" s="65" t="s">
        <v>133</v>
      </c>
      <c r="D670" s="66" t="s">
        <v>134</v>
      </c>
      <c r="E670" s="67" t="s">
        <v>135</v>
      </c>
      <c r="F670" s="68"/>
      <c r="G670" s="69" t="s">
        <v>814</v>
      </c>
      <c r="H670" s="70" t="s">
        <v>844</v>
      </c>
      <c r="I670" s="67" t="s">
        <v>138</v>
      </c>
      <c r="J670" s="286">
        <v>2023</v>
      </c>
      <c r="K670" s="72" t="s">
        <v>155</v>
      </c>
      <c r="L670" s="73">
        <v>24</v>
      </c>
      <c r="M670" s="74" t="s">
        <v>140</v>
      </c>
      <c r="N670" s="75"/>
      <c r="O670" s="76"/>
      <c r="P670" s="77" t="s">
        <v>141</v>
      </c>
      <c r="Q670" s="78">
        <f>IF(P670="U",R670/1.2,R670)</f>
        <v>75</v>
      </c>
      <c r="R670" s="79">
        <v>90</v>
      </c>
      <c r="S670" s="80"/>
      <c r="T670" s="81"/>
      <c r="U670" s="82">
        <f>T670*Q670</f>
        <v>0</v>
      </c>
      <c r="V670" s="83">
        <f>T670*R670</f>
        <v>0</v>
      </c>
      <c r="W670" s="58"/>
      <c r="X670" s="84"/>
      <c r="Y670" s="85"/>
      <c r="Z670" s="86"/>
      <c r="AA670" s="87"/>
    </row>
    <row r="671" spans="1:27" ht="15.75" customHeight="1">
      <c r="A671" s="63" t="s">
        <v>131</v>
      </c>
      <c r="B671" s="64" t="s">
        <v>132</v>
      </c>
      <c r="C671" s="65" t="s">
        <v>133</v>
      </c>
      <c r="D671" s="66" t="s">
        <v>134</v>
      </c>
      <c r="E671" s="67" t="s">
        <v>135</v>
      </c>
      <c r="F671" s="68"/>
      <c r="G671" s="69" t="s">
        <v>814</v>
      </c>
      <c r="H671" s="70" t="s">
        <v>845</v>
      </c>
      <c r="I671" s="67" t="s">
        <v>138</v>
      </c>
      <c r="J671" s="286">
        <v>2022</v>
      </c>
      <c r="K671" s="72" t="s">
        <v>155</v>
      </c>
      <c r="L671" s="73">
        <v>8</v>
      </c>
      <c r="M671" s="74" t="s">
        <v>140</v>
      </c>
      <c r="N671" s="75"/>
      <c r="O671" s="76"/>
      <c r="P671" s="97" t="s">
        <v>141</v>
      </c>
      <c r="Q671" s="78">
        <f>IF(P671="U",R671/1.2,R671)</f>
        <v>187.5</v>
      </c>
      <c r="R671" s="79">
        <v>225</v>
      </c>
      <c r="S671" s="80"/>
      <c r="T671" s="81"/>
      <c r="U671" s="82">
        <f>T671*Q671</f>
        <v>0</v>
      </c>
      <c r="V671" s="83">
        <f>T671*R671</f>
        <v>0</v>
      </c>
      <c r="W671" s="58"/>
      <c r="X671" s="84"/>
      <c r="Y671" s="85"/>
      <c r="Z671" s="86"/>
      <c r="AA671" s="87"/>
    </row>
    <row r="672" spans="1:27" ht="15.75" customHeight="1">
      <c r="A672" s="63" t="s">
        <v>131</v>
      </c>
      <c r="B672" s="64" t="s">
        <v>132</v>
      </c>
      <c r="C672" s="65" t="s">
        <v>133</v>
      </c>
      <c r="D672" s="66" t="s">
        <v>134</v>
      </c>
      <c r="E672" s="67" t="s">
        <v>135</v>
      </c>
      <c r="F672" s="68"/>
      <c r="G672" s="69" t="s">
        <v>814</v>
      </c>
      <c r="H672" s="70" t="s">
        <v>845</v>
      </c>
      <c r="I672" s="67" t="s">
        <v>138</v>
      </c>
      <c r="J672" s="286">
        <v>2023</v>
      </c>
      <c r="K672" s="72" t="s">
        <v>155</v>
      </c>
      <c r="L672" s="73">
        <v>10</v>
      </c>
      <c r="M672" s="74" t="s">
        <v>140</v>
      </c>
      <c r="N672" s="75"/>
      <c r="O672" s="76"/>
      <c r="P672" s="97" t="s">
        <v>141</v>
      </c>
      <c r="Q672" s="78">
        <f>IF(P672="U",R672/1.2,R672)</f>
        <v>187.5</v>
      </c>
      <c r="R672" s="79">
        <v>225</v>
      </c>
      <c r="S672" s="80"/>
      <c r="T672" s="81"/>
      <c r="U672" s="82">
        <f>T672*Q672</f>
        <v>0</v>
      </c>
      <c r="V672" s="83">
        <f>T672*R672</f>
        <v>0</v>
      </c>
      <c r="W672" s="58"/>
      <c r="X672" s="84"/>
      <c r="Y672" s="85"/>
      <c r="Z672" s="86"/>
      <c r="AA672" s="87"/>
    </row>
    <row r="673" spans="1:27" ht="15.75" customHeight="1">
      <c r="A673" s="63" t="s">
        <v>131</v>
      </c>
      <c r="B673" s="64" t="s">
        <v>132</v>
      </c>
      <c r="C673" s="65" t="s">
        <v>133</v>
      </c>
      <c r="D673" s="66" t="s">
        <v>134</v>
      </c>
      <c r="E673" s="67" t="s">
        <v>135</v>
      </c>
      <c r="F673" s="68"/>
      <c r="G673" s="69" t="s">
        <v>971</v>
      </c>
      <c r="H673" s="70" t="s">
        <v>972</v>
      </c>
      <c r="I673" s="67" t="s">
        <v>138</v>
      </c>
      <c r="J673" s="286">
        <v>2018</v>
      </c>
      <c r="K673" s="72" t="s">
        <v>155</v>
      </c>
      <c r="L673" s="73">
        <v>1</v>
      </c>
      <c r="M673" s="74" t="s">
        <v>140</v>
      </c>
      <c r="N673" s="75"/>
      <c r="O673" s="76"/>
      <c r="P673" s="97" t="s">
        <v>148</v>
      </c>
      <c r="Q673" s="78">
        <f>IF(P673="U",R673/1.2,R673)</f>
        <v>90</v>
      </c>
      <c r="R673" s="79">
        <v>90</v>
      </c>
      <c r="S673" s="80"/>
      <c r="T673" s="81"/>
      <c r="U673" s="82">
        <f>T673*Q673</f>
        <v>0</v>
      </c>
      <c r="V673" s="83">
        <f>T673*R673</f>
        <v>0</v>
      </c>
      <c r="W673" s="58"/>
      <c r="X673" s="84"/>
      <c r="Y673" s="85"/>
      <c r="Z673" s="86"/>
      <c r="AA673" s="87"/>
    </row>
    <row r="674" spans="1:27" ht="15.75" customHeight="1">
      <c r="A674" s="63" t="s">
        <v>131</v>
      </c>
      <c r="B674" s="64" t="s">
        <v>132</v>
      </c>
      <c r="C674" s="65" t="s">
        <v>133</v>
      </c>
      <c r="D674" s="66" t="s">
        <v>134</v>
      </c>
      <c r="E674" s="67" t="s">
        <v>135</v>
      </c>
      <c r="F674" s="68"/>
      <c r="G674" s="69" t="s">
        <v>243</v>
      </c>
      <c r="H674" s="70" t="s">
        <v>244</v>
      </c>
      <c r="I674" s="67" t="s">
        <v>138</v>
      </c>
      <c r="J674" s="286">
        <v>2012</v>
      </c>
      <c r="K674" s="72" t="s">
        <v>155</v>
      </c>
      <c r="L674" s="73">
        <v>3</v>
      </c>
      <c r="M674" s="74" t="s">
        <v>147</v>
      </c>
      <c r="N674" s="75"/>
      <c r="O674" s="76"/>
      <c r="P674" s="97" t="s">
        <v>148</v>
      </c>
      <c r="Q674" s="78">
        <f>IF(P674="U",R674/1.2,R674)</f>
        <v>130</v>
      </c>
      <c r="R674" s="79">
        <v>130</v>
      </c>
      <c r="S674" s="80"/>
      <c r="T674" s="81"/>
      <c r="U674" s="82">
        <f>T674*Q674</f>
        <v>0</v>
      </c>
      <c r="V674" s="83">
        <f>T674*R674</f>
        <v>0</v>
      </c>
      <c r="W674" s="58"/>
      <c r="X674" s="84"/>
      <c r="Y674" s="85"/>
      <c r="Z674" s="86"/>
      <c r="AA674" s="87"/>
    </row>
    <row r="675" spans="1:27" ht="15.75" customHeight="1">
      <c r="A675" s="63" t="s">
        <v>131</v>
      </c>
      <c r="B675" s="64" t="s">
        <v>132</v>
      </c>
      <c r="C675" s="65" t="s">
        <v>133</v>
      </c>
      <c r="D675" s="66" t="s">
        <v>134</v>
      </c>
      <c r="E675" s="67" t="s">
        <v>135</v>
      </c>
      <c r="F675" s="68"/>
      <c r="G675" s="69" t="s">
        <v>1135</v>
      </c>
      <c r="H675" s="70" t="s">
        <v>970</v>
      </c>
      <c r="I675" s="67" t="s">
        <v>138</v>
      </c>
      <c r="J675" s="286">
        <v>2019</v>
      </c>
      <c r="K675" s="72" t="s">
        <v>155</v>
      </c>
      <c r="L675" s="73">
        <v>2</v>
      </c>
      <c r="M675" s="74" t="s">
        <v>140</v>
      </c>
      <c r="N675" s="75"/>
      <c r="O675" s="76"/>
      <c r="P675" s="77" t="s">
        <v>148</v>
      </c>
      <c r="Q675" s="78">
        <f>IF(P675="U",R675/1.2,R675)</f>
        <v>100</v>
      </c>
      <c r="R675" s="79">
        <v>100</v>
      </c>
      <c r="S675" s="80"/>
      <c r="T675" s="81"/>
      <c r="U675" s="82">
        <f>T675*Q675</f>
        <v>0</v>
      </c>
      <c r="V675" s="83">
        <f>T675*R675</f>
        <v>0</v>
      </c>
      <c r="W675" s="58"/>
      <c r="X675" s="84"/>
      <c r="Y675" s="85"/>
      <c r="Z675" s="86"/>
      <c r="AA675" s="87"/>
    </row>
    <row r="676" spans="1:27" ht="15.75" customHeight="1">
      <c r="A676" s="63" t="s">
        <v>131</v>
      </c>
      <c r="B676" s="64" t="s">
        <v>132</v>
      </c>
      <c r="C676" s="65" t="s">
        <v>133</v>
      </c>
      <c r="D676" s="66" t="s">
        <v>134</v>
      </c>
      <c r="E676" s="67" t="s">
        <v>135</v>
      </c>
      <c r="F676" s="68"/>
      <c r="G676" s="69" t="s">
        <v>1135</v>
      </c>
      <c r="H676" s="70" t="s">
        <v>970</v>
      </c>
      <c r="I676" s="67" t="s">
        <v>138</v>
      </c>
      <c r="J676" s="286">
        <v>2020</v>
      </c>
      <c r="K676" s="72" t="s">
        <v>155</v>
      </c>
      <c r="L676" s="73">
        <v>4</v>
      </c>
      <c r="M676" s="74" t="s">
        <v>140</v>
      </c>
      <c r="N676" s="75"/>
      <c r="O676" s="76"/>
      <c r="P676" s="97" t="s">
        <v>148</v>
      </c>
      <c r="Q676" s="78">
        <f>IF(P676="U",R676/1.2,R676)</f>
        <v>90</v>
      </c>
      <c r="R676" s="79">
        <v>90</v>
      </c>
      <c r="S676" s="80"/>
      <c r="T676" s="81"/>
      <c r="U676" s="82">
        <f>T676*Q676</f>
        <v>0</v>
      </c>
      <c r="V676" s="83">
        <f>T676*R676</f>
        <v>0</v>
      </c>
      <c r="W676" s="58"/>
      <c r="X676" s="84"/>
      <c r="Y676" s="85"/>
      <c r="Z676" s="86"/>
      <c r="AA676" s="87"/>
    </row>
    <row r="677" spans="1:27" ht="15.75" customHeight="1">
      <c r="A677" s="63" t="s">
        <v>131</v>
      </c>
      <c r="B677" s="64" t="s">
        <v>177</v>
      </c>
      <c r="C677" s="65" t="s">
        <v>133</v>
      </c>
      <c r="D677" s="66" t="s">
        <v>134</v>
      </c>
      <c r="E677" s="67" t="s">
        <v>135</v>
      </c>
      <c r="F677" s="68"/>
      <c r="G677" s="69" t="s">
        <v>717</v>
      </c>
      <c r="H677" s="70" t="s">
        <v>718</v>
      </c>
      <c r="I677" s="67" t="s">
        <v>263</v>
      </c>
      <c r="J677" s="286">
        <v>2007</v>
      </c>
      <c r="K677" s="72" t="s">
        <v>155</v>
      </c>
      <c r="L677" s="73">
        <v>1</v>
      </c>
      <c r="M677" s="74" t="s">
        <v>140</v>
      </c>
      <c r="N677" s="75"/>
      <c r="O677" s="76"/>
      <c r="P677" s="97" t="s">
        <v>148</v>
      </c>
      <c r="Q677" s="78">
        <f>IF(P677="U",R677/1.2,R677)</f>
        <v>320</v>
      </c>
      <c r="R677" s="79">
        <v>320</v>
      </c>
      <c r="S677" s="80"/>
      <c r="T677" s="81"/>
      <c r="U677" s="82">
        <f>T677*Q677</f>
        <v>0</v>
      </c>
      <c r="V677" s="83">
        <f>T677*R677</f>
        <v>0</v>
      </c>
      <c r="W677" s="58"/>
      <c r="X677" s="84"/>
      <c r="Y677" s="85"/>
      <c r="Z677" s="86"/>
      <c r="AA677" s="87"/>
    </row>
    <row r="678" spans="1:27" ht="15.75" customHeight="1">
      <c r="A678" s="63" t="s">
        <v>131</v>
      </c>
      <c r="B678" s="64" t="s">
        <v>132</v>
      </c>
      <c r="C678" s="65" t="s">
        <v>133</v>
      </c>
      <c r="D678" s="66" t="s">
        <v>134</v>
      </c>
      <c r="E678" s="67" t="s">
        <v>135</v>
      </c>
      <c r="F678" s="68"/>
      <c r="G678" s="69" t="s">
        <v>271</v>
      </c>
      <c r="H678" s="70" t="s">
        <v>272</v>
      </c>
      <c r="I678" s="67" t="s">
        <v>138</v>
      </c>
      <c r="J678" s="286">
        <v>2013</v>
      </c>
      <c r="K678" s="72" t="s">
        <v>155</v>
      </c>
      <c r="L678" s="73">
        <v>3</v>
      </c>
      <c r="M678" s="74" t="s">
        <v>147</v>
      </c>
      <c r="N678" s="75"/>
      <c r="O678" s="76"/>
      <c r="P678" s="97" t="s">
        <v>148</v>
      </c>
      <c r="Q678" s="78">
        <f>IF(P678="U",R678/1.2,R678)</f>
        <v>130</v>
      </c>
      <c r="R678" s="79">
        <v>130</v>
      </c>
      <c r="S678" s="80"/>
      <c r="T678" s="81"/>
      <c r="U678" s="82">
        <f>T678*Q678</f>
        <v>0</v>
      </c>
      <c r="V678" s="83">
        <f>T678*R678</f>
        <v>0</v>
      </c>
      <c r="W678" s="58"/>
      <c r="X678" s="84"/>
      <c r="Y678" s="85"/>
      <c r="Z678" s="86"/>
      <c r="AA678" s="87"/>
    </row>
    <row r="679" spans="1:27" ht="15.75" customHeight="1">
      <c r="A679" s="63" t="s">
        <v>131</v>
      </c>
      <c r="B679" s="64" t="s">
        <v>132</v>
      </c>
      <c r="C679" s="65" t="s">
        <v>133</v>
      </c>
      <c r="D679" s="66" t="s">
        <v>134</v>
      </c>
      <c r="E679" s="67" t="s">
        <v>135</v>
      </c>
      <c r="F679" s="68"/>
      <c r="G679" s="69" t="s">
        <v>1370</v>
      </c>
      <c r="H679" s="70" t="s">
        <v>1371</v>
      </c>
      <c r="I679" s="67" t="s">
        <v>138</v>
      </c>
      <c r="J679" s="286">
        <v>1989</v>
      </c>
      <c r="K679" s="72" t="s">
        <v>155</v>
      </c>
      <c r="L679" s="73">
        <v>8</v>
      </c>
      <c r="M679" s="74" t="s">
        <v>497</v>
      </c>
      <c r="N679" s="75"/>
      <c r="O679" s="76"/>
      <c r="P679" s="77" t="s">
        <v>141</v>
      </c>
      <c r="Q679" s="78">
        <f>IF(P679="U",R679/1.2,R679)</f>
        <v>750</v>
      </c>
      <c r="R679" s="79">
        <v>900</v>
      </c>
      <c r="S679" s="80"/>
      <c r="T679" s="81"/>
      <c r="U679" s="82">
        <f>T679*Q679</f>
        <v>0</v>
      </c>
      <c r="V679" s="83">
        <f>T679*R679</f>
        <v>0</v>
      </c>
      <c r="W679" s="58"/>
      <c r="X679" s="84"/>
      <c r="Y679" s="85"/>
      <c r="Z679" s="86"/>
      <c r="AA679" s="87"/>
    </row>
    <row r="680" spans="1:27" ht="15.75" customHeight="1">
      <c r="A680" s="63" t="s">
        <v>131</v>
      </c>
      <c r="B680" s="64" t="s">
        <v>132</v>
      </c>
      <c r="C680" s="65" t="s">
        <v>133</v>
      </c>
      <c r="D680" s="66" t="s">
        <v>134</v>
      </c>
      <c r="E680" s="67" t="s">
        <v>135</v>
      </c>
      <c r="F680" s="68"/>
      <c r="G680" s="69" t="s">
        <v>1370</v>
      </c>
      <c r="H680" s="70" t="s">
        <v>1691</v>
      </c>
      <c r="I680" s="67" t="s">
        <v>138</v>
      </c>
      <c r="J680" s="286">
        <v>1988</v>
      </c>
      <c r="K680" s="72" t="s">
        <v>155</v>
      </c>
      <c r="L680" s="73">
        <v>11</v>
      </c>
      <c r="M680" s="74" t="s">
        <v>497</v>
      </c>
      <c r="N680" s="75"/>
      <c r="O680" s="76"/>
      <c r="P680" s="77" t="s">
        <v>141</v>
      </c>
      <c r="Q680" s="78">
        <f>IF(P680="U",R680/1.2,R680)</f>
        <v>1000</v>
      </c>
      <c r="R680" s="79">
        <v>1200</v>
      </c>
      <c r="S680" s="80"/>
      <c r="T680" s="81"/>
      <c r="U680" s="82">
        <f>T680*Q680</f>
        <v>0</v>
      </c>
      <c r="V680" s="83">
        <f>T680*R680</f>
        <v>0</v>
      </c>
      <c r="W680" s="58"/>
      <c r="X680" s="84"/>
      <c r="Y680" s="85"/>
      <c r="Z680" s="86"/>
      <c r="AA680" s="87"/>
    </row>
    <row r="681" spans="1:27" ht="15.75" customHeight="1">
      <c r="A681" s="63" t="s">
        <v>131</v>
      </c>
      <c r="B681" s="64" t="s">
        <v>132</v>
      </c>
      <c r="C681" s="65" t="s">
        <v>133</v>
      </c>
      <c r="D681" s="66" t="s">
        <v>134</v>
      </c>
      <c r="E681" s="67" t="s">
        <v>135</v>
      </c>
      <c r="F681" s="68"/>
      <c r="G681" s="69" t="s">
        <v>245</v>
      </c>
      <c r="H681" s="70" t="s">
        <v>242</v>
      </c>
      <c r="I681" s="67" t="s">
        <v>138</v>
      </c>
      <c r="J681" s="286">
        <v>2011</v>
      </c>
      <c r="K681" s="72" t="s">
        <v>155</v>
      </c>
      <c r="L681" s="73">
        <v>5</v>
      </c>
      <c r="M681" s="74" t="s">
        <v>147</v>
      </c>
      <c r="N681" s="75"/>
      <c r="O681" s="76"/>
      <c r="P681" s="97" t="s">
        <v>148</v>
      </c>
      <c r="Q681" s="78">
        <f>IF(P681="U",R681/1.2,R681)</f>
        <v>130</v>
      </c>
      <c r="R681" s="79">
        <v>130</v>
      </c>
      <c r="S681" s="80"/>
      <c r="T681" s="81"/>
      <c r="U681" s="82">
        <f>T681*Q681</f>
        <v>0</v>
      </c>
      <c r="V681" s="83">
        <f>T681*R681</f>
        <v>0</v>
      </c>
      <c r="W681" s="58"/>
      <c r="X681" s="84"/>
      <c r="Y681" s="85"/>
      <c r="Z681" s="86"/>
      <c r="AA681" s="87"/>
    </row>
    <row r="682" spans="1:27" ht="15.75" customHeight="1">
      <c r="A682" s="63" t="s">
        <v>131</v>
      </c>
      <c r="B682" s="64" t="s">
        <v>177</v>
      </c>
      <c r="C682" s="65" t="s">
        <v>133</v>
      </c>
      <c r="D682" s="66" t="s">
        <v>134</v>
      </c>
      <c r="E682" s="67" t="s">
        <v>135</v>
      </c>
      <c r="F682" s="68"/>
      <c r="G682" s="69" t="s">
        <v>374</v>
      </c>
      <c r="H682" s="70" t="s">
        <v>375</v>
      </c>
      <c r="I682" s="67" t="s">
        <v>263</v>
      </c>
      <c r="J682" s="286">
        <v>2022</v>
      </c>
      <c r="K682" s="72" t="s">
        <v>155</v>
      </c>
      <c r="L682" s="73">
        <v>11</v>
      </c>
      <c r="M682" s="74" t="s">
        <v>140</v>
      </c>
      <c r="N682" s="75"/>
      <c r="O682" s="76"/>
      <c r="P682" s="77" t="s">
        <v>141</v>
      </c>
      <c r="Q682" s="78">
        <f>IF(P682="U",R682/1.2,R682)</f>
        <v>29.166666666666668</v>
      </c>
      <c r="R682" s="79">
        <v>35</v>
      </c>
      <c r="S682" s="80"/>
      <c r="T682" s="81"/>
      <c r="U682" s="82">
        <f>T682*Q682</f>
        <v>0</v>
      </c>
      <c r="V682" s="83">
        <f>T682*R682</f>
        <v>0</v>
      </c>
      <c r="W682" s="58"/>
      <c r="X682" s="84"/>
      <c r="Y682" s="85"/>
      <c r="Z682" s="86"/>
      <c r="AA682" s="87"/>
    </row>
    <row r="683" spans="1:27" ht="15.75" customHeight="1">
      <c r="A683" s="63" t="s">
        <v>131</v>
      </c>
      <c r="B683" s="64" t="s">
        <v>177</v>
      </c>
      <c r="C683" s="65" t="s">
        <v>133</v>
      </c>
      <c r="D683" s="66" t="s">
        <v>134</v>
      </c>
      <c r="E683" s="67" t="s">
        <v>135</v>
      </c>
      <c r="F683" s="68"/>
      <c r="G683" s="69" t="s">
        <v>374</v>
      </c>
      <c r="H683" s="70" t="s">
        <v>375</v>
      </c>
      <c r="I683" s="67" t="s">
        <v>263</v>
      </c>
      <c r="J683" s="286">
        <v>2023</v>
      </c>
      <c r="K683" s="72" t="s">
        <v>155</v>
      </c>
      <c r="L683" s="73">
        <v>2</v>
      </c>
      <c r="M683" s="74" t="s">
        <v>140</v>
      </c>
      <c r="N683" s="75"/>
      <c r="O683" s="76"/>
      <c r="P683" s="97" t="s">
        <v>141</v>
      </c>
      <c r="Q683" s="78">
        <f>IF(P683="U",R683/1.2,R683)</f>
        <v>29.166666666666668</v>
      </c>
      <c r="R683" s="79">
        <v>35</v>
      </c>
      <c r="S683" s="80"/>
      <c r="T683" s="81"/>
      <c r="U683" s="82">
        <f>T683*Q683</f>
        <v>0</v>
      </c>
      <c r="V683" s="83">
        <f>T683*R683</f>
        <v>0</v>
      </c>
      <c r="W683" s="58"/>
      <c r="X683" s="84"/>
      <c r="Y683" s="85"/>
      <c r="Z683" s="86"/>
      <c r="AA683" s="87"/>
    </row>
    <row r="684" spans="1:27" ht="15.75" customHeight="1">
      <c r="A684" s="63" t="s">
        <v>131</v>
      </c>
      <c r="B684" s="64" t="s">
        <v>177</v>
      </c>
      <c r="C684" s="65" t="s">
        <v>133</v>
      </c>
      <c r="D684" s="66" t="s">
        <v>134</v>
      </c>
      <c r="E684" s="67" t="s">
        <v>135</v>
      </c>
      <c r="F684" s="68"/>
      <c r="G684" s="69" t="s">
        <v>374</v>
      </c>
      <c r="H684" s="70" t="s">
        <v>375</v>
      </c>
      <c r="I684" s="67" t="s">
        <v>263</v>
      </c>
      <c r="J684" s="286">
        <v>2023</v>
      </c>
      <c r="K684" s="72" t="s">
        <v>155</v>
      </c>
      <c r="L684" s="73">
        <v>24</v>
      </c>
      <c r="M684" s="74" t="s">
        <v>140</v>
      </c>
      <c r="N684" s="75"/>
      <c r="O684" s="76"/>
      <c r="P684" s="97" t="s">
        <v>141</v>
      </c>
      <c r="Q684" s="78">
        <f>IF(P684="U",R684/1.2,R684)</f>
        <v>29.166666666666668</v>
      </c>
      <c r="R684" s="79">
        <v>35</v>
      </c>
      <c r="S684" s="80"/>
      <c r="T684" s="81"/>
      <c r="U684" s="82">
        <f>T684*Q684</f>
        <v>0</v>
      </c>
      <c r="V684" s="83">
        <f>T684*R684</f>
        <v>0</v>
      </c>
      <c r="W684" s="58"/>
      <c r="X684" s="84"/>
      <c r="Y684" s="85"/>
      <c r="Z684" s="86"/>
      <c r="AA684" s="87"/>
    </row>
    <row r="685" spans="1:27" ht="15.75" customHeight="1">
      <c r="A685" s="63" t="s">
        <v>131</v>
      </c>
      <c r="B685" s="64" t="s">
        <v>177</v>
      </c>
      <c r="C685" s="65" t="s">
        <v>133</v>
      </c>
      <c r="D685" s="66" t="s">
        <v>134</v>
      </c>
      <c r="E685" s="67" t="s">
        <v>135</v>
      </c>
      <c r="F685" s="68"/>
      <c r="G685" s="69" t="s">
        <v>374</v>
      </c>
      <c r="H685" s="70" t="s">
        <v>375</v>
      </c>
      <c r="I685" s="67" t="s">
        <v>263</v>
      </c>
      <c r="J685" s="286">
        <v>2024</v>
      </c>
      <c r="K685" s="72" t="s">
        <v>155</v>
      </c>
      <c r="L685" s="73">
        <v>24</v>
      </c>
      <c r="M685" s="74" t="s">
        <v>140</v>
      </c>
      <c r="N685" s="75"/>
      <c r="O685" s="76"/>
      <c r="P685" s="97" t="s">
        <v>141</v>
      </c>
      <c r="Q685" s="78">
        <f>IF(P685="U",R685/1.2,R685)</f>
        <v>30.833333333333336</v>
      </c>
      <c r="R685" s="79">
        <v>37</v>
      </c>
      <c r="S685" s="80"/>
      <c r="T685" s="81"/>
      <c r="U685" s="82">
        <f>T685*Q685</f>
        <v>0</v>
      </c>
      <c r="V685" s="83">
        <f>T685*R685</f>
        <v>0</v>
      </c>
      <c r="W685" s="58"/>
      <c r="X685" s="84"/>
      <c r="Y685" s="85"/>
      <c r="Z685" s="86"/>
      <c r="AA685" s="87"/>
    </row>
    <row r="686" spans="1:27" ht="15.75" customHeight="1">
      <c r="A686" s="63" t="s">
        <v>131</v>
      </c>
      <c r="B686" s="64" t="s">
        <v>177</v>
      </c>
      <c r="C686" s="65" t="s">
        <v>133</v>
      </c>
      <c r="D686" s="66" t="s">
        <v>134</v>
      </c>
      <c r="E686" s="67" t="s">
        <v>135</v>
      </c>
      <c r="F686" s="68"/>
      <c r="G686" s="69" t="s">
        <v>374</v>
      </c>
      <c r="H686" s="70" t="s">
        <v>375</v>
      </c>
      <c r="I686" s="67" t="s">
        <v>263</v>
      </c>
      <c r="J686" s="286">
        <v>2024</v>
      </c>
      <c r="K686" s="72" t="s">
        <v>139</v>
      </c>
      <c r="L686" s="73">
        <v>9</v>
      </c>
      <c r="M686" s="74" t="s">
        <v>140</v>
      </c>
      <c r="N686" s="75"/>
      <c r="O686" s="76"/>
      <c r="P686" s="97" t="s">
        <v>141</v>
      </c>
      <c r="Q686" s="78">
        <f>IF(P686="U",R686/1.2,R686)</f>
        <v>65</v>
      </c>
      <c r="R686" s="79">
        <v>78</v>
      </c>
      <c r="S686" s="80"/>
      <c r="T686" s="81"/>
      <c r="U686" s="82">
        <f>T686*Q686</f>
        <v>0</v>
      </c>
      <c r="V686" s="83">
        <f>T686*R686</f>
        <v>0</v>
      </c>
      <c r="W686" s="58"/>
      <c r="X686" s="84"/>
      <c r="Y686" s="85"/>
      <c r="Z686" s="86"/>
      <c r="AA686" s="87"/>
    </row>
    <row r="687" spans="1:27" ht="15.75" customHeight="1">
      <c r="A687" s="63" t="s">
        <v>131</v>
      </c>
      <c r="B687" s="64" t="s">
        <v>177</v>
      </c>
      <c r="C687" s="65" t="s">
        <v>133</v>
      </c>
      <c r="D687" s="66" t="s">
        <v>134</v>
      </c>
      <c r="E687" s="67" t="s">
        <v>135</v>
      </c>
      <c r="F687" s="68"/>
      <c r="G687" s="69" t="s">
        <v>374</v>
      </c>
      <c r="H687" s="70" t="s">
        <v>449</v>
      </c>
      <c r="I687" s="67" t="s">
        <v>263</v>
      </c>
      <c r="J687" s="286">
        <v>2022</v>
      </c>
      <c r="K687" s="72" t="s">
        <v>155</v>
      </c>
      <c r="L687" s="73">
        <v>9</v>
      </c>
      <c r="M687" s="74" t="s">
        <v>140</v>
      </c>
      <c r="N687" s="75"/>
      <c r="O687" s="76"/>
      <c r="P687" s="97" t="s">
        <v>141</v>
      </c>
      <c r="Q687" s="78">
        <f>IF(P687="U",R687/1.2,R687)</f>
        <v>45.833333333333336</v>
      </c>
      <c r="R687" s="79">
        <v>55</v>
      </c>
      <c r="S687" s="80"/>
      <c r="T687" s="81"/>
      <c r="U687" s="82">
        <f>T687*Q687</f>
        <v>0</v>
      </c>
      <c r="V687" s="83">
        <f>T687*R687</f>
        <v>0</v>
      </c>
      <c r="W687" s="58"/>
      <c r="X687" s="84"/>
      <c r="Y687" s="85"/>
      <c r="Z687" s="86"/>
      <c r="AA687" s="87"/>
    </row>
    <row r="688" spans="1:27" ht="15.75" customHeight="1">
      <c r="A688" s="63" t="s">
        <v>131</v>
      </c>
      <c r="B688" s="64" t="s">
        <v>177</v>
      </c>
      <c r="C688" s="65" t="s">
        <v>133</v>
      </c>
      <c r="D688" s="66" t="s">
        <v>134</v>
      </c>
      <c r="E688" s="67" t="s">
        <v>135</v>
      </c>
      <c r="F688" s="68"/>
      <c r="G688" s="69" t="s">
        <v>374</v>
      </c>
      <c r="H688" s="70" t="s">
        <v>449</v>
      </c>
      <c r="I688" s="67" t="s">
        <v>263</v>
      </c>
      <c r="J688" s="286">
        <v>2023</v>
      </c>
      <c r="K688" s="72" t="s">
        <v>155</v>
      </c>
      <c r="L688" s="73">
        <v>24</v>
      </c>
      <c r="M688" s="74" t="s">
        <v>140</v>
      </c>
      <c r="N688" s="75"/>
      <c r="O688" s="76"/>
      <c r="P688" s="97" t="s">
        <v>141</v>
      </c>
      <c r="Q688" s="78">
        <f>IF(P688="U",R688/1.2,R688)</f>
        <v>45.833333333333336</v>
      </c>
      <c r="R688" s="79">
        <v>55</v>
      </c>
      <c r="S688" s="80"/>
      <c r="T688" s="81"/>
      <c r="U688" s="82">
        <f>T688*Q688</f>
        <v>0</v>
      </c>
      <c r="V688" s="83">
        <f>T688*R688</f>
        <v>0</v>
      </c>
      <c r="W688" s="58"/>
      <c r="X688" s="84"/>
      <c r="Y688" s="85"/>
      <c r="Z688" s="86"/>
      <c r="AA688" s="87"/>
    </row>
    <row r="689" spans="1:27" ht="15.75" customHeight="1">
      <c r="A689" s="63" t="s">
        <v>131</v>
      </c>
      <c r="B689" s="64" t="s">
        <v>177</v>
      </c>
      <c r="C689" s="65" t="s">
        <v>133</v>
      </c>
      <c r="D689" s="66" t="s">
        <v>134</v>
      </c>
      <c r="E689" s="67" t="s">
        <v>135</v>
      </c>
      <c r="F689" s="68"/>
      <c r="G689" s="69" t="s">
        <v>374</v>
      </c>
      <c r="H689" s="70" t="s">
        <v>449</v>
      </c>
      <c r="I689" s="67" t="s">
        <v>263</v>
      </c>
      <c r="J689" s="286">
        <v>2024</v>
      </c>
      <c r="K689" s="72" t="s">
        <v>155</v>
      </c>
      <c r="L689" s="73">
        <v>1</v>
      </c>
      <c r="M689" s="74" t="s">
        <v>140</v>
      </c>
      <c r="N689" s="75"/>
      <c r="O689" s="76"/>
      <c r="P689" s="77" t="s">
        <v>141</v>
      </c>
      <c r="Q689" s="78">
        <f>IF(P689="U",R689/1.2,R689)</f>
        <v>47.5</v>
      </c>
      <c r="R689" s="79">
        <v>57</v>
      </c>
      <c r="S689" s="80"/>
      <c r="T689" s="81"/>
      <c r="U689" s="82">
        <f>T689*Q689</f>
        <v>0</v>
      </c>
      <c r="V689" s="83">
        <f>T689*R689</f>
        <v>0</v>
      </c>
      <c r="W689" s="58"/>
      <c r="X689" s="84"/>
      <c r="Y689" s="85"/>
      <c r="Z689" s="86"/>
      <c r="AA689" s="87"/>
    </row>
    <row r="690" spans="1:27" ht="15.75" customHeight="1">
      <c r="A690" s="63" t="s">
        <v>131</v>
      </c>
      <c r="B690" s="64" t="s">
        <v>177</v>
      </c>
      <c r="C690" s="65" t="s">
        <v>133</v>
      </c>
      <c r="D690" s="66" t="s">
        <v>134</v>
      </c>
      <c r="E690" s="67" t="s">
        <v>135</v>
      </c>
      <c r="F690" s="68"/>
      <c r="G690" s="69" t="s">
        <v>374</v>
      </c>
      <c r="H690" s="70" t="s">
        <v>449</v>
      </c>
      <c r="I690" s="67" t="s">
        <v>263</v>
      </c>
      <c r="J690" s="286">
        <v>2024</v>
      </c>
      <c r="K690" s="72" t="s">
        <v>139</v>
      </c>
      <c r="L690" s="73">
        <v>5</v>
      </c>
      <c r="M690" s="74" t="s">
        <v>140</v>
      </c>
      <c r="N690" s="75"/>
      <c r="O690" s="76"/>
      <c r="P690" s="97" t="s">
        <v>141</v>
      </c>
      <c r="Q690" s="78">
        <f>IF(P690="U",R690/1.2,R690)</f>
        <v>98.333333333333343</v>
      </c>
      <c r="R690" s="79">
        <v>118</v>
      </c>
      <c r="S690" s="80"/>
      <c r="T690" s="81"/>
      <c r="U690" s="82">
        <f>T690*Q690</f>
        <v>0</v>
      </c>
      <c r="V690" s="83">
        <f>T690*R690</f>
        <v>0</v>
      </c>
      <c r="W690" s="58"/>
      <c r="X690" s="84"/>
      <c r="Y690" s="85"/>
      <c r="Z690" s="86"/>
      <c r="AA690" s="87"/>
    </row>
    <row r="691" spans="1:27" ht="15.75" customHeight="1">
      <c r="A691" s="63" t="s">
        <v>131</v>
      </c>
      <c r="B691" s="64" t="s">
        <v>177</v>
      </c>
      <c r="C691" s="65" t="s">
        <v>133</v>
      </c>
      <c r="D691" s="66" t="s">
        <v>134</v>
      </c>
      <c r="E691" s="67" t="s">
        <v>135</v>
      </c>
      <c r="F691" s="68"/>
      <c r="G691" s="69" t="s">
        <v>374</v>
      </c>
      <c r="H691" s="70" t="s">
        <v>450</v>
      </c>
      <c r="I691" s="67" t="s">
        <v>263</v>
      </c>
      <c r="J691" s="286">
        <v>2022</v>
      </c>
      <c r="K691" s="72" t="s">
        <v>155</v>
      </c>
      <c r="L691" s="73">
        <v>2</v>
      </c>
      <c r="M691" s="74" t="s">
        <v>140</v>
      </c>
      <c r="N691" s="75"/>
      <c r="O691" s="76"/>
      <c r="P691" s="77" t="s">
        <v>141</v>
      </c>
      <c r="Q691" s="78">
        <f>IF(P691="U",R691/1.2,R691)</f>
        <v>45.833333333333336</v>
      </c>
      <c r="R691" s="79">
        <v>55</v>
      </c>
      <c r="S691" s="80"/>
      <c r="T691" s="81"/>
      <c r="U691" s="82">
        <f>T691*Q691</f>
        <v>0</v>
      </c>
      <c r="V691" s="83">
        <f>T691*R691</f>
        <v>0</v>
      </c>
      <c r="W691" s="58"/>
      <c r="X691" s="84"/>
      <c r="Y691" s="85"/>
      <c r="Z691" s="86"/>
      <c r="AA691" s="87"/>
    </row>
    <row r="692" spans="1:27" ht="15.75" customHeight="1">
      <c r="A692" s="63" t="s">
        <v>131</v>
      </c>
      <c r="B692" s="64" t="s">
        <v>177</v>
      </c>
      <c r="C692" s="65" t="s">
        <v>133</v>
      </c>
      <c r="D692" s="66" t="s">
        <v>134</v>
      </c>
      <c r="E692" s="67" t="s">
        <v>135</v>
      </c>
      <c r="F692" s="68"/>
      <c r="G692" s="69" t="s">
        <v>374</v>
      </c>
      <c r="H692" s="70" t="s">
        <v>450</v>
      </c>
      <c r="I692" s="67" t="s">
        <v>263</v>
      </c>
      <c r="J692" s="286">
        <v>2023</v>
      </c>
      <c r="K692" s="72" t="s">
        <v>155</v>
      </c>
      <c r="L692" s="73">
        <v>24</v>
      </c>
      <c r="M692" s="74" t="s">
        <v>140</v>
      </c>
      <c r="N692" s="75"/>
      <c r="O692" s="76"/>
      <c r="P692" s="97" t="s">
        <v>141</v>
      </c>
      <c r="Q692" s="78">
        <f>IF(P692="U",R692/1.2,R692)</f>
        <v>45.833333333333336</v>
      </c>
      <c r="R692" s="79">
        <v>55</v>
      </c>
      <c r="S692" s="80"/>
      <c r="T692" s="81"/>
      <c r="U692" s="82">
        <f>T692*Q692</f>
        <v>0</v>
      </c>
      <c r="V692" s="83">
        <f>T692*R692</f>
        <v>0</v>
      </c>
      <c r="W692" s="58"/>
      <c r="X692" s="84"/>
      <c r="Y692" s="85"/>
      <c r="Z692" s="86"/>
      <c r="AA692" s="87"/>
    </row>
    <row r="693" spans="1:27" ht="15.75" customHeight="1">
      <c r="A693" s="63" t="s">
        <v>131</v>
      </c>
      <c r="B693" s="64" t="s">
        <v>177</v>
      </c>
      <c r="C693" s="65" t="s">
        <v>133</v>
      </c>
      <c r="D693" s="66" t="s">
        <v>134</v>
      </c>
      <c r="E693" s="67" t="s">
        <v>135</v>
      </c>
      <c r="F693" s="68"/>
      <c r="G693" s="69" t="s">
        <v>374</v>
      </c>
      <c r="H693" s="70" t="s">
        <v>450</v>
      </c>
      <c r="I693" s="67" t="s">
        <v>263</v>
      </c>
      <c r="J693" s="286">
        <v>2023</v>
      </c>
      <c r="K693" s="72" t="s">
        <v>155</v>
      </c>
      <c r="L693" s="73">
        <v>13</v>
      </c>
      <c r="M693" s="74" t="s">
        <v>140</v>
      </c>
      <c r="N693" s="75"/>
      <c r="O693" s="76"/>
      <c r="P693" s="77" t="s">
        <v>141</v>
      </c>
      <c r="Q693" s="78">
        <f>IF(P693="U",R693/1.2,R693)</f>
        <v>45.833333333333336</v>
      </c>
      <c r="R693" s="79">
        <v>55</v>
      </c>
      <c r="S693" s="80"/>
      <c r="T693" s="81"/>
      <c r="U693" s="82">
        <f>T693*Q693</f>
        <v>0</v>
      </c>
      <c r="V693" s="83">
        <f>T693*R693</f>
        <v>0</v>
      </c>
      <c r="W693" s="58"/>
      <c r="X693" s="84"/>
      <c r="Y693" s="85"/>
      <c r="Z693" s="86"/>
      <c r="AA693" s="87"/>
    </row>
    <row r="694" spans="1:27" ht="15.75" customHeight="1">
      <c r="A694" s="63" t="s">
        <v>131</v>
      </c>
      <c r="B694" s="64" t="s">
        <v>177</v>
      </c>
      <c r="C694" s="65" t="s">
        <v>133</v>
      </c>
      <c r="D694" s="66" t="s">
        <v>134</v>
      </c>
      <c r="E694" s="67" t="s">
        <v>135</v>
      </c>
      <c r="F694" s="68"/>
      <c r="G694" s="69" t="s">
        <v>374</v>
      </c>
      <c r="H694" s="70" t="s">
        <v>450</v>
      </c>
      <c r="I694" s="67" t="s">
        <v>263</v>
      </c>
      <c r="J694" s="286">
        <v>2024</v>
      </c>
      <c r="K694" s="72" t="s">
        <v>155</v>
      </c>
      <c r="L694" s="73">
        <v>24</v>
      </c>
      <c r="M694" s="74" t="s">
        <v>140</v>
      </c>
      <c r="N694" s="75"/>
      <c r="O694" s="76"/>
      <c r="P694" s="97" t="s">
        <v>141</v>
      </c>
      <c r="Q694" s="78">
        <f>IF(P694="U",R694/1.2,R694)</f>
        <v>47.5</v>
      </c>
      <c r="R694" s="79">
        <v>57</v>
      </c>
      <c r="S694" s="80"/>
      <c r="T694" s="81"/>
      <c r="U694" s="82">
        <f>T694*Q694</f>
        <v>0</v>
      </c>
      <c r="V694" s="83">
        <f>T694*R694</f>
        <v>0</v>
      </c>
      <c r="W694" s="58"/>
      <c r="X694" s="84"/>
      <c r="Y694" s="85"/>
      <c r="Z694" s="86"/>
      <c r="AA694" s="87"/>
    </row>
    <row r="695" spans="1:27" ht="15.75" customHeight="1">
      <c r="A695" s="63" t="s">
        <v>131</v>
      </c>
      <c r="B695" s="64" t="s">
        <v>177</v>
      </c>
      <c r="C695" s="65" t="s">
        <v>133</v>
      </c>
      <c r="D695" s="66" t="s">
        <v>134</v>
      </c>
      <c r="E695" s="67" t="s">
        <v>135</v>
      </c>
      <c r="F695" s="68"/>
      <c r="G695" s="69" t="s">
        <v>374</v>
      </c>
      <c r="H695" s="70" t="s">
        <v>450</v>
      </c>
      <c r="I695" s="67" t="s">
        <v>263</v>
      </c>
      <c r="J695" s="286">
        <v>2024</v>
      </c>
      <c r="K695" s="72" t="s">
        <v>139</v>
      </c>
      <c r="L695" s="73">
        <v>4</v>
      </c>
      <c r="M695" s="74" t="s">
        <v>140</v>
      </c>
      <c r="N695" s="75"/>
      <c r="O695" s="76"/>
      <c r="P695" s="97" t="s">
        <v>141</v>
      </c>
      <c r="Q695" s="78">
        <f>IF(P695="U",R695/1.2,R695)</f>
        <v>98.333333333333343</v>
      </c>
      <c r="R695" s="79">
        <v>118</v>
      </c>
      <c r="S695" s="80"/>
      <c r="T695" s="81"/>
      <c r="U695" s="82">
        <f>T695*Q695</f>
        <v>0</v>
      </c>
      <c r="V695" s="83">
        <f>T695*R695</f>
        <v>0</v>
      </c>
      <c r="W695" s="58"/>
      <c r="X695" s="84"/>
      <c r="Y695" s="85"/>
      <c r="Z695" s="86"/>
      <c r="AA695" s="87"/>
    </row>
    <row r="696" spans="1:27" ht="15.75" customHeight="1">
      <c r="A696" s="63" t="s">
        <v>131</v>
      </c>
      <c r="B696" s="64" t="s">
        <v>177</v>
      </c>
      <c r="C696" s="65" t="s">
        <v>133</v>
      </c>
      <c r="D696" s="66" t="s">
        <v>134</v>
      </c>
      <c r="E696" s="67" t="s">
        <v>135</v>
      </c>
      <c r="F696" s="68"/>
      <c r="G696" s="69" t="s">
        <v>374</v>
      </c>
      <c r="H696" s="70" t="s">
        <v>451</v>
      </c>
      <c r="I696" s="67" t="s">
        <v>263</v>
      </c>
      <c r="J696" s="286">
        <v>2023</v>
      </c>
      <c r="K696" s="72" t="s">
        <v>155</v>
      </c>
      <c r="L696" s="73">
        <v>13</v>
      </c>
      <c r="M696" s="74" t="s">
        <v>140</v>
      </c>
      <c r="N696" s="75"/>
      <c r="O696" s="76"/>
      <c r="P696" s="97" t="s">
        <v>141</v>
      </c>
      <c r="Q696" s="78">
        <f>IF(P696="U",R696/1.2,R696)</f>
        <v>45.833333333333336</v>
      </c>
      <c r="R696" s="79">
        <v>55</v>
      </c>
      <c r="S696" s="80"/>
      <c r="T696" s="81"/>
      <c r="U696" s="82">
        <f>T696*Q696</f>
        <v>0</v>
      </c>
      <c r="V696" s="83">
        <f>T696*R696</f>
        <v>0</v>
      </c>
      <c r="W696" s="58"/>
      <c r="X696" s="84"/>
      <c r="Y696" s="85"/>
      <c r="Z696" s="86"/>
      <c r="AA696" s="87"/>
    </row>
    <row r="697" spans="1:27" ht="15.75" customHeight="1">
      <c r="A697" s="63" t="s">
        <v>131</v>
      </c>
      <c r="B697" s="64" t="s">
        <v>177</v>
      </c>
      <c r="C697" s="65" t="s">
        <v>133</v>
      </c>
      <c r="D697" s="66" t="s">
        <v>134</v>
      </c>
      <c r="E697" s="67" t="s">
        <v>135</v>
      </c>
      <c r="F697" s="68"/>
      <c r="G697" s="69" t="s">
        <v>374</v>
      </c>
      <c r="H697" s="70" t="s">
        <v>451</v>
      </c>
      <c r="I697" s="67" t="s">
        <v>263</v>
      </c>
      <c r="J697" s="286">
        <v>2024</v>
      </c>
      <c r="K697" s="72" t="s">
        <v>155</v>
      </c>
      <c r="L697" s="73">
        <v>23</v>
      </c>
      <c r="M697" s="74" t="s">
        <v>140</v>
      </c>
      <c r="N697" s="75"/>
      <c r="O697" s="76"/>
      <c r="P697" s="77" t="s">
        <v>141</v>
      </c>
      <c r="Q697" s="78">
        <f>IF(P697="U",R697/1.2,R697)</f>
        <v>47.5</v>
      </c>
      <c r="R697" s="79">
        <v>57</v>
      </c>
      <c r="S697" s="80"/>
      <c r="T697" s="81"/>
      <c r="U697" s="82">
        <f>T697*Q697</f>
        <v>0</v>
      </c>
      <c r="V697" s="83">
        <f>T697*R697</f>
        <v>0</v>
      </c>
      <c r="W697" s="58"/>
      <c r="X697" s="84"/>
      <c r="Y697" s="85"/>
      <c r="Z697" s="86"/>
      <c r="AA697" s="87"/>
    </row>
    <row r="698" spans="1:27" ht="15.75" customHeight="1">
      <c r="A698" s="63" t="s">
        <v>131</v>
      </c>
      <c r="B698" s="64" t="s">
        <v>177</v>
      </c>
      <c r="C698" s="65" t="s">
        <v>133</v>
      </c>
      <c r="D698" s="66" t="s">
        <v>134</v>
      </c>
      <c r="E698" s="67" t="s">
        <v>135</v>
      </c>
      <c r="F698" s="68"/>
      <c r="G698" s="69" t="s">
        <v>374</v>
      </c>
      <c r="H698" s="70" t="s">
        <v>451</v>
      </c>
      <c r="I698" s="67" t="s">
        <v>263</v>
      </c>
      <c r="J698" s="286">
        <v>2024</v>
      </c>
      <c r="K698" s="72" t="s">
        <v>139</v>
      </c>
      <c r="L698" s="73">
        <v>5</v>
      </c>
      <c r="M698" s="74" t="s">
        <v>140</v>
      </c>
      <c r="N698" s="75"/>
      <c r="O698" s="76"/>
      <c r="P698" s="97" t="s">
        <v>141</v>
      </c>
      <c r="Q698" s="78">
        <f>IF(P698="U",R698/1.2,R698)</f>
        <v>98.333333333333343</v>
      </c>
      <c r="R698" s="79">
        <v>118</v>
      </c>
      <c r="S698" s="80"/>
      <c r="T698" s="81"/>
      <c r="U698" s="82">
        <f>T698*Q698</f>
        <v>0</v>
      </c>
      <c r="V698" s="83">
        <f>T698*R698</f>
        <v>0</v>
      </c>
      <c r="W698" s="58"/>
      <c r="X698" s="84"/>
      <c r="Y698" s="85"/>
      <c r="Z698" s="86"/>
      <c r="AA698" s="87"/>
    </row>
    <row r="699" spans="1:27" ht="15.75" customHeight="1">
      <c r="A699" s="63" t="s">
        <v>131</v>
      </c>
      <c r="B699" s="64" t="s">
        <v>177</v>
      </c>
      <c r="C699" s="65" t="s">
        <v>133</v>
      </c>
      <c r="D699" s="66" t="s">
        <v>134</v>
      </c>
      <c r="E699" s="67" t="s">
        <v>135</v>
      </c>
      <c r="F699" s="68"/>
      <c r="G699" s="69" t="s">
        <v>136</v>
      </c>
      <c r="H699" s="70" t="s">
        <v>1684</v>
      </c>
      <c r="I699" s="67" t="s">
        <v>816</v>
      </c>
      <c r="J699" s="286">
        <v>2024</v>
      </c>
      <c r="K699" s="72" t="s">
        <v>155</v>
      </c>
      <c r="L699" s="73">
        <v>1</v>
      </c>
      <c r="M699" s="74" t="s">
        <v>140</v>
      </c>
      <c r="N699" s="75"/>
      <c r="O699" s="76"/>
      <c r="P699" s="77" t="s">
        <v>141</v>
      </c>
      <c r="Q699" s="78">
        <f>IF(P699="U",R699/1.2,R699)</f>
        <v>20.833333333333336</v>
      </c>
      <c r="R699" s="79">
        <v>25</v>
      </c>
      <c r="S699" s="80"/>
      <c r="T699" s="81"/>
      <c r="U699" s="82">
        <f>T699*Q699</f>
        <v>0</v>
      </c>
      <c r="V699" s="83">
        <f>T699*R699</f>
        <v>0</v>
      </c>
      <c r="W699" s="58"/>
      <c r="X699" s="84"/>
      <c r="Y699" s="85"/>
      <c r="Z699" s="86"/>
      <c r="AA699" s="87"/>
    </row>
    <row r="700" spans="1:27" ht="15.75" customHeight="1">
      <c r="A700" s="63" t="s">
        <v>131</v>
      </c>
      <c r="B700" s="64" t="s">
        <v>177</v>
      </c>
      <c r="C700" s="65" t="s">
        <v>133</v>
      </c>
      <c r="D700" s="66" t="s">
        <v>134</v>
      </c>
      <c r="E700" s="67" t="s">
        <v>135</v>
      </c>
      <c r="F700" s="68"/>
      <c r="G700" s="69" t="s">
        <v>136</v>
      </c>
      <c r="H700" s="70" t="s">
        <v>1529</v>
      </c>
      <c r="I700" s="67" t="s">
        <v>263</v>
      </c>
      <c r="J700" s="286">
        <v>2024</v>
      </c>
      <c r="K700" s="72" t="s">
        <v>155</v>
      </c>
      <c r="L700" s="73">
        <v>1</v>
      </c>
      <c r="M700" s="74" t="s">
        <v>140</v>
      </c>
      <c r="N700" s="75"/>
      <c r="O700" s="76"/>
      <c r="P700" s="77" t="s">
        <v>141</v>
      </c>
      <c r="Q700" s="78">
        <f>IF(P700="U",R700/1.2,R700)</f>
        <v>25</v>
      </c>
      <c r="R700" s="79">
        <v>30</v>
      </c>
      <c r="S700" s="80"/>
      <c r="T700" s="81"/>
      <c r="U700" s="82">
        <f>T700*Q700</f>
        <v>0</v>
      </c>
      <c r="V700" s="83">
        <f>T700*R700</f>
        <v>0</v>
      </c>
      <c r="W700" s="58"/>
      <c r="X700" s="84"/>
      <c r="Y700" s="85"/>
      <c r="Z700" s="86"/>
      <c r="AA700" s="87"/>
    </row>
    <row r="701" spans="1:27" ht="15.75" customHeight="1">
      <c r="A701" s="63" t="s">
        <v>131</v>
      </c>
      <c r="B701" s="64" t="s">
        <v>132</v>
      </c>
      <c r="C701" s="65" t="s">
        <v>133</v>
      </c>
      <c r="D701" s="66" t="s">
        <v>134</v>
      </c>
      <c r="E701" s="67" t="s">
        <v>135</v>
      </c>
      <c r="F701" s="68"/>
      <c r="G701" s="69" t="s">
        <v>136</v>
      </c>
      <c r="H701" s="70" t="s">
        <v>460</v>
      </c>
      <c r="I701" s="67" t="s">
        <v>138</v>
      </c>
      <c r="J701" s="286">
        <v>2024</v>
      </c>
      <c r="K701" s="72" t="s">
        <v>155</v>
      </c>
      <c r="L701" s="73">
        <v>20</v>
      </c>
      <c r="M701" s="74" t="s">
        <v>140</v>
      </c>
      <c r="N701" s="75"/>
      <c r="O701" s="76"/>
      <c r="P701" s="97" t="s">
        <v>141</v>
      </c>
      <c r="Q701" s="78">
        <f>IF(P701="U",R701/1.2,R701)</f>
        <v>25</v>
      </c>
      <c r="R701" s="79">
        <v>30</v>
      </c>
      <c r="S701" s="80"/>
      <c r="T701" s="81"/>
      <c r="U701" s="82">
        <f>T701*Q701</f>
        <v>0</v>
      </c>
      <c r="V701" s="83">
        <f>T701*R701</f>
        <v>0</v>
      </c>
      <c r="W701" s="58"/>
      <c r="X701" s="84"/>
      <c r="Y701" s="85"/>
      <c r="Z701" s="86"/>
      <c r="AA701" s="87"/>
    </row>
    <row r="702" spans="1:27" ht="15.75" customHeight="1">
      <c r="A702" s="63" t="s">
        <v>131</v>
      </c>
      <c r="B702" s="64" t="s">
        <v>132</v>
      </c>
      <c r="C702" s="65" t="s">
        <v>133</v>
      </c>
      <c r="D702" s="66" t="s">
        <v>134</v>
      </c>
      <c r="E702" s="67" t="s">
        <v>135</v>
      </c>
      <c r="F702" s="68"/>
      <c r="G702" s="69" t="s">
        <v>136</v>
      </c>
      <c r="H702" s="70" t="s">
        <v>461</v>
      </c>
      <c r="I702" s="67" t="s">
        <v>138</v>
      </c>
      <c r="J702" s="286">
        <v>2024</v>
      </c>
      <c r="K702" s="72" t="s">
        <v>155</v>
      </c>
      <c r="L702" s="73">
        <v>20</v>
      </c>
      <c r="M702" s="74" t="s">
        <v>140</v>
      </c>
      <c r="N702" s="75"/>
      <c r="O702" s="76"/>
      <c r="P702" s="97" t="s">
        <v>141</v>
      </c>
      <c r="Q702" s="78">
        <f>IF(P702="U",R702/1.2,R702)</f>
        <v>37.5</v>
      </c>
      <c r="R702" s="79">
        <v>45</v>
      </c>
      <c r="S702" s="80"/>
      <c r="T702" s="81"/>
      <c r="U702" s="82">
        <f>T702*Q702</f>
        <v>0</v>
      </c>
      <c r="V702" s="83">
        <f>T702*R702</f>
        <v>0</v>
      </c>
      <c r="W702" s="58"/>
      <c r="X702" s="84"/>
      <c r="Y702" s="85"/>
      <c r="Z702" s="86"/>
      <c r="AA702" s="87"/>
    </row>
    <row r="703" spans="1:27" ht="15.75" customHeight="1">
      <c r="A703" s="63" t="s">
        <v>131</v>
      </c>
      <c r="B703" s="64" t="s">
        <v>132</v>
      </c>
      <c r="C703" s="65" t="s">
        <v>133</v>
      </c>
      <c r="D703" s="66" t="s">
        <v>134</v>
      </c>
      <c r="E703" s="67" t="s">
        <v>135</v>
      </c>
      <c r="F703" s="68"/>
      <c r="G703" s="69" t="s">
        <v>136</v>
      </c>
      <c r="H703" s="70" t="s">
        <v>462</v>
      </c>
      <c r="I703" s="67" t="s">
        <v>138</v>
      </c>
      <c r="J703" s="286">
        <v>2024</v>
      </c>
      <c r="K703" s="72" t="s">
        <v>155</v>
      </c>
      <c r="L703" s="73">
        <v>5</v>
      </c>
      <c r="M703" s="74" t="s">
        <v>140</v>
      </c>
      <c r="N703" s="75"/>
      <c r="O703" s="76"/>
      <c r="P703" s="97" t="s">
        <v>141</v>
      </c>
      <c r="Q703" s="78">
        <f>IF(P703="U",R703/1.2,R703)</f>
        <v>45.833333333333336</v>
      </c>
      <c r="R703" s="79">
        <v>55</v>
      </c>
      <c r="S703" s="80"/>
      <c r="T703" s="81"/>
      <c r="U703" s="82">
        <f>T703*Q703</f>
        <v>0</v>
      </c>
      <c r="V703" s="83">
        <f>T703*R703</f>
        <v>0</v>
      </c>
      <c r="W703" s="58"/>
      <c r="X703" s="84"/>
      <c r="Y703" s="85"/>
      <c r="Z703" s="86"/>
      <c r="AA703" s="87"/>
    </row>
    <row r="704" spans="1:27" ht="15.75" customHeight="1">
      <c r="A704" s="63" t="s">
        <v>131</v>
      </c>
      <c r="B704" s="64" t="s">
        <v>132</v>
      </c>
      <c r="C704" s="65" t="s">
        <v>133</v>
      </c>
      <c r="D704" s="66" t="s">
        <v>134</v>
      </c>
      <c r="E704" s="67" t="s">
        <v>135</v>
      </c>
      <c r="F704" s="68"/>
      <c r="G704" s="69" t="s">
        <v>136</v>
      </c>
      <c r="H704" s="70" t="s">
        <v>137</v>
      </c>
      <c r="I704" s="67" t="s">
        <v>138</v>
      </c>
      <c r="J704" s="286">
        <v>2024</v>
      </c>
      <c r="K704" s="72" t="s">
        <v>139</v>
      </c>
      <c r="L704" s="73">
        <v>1</v>
      </c>
      <c r="M704" s="74" t="s">
        <v>140</v>
      </c>
      <c r="N704" s="75"/>
      <c r="O704" s="76"/>
      <c r="P704" s="97" t="s">
        <v>141</v>
      </c>
      <c r="Q704" s="78">
        <f>IF(P704="U",R704/1.2,R704)</f>
        <v>141.66666666666669</v>
      </c>
      <c r="R704" s="79">
        <v>170</v>
      </c>
      <c r="S704" s="80"/>
      <c r="T704" s="81"/>
      <c r="U704" s="82">
        <f>T704*Q704</f>
        <v>0</v>
      </c>
      <c r="V704" s="83">
        <f>T704*R704</f>
        <v>0</v>
      </c>
      <c r="W704" s="58"/>
      <c r="X704" s="84"/>
      <c r="Y704" s="85"/>
      <c r="Z704" s="86"/>
      <c r="AA704" s="87"/>
    </row>
    <row r="705" spans="1:27" ht="15.75" customHeight="1">
      <c r="A705" s="63" t="s">
        <v>131</v>
      </c>
      <c r="B705" s="64" t="s">
        <v>177</v>
      </c>
      <c r="C705" s="65" t="s">
        <v>133</v>
      </c>
      <c r="D705" s="66" t="s">
        <v>134</v>
      </c>
      <c r="E705" s="67" t="s">
        <v>135</v>
      </c>
      <c r="F705" s="68"/>
      <c r="G705" s="69" t="s">
        <v>136</v>
      </c>
      <c r="H705" s="70" t="s">
        <v>459</v>
      </c>
      <c r="I705" s="67" t="s">
        <v>263</v>
      </c>
      <c r="J705" s="286">
        <v>2024</v>
      </c>
      <c r="K705" s="72" t="s">
        <v>155</v>
      </c>
      <c r="L705" s="73">
        <v>9</v>
      </c>
      <c r="M705" s="74" t="s">
        <v>140</v>
      </c>
      <c r="N705" s="75"/>
      <c r="O705" s="76"/>
      <c r="P705" s="97" t="s">
        <v>141</v>
      </c>
      <c r="Q705" s="78">
        <f>IF(P705="U",R705/1.2,R705)</f>
        <v>45.833333333333336</v>
      </c>
      <c r="R705" s="79">
        <v>55</v>
      </c>
      <c r="S705" s="80"/>
      <c r="T705" s="81"/>
      <c r="U705" s="82">
        <f>T705*Q705</f>
        <v>0</v>
      </c>
      <c r="V705" s="83">
        <f>T705*R705</f>
        <v>0</v>
      </c>
      <c r="W705" s="58"/>
      <c r="X705" s="84"/>
      <c r="Y705" s="85"/>
      <c r="Z705" s="86"/>
      <c r="AA705" s="87"/>
    </row>
    <row r="706" spans="1:27" ht="15.75" customHeight="1">
      <c r="A706" s="63" t="s">
        <v>131</v>
      </c>
      <c r="B706" s="64" t="s">
        <v>132</v>
      </c>
      <c r="C706" s="65" t="s">
        <v>133</v>
      </c>
      <c r="D706" s="66" t="s">
        <v>134</v>
      </c>
      <c r="E706" s="67" t="s">
        <v>135</v>
      </c>
      <c r="F706" s="68"/>
      <c r="G706" s="69" t="s">
        <v>246</v>
      </c>
      <c r="H706" s="70" t="s">
        <v>247</v>
      </c>
      <c r="I706" s="67" t="s">
        <v>138</v>
      </c>
      <c r="J706" s="286">
        <v>2008</v>
      </c>
      <c r="K706" s="72" t="s">
        <v>155</v>
      </c>
      <c r="L706" s="73">
        <v>1</v>
      </c>
      <c r="M706" s="74" t="s">
        <v>147</v>
      </c>
      <c r="N706" s="75"/>
      <c r="O706" s="76"/>
      <c r="P706" s="97" t="s">
        <v>148</v>
      </c>
      <c r="Q706" s="78">
        <f>IF(P706="U",R706/1.2,R706)</f>
        <v>150</v>
      </c>
      <c r="R706" s="79">
        <v>150</v>
      </c>
      <c r="S706" s="80"/>
      <c r="T706" s="81"/>
      <c r="U706" s="82">
        <f>T706*Q706</f>
        <v>0</v>
      </c>
      <c r="V706" s="83">
        <f>T706*R706</f>
        <v>0</v>
      </c>
      <c r="W706" s="58"/>
      <c r="X706" s="84"/>
      <c r="Y706" s="85"/>
      <c r="Z706" s="86"/>
      <c r="AA706" s="87"/>
    </row>
    <row r="707" spans="1:27" ht="15.75" customHeight="1">
      <c r="A707" s="63" t="s">
        <v>131</v>
      </c>
      <c r="B707" s="64" t="s">
        <v>132</v>
      </c>
      <c r="C707" s="65" t="s">
        <v>133</v>
      </c>
      <c r="D707" s="66" t="s">
        <v>134</v>
      </c>
      <c r="E707" s="67" t="s">
        <v>135</v>
      </c>
      <c r="F707" s="68"/>
      <c r="G707" s="69" t="s">
        <v>719</v>
      </c>
      <c r="H707" s="70" t="s">
        <v>720</v>
      </c>
      <c r="I707" s="67" t="s">
        <v>138</v>
      </c>
      <c r="J707" s="286">
        <v>2009</v>
      </c>
      <c r="K707" s="72" t="s">
        <v>155</v>
      </c>
      <c r="L707" s="73">
        <v>1</v>
      </c>
      <c r="M707" s="74" t="s">
        <v>708</v>
      </c>
      <c r="N707" s="75"/>
      <c r="O707" s="76"/>
      <c r="P707" s="77" t="s">
        <v>148</v>
      </c>
      <c r="Q707" s="78">
        <f>IF(P707="U",R707/1.2,R707)</f>
        <v>240</v>
      </c>
      <c r="R707" s="79">
        <v>240</v>
      </c>
      <c r="S707" s="80"/>
      <c r="T707" s="81"/>
      <c r="U707" s="82">
        <f>T707*Q707</f>
        <v>0</v>
      </c>
      <c r="V707" s="83">
        <f>T707*R707</f>
        <v>0</v>
      </c>
      <c r="W707" s="58"/>
      <c r="X707" s="84"/>
      <c r="Y707" s="85"/>
      <c r="Z707" s="86"/>
      <c r="AA707" s="87"/>
    </row>
    <row r="708" spans="1:27" ht="15.75" customHeight="1">
      <c r="A708" s="63" t="s">
        <v>131</v>
      </c>
      <c r="B708" s="64" t="s">
        <v>132</v>
      </c>
      <c r="C708" s="65" t="s">
        <v>133</v>
      </c>
      <c r="D708" s="66" t="s">
        <v>134</v>
      </c>
      <c r="E708" s="67" t="s">
        <v>135</v>
      </c>
      <c r="F708" s="68"/>
      <c r="G708" s="69" t="s">
        <v>719</v>
      </c>
      <c r="H708" s="70" t="s">
        <v>720</v>
      </c>
      <c r="I708" s="67" t="s">
        <v>138</v>
      </c>
      <c r="J708" s="286">
        <v>2015</v>
      </c>
      <c r="K708" s="72" t="s">
        <v>155</v>
      </c>
      <c r="L708" s="73">
        <v>1</v>
      </c>
      <c r="M708" s="74" t="s">
        <v>708</v>
      </c>
      <c r="N708" s="75"/>
      <c r="O708" s="76"/>
      <c r="P708" s="97" t="s">
        <v>148</v>
      </c>
      <c r="Q708" s="78">
        <f>IF(P708="U",R708/1.2,R708)</f>
        <v>280</v>
      </c>
      <c r="R708" s="79">
        <v>280</v>
      </c>
      <c r="S708" s="80"/>
      <c r="T708" s="81"/>
      <c r="U708" s="82">
        <f>T708*Q708</f>
        <v>0</v>
      </c>
      <c r="V708" s="83">
        <f>T708*R708</f>
        <v>0</v>
      </c>
      <c r="W708" s="58"/>
      <c r="X708" s="84"/>
      <c r="Y708" s="85"/>
      <c r="Z708" s="86"/>
      <c r="AA708" s="87"/>
    </row>
    <row r="709" spans="1:27" ht="15.75" customHeight="1">
      <c r="A709" s="63" t="s">
        <v>131</v>
      </c>
      <c r="B709" s="64" t="s">
        <v>132</v>
      </c>
      <c r="C709" s="65" t="s">
        <v>133</v>
      </c>
      <c r="D709" s="66" t="s">
        <v>134</v>
      </c>
      <c r="E709" s="67" t="s">
        <v>135</v>
      </c>
      <c r="F709" s="68"/>
      <c r="G709" s="69" t="s">
        <v>719</v>
      </c>
      <c r="H709" s="70" t="s">
        <v>720</v>
      </c>
      <c r="I709" s="67" t="s">
        <v>138</v>
      </c>
      <c r="J709" s="286">
        <v>2016</v>
      </c>
      <c r="K709" s="72" t="s">
        <v>155</v>
      </c>
      <c r="L709" s="73">
        <v>1</v>
      </c>
      <c r="M709" s="74" t="s">
        <v>708</v>
      </c>
      <c r="N709" s="75"/>
      <c r="O709" s="76"/>
      <c r="P709" s="97" t="s">
        <v>148</v>
      </c>
      <c r="Q709" s="78">
        <f>IF(P709="U",R709/1.2,R709)</f>
        <v>265</v>
      </c>
      <c r="R709" s="79">
        <v>265</v>
      </c>
      <c r="S709" s="80"/>
      <c r="T709" s="81"/>
      <c r="U709" s="82">
        <f>T709*Q709</f>
        <v>0</v>
      </c>
      <c r="V709" s="83">
        <f>T709*R709</f>
        <v>0</v>
      </c>
      <c r="W709" s="58"/>
      <c r="X709" s="84"/>
      <c r="Y709" s="85"/>
      <c r="Z709" s="86"/>
      <c r="AA709" s="87"/>
    </row>
    <row r="710" spans="1:27" ht="15.75" customHeight="1">
      <c r="A710" s="63" t="s">
        <v>131</v>
      </c>
      <c r="B710" s="64" t="s">
        <v>132</v>
      </c>
      <c r="C710" s="65" t="s">
        <v>133</v>
      </c>
      <c r="D710" s="66" t="s">
        <v>134</v>
      </c>
      <c r="E710" s="67" t="s">
        <v>135</v>
      </c>
      <c r="F710" s="68"/>
      <c r="G710" s="69" t="s">
        <v>248</v>
      </c>
      <c r="H710" s="70" t="s">
        <v>249</v>
      </c>
      <c r="I710" s="67" t="s">
        <v>138</v>
      </c>
      <c r="J710" s="286">
        <v>2012</v>
      </c>
      <c r="K710" s="72" t="s">
        <v>155</v>
      </c>
      <c r="L710" s="73">
        <v>1</v>
      </c>
      <c r="M710" s="74" t="s">
        <v>147</v>
      </c>
      <c r="N710" s="75"/>
      <c r="O710" s="76"/>
      <c r="P710" s="97" t="s">
        <v>148</v>
      </c>
      <c r="Q710" s="78">
        <f>IF(P710="U",R710/1.2,R710)</f>
        <v>220</v>
      </c>
      <c r="R710" s="79">
        <v>220</v>
      </c>
      <c r="S710" s="80"/>
      <c r="T710" s="81"/>
      <c r="U710" s="82">
        <f>T710*Q710</f>
        <v>0</v>
      </c>
      <c r="V710" s="83">
        <f>T710*R710</f>
        <v>0</v>
      </c>
      <c r="W710" s="58"/>
      <c r="X710" s="84"/>
      <c r="Y710" s="85"/>
      <c r="Z710" s="86"/>
      <c r="AA710" s="87"/>
    </row>
    <row r="711" spans="1:27" ht="15.75" customHeight="1">
      <c r="A711" s="63" t="s">
        <v>131</v>
      </c>
      <c r="B711" s="64" t="s">
        <v>132</v>
      </c>
      <c r="C711" s="65" t="s">
        <v>133</v>
      </c>
      <c r="D711" s="66" t="s">
        <v>134</v>
      </c>
      <c r="E711" s="67" t="s">
        <v>135</v>
      </c>
      <c r="F711" s="68"/>
      <c r="G711" s="69" t="s">
        <v>248</v>
      </c>
      <c r="H711" s="70" t="s">
        <v>250</v>
      </c>
      <c r="I711" s="67" t="s">
        <v>138</v>
      </c>
      <c r="J711" s="286">
        <v>2014</v>
      </c>
      <c r="K711" s="72" t="s">
        <v>155</v>
      </c>
      <c r="L711" s="73">
        <v>5</v>
      </c>
      <c r="M711" s="74" t="s">
        <v>147</v>
      </c>
      <c r="N711" s="75"/>
      <c r="O711" s="76"/>
      <c r="P711" s="97" t="s">
        <v>148</v>
      </c>
      <c r="Q711" s="78">
        <f>IF(P711="U",R711/1.2,R711)</f>
        <v>200</v>
      </c>
      <c r="R711" s="79">
        <v>200</v>
      </c>
      <c r="S711" s="80"/>
      <c r="T711" s="81"/>
      <c r="U711" s="82">
        <f>T711*Q711</f>
        <v>0</v>
      </c>
      <c r="V711" s="83">
        <f>T711*R711</f>
        <v>0</v>
      </c>
      <c r="W711" s="58"/>
      <c r="X711" s="84"/>
      <c r="Y711" s="85"/>
      <c r="Z711" s="86"/>
      <c r="AA711" s="87"/>
    </row>
    <row r="712" spans="1:27" ht="15.75" customHeight="1">
      <c r="A712" s="63" t="s">
        <v>131</v>
      </c>
      <c r="B712" s="64" t="s">
        <v>132</v>
      </c>
      <c r="C712" s="65" t="s">
        <v>133</v>
      </c>
      <c r="D712" s="66" t="s">
        <v>134</v>
      </c>
      <c r="E712" s="67" t="s">
        <v>135</v>
      </c>
      <c r="F712" s="68"/>
      <c r="G712" s="69" t="s">
        <v>267</v>
      </c>
      <c r="H712" s="70" t="s">
        <v>268</v>
      </c>
      <c r="I712" s="67" t="s">
        <v>138</v>
      </c>
      <c r="J712" s="286">
        <v>2011</v>
      </c>
      <c r="K712" s="72" t="s">
        <v>155</v>
      </c>
      <c r="L712" s="73">
        <v>4</v>
      </c>
      <c r="M712" s="74" t="s">
        <v>147</v>
      </c>
      <c r="N712" s="75"/>
      <c r="O712" s="76"/>
      <c r="P712" s="77" t="s">
        <v>148</v>
      </c>
      <c r="Q712" s="78">
        <f>IF(P712="U",R712/1.2,R712)</f>
        <v>65</v>
      </c>
      <c r="R712" s="79">
        <v>65</v>
      </c>
      <c r="S712" s="80"/>
      <c r="T712" s="81"/>
      <c r="U712" s="82">
        <f>T712*Q712</f>
        <v>0</v>
      </c>
      <c r="V712" s="83">
        <f>T712*R712</f>
        <v>0</v>
      </c>
      <c r="W712" s="58"/>
      <c r="X712" s="84"/>
      <c r="Y712" s="85"/>
      <c r="Z712" s="86"/>
      <c r="AA712" s="87"/>
    </row>
    <row r="713" spans="1:27" ht="15.75" customHeight="1">
      <c r="A713" s="63" t="s">
        <v>131</v>
      </c>
      <c r="B713" s="64" t="s">
        <v>132</v>
      </c>
      <c r="C713" s="65" t="s">
        <v>133</v>
      </c>
      <c r="D713" s="66" t="s">
        <v>134</v>
      </c>
      <c r="E713" s="67" t="s">
        <v>135</v>
      </c>
      <c r="F713" s="68"/>
      <c r="G713" s="69" t="s">
        <v>267</v>
      </c>
      <c r="H713" s="70" t="s">
        <v>1371</v>
      </c>
      <c r="I713" s="67" t="s">
        <v>138</v>
      </c>
      <c r="J713" s="286">
        <v>2011</v>
      </c>
      <c r="K713" s="72" t="s">
        <v>155</v>
      </c>
      <c r="L713" s="73">
        <v>3</v>
      </c>
      <c r="M713" s="74" t="s">
        <v>147</v>
      </c>
      <c r="N713" s="75"/>
      <c r="O713" s="76"/>
      <c r="P713" s="77" t="s">
        <v>148</v>
      </c>
      <c r="Q713" s="78">
        <f>IF(P713="U",R713/1.2,R713)</f>
        <v>400</v>
      </c>
      <c r="R713" s="79">
        <v>400</v>
      </c>
      <c r="S713" s="80"/>
      <c r="T713" s="81"/>
      <c r="U713" s="82">
        <f>T713*Q713</f>
        <v>0</v>
      </c>
      <c r="V713" s="83">
        <f>T713*R713</f>
        <v>0</v>
      </c>
      <c r="W713" s="58"/>
      <c r="X713" s="84"/>
      <c r="Y713" s="85"/>
      <c r="Z713" s="86"/>
      <c r="AA713" s="87"/>
    </row>
    <row r="714" spans="1:27" ht="15.75" customHeight="1">
      <c r="A714" s="63" t="s">
        <v>131</v>
      </c>
      <c r="B714" s="64" t="s">
        <v>132</v>
      </c>
      <c r="C714" s="65" t="s">
        <v>133</v>
      </c>
      <c r="D714" s="66" t="s">
        <v>134</v>
      </c>
      <c r="E714" s="67" t="s">
        <v>135</v>
      </c>
      <c r="F714" s="68"/>
      <c r="G714" s="69" t="s">
        <v>265</v>
      </c>
      <c r="H714" s="70" t="s">
        <v>666</v>
      </c>
      <c r="I714" s="67" t="s">
        <v>138</v>
      </c>
      <c r="J714" s="286">
        <v>2018</v>
      </c>
      <c r="K714" s="72" t="s">
        <v>155</v>
      </c>
      <c r="L714" s="73">
        <v>1</v>
      </c>
      <c r="M714" s="74" t="s">
        <v>140</v>
      </c>
      <c r="N714" s="75"/>
      <c r="O714" s="76"/>
      <c r="P714" s="97" t="s">
        <v>148</v>
      </c>
      <c r="Q714" s="78">
        <f>IF(P714="U",R714/1.2,R714)</f>
        <v>450</v>
      </c>
      <c r="R714" s="79">
        <v>450</v>
      </c>
      <c r="S714" s="80"/>
      <c r="T714" s="81"/>
      <c r="U714" s="82">
        <f>T714*Q714</f>
        <v>0</v>
      </c>
      <c r="V714" s="83">
        <f>T714*R714</f>
        <v>0</v>
      </c>
      <c r="W714" s="58"/>
      <c r="X714" s="84"/>
      <c r="Y714" s="85"/>
      <c r="Z714" s="86"/>
      <c r="AA714" s="87"/>
    </row>
    <row r="715" spans="1:27" ht="15.75" customHeight="1">
      <c r="A715" s="63" t="s">
        <v>131</v>
      </c>
      <c r="B715" s="64" t="s">
        <v>132</v>
      </c>
      <c r="C715" s="65" t="s">
        <v>133</v>
      </c>
      <c r="D715" s="66" t="s">
        <v>134</v>
      </c>
      <c r="E715" s="67" t="s">
        <v>135</v>
      </c>
      <c r="F715" s="68"/>
      <c r="G715" s="69" t="s">
        <v>265</v>
      </c>
      <c r="H715" s="70" t="s">
        <v>266</v>
      </c>
      <c r="I715" s="67" t="s">
        <v>138</v>
      </c>
      <c r="J715" s="286">
        <v>2010</v>
      </c>
      <c r="K715" s="72" t="s">
        <v>155</v>
      </c>
      <c r="L715" s="73">
        <v>1</v>
      </c>
      <c r="M715" s="74" t="s">
        <v>147</v>
      </c>
      <c r="N715" s="75"/>
      <c r="O715" s="76"/>
      <c r="P715" s="77" t="s">
        <v>148</v>
      </c>
      <c r="Q715" s="78">
        <f>IF(P715="U",R715/1.2,R715)</f>
        <v>320</v>
      </c>
      <c r="R715" s="79">
        <v>320</v>
      </c>
      <c r="S715" s="80"/>
      <c r="T715" s="81"/>
      <c r="U715" s="82">
        <f>T715*Q715</f>
        <v>0</v>
      </c>
      <c r="V715" s="83">
        <f>T715*R715</f>
        <v>0</v>
      </c>
      <c r="W715" s="58"/>
      <c r="X715" s="84"/>
      <c r="Y715" s="85"/>
      <c r="Z715" s="86"/>
      <c r="AA715" s="87"/>
    </row>
    <row r="716" spans="1:27" ht="15.75" customHeight="1">
      <c r="A716" s="63" t="s">
        <v>131</v>
      </c>
      <c r="B716" s="64" t="s">
        <v>132</v>
      </c>
      <c r="C716" s="65" t="s">
        <v>133</v>
      </c>
      <c r="D716" s="66" t="s">
        <v>134</v>
      </c>
      <c r="E716" s="67" t="s">
        <v>135</v>
      </c>
      <c r="F716" s="68"/>
      <c r="G716" s="69" t="s">
        <v>265</v>
      </c>
      <c r="H716" s="70" t="s">
        <v>266</v>
      </c>
      <c r="I716" s="67" t="s">
        <v>138</v>
      </c>
      <c r="J716" s="286">
        <v>2022</v>
      </c>
      <c r="K716" s="72" t="s">
        <v>155</v>
      </c>
      <c r="L716" s="73">
        <v>11</v>
      </c>
      <c r="M716" s="74" t="s">
        <v>140</v>
      </c>
      <c r="N716" s="75"/>
      <c r="O716" s="76"/>
      <c r="P716" s="97" t="s">
        <v>141</v>
      </c>
      <c r="Q716" s="78">
        <f>IF(P716="U",R716/1.2,R716)</f>
        <v>225</v>
      </c>
      <c r="R716" s="79">
        <v>270</v>
      </c>
      <c r="S716" s="80"/>
      <c r="T716" s="81"/>
      <c r="U716" s="82">
        <f>T716*Q716</f>
        <v>0</v>
      </c>
      <c r="V716" s="83">
        <f>T716*R716</f>
        <v>0</v>
      </c>
      <c r="W716" s="58"/>
      <c r="X716" s="84"/>
      <c r="Y716" s="85"/>
      <c r="Z716" s="86"/>
      <c r="AA716" s="87"/>
    </row>
    <row r="717" spans="1:27" ht="15.75" customHeight="1">
      <c r="A717" s="63" t="s">
        <v>131</v>
      </c>
      <c r="B717" s="64" t="s">
        <v>132</v>
      </c>
      <c r="C717" s="65" t="s">
        <v>133</v>
      </c>
      <c r="D717" s="66" t="s">
        <v>134</v>
      </c>
      <c r="E717" s="67" t="s">
        <v>135</v>
      </c>
      <c r="F717" s="68"/>
      <c r="G717" s="69" t="s">
        <v>253</v>
      </c>
      <c r="H717" s="70" t="s">
        <v>254</v>
      </c>
      <c r="I717" s="67" t="s">
        <v>255</v>
      </c>
      <c r="J717" s="286">
        <v>2001</v>
      </c>
      <c r="K717" s="72" t="s">
        <v>155</v>
      </c>
      <c r="L717" s="73">
        <v>1</v>
      </c>
      <c r="M717" s="74" t="s">
        <v>147</v>
      </c>
      <c r="N717" s="75"/>
      <c r="O717" s="76" t="s">
        <v>256</v>
      </c>
      <c r="P717" s="97" t="s">
        <v>148</v>
      </c>
      <c r="Q717" s="78">
        <f>IF(P717="U",R717/1.2,R717)</f>
        <v>350</v>
      </c>
      <c r="R717" s="79">
        <v>350</v>
      </c>
      <c r="S717" s="80"/>
      <c r="T717" s="81"/>
      <c r="U717" s="82">
        <f>T717*Q717</f>
        <v>0</v>
      </c>
      <c r="V717" s="83">
        <f>T717*R717</f>
        <v>0</v>
      </c>
      <c r="W717" s="58"/>
      <c r="X717" s="84"/>
      <c r="Y717" s="85"/>
      <c r="Z717" s="86"/>
      <c r="AA717" s="87"/>
    </row>
    <row r="718" spans="1:27" ht="15.75" customHeight="1">
      <c r="A718" s="63" t="s">
        <v>131</v>
      </c>
      <c r="B718" s="64" t="s">
        <v>132</v>
      </c>
      <c r="C718" s="65" t="s">
        <v>133</v>
      </c>
      <c r="D718" s="66" t="s">
        <v>134</v>
      </c>
      <c r="E718" s="67" t="s">
        <v>135</v>
      </c>
      <c r="F718" s="68"/>
      <c r="G718" s="69" t="s">
        <v>251</v>
      </c>
      <c r="H718" s="70" t="s">
        <v>252</v>
      </c>
      <c r="I718" s="67" t="s">
        <v>138</v>
      </c>
      <c r="J718" s="286">
        <v>2008</v>
      </c>
      <c r="K718" s="72" t="s">
        <v>155</v>
      </c>
      <c r="L718" s="73">
        <v>2</v>
      </c>
      <c r="M718" s="74" t="s">
        <v>147</v>
      </c>
      <c r="N718" s="75"/>
      <c r="O718" s="76"/>
      <c r="P718" s="97" t="s">
        <v>148</v>
      </c>
      <c r="Q718" s="78">
        <f>IF(P718="U",R718/1.2,R718)</f>
        <v>200</v>
      </c>
      <c r="R718" s="79">
        <v>200</v>
      </c>
      <c r="S718" s="80"/>
      <c r="T718" s="81"/>
      <c r="U718" s="82">
        <f>T718*Q718</f>
        <v>0</v>
      </c>
      <c r="V718" s="83">
        <f>T718*R718</f>
        <v>0</v>
      </c>
      <c r="W718" s="58"/>
      <c r="X718" s="84"/>
      <c r="Y718" s="85"/>
      <c r="Z718" s="86"/>
      <c r="AA718" s="87"/>
    </row>
    <row r="719" spans="1:27" ht="15.75" customHeight="1">
      <c r="A719" s="63" t="s">
        <v>131</v>
      </c>
      <c r="B719" s="64" t="s">
        <v>132</v>
      </c>
      <c r="C719" s="65" t="s">
        <v>133</v>
      </c>
      <c r="D719" s="66" t="s">
        <v>134</v>
      </c>
      <c r="E719" s="67" t="s">
        <v>135</v>
      </c>
      <c r="F719" s="68"/>
      <c r="G719" s="69" t="s">
        <v>251</v>
      </c>
      <c r="H719" s="70" t="s">
        <v>264</v>
      </c>
      <c r="I719" s="67" t="s">
        <v>138</v>
      </c>
      <c r="J719" s="286">
        <v>2007</v>
      </c>
      <c r="K719" s="72" t="s">
        <v>155</v>
      </c>
      <c r="L719" s="73">
        <v>1</v>
      </c>
      <c r="M719" s="74" t="s">
        <v>147</v>
      </c>
      <c r="N719" s="75"/>
      <c r="O719" s="76"/>
      <c r="P719" s="77" t="s">
        <v>148</v>
      </c>
      <c r="Q719" s="78">
        <f>IF(P719="U",R719/1.2,R719)</f>
        <v>150</v>
      </c>
      <c r="R719" s="79">
        <v>150</v>
      </c>
      <c r="S719" s="80"/>
      <c r="T719" s="81"/>
      <c r="U719" s="82">
        <f>T719*Q719</f>
        <v>0</v>
      </c>
      <c r="V719" s="83">
        <f>T719*R719</f>
        <v>0</v>
      </c>
      <c r="W719" s="58"/>
      <c r="X719" s="84"/>
      <c r="Y719" s="85"/>
      <c r="Z719" s="86"/>
      <c r="AA719" s="87"/>
    </row>
    <row r="720" spans="1:27" ht="15.75" customHeight="1">
      <c r="A720" s="63" t="s">
        <v>131</v>
      </c>
      <c r="B720" s="64" t="s">
        <v>132</v>
      </c>
      <c r="C720" s="65" t="s">
        <v>133</v>
      </c>
      <c r="D720" s="66" t="s">
        <v>134</v>
      </c>
      <c r="E720" s="67" t="s">
        <v>135</v>
      </c>
      <c r="F720" s="68"/>
      <c r="G720" s="69" t="s">
        <v>1291</v>
      </c>
      <c r="H720" s="70" t="s">
        <v>240</v>
      </c>
      <c r="I720" s="67" t="s">
        <v>138</v>
      </c>
      <c r="J720" s="286">
        <v>2020</v>
      </c>
      <c r="K720" s="72" t="s">
        <v>155</v>
      </c>
      <c r="L720" s="73">
        <v>1</v>
      </c>
      <c r="M720" s="74" t="s">
        <v>140</v>
      </c>
      <c r="N720" s="75"/>
      <c r="O720" s="76"/>
      <c r="P720" s="77" t="s">
        <v>148</v>
      </c>
      <c r="Q720" s="78">
        <f>IF(P720="U",R720/1.2,R720)</f>
        <v>800</v>
      </c>
      <c r="R720" s="79">
        <v>800</v>
      </c>
      <c r="S720" s="80"/>
      <c r="T720" s="81"/>
      <c r="U720" s="82">
        <f>T720*Q720</f>
        <v>0</v>
      </c>
      <c r="V720" s="83">
        <f>T720*R720</f>
        <v>0</v>
      </c>
      <c r="W720" s="58"/>
      <c r="X720" s="84"/>
      <c r="Y720" s="85"/>
      <c r="Z720" s="86"/>
      <c r="AA720" s="87"/>
    </row>
    <row r="721" spans="1:27" ht="15.75" customHeight="1">
      <c r="A721" s="63" t="s">
        <v>131</v>
      </c>
      <c r="B721" s="64" t="s">
        <v>132</v>
      </c>
      <c r="C721" s="65" t="s">
        <v>133</v>
      </c>
      <c r="D721" s="66" t="s">
        <v>134</v>
      </c>
      <c r="E721" s="67" t="s">
        <v>135</v>
      </c>
      <c r="F721" s="68"/>
      <c r="G721" s="69" t="s">
        <v>967</v>
      </c>
      <c r="H721" s="70" t="s">
        <v>968</v>
      </c>
      <c r="I721" s="67" t="s">
        <v>138</v>
      </c>
      <c r="J721" s="286">
        <v>2018</v>
      </c>
      <c r="K721" s="72" t="s">
        <v>155</v>
      </c>
      <c r="L721" s="73">
        <v>2</v>
      </c>
      <c r="M721" s="74" t="s">
        <v>140</v>
      </c>
      <c r="N721" s="75"/>
      <c r="O721" s="76"/>
      <c r="P721" s="97" t="s">
        <v>148</v>
      </c>
      <c r="Q721" s="78">
        <f>IF(P721="U",R721/1.2,R721)</f>
        <v>110</v>
      </c>
      <c r="R721" s="79">
        <v>110</v>
      </c>
      <c r="S721" s="80"/>
      <c r="T721" s="81"/>
      <c r="U721" s="82">
        <f>T721*Q721</f>
        <v>0</v>
      </c>
      <c r="V721" s="83">
        <f>T721*R721</f>
        <v>0</v>
      </c>
      <c r="W721" s="58"/>
      <c r="X721" s="84"/>
      <c r="Y721" s="85"/>
      <c r="Z721" s="86"/>
      <c r="AA721" s="87"/>
    </row>
    <row r="722" spans="1:27" ht="15.75" customHeight="1">
      <c r="A722" s="63" t="s">
        <v>131</v>
      </c>
      <c r="B722" s="64" t="s">
        <v>132</v>
      </c>
      <c r="C722" s="65" t="s">
        <v>133</v>
      </c>
      <c r="D722" s="66" t="s">
        <v>134</v>
      </c>
      <c r="E722" s="67" t="s">
        <v>135</v>
      </c>
      <c r="F722" s="68"/>
      <c r="G722" s="69" t="s">
        <v>584</v>
      </c>
      <c r="H722" s="70" t="s">
        <v>585</v>
      </c>
      <c r="I722" s="67" t="s">
        <v>138</v>
      </c>
      <c r="J722" s="286">
        <v>1999</v>
      </c>
      <c r="K722" s="72" t="s">
        <v>155</v>
      </c>
      <c r="L722" s="73">
        <v>1</v>
      </c>
      <c r="M722" s="74" t="s">
        <v>140</v>
      </c>
      <c r="N722" s="75"/>
      <c r="O722" s="76"/>
      <c r="P722" s="97" t="s">
        <v>148</v>
      </c>
      <c r="Q722" s="78">
        <f>IF(P722="U",R722/1.2,R722)</f>
        <v>490</v>
      </c>
      <c r="R722" s="79">
        <v>490</v>
      </c>
      <c r="S722" s="80"/>
      <c r="T722" s="81"/>
      <c r="U722" s="82">
        <f>T722*Q722</f>
        <v>0</v>
      </c>
      <c r="V722" s="83">
        <f>T722*R722</f>
        <v>0</v>
      </c>
      <c r="W722" s="58"/>
      <c r="X722" s="84"/>
      <c r="Y722" s="85"/>
      <c r="Z722" s="86"/>
      <c r="AA722" s="87"/>
    </row>
    <row r="723" spans="1:27" ht="15.75" customHeight="1">
      <c r="A723" s="63" t="s">
        <v>131</v>
      </c>
      <c r="B723" s="64" t="s">
        <v>132</v>
      </c>
      <c r="C723" s="65" t="s">
        <v>133</v>
      </c>
      <c r="D723" s="66" t="s">
        <v>134</v>
      </c>
      <c r="E723" s="67" t="s">
        <v>135</v>
      </c>
      <c r="F723" s="68"/>
      <c r="G723" s="69" t="s">
        <v>584</v>
      </c>
      <c r="H723" s="70" t="s">
        <v>1690</v>
      </c>
      <c r="I723" s="67" t="s">
        <v>138</v>
      </c>
      <c r="J723" s="286">
        <v>2012</v>
      </c>
      <c r="K723" s="72" t="s">
        <v>155</v>
      </c>
      <c r="L723" s="73">
        <v>1</v>
      </c>
      <c r="M723" s="74" t="s">
        <v>140</v>
      </c>
      <c r="N723" s="75"/>
      <c r="O723" s="76"/>
      <c r="P723" s="77" t="s">
        <v>148</v>
      </c>
      <c r="Q723" s="78">
        <f>IF(P723="U",R723/1.2,R723)</f>
        <v>160</v>
      </c>
      <c r="R723" s="79">
        <v>160</v>
      </c>
      <c r="S723" s="80"/>
      <c r="T723" s="81"/>
      <c r="U723" s="82">
        <f>T723*Q723</f>
        <v>0</v>
      </c>
      <c r="V723" s="83">
        <f>T723*R723</f>
        <v>0</v>
      </c>
      <c r="W723" s="58"/>
      <c r="X723" s="84"/>
      <c r="Y723" s="85"/>
      <c r="Z723" s="86"/>
      <c r="AA723" s="87"/>
    </row>
    <row r="724" spans="1:27" ht="15.75" customHeight="1">
      <c r="A724" s="63" t="s">
        <v>131</v>
      </c>
      <c r="B724" s="64" t="s">
        <v>132</v>
      </c>
      <c r="C724" s="65" t="s">
        <v>133</v>
      </c>
      <c r="D724" s="66" t="s">
        <v>134</v>
      </c>
      <c r="E724" s="67" t="s">
        <v>135</v>
      </c>
      <c r="F724" s="68"/>
      <c r="G724" s="69" t="s">
        <v>584</v>
      </c>
      <c r="H724" s="70" t="s">
        <v>1196</v>
      </c>
      <c r="I724" s="67" t="s">
        <v>138</v>
      </c>
      <c r="J724" s="286">
        <v>2014</v>
      </c>
      <c r="K724" s="72" t="s">
        <v>155</v>
      </c>
      <c r="L724" s="73">
        <v>3</v>
      </c>
      <c r="M724" s="74" t="s">
        <v>140</v>
      </c>
      <c r="N724" s="75"/>
      <c r="O724" s="76"/>
      <c r="P724" s="77" t="s">
        <v>148</v>
      </c>
      <c r="Q724" s="78">
        <f>IF(P724="U",R724/1.2,R724)</f>
        <v>160</v>
      </c>
      <c r="R724" s="79">
        <v>160</v>
      </c>
      <c r="S724" s="80"/>
      <c r="T724" s="81"/>
      <c r="U724" s="82">
        <f>T724*Q724</f>
        <v>0</v>
      </c>
      <c r="V724" s="83">
        <f>T724*R724</f>
        <v>0</v>
      </c>
      <c r="W724" s="58"/>
      <c r="X724" s="84"/>
      <c r="Y724" s="85"/>
      <c r="Z724" s="86"/>
      <c r="AA724" s="87"/>
    </row>
    <row r="725" spans="1:27" ht="15.75" customHeight="1">
      <c r="A725" s="63" t="s">
        <v>131</v>
      </c>
      <c r="B725" s="64" t="s">
        <v>177</v>
      </c>
      <c r="C725" s="65" t="s">
        <v>133</v>
      </c>
      <c r="D725" s="66" t="s">
        <v>134</v>
      </c>
      <c r="E725" s="67" t="s">
        <v>135</v>
      </c>
      <c r="F725" s="68"/>
      <c r="G725" s="69" t="s">
        <v>586</v>
      </c>
      <c r="H725" s="70" t="s">
        <v>803</v>
      </c>
      <c r="I725" s="67" t="s">
        <v>263</v>
      </c>
      <c r="J725" s="286">
        <v>2018</v>
      </c>
      <c r="K725" s="72" t="s">
        <v>155</v>
      </c>
      <c r="L725" s="73">
        <v>1</v>
      </c>
      <c r="M725" s="74" t="s">
        <v>140</v>
      </c>
      <c r="N725" s="75"/>
      <c r="O725" s="76"/>
      <c r="P725" s="97" t="s">
        <v>148</v>
      </c>
      <c r="Q725" s="78">
        <f>IF(P725="U",R725/1.2,R725)</f>
        <v>300</v>
      </c>
      <c r="R725" s="79">
        <v>300</v>
      </c>
      <c r="S725" s="80"/>
      <c r="T725" s="81"/>
      <c r="U725" s="82">
        <f>T725*Q725</f>
        <v>0</v>
      </c>
      <c r="V725" s="83">
        <f>T725*R725</f>
        <v>0</v>
      </c>
      <c r="W725" s="58"/>
      <c r="X725" s="84"/>
      <c r="Y725" s="85"/>
      <c r="Z725" s="86"/>
      <c r="AA725" s="87"/>
    </row>
    <row r="726" spans="1:27" ht="15.75" customHeight="1">
      <c r="A726" s="63" t="s">
        <v>131</v>
      </c>
      <c r="B726" s="64" t="s">
        <v>177</v>
      </c>
      <c r="C726" s="65" t="s">
        <v>133</v>
      </c>
      <c r="D726" s="66" t="s">
        <v>134</v>
      </c>
      <c r="E726" s="67" t="s">
        <v>135</v>
      </c>
      <c r="F726" s="68"/>
      <c r="G726" s="69" t="s">
        <v>586</v>
      </c>
      <c r="H726" s="70" t="s">
        <v>587</v>
      </c>
      <c r="I726" s="67" t="s">
        <v>263</v>
      </c>
      <c r="J726" s="286">
        <v>2010</v>
      </c>
      <c r="K726" s="72" t="s">
        <v>155</v>
      </c>
      <c r="L726" s="73">
        <v>1</v>
      </c>
      <c r="M726" s="74" t="s">
        <v>140</v>
      </c>
      <c r="N726" s="75"/>
      <c r="O726" s="76"/>
      <c r="P726" s="97" t="s">
        <v>148</v>
      </c>
      <c r="Q726" s="78">
        <f>IF(P726="U",R726/1.2,R726)</f>
        <v>320</v>
      </c>
      <c r="R726" s="79">
        <v>320</v>
      </c>
      <c r="S726" s="80"/>
      <c r="T726" s="81"/>
      <c r="U726" s="82">
        <f>T726*Q726</f>
        <v>0</v>
      </c>
      <c r="V726" s="83">
        <f>T726*R726</f>
        <v>0</v>
      </c>
      <c r="W726" s="58"/>
      <c r="X726" s="84"/>
      <c r="Y726" s="85"/>
      <c r="Z726" s="86"/>
      <c r="AA726" s="87"/>
    </row>
    <row r="727" spans="1:27" ht="15.75" customHeight="1">
      <c r="A727" s="63" t="s">
        <v>131</v>
      </c>
      <c r="B727" s="64" t="s">
        <v>132</v>
      </c>
      <c r="C727" s="65" t="s">
        <v>133</v>
      </c>
      <c r="D727" s="66" t="s">
        <v>134</v>
      </c>
      <c r="E727" s="67" t="s">
        <v>135</v>
      </c>
      <c r="F727" s="68"/>
      <c r="G727" s="69" t="s">
        <v>1313</v>
      </c>
      <c r="H727" s="70" t="s">
        <v>714</v>
      </c>
      <c r="I727" s="67" t="s">
        <v>138</v>
      </c>
      <c r="J727" s="286">
        <v>2003</v>
      </c>
      <c r="K727" s="72" t="s">
        <v>155</v>
      </c>
      <c r="L727" s="73">
        <v>1</v>
      </c>
      <c r="M727" s="74" t="s">
        <v>140</v>
      </c>
      <c r="N727" s="75"/>
      <c r="O727" s="76" t="s">
        <v>256</v>
      </c>
      <c r="P727" s="97" t="s">
        <v>148</v>
      </c>
      <c r="Q727" s="78">
        <f>IF(P727="U",R727/1.2,R727)</f>
        <v>2300</v>
      </c>
      <c r="R727" s="79">
        <v>2300</v>
      </c>
      <c r="S727" s="80"/>
      <c r="T727" s="81"/>
      <c r="U727" s="82">
        <f>T727*Q727</f>
        <v>0</v>
      </c>
      <c r="V727" s="83">
        <f>T727*R727</f>
        <v>0</v>
      </c>
      <c r="W727" s="58"/>
      <c r="X727" s="84"/>
      <c r="Y727" s="85"/>
      <c r="Z727" s="86"/>
      <c r="AA727" s="87"/>
    </row>
    <row r="728" spans="1:27" ht="15.75" customHeight="1">
      <c r="A728" s="63" t="s">
        <v>131</v>
      </c>
      <c r="B728" s="64" t="s">
        <v>132</v>
      </c>
      <c r="C728" s="65" t="s">
        <v>133</v>
      </c>
      <c r="D728" s="66" t="s">
        <v>134</v>
      </c>
      <c r="E728" s="67" t="s">
        <v>135</v>
      </c>
      <c r="F728" s="68"/>
      <c r="G728" s="69" t="s">
        <v>1313</v>
      </c>
      <c r="H728" s="70" t="s">
        <v>252</v>
      </c>
      <c r="I728" s="67" t="s">
        <v>138</v>
      </c>
      <c r="J728" s="286">
        <v>2001</v>
      </c>
      <c r="K728" s="72" t="s">
        <v>155</v>
      </c>
      <c r="L728" s="73">
        <v>1</v>
      </c>
      <c r="M728" s="74" t="s">
        <v>140</v>
      </c>
      <c r="N728" s="75"/>
      <c r="O728" s="76"/>
      <c r="P728" s="77" t="s">
        <v>148</v>
      </c>
      <c r="Q728" s="78">
        <f>IF(P728="U",R728/1.2,R728)</f>
        <v>3600</v>
      </c>
      <c r="R728" s="79">
        <v>3600</v>
      </c>
      <c r="S728" s="80"/>
      <c r="T728" s="81"/>
      <c r="U728" s="82">
        <f>T728*Q728</f>
        <v>0</v>
      </c>
      <c r="V728" s="83">
        <f>T728*R728</f>
        <v>0</v>
      </c>
      <c r="W728" s="58"/>
      <c r="X728" s="84"/>
      <c r="Y728" s="85"/>
      <c r="Z728" s="86"/>
      <c r="AA728" s="87"/>
    </row>
    <row r="729" spans="1:27" ht="15.75" customHeight="1">
      <c r="A729" s="63" t="s">
        <v>131</v>
      </c>
      <c r="B729" s="64" t="s">
        <v>132</v>
      </c>
      <c r="C729" s="65" t="s">
        <v>133</v>
      </c>
      <c r="D729" s="66" t="s">
        <v>134</v>
      </c>
      <c r="E729" s="67" t="s">
        <v>135</v>
      </c>
      <c r="F729" s="68"/>
      <c r="G729" s="69" t="s">
        <v>1313</v>
      </c>
      <c r="H729" s="70" t="s">
        <v>252</v>
      </c>
      <c r="I729" s="67" t="s">
        <v>138</v>
      </c>
      <c r="J729" s="286">
        <v>2004</v>
      </c>
      <c r="K729" s="72" t="s">
        <v>155</v>
      </c>
      <c r="L729" s="73">
        <v>1</v>
      </c>
      <c r="M729" s="74" t="s">
        <v>1255</v>
      </c>
      <c r="N729" s="75"/>
      <c r="O729" s="76" t="s">
        <v>360</v>
      </c>
      <c r="P729" s="77" t="s">
        <v>148</v>
      </c>
      <c r="Q729" s="78">
        <f>IF(P729="U",R729/1.2,R729)</f>
        <v>2200</v>
      </c>
      <c r="R729" s="79">
        <v>2200</v>
      </c>
      <c r="S729" s="80"/>
      <c r="T729" s="81"/>
      <c r="U729" s="82">
        <f>T729*Q729</f>
        <v>0</v>
      </c>
      <c r="V729" s="83">
        <f>T729*R729</f>
        <v>0</v>
      </c>
      <c r="W729" s="58"/>
      <c r="X729" s="84"/>
      <c r="Y729" s="85"/>
      <c r="Z729" s="86"/>
      <c r="AA729" s="87"/>
    </row>
    <row r="730" spans="1:27" ht="15.75" customHeight="1">
      <c r="A730" s="63" t="s">
        <v>131</v>
      </c>
      <c r="B730" s="64" t="s">
        <v>132</v>
      </c>
      <c r="C730" s="65" t="s">
        <v>133</v>
      </c>
      <c r="D730" s="66" t="s">
        <v>134</v>
      </c>
      <c r="E730" s="67" t="s">
        <v>135</v>
      </c>
      <c r="F730" s="68"/>
      <c r="G730" s="69" t="s">
        <v>630</v>
      </c>
      <c r="H730" s="70" t="s">
        <v>726</v>
      </c>
      <c r="I730" s="67" t="s">
        <v>138</v>
      </c>
      <c r="J730" s="286">
        <v>2002</v>
      </c>
      <c r="K730" s="72" t="s">
        <v>155</v>
      </c>
      <c r="L730" s="73">
        <v>1</v>
      </c>
      <c r="M730" s="74" t="s">
        <v>708</v>
      </c>
      <c r="N730" s="75"/>
      <c r="O730" s="76"/>
      <c r="P730" s="77" t="s">
        <v>148</v>
      </c>
      <c r="Q730" s="78">
        <f>IF(P730="U",R730/1.2,R730)</f>
        <v>240</v>
      </c>
      <c r="R730" s="79">
        <v>240</v>
      </c>
      <c r="S730" s="80"/>
      <c r="T730" s="81"/>
      <c r="U730" s="82">
        <f>T730*Q730</f>
        <v>0</v>
      </c>
      <c r="V730" s="83">
        <f>T730*R730</f>
        <v>0</v>
      </c>
      <c r="W730" s="58"/>
      <c r="X730" s="84"/>
      <c r="Y730" s="85"/>
      <c r="Z730" s="86"/>
      <c r="AA730" s="87"/>
    </row>
    <row r="731" spans="1:27" ht="15.75" customHeight="1">
      <c r="A731" s="63" t="s">
        <v>131</v>
      </c>
      <c r="B731" s="64" t="s">
        <v>132</v>
      </c>
      <c r="C731" s="65" t="s">
        <v>133</v>
      </c>
      <c r="D731" s="66" t="s">
        <v>134</v>
      </c>
      <c r="E731" s="67" t="s">
        <v>135</v>
      </c>
      <c r="F731" s="68"/>
      <c r="G731" s="69" t="s">
        <v>630</v>
      </c>
      <c r="H731" s="70" t="s">
        <v>726</v>
      </c>
      <c r="I731" s="67" t="s">
        <v>138</v>
      </c>
      <c r="J731" s="286">
        <v>2005</v>
      </c>
      <c r="K731" s="72" t="s">
        <v>155</v>
      </c>
      <c r="L731" s="73">
        <v>1</v>
      </c>
      <c r="M731" s="74" t="s">
        <v>708</v>
      </c>
      <c r="N731" s="75"/>
      <c r="O731" s="76"/>
      <c r="P731" s="77" t="s">
        <v>148</v>
      </c>
      <c r="Q731" s="78">
        <f>IF(P731="U",R731/1.2,R731)</f>
        <v>270</v>
      </c>
      <c r="R731" s="79">
        <v>270</v>
      </c>
      <c r="S731" s="80"/>
      <c r="T731" s="81"/>
      <c r="U731" s="82">
        <f>T731*Q731</f>
        <v>0</v>
      </c>
      <c r="V731" s="83">
        <f>T731*R731</f>
        <v>0</v>
      </c>
      <c r="W731" s="58"/>
      <c r="X731" s="84"/>
      <c r="Y731" s="85"/>
      <c r="Z731" s="86"/>
      <c r="AA731" s="87"/>
    </row>
    <row r="732" spans="1:27" ht="15.75" customHeight="1">
      <c r="A732" s="63" t="s">
        <v>131</v>
      </c>
      <c r="B732" s="64" t="s">
        <v>132</v>
      </c>
      <c r="C732" s="65" t="s">
        <v>133</v>
      </c>
      <c r="D732" s="66" t="s">
        <v>134</v>
      </c>
      <c r="E732" s="67" t="s">
        <v>135</v>
      </c>
      <c r="F732" s="68"/>
      <c r="G732" s="69" t="s">
        <v>630</v>
      </c>
      <c r="H732" s="70" t="s">
        <v>726</v>
      </c>
      <c r="I732" s="67" t="s">
        <v>138</v>
      </c>
      <c r="J732" s="286">
        <v>2006</v>
      </c>
      <c r="K732" s="72" t="s">
        <v>155</v>
      </c>
      <c r="L732" s="73">
        <v>2</v>
      </c>
      <c r="M732" s="74" t="s">
        <v>708</v>
      </c>
      <c r="N732" s="75"/>
      <c r="O732" s="76"/>
      <c r="P732" s="77" t="s">
        <v>148</v>
      </c>
      <c r="Q732" s="78">
        <f>IF(P732="U",R732/1.2,R732)</f>
        <v>170</v>
      </c>
      <c r="R732" s="79">
        <v>170</v>
      </c>
      <c r="S732" s="80"/>
      <c r="T732" s="81"/>
      <c r="U732" s="82">
        <f>T732*Q732</f>
        <v>0</v>
      </c>
      <c r="V732" s="83">
        <f>T732*R732</f>
        <v>0</v>
      </c>
      <c r="W732" s="58"/>
      <c r="X732" s="84"/>
      <c r="Y732" s="85"/>
      <c r="Z732" s="86"/>
      <c r="AA732" s="87"/>
    </row>
    <row r="733" spans="1:27" ht="15.75" customHeight="1">
      <c r="A733" s="63" t="s">
        <v>131</v>
      </c>
      <c r="B733" s="64" t="s">
        <v>132</v>
      </c>
      <c r="C733" s="65" t="s">
        <v>133</v>
      </c>
      <c r="D733" s="66" t="s">
        <v>134</v>
      </c>
      <c r="E733" s="67" t="s">
        <v>135</v>
      </c>
      <c r="F733" s="68"/>
      <c r="G733" s="69" t="s">
        <v>630</v>
      </c>
      <c r="H733" s="70" t="s">
        <v>726</v>
      </c>
      <c r="I733" s="67" t="s">
        <v>138</v>
      </c>
      <c r="J733" s="286">
        <v>2009</v>
      </c>
      <c r="K733" s="72" t="s">
        <v>155</v>
      </c>
      <c r="L733" s="73">
        <v>1</v>
      </c>
      <c r="M733" s="74" t="s">
        <v>708</v>
      </c>
      <c r="N733" s="75"/>
      <c r="O733" s="76"/>
      <c r="P733" s="77" t="s">
        <v>148</v>
      </c>
      <c r="Q733" s="78">
        <f>IF(P733="U",R733/1.2,R733)</f>
        <v>240</v>
      </c>
      <c r="R733" s="79">
        <v>240</v>
      </c>
      <c r="S733" s="80"/>
      <c r="T733" s="81"/>
      <c r="U733" s="82">
        <f>T733*Q733</f>
        <v>0</v>
      </c>
      <c r="V733" s="83">
        <f>T733*R733</f>
        <v>0</v>
      </c>
      <c r="W733" s="58"/>
      <c r="X733" s="84"/>
      <c r="Y733" s="85"/>
      <c r="Z733" s="86"/>
      <c r="AA733" s="87"/>
    </row>
    <row r="734" spans="1:27" ht="15.75" customHeight="1">
      <c r="A734" s="63" t="s">
        <v>131</v>
      </c>
      <c r="B734" s="64" t="s">
        <v>132</v>
      </c>
      <c r="C734" s="65" t="s">
        <v>133</v>
      </c>
      <c r="D734" s="66" t="s">
        <v>134</v>
      </c>
      <c r="E734" s="67" t="s">
        <v>135</v>
      </c>
      <c r="F734" s="68"/>
      <c r="G734" s="69" t="s">
        <v>630</v>
      </c>
      <c r="H734" s="70" t="s">
        <v>726</v>
      </c>
      <c r="I734" s="67" t="s">
        <v>138</v>
      </c>
      <c r="J734" s="286">
        <v>2011</v>
      </c>
      <c r="K734" s="72" t="s">
        <v>155</v>
      </c>
      <c r="L734" s="73">
        <v>1</v>
      </c>
      <c r="M734" s="74" t="s">
        <v>140</v>
      </c>
      <c r="N734" s="75"/>
      <c r="O734" s="76"/>
      <c r="P734" s="77" t="s">
        <v>148</v>
      </c>
      <c r="Q734" s="78">
        <f>IF(P734="U",R734/1.2,R734)</f>
        <v>140</v>
      </c>
      <c r="R734" s="79">
        <v>140</v>
      </c>
      <c r="S734" s="80"/>
      <c r="T734" s="81"/>
      <c r="U734" s="82">
        <f>T734*Q734</f>
        <v>0</v>
      </c>
      <c r="V734" s="83">
        <f>T734*R734</f>
        <v>0</v>
      </c>
      <c r="W734" s="58"/>
      <c r="X734" s="84"/>
      <c r="Y734" s="85"/>
      <c r="Z734" s="86"/>
      <c r="AA734" s="87"/>
    </row>
    <row r="735" spans="1:27" ht="15.75" customHeight="1">
      <c r="A735" s="63" t="s">
        <v>131</v>
      </c>
      <c r="B735" s="64" t="s">
        <v>132</v>
      </c>
      <c r="C735" s="65" t="s">
        <v>133</v>
      </c>
      <c r="D735" s="66" t="s">
        <v>134</v>
      </c>
      <c r="E735" s="67" t="s">
        <v>135</v>
      </c>
      <c r="F735" s="68"/>
      <c r="G735" s="69" t="s">
        <v>630</v>
      </c>
      <c r="H735" s="70" t="s">
        <v>726</v>
      </c>
      <c r="I735" s="67" t="s">
        <v>138</v>
      </c>
      <c r="J735" s="286">
        <v>2013</v>
      </c>
      <c r="K735" s="72" t="s">
        <v>155</v>
      </c>
      <c r="L735" s="73">
        <v>2</v>
      </c>
      <c r="M735" s="74" t="s">
        <v>708</v>
      </c>
      <c r="N735" s="75"/>
      <c r="O735" s="76"/>
      <c r="P735" s="97" t="s">
        <v>148</v>
      </c>
      <c r="Q735" s="78">
        <f>IF(P735="U",R735/1.2,R735)</f>
        <v>160</v>
      </c>
      <c r="R735" s="79">
        <v>160</v>
      </c>
      <c r="S735" s="80"/>
      <c r="T735" s="81"/>
      <c r="U735" s="82">
        <f>T735*Q735</f>
        <v>0</v>
      </c>
      <c r="V735" s="83">
        <f>T735*R735</f>
        <v>0</v>
      </c>
      <c r="W735" s="58"/>
      <c r="X735" s="84"/>
      <c r="Y735" s="85"/>
      <c r="Z735" s="86"/>
      <c r="AA735" s="87"/>
    </row>
    <row r="736" spans="1:27" ht="15.75" customHeight="1">
      <c r="A736" s="63" t="s">
        <v>131</v>
      </c>
      <c r="B736" s="64" t="s">
        <v>132</v>
      </c>
      <c r="C736" s="65" t="s">
        <v>133</v>
      </c>
      <c r="D736" s="66" t="s">
        <v>134</v>
      </c>
      <c r="E736" s="67" t="s">
        <v>135</v>
      </c>
      <c r="F736" s="68"/>
      <c r="G736" s="69" t="s">
        <v>630</v>
      </c>
      <c r="H736" s="70" t="s">
        <v>726</v>
      </c>
      <c r="I736" s="67" t="s">
        <v>138</v>
      </c>
      <c r="J736" s="286">
        <v>2016</v>
      </c>
      <c r="K736" s="72" t="s">
        <v>155</v>
      </c>
      <c r="L736" s="73">
        <v>2</v>
      </c>
      <c r="M736" s="74" t="s">
        <v>708</v>
      </c>
      <c r="N736" s="75"/>
      <c r="O736" s="76"/>
      <c r="P736" s="97" t="s">
        <v>148</v>
      </c>
      <c r="Q736" s="78">
        <f>IF(P736="U",R736/1.2,R736)</f>
        <v>180</v>
      </c>
      <c r="R736" s="79">
        <v>180</v>
      </c>
      <c r="S736" s="80"/>
      <c r="T736" s="81"/>
      <c r="U736" s="82">
        <f>T736*Q736</f>
        <v>0</v>
      </c>
      <c r="V736" s="83">
        <f>T736*R736</f>
        <v>0</v>
      </c>
      <c r="W736" s="58"/>
      <c r="X736" s="84"/>
      <c r="Y736" s="85"/>
      <c r="Z736" s="86"/>
      <c r="AA736" s="87"/>
    </row>
    <row r="737" spans="1:27" ht="15.75" customHeight="1">
      <c r="A737" s="63" t="s">
        <v>131</v>
      </c>
      <c r="B737" s="64" t="s">
        <v>132</v>
      </c>
      <c r="C737" s="65" t="s">
        <v>133</v>
      </c>
      <c r="D737" s="66" t="s">
        <v>134</v>
      </c>
      <c r="E737" s="67" t="s">
        <v>135</v>
      </c>
      <c r="F737" s="68"/>
      <c r="G737" s="69" t="s">
        <v>630</v>
      </c>
      <c r="H737" s="70" t="s">
        <v>716</v>
      </c>
      <c r="I737" s="67" t="s">
        <v>138</v>
      </c>
      <c r="J737" s="286">
        <v>2009</v>
      </c>
      <c r="K737" s="72" t="s">
        <v>155</v>
      </c>
      <c r="L737" s="73">
        <v>1</v>
      </c>
      <c r="M737" s="74" t="s">
        <v>708</v>
      </c>
      <c r="N737" s="75"/>
      <c r="O737" s="76"/>
      <c r="P737" s="97" t="s">
        <v>148</v>
      </c>
      <c r="Q737" s="78">
        <f>IF(P737="U",R737/1.2,R737)</f>
        <v>150</v>
      </c>
      <c r="R737" s="79">
        <v>150</v>
      </c>
      <c r="S737" s="80"/>
      <c r="T737" s="81"/>
      <c r="U737" s="82">
        <f>T737*Q737</f>
        <v>0</v>
      </c>
      <c r="V737" s="83">
        <f>T737*R737</f>
        <v>0</v>
      </c>
      <c r="W737" s="58"/>
      <c r="X737" s="84"/>
      <c r="Y737" s="85"/>
      <c r="Z737" s="86"/>
      <c r="AA737" s="87"/>
    </row>
    <row r="738" spans="1:27" ht="15.75" customHeight="1">
      <c r="A738" s="63" t="s">
        <v>131</v>
      </c>
      <c r="B738" s="64" t="s">
        <v>132</v>
      </c>
      <c r="C738" s="65" t="s">
        <v>133</v>
      </c>
      <c r="D738" s="66" t="s">
        <v>134</v>
      </c>
      <c r="E738" s="67" t="s">
        <v>135</v>
      </c>
      <c r="F738" s="68"/>
      <c r="G738" s="69" t="s">
        <v>630</v>
      </c>
      <c r="H738" s="70" t="s">
        <v>725</v>
      </c>
      <c r="I738" s="67" t="s">
        <v>138</v>
      </c>
      <c r="J738" s="286">
        <v>2013</v>
      </c>
      <c r="K738" s="72" t="s">
        <v>155</v>
      </c>
      <c r="L738" s="73">
        <v>2</v>
      </c>
      <c r="M738" s="74" t="s">
        <v>140</v>
      </c>
      <c r="N738" s="75"/>
      <c r="O738" s="76"/>
      <c r="P738" s="77" t="s">
        <v>148</v>
      </c>
      <c r="Q738" s="78">
        <f>IF(P738="U",R738/1.2,R738)</f>
        <v>130</v>
      </c>
      <c r="R738" s="79">
        <v>130</v>
      </c>
      <c r="S738" s="80"/>
      <c r="T738" s="81"/>
      <c r="U738" s="82">
        <f>T738*Q738</f>
        <v>0</v>
      </c>
      <c r="V738" s="83">
        <f>T738*R738</f>
        <v>0</v>
      </c>
      <c r="W738" s="58"/>
      <c r="X738" s="84"/>
      <c r="Y738" s="85"/>
      <c r="Z738" s="86"/>
      <c r="AA738" s="87"/>
    </row>
    <row r="739" spans="1:27" ht="15.75" customHeight="1">
      <c r="A739" s="63" t="s">
        <v>131</v>
      </c>
      <c r="B739" s="64" t="s">
        <v>132</v>
      </c>
      <c r="C739" s="65" t="s">
        <v>133</v>
      </c>
      <c r="D739" s="66" t="s">
        <v>134</v>
      </c>
      <c r="E739" s="67" t="s">
        <v>135</v>
      </c>
      <c r="F739" s="68"/>
      <c r="G739" s="69" t="s">
        <v>630</v>
      </c>
      <c r="H739" s="70" t="s">
        <v>631</v>
      </c>
      <c r="I739" s="67" t="s">
        <v>138</v>
      </c>
      <c r="J739" s="286">
        <v>2005</v>
      </c>
      <c r="K739" s="72" t="s">
        <v>155</v>
      </c>
      <c r="L739" s="73">
        <v>1</v>
      </c>
      <c r="M739" s="74" t="s">
        <v>708</v>
      </c>
      <c r="N739" s="75"/>
      <c r="O739" s="76"/>
      <c r="P739" s="97" t="s">
        <v>148</v>
      </c>
      <c r="Q739" s="78">
        <f>IF(P739="U",R739/1.2,R739)</f>
        <v>190</v>
      </c>
      <c r="R739" s="79">
        <v>190</v>
      </c>
      <c r="S739" s="80"/>
      <c r="T739" s="81"/>
      <c r="U739" s="82">
        <f>T739*Q739</f>
        <v>0</v>
      </c>
      <c r="V739" s="83">
        <f>T739*R739</f>
        <v>0</v>
      </c>
      <c r="W739" s="58"/>
      <c r="X739" s="84"/>
      <c r="Y739" s="85"/>
      <c r="Z739" s="86"/>
      <c r="AA739" s="87"/>
    </row>
    <row r="740" spans="1:27" ht="15.75" customHeight="1">
      <c r="A740" s="63" t="s">
        <v>131</v>
      </c>
      <c r="B740" s="64" t="s">
        <v>132</v>
      </c>
      <c r="C740" s="65" t="s">
        <v>133</v>
      </c>
      <c r="D740" s="66" t="s">
        <v>134</v>
      </c>
      <c r="E740" s="67" t="s">
        <v>135</v>
      </c>
      <c r="F740" s="68"/>
      <c r="G740" s="69" t="s">
        <v>630</v>
      </c>
      <c r="H740" s="70" t="s">
        <v>631</v>
      </c>
      <c r="I740" s="67" t="s">
        <v>138</v>
      </c>
      <c r="J740" s="286">
        <v>2006</v>
      </c>
      <c r="K740" s="72" t="s">
        <v>155</v>
      </c>
      <c r="L740" s="73">
        <v>2</v>
      </c>
      <c r="M740" s="74" t="s">
        <v>708</v>
      </c>
      <c r="N740" s="75"/>
      <c r="O740" s="76"/>
      <c r="P740" s="77" t="s">
        <v>148</v>
      </c>
      <c r="Q740" s="78">
        <f>IF(P740="U",R740/1.2,R740)</f>
        <v>160</v>
      </c>
      <c r="R740" s="79">
        <v>160</v>
      </c>
      <c r="S740" s="80"/>
      <c r="T740" s="81"/>
      <c r="U740" s="82">
        <f>T740*Q740</f>
        <v>0</v>
      </c>
      <c r="V740" s="83">
        <f>T740*R740</f>
        <v>0</v>
      </c>
      <c r="W740" s="58"/>
      <c r="X740" s="84"/>
      <c r="Y740" s="85"/>
      <c r="Z740" s="86"/>
      <c r="AA740" s="87"/>
    </row>
    <row r="741" spans="1:27" ht="15.75" customHeight="1">
      <c r="A741" s="63" t="s">
        <v>131</v>
      </c>
      <c r="B741" s="64" t="s">
        <v>132</v>
      </c>
      <c r="C741" s="65" t="s">
        <v>133</v>
      </c>
      <c r="D741" s="66" t="s">
        <v>134</v>
      </c>
      <c r="E741" s="67" t="s">
        <v>135</v>
      </c>
      <c r="F741" s="68"/>
      <c r="G741" s="69" t="s">
        <v>630</v>
      </c>
      <c r="H741" s="70" t="s">
        <v>631</v>
      </c>
      <c r="I741" s="67" t="s">
        <v>138</v>
      </c>
      <c r="J741" s="286">
        <v>2010</v>
      </c>
      <c r="K741" s="72" t="s">
        <v>155</v>
      </c>
      <c r="L741" s="73">
        <v>1</v>
      </c>
      <c r="M741" s="74" t="s">
        <v>140</v>
      </c>
      <c r="N741" s="75"/>
      <c r="O741" s="76"/>
      <c r="P741" s="77" t="s">
        <v>148</v>
      </c>
      <c r="Q741" s="78">
        <f>IF(P741="U",R741/1.2,R741)</f>
        <v>190</v>
      </c>
      <c r="R741" s="79">
        <v>190</v>
      </c>
      <c r="S741" s="80"/>
      <c r="T741" s="81"/>
      <c r="U741" s="82">
        <f>T741*Q741</f>
        <v>0</v>
      </c>
      <c r="V741" s="83">
        <f>T741*R741</f>
        <v>0</v>
      </c>
      <c r="W741" s="58"/>
      <c r="X741" s="84"/>
      <c r="Y741" s="85"/>
      <c r="Z741" s="86"/>
      <c r="AA741" s="87"/>
    </row>
    <row r="742" spans="1:27" ht="15.75" customHeight="1">
      <c r="A742" s="63" t="s">
        <v>131</v>
      </c>
      <c r="B742" s="64" t="s">
        <v>132</v>
      </c>
      <c r="C742" s="65" t="s">
        <v>133</v>
      </c>
      <c r="D742" s="66" t="s">
        <v>134</v>
      </c>
      <c r="E742" s="67" t="s">
        <v>135</v>
      </c>
      <c r="F742" s="68"/>
      <c r="G742" s="69" t="s">
        <v>630</v>
      </c>
      <c r="H742" s="70" t="s">
        <v>631</v>
      </c>
      <c r="I742" s="67" t="s">
        <v>138</v>
      </c>
      <c r="J742" s="286">
        <v>2015</v>
      </c>
      <c r="K742" s="72" t="s">
        <v>155</v>
      </c>
      <c r="L742" s="73">
        <v>2</v>
      </c>
      <c r="M742" s="74" t="s">
        <v>140</v>
      </c>
      <c r="N742" s="75"/>
      <c r="O742" s="76"/>
      <c r="P742" s="97" t="s">
        <v>148</v>
      </c>
      <c r="Q742" s="78">
        <f>IF(P742="U",R742/1.2,R742)</f>
        <v>130</v>
      </c>
      <c r="R742" s="79">
        <v>130</v>
      </c>
      <c r="S742" s="80"/>
      <c r="T742" s="81"/>
      <c r="U742" s="82">
        <f>T742*Q742</f>
        <v>0</v>
      </c>
      <c r="V742" s="83">
        <f>T742*R742</f>
        <v>0</v>
      </c>
      <c r="W742" s="58"/>
      <c r="X742" s="84"/>
      <c r="Y742" s="85"/>
      <c r="Z742" s="86"/>
      <c r="AA742" s="87"/>
    </row>
    <row r="743" spans="1:27" ht="15.75" customHeight="1">
      <c r="A743" s="63" t="s">
        <v>131</v>
      </c>
      <c r="B743" s="64" t="s">
        <v>177</v>
      </c>
      <c r="C743" s="65" t="s">
        <v>133</v>
      </c>
      <c r="D743" s="66" t="s">
        <v>134</v>
      </c>
      <c r="E743" s="67" t="s">
        <v>135</v>
      </c>
      <c r="F743" s="68"/>
      <c r="G743" s="69" t="s">
        <v>1458</v>
      </c>
      <c r="H743" s="70" t="s">
        <v>1459</v>
      </c>
      <c r="I743" s="67" t="s">
        <v>263</v>
      </c>
      <c r="J743" s="286">
        <v>2005</v>
      </c>
      <c r="K743" s="72" t="s">
        <v>155</v>
      </c>
      <c r="L743" s="73">
        <v>2</v>
      </c>
      <c r="M743" s="74" t="s">
        <v>140</v>
      </c>
      <c r="N743" s="75"/>
      <c r="O743" s="76"/>
      <c r="P743" s="77" t="s">
        <v>148</v>
      </c>
      <c r="Q743" s="78">
        <f>IF(P743="U",R743/1.2,R743)</f>
        <v>60</v>
      </c>
      <c r="R743" s="79">
        <v>60</v>
      </c>
      <c r="S743" s="80"/>
      <c r="T743" s="81"/>
      <c r="U743" s="82">
        <f>T743*Q743</f>
        <v>0</v>
      </c>
      <c r="V743" s="83">
        <f>T743*R743</f>
        <v>0</v>
      </c>
      <c r="W743" s="58"/>
      <c r="X743" s="84"/>
      <c r="Y743" s="85"/>
      <c r="Z743" s="86"/>
      <c r="AA743" s="87"/>
    </row>
    <row r="744" spans="1:27" ht="15.75" customHeight="1">
      <c r="A744" s="63" t="s">
        <v>131</v>
      </c>
      <c r="B744" s="64" t="s">
        <v>177</v>
      </c>
      <c r="C744" s="65" t="s">
        <v>133</v>
      </c>
      <c r="D744" s="66" t="s">
        <v>134</v>
      </c>
      <c r="E744" s="67" t="s">
        <v>135</v>
      </c>
      <c r="F744" s="68"/>
      <c r="G744" s="69" t="s">
        <v>328</v>
      </c>
      <c r="H744" s="70" t="s">
        <v>329</v>
      </c>
      <c r="I744" s="67" t="s">
        <v>263</v>
      </c>
      <c r="J744" s="286">
        <v>2023</v>
      </c>
      <c r="K744" s="72" t="s">
        <v>155</v>
      </c>
      <c r="L744" s="73">
        <v>1</v>
      </c>
      <c r="M744" s="74" t="s">
        <v>140</v>
      </c>
      <c r="N744" s="75"/>
      <c r="O744" s="76"/>
      <c r="P744" s="77" t="s">
        <v>141</v>
      </c>
      <c r="Q744" s="78">
        <f>IF(P744="U",R744/1.2,R744)</f>
        <v>375</v>
      </c>
      <c r="R744" s="79">
        <v>450</v>
      </c>
      <c r="S744" s="80"/>
      <c r="T744" s="81"/>
      <c r="U744" s="82">
        <f>T744*Q744</f>
        <v>0</v>
      </c>
      <c r="V744" s="83">
        <f>T744*R744</f>
        <v>0</v>
      </c>
      <c r="W744" s="58"/>
      <c r="X744" s="84"/>
      <c r="Y744" s="85"/>
      <c r="Z744" s="86"/>
      <c r="AA744" s="87"/>
    </row>
    <row r="745" spans="1:27" ht="15.75" customHeight="1">
      <c r="A745" s="63" t="s">
        <v>131</v>
      </c>
      <c r="B745" s="64" t="s">
        <v>132</v>
      </c>
      <c r="C745" s="65" t="s">
        <v>133</v>
      </c>
      <c r="D745" s="66" t="s">
        <v>134</v>
      </c>
      <c r="E745" s="67" t="s">
        <v>135</v>
      </c>
      <c r="F745" s="68"/>
      <c r="G745" s="69" t="s">
        <v>1073</v>
      </c>
      <c r="H745" s="70" t="s">
        <v>1493</v>
      </c>
      <c r="I745" s="67" t="s">
        <v>138</v>
      </c>
      <c r="J745" s="286">
        <v>2022</v>
      </c>
      <c r="K745" s="72" t="s">
        <v>155</v>
      </c>
      <c r="L745" s="73">
        <v>1</v>
      </c>
      <c r="M745" s="74" t="s">
        <v>140</v>
      </c>
      <c r="N745" s="75"/>
      <c r="O745" s="76"/>
      <c r="P745" s="77" t="s">
        <v>141</v>
      </c>
      <c r="Q745" s="78">
        <f>IF(P745="U",R745/1.2,R745)</f>
        <v>66.666666666666671</v>
      </c>
      <c r="R745" s="79">
        <v>80</v>
      </c>
      <c r="S745" s="80"/>
      <c r="T745" s="81"/>
      <c r="U745" s="82">
        <f>T745*Q745</f>
        <v>0</v>
      </c>
      <c r="V745" s="83">
        <f>T745*R745</f>
        <v>0</v>
      </c>
      <c r="W745" s="58"/>
      <c r="X745" s="84"/>
      <c r="Y745" s="85"/>
      <c r="Z745" s="86"/>
      <c r="AA745" s="87"/>
    </row>
    <row r="746" spans="1:27" ht="15.75" customHeight="1">
      <c r="A746" s="63" t="s">
        <v>131</v>
      </c>
      <c r="B746" s="64" t="s">
        <v>132</v>
      </c>
      <c r="C746" s="65" t="s">
        <v>133</v>
      </c>
      <c r="D746" s="66" t="s">
        <v>134</v>
      </c>
      <c r="E746" s="67" t="s">
        <v>135</v>
      </c>
      <c r="F746" s="68"/>
      <c r="G746" s="69" t="s">
        <v>1073</v>
      </c>
      <c r="H746" s="70" t="s">
        <v>1076</v>
      </c>
      <c r="I746" s="67" t="s">
        <v>138</v>
      </c>
      <c r="J746" s="286">
        <v>2014</v>
      </c>
      <c r="K746" s="72" t="s">
        <v>155</v>
      </c>
      <c r="L746" s="73">
        <v>2</v>
      </c>
      <c r="M746" s="74" t="s">
        <v>140</v>
      </c>
      <c r="N746" s="75"/>
      <c r="O746" s="76"/>
      <c r="P746" s="97" t="s">
        <v>141</v>
      </c>
      <c r="Q746" s="78">
        <f>IF(P746="U",R746/1.2,R746)</f>
        <v>283.33333333333337</v>
      </c>
      <c r="R746" s="79">
        <v>340</v>
      </c>
      <c r="S746" s="80"/>
      <c r="T746" s="81"/>
      <c r="U746" s="82">
        <f>T746*Q746</f>
        <v>0</v>
      </c>
      <c r="V746" s="83">
        <f>T746*R746</f>
        <v>0</v>
      </c>
      <c r="W746" s="58"/>
      <c r="X746" s="84"/>
      <c r="Y746" s="85"/>
      <c r="Z746" s="86"/>
      <c r="AA746" s="87"/>
    </row>
    <row r="747" spans="1:27" ht="15.75" customHeight="1">
      <c r="A747" s="63" t="s">
        <v>131</v>
      </c>
      <c r="B747" s="64" t="s">
        <v>132</v>
      </c>
      <c r="C747" s="65" t="s">
        <v>133</v>
      </c>
      <c r="D747" s="66" t="s">
        <v>134</v>
      </c>
      <c r="E747" s="67" t="s">
        <v>135</v>
      </c>
      <c r="F747" s="68"/>
      <c r="G747" s="69" t="s">
        <v>1073</v>
      </c>
      <c r="H747" s="70" t="s">
        <v>268</v>
      </c>
      <c r="I747" s="67" t="s">
        <v>138</v>
      </c>
      <c r="J747" s="286">
        <v>2022</v>
      </c>
      <c r="K747" s="72" t="s">
        <v>155</v>
      </c>
      <c r="L747" s="73">
        <v>1</v>
      </c>
      <c r="M747" s="74" t="s">
        <v>140</v>
      </c>
      <c r="N747" s="75"/>
      <c r="O747" s="76"/>
      <c r="P747" s="77" t="s">
        <v>141</v>
      </c>
      <c r="Q747" s="78">
        <f>IF(P747="U",R747/1.2,R747)</f>
        <v>158.33333333333334</v>
      </c>
      <c r="R747" s="79">
        <v>190</v>
      </c>
      <c r="S747" s="80"/>
      <c r="T747" s="81"/>
      <c r="U747" s="82">
        <f>T747*Q747</f>
        <v>0</v>
      </c>
      <c r="V747" s="83">
        <f>T747*R747</f>
        <v>0</v>
      </c>
      <c r="W747" s="58"/>
      <c r="X747" s="84"/>
      <c r="Y747" s="85"/>
      <c r="Z747" s="86"/>
      <c r="AA747" s="87"/>
    </row>
    <row r="748" spans="1:27" ht="15.75" customHeight="1">
      <c r="A748" s="63" t="s">
        <v>131</v>
      </c>
      <c r="B748" s="64" t="s">
        <v>132</v>
      </c>
      <c r="C748" s="65" t="s">
        <v>133</v>
      </c>
      <c r="D748" s="66" t="s">
        <v>134</v>
      </c>
      <c r="E748" s="67" t="s">
        <v>135</v>
      </c>
      <c r="F748" s="68"/>
      <c r="G748" s="69" t="s">
        <v>1073</v>
      </c>
      <c r="H748" s="70" t="s">
        <v>1118</v>
      </c>
      <c r="I748" s="67" t="s">
        <v>138</v>
      </c>
      <c r="J748" s="286">
        <v>2021</v>
      </c>
      <c r="K748" s="72" t="s">
        <v>155</v>
      </c>
      <c r="L748" s="73">
        <v>1</v>
      </c>
      <c r="M748" s="74" t="s">
        <v>140</v>
      </c>
      <c r="N748" s="75"/>
      <c r="O748" s="76"/>
      <c r="P748" s="97" t="s">
        <v>148</v>
      </c>
      <c r="Q748" s="78">
        <f>IF(P748="U",R748/1.2,R748)</f>
        <v>80</v>
      </c>
      <c r="R748" s="79">
        <v>80</v>
      </c>
      <c r="S748" s="80"/>
      <c r="T748" s="81"/>
      <c r="U748" s="82">
        <f>T748*Q748</f>
        <v>0</v>
      </c>
      <c r="V748" s="83">
        <f>T748*R748</f>
        <v>0</v>
      </c>
      <c r="W748" s="58"/>
      <c r="X748" s="84"/>
      <c r="Y748" s="85"/>
      <c r="Z748" s="86"/>
      <c r="AA748" s="87"/>
    </row>
    <row r="749" spans="1:27" ht="15.75" customHeight="1">
      <c r="A749" s="63" t="s">
        <v>131</v>
      </c>
      <c r="B749" s="64" t="s">
        <v>132</v>
      </c>
      <c r="C749" s="65" t="s">
        <v>133</v>
      </c>
      <c r="D749" s="66" t="s">
        <v>134</v>
      </c>
      <c r="E749" s="67" t="s">
        <v>135</v>
      </c>
      <c r="F749" s="68"/>
      <c r="G749" s="69" t="s">
        <v>1073</v>
      </c>
      <c r="H749" s="70" t="s">
        <v>1118</v>
      </c>
      <c r="I749" s="67" t="s">
        <v>138</v>
      </c>
      <c r="J749" s="286">
        <v>2021</v>
      </c>
      <c r="K749" s="72" t="s">
        <v>155</v>
      </c>
      <c r="L749" s="73">
        <v>1</v>
      </c>
      <c r="M749" s="74" t="s">
        <v>140</v>
      </c>
      <c r="N749" s="75"/>
      <c r="O749" s="76"/>
      <c r="P749" s="77" t="s">
        <v>141</v>
      </c>
      <c r="Q749" s="78">
        <f>IF(P749="U",R749/1.2,R749)</f>
        <v>66.666666666666671</v>
      </c>
      <c r="R749" s="79">
        <v>80</v>
      </c>
      <c r="S749" s="80"/>
      <c r="T749" s="81"/>
      <c r="U749" s="82">
        <f>T749*Q749</f>
        <v>0</v>
      </c>
      <c r="V749" s="83">
        <f>T749*R749</f>
        <v>0</v>
      </c>
      <c r="W749" s="58"/>
      <c r="X749" s="84"/>
      <c r="Y749" s="85"/>
      <c r="Z749" s="86"/>
      <c r="AA749" s="87"/>
    </row>
    <row r="750" spans="1:27" ht="15.75" customHeight="1">
      <c r="A750" s="63" t="s">
        <v>131</v>
      </c>
      <c r="B750" s="64" t="s">
        <v>132</v>
      </c>
      <c r="C750" s="65" t="s">
        <v>133</v>
      </c>
      <c r="D750" s="66" t="s">
        <v>134</v>
      </c>
      <c r="E750" s="67" t="s">
        <v>135</v>
      </c>
      <c r="F750" s="68"/>
      <c r="G750" s="69" t="s">
        <v>1073</v>
      </c>
      <c r="H750" s="70" t="s">
        <v>1118</v>
      </c>
      <c r="I750" s="67" t="s">
        <v>138</v>
      </c>
      <c r="J750" s="286">
        <v>2022</v>
      </c>
      <c r="K750" s="72" t="s">
        <v>155</v>
      </c>
      <c r="L750" s="73">
        <v>2</v>
      </c>
      <c r="M750" s="74" t="s">
        <v>140</v>
      </c>
      <c r="N750" s="75"/>
      <c r="O750" s="76"/>
      <c r="P750" s="77" t="s">
        <v>141</v>
      </c>
      <c r="Q750" s="78">
        <f>IF(P750="U",R750/1.2,R750)</f>
        <v>54.166666666666671</v>
      </c>
      <c r="R750" s="79">
        <v>65</v>
      </c>
      <c r="S750" s="80"/>
      <c r="T750" s="81"/>
      <c r="U750" s="82">
        <f>T750*Q750</f>
        <v>0</v>
      </c>
      <c r="V750" s="83">
        <f>T750*R750</f>
        <v>0</v>
      </c>
      <c r="W750" s="58"/>
      <c r="X750" s="84"/>
      <c r="Y750" s="85"/>
      <c r="Z750" s="86"/>
      <c r="AA750" s="87"/>
    </row>
    <row r="751" spans="1:27" ht="15.75" customHeight="1">
      <c r="A751" s="63" t="s">
        <v>131</v>
      </c>
      <c r="B751" s="64" t="s">
        <v>132</v>
      </c>
      <c r="C751" s="65" t="s">
        <v>133</v>
      </c>
      <c r="D751" s="66" t="s">
        <v>134</v>
      </c>
      <c r="E751" s="67" t="s">
        <v>135</v>
      </c>
      <c r="F751" s="68"/>
      <c r="G751" s="69" t="s">
        <v>1073</v>
      </c>
      <c r="H751" s="70" t="s">
        <v>1089</v>
      </c>
      <c r="I751" s="67" t="s">
        <v>138</v>
      </c>
      <c r="J751" s="286">
        <v>2020</v>
      </c>
      <c r="K751" s="72" t="s">
        <v>155</v>
      </c>
      <c r="L751" s="73">
        <v>1</v>
      </c>
      <c r="M751" s="74" t="s">
        <v>140</v>
      </c>
      <c r="N751" s="75"/>
      <c r="O751" s="76"/>
      <c r="P751" s="77" t="s">
        <v>141</v>
      </c>
      <c r="Q751" s="78">
        <f>IF(P751="U",R751/1.2,R751)</f>
        <v>66.666666666666671</v>
      </c>
      <c r="R751" s="79">
        <v>80</v>
      </c>
      <c r="S751" s="80"/>
      <c r="T751" s="81"/>
      <c r="U751" s="82">
        <f>T751*Q751</f>
        <v>0</v>
      </c>
      <c r="V751" s="83">
        <f>T751*R751</f>
        <v>0</v>
      </c>
      <c r="W751" s="58"/>
      <c r="X751" s="84"/>
      <c r="Y751" s="85"/>
      <c r="Z751" s="86"/>
      <c r="AA751" s="87"/>
    </row>
    <row r="752" spans="1:27" ht="15.75" customHeight="1">
      <c r="A752" s="63" t="s">
        <v>131</v>
      </c>
      <c r="B752" s="64" t="s">
        <v>132</v>
      </c>
      <c r="C752" s="65" t="s">
        <v>133</v>
      </c>
      <c r="D752" s="66" t="s">
        <v>134</v>
      </c>
      <c r="E752" s="67" t="s">
        <v>135</v>
      </c>
      <c r="F752" s="68"/>
      <c r="G752" s="69" t="s">
        <v>1073</v>
      </c>
      <c r="H752" s="70" t="s">
        <v>1089</v>
      </c>
      <c r="I752" s="67" t="s">
        <v>138</v>
      </c>
      <c r="J752" s="286">
        <v>2021</v>
      </c>
      <c r="K752" s="72" t="s">
        <v>155</v>
      </c>
      <c r="L752" s="73">
        <v>2</v>
      </c>
      <c r="M752" s="74" t="s">
        <v>140</v>
      </c>
      <c r="N752" s="75"/>
      <c r="O752" s="76"/>
      <c r="P752" s="97" t="s">
        <v>141</v>
      </c>
      <c r="Q752" s="78">
        <f>IF(P752="U",R752/1.2,R752)</f>
        <v>66.666666666666671</v>
      </c>
      <c r="R752" s="79">
        <v>80</v>
      </c>
      <c r="S752" s="80"/>
      <c r="T752" s="81"/>
      <c r="U752" s="82">
        <f>T752*Q752</f>
        <v>0</v>
      </c>
      <c r="V752" s="83">
        <f>T752*R752</f>
        <v>0</v>
      </c>
      <c r="W752" s="58"/>
      <c r="X752" s="84"/>
      <c r="Y752" s="85"/>
      <c r="Z752" s="86"/>
      <c r="AA752" s="87"/>
    </row>
    <row r="753" spans="1:27" ht="15.75" customHeight="1">
      <c r="A753" s="63" t="s">
        <v>131</v>
      </c>
      <c r="B753" s="64" t="s">
        <v>132</v>
      </c>
      <c r="C753" s="65" t="s">
        <v>133</v>
      </c>
      <c r="D753" s="66" t="s">
        <v>134</v>
      </c>
      <c r="E753" s="67" t="s">
        <v>135</v>
      </c>
      <c r="F753" s="68"/>
      <c r="G753" s="69" t="s">
        <v>1073</v>
      </c>
      <c r="H753" s="70" t="s">
        <v>1089</v>
      </c>
      <c r="I753" s="67" t="s">
        <v>138</v>
      </c>
      <c r="J753" s="286">
        <v>2022</v>
      </c>
      <c r="K753" s="72" t="s">
        <v>155</v>
      </c>
      <c r="L753" s="73">
        <v>3</v>
      </c>
      <c r="M753" s="74" t="s">
        <v>140</v>
      </c>
      <c r="N753" s="75"/>
      <c r="O753" s="76"/>
      <c r="P753" s="77" t="s">
        <v>141</v>
      </c>
      <c r="Q753" s="78">
        <f>IF(P753="U",R753/1.2,R753)</f>
        <v>66.666666666666671</v>
      </c>
      <c r="R753" s="79">
        <v>80</v>
      </c>
      <c r="S753" s="80"/>
      <c r="T753" s="81"/>
      <c r="U753" s="82">
        <f>T753*Q753</f>
        <v>0</v>
      </c>
      <c r="V753" s="83">
        <f>T753*R753</f>
        <v>0</v>
      </c>
      <c r="W753" s="58"/>
      <c r="X753" s="84"/>
      <c r="Y753" s="85"/>
      <c r="Z753" s="86"/>
      <c r="AA753" s="87"/>
    </row>
    <row r="754" spans="1:27" ht="15.75" customHeight="1">
      <c r="A754" s="63" t="s">
        <v>131</v>
      </c>
      <c r="B754" s="64" t="s">
        <v>132</v>
      </c>
      <c r="C754" s="65" t="s">
        <v>133</v>
      </c>
      <c r="D754" s="66" t="s">
        <v>134</v>
      </c>
      <c r="E754" s="67" t="s">
        <v>135</v>
      </c>
      <c r="F754" s="68"/>
      <c r="G754" s="69" t="s">
        <v>1073</v>
      </c>
      <c r="H754" s="70" t="s">
        <v>1088</v>
      </c>
      <c r="I754" s="67" t="s">
        <v>138</v>
      </c>
      <c r="J754" s="286">
        <v>2020</v>
      </c>
      <c r="K754" s="72" t="s">
        <v>155</v>
      </c>
      <c r="L754" s="73">
        <v>1</v>
      </c>
      <c r="M754" s="74" t="s">
        <v>140</v>
      </c>
      <c r="N754" s="75"/>
      <c r="O754" s="76"/>
      <c r="P754" s="97" t="s">
        <v>141</v>
      </c>
      <c r="Q754" s="78">
        <f>IF(P754="U",R754/1.2,R754)</f>
        <v>66.666666666666671</v>
      </c>
      <c r="R754" s="79">
        <v>80</v>
      </c>
      <c r="S754" s="80"/>
      <c r="T754" s="81"/>
      <c r="U754" s="82">
        <f>T754*Q754</f>
        <v>0</v>
      </c>
      <c r="V754" s="83">
        <f>T754*R754</f>
        <v>0</v>
      </c>
      <c r="W754" s="58"/>
      <c r="X754" s="84"/>
      <c r="Y754" s="85"/>
      <c r="Z754" s="86"/>
      <c r="AA754" s="87"/>
    </row>
    <row r="755" spans="1:27" ht="15.75" customHeight="1">
      <c r="A755" s="63" t="s">
        <v>131</v>
      </c>
      <c r="B755" s="64" t="s">
        <v>132</v>
      </c>
      <c r="C755" s="65" t="s">
        <v>133</v>
      </c>
      <c r="D755" s="66" t="s">
        <v>134</v>
      </c>
      <c r="E755" s="67" t="s">
        <v>135</v>
      </c>
      <c r="F755" s="68"/>
      <c r="G755" s="69" t="s">
        <v>1073</v>
      </c>
      <c r="H755" s="70" t="s">
        <v>1088</v>
      </c>
      <c r="I755" s="67" t="s">
        <v>138</v>
      </c>
      <c r="J755" s="286">
        <v>2022</v>
      </c>
      <c r="K755" s="72" t="s">
        <v>155</v>
      </c>
      <c r="L755" s="73">
        <v>6</v>
      </c>
      <c r="M755" s="74" t="s">
        <v>140</v>
      </c>
      <c r="N755" s="75"/>
      <c r="O755" s="76"/>
      <c r="P755" s="77" t="s">
        <v>141</v>
      </c>
      <c r="Q755" s="78">
        <f>IF(P755="U",R755/1.2,R755)</f>
        <v>66.666666666666671</v>
      </c>
      <c r="R755" s="79">
        <v>80</v>
      </c>
      <c r="S755" s="80"/>
      <c r="T755" s="81"/>
      <c r="U755" s="82">
        <f>T755*Q755</f>
        <v>0</v>
      </c>
      <c r="V755" s="83">
        <f>T755*R755</f>
        <v>0</v>
      </c>
      <c r="W755" s="58"/>
      <c r="X755" s="84"/>
      <c r="Y755" s="85"/>
      <c r="Z755" s="86"/>
      <c r="AA755" s="87"/>
    </row>
    <row r="756" spans="1:27" ht="15.75" customHeight="1">
      <c r="A756" s="63" t="s">
        <v>131</v>
      </c>
      <c r="B756" s="64" t="s">
        <v>132</v>
      </c>
      <c r="C756" s="65" t="s">
        <v>133</v>
      </c>
      <c r="D756" s="66" t="s">
        <v>134</v>
      </c>
      <c r="E756" s="67" t="s">
        <v>135</v>
      </c>
      <c r="F756" s="68"/>
      <c r="G756" s="69" t="s">
        <v>1073</v>
      </c>
      <c r="H756" s="70" t="s">
        <v>270</v>
      </c>
      <c r="I756" s="67" t="s">
        <v>138</v>
      </c>
      <c r="J756" s="286">
        <v>2022</v>
      </c>
      <c r="K756" s="72" t="s">
        <v>155</v>
      </c>
      <c r="L756" s="73">
        <v>2</v>
      </c>
      <c r="M756" s="74" t="s">
        <v>140</v>
      </c>
      <c r="N756" s="75"/>
      <c r="O756" s="76"/>
      <c r="P756" s="77" t="s">
        <v>141</v>
      </c>
      <c r="Q756" s="78">
        <f>IF(P756="U",R756/1.2,R756)</f>
        <v>175</v>
      </c>
      <c r="R756" s="79">
        <v>210</v>
      </c>
      <c r="S756" s="80"/>
      <c r="T756" s="81"/>
      <c r="U756" s="82">
        <f>T756*Q756</f>
        <v>0</v>
      </c>
      <c r="V756" s="83">
        <f>T756*R756</f>
        <v>0</v>
      </c>
      <c r="W756" s="58"/>
      <c r="X756" s="84"/>
      <c r="Y756" s="85"/>
      <c r="Z756" s="86"/>
      <c r="AA756" s="87"/>
    </row>
    <row r="757" spans="1:27" ht="15.75" customHeight="1">
      <c r="A757" s="63" t="s">
        <v>131</v>
      </c>
      <c r="B757" s="64" t="s">
        <v>132</v>
      </c>
      <c r="C757" s="65" t="s">
        <v>133</v>
      </c>
      <c r="D757" s="66" t="s">
        <v>134</v>
      </c>
      <c r="E757" s="67" t="s">
        <v>135</v>
      </c>
      <c r="F757" s="68"/>
      <c r="G757" s="69" t="s">
        <v>1073</v>
      </c>
      <c r="H757" s="70" t="s">
        <v>1494</v>
      </c>
      <c r="I757" s="67" t="s">
        <v>138</v>
      </c>
      <c r="J757" s="286">
        <v>2022</v>
      </c>
      <c r="K757" s="72" t="s">
        <v>155</v>
      </c>
      <c r="L757" s="73">
        <v>2</v>
      </c>
      <c r="M757" s="74" t="s">
        <v>140</v>
      </c>
      <c r="N757" s="75"/>
      <c r="O757" s="76"/>
      <c r="P757" s="77" t="s">
        <v>141</v>
      </c>
      <c r="Q757" s="78">
        <f>IF(P757="U",R757/1.2,R757)</f>
        <v>266.66666666666669</v>
      </c>
      <c r="R757" s="79">
        <v>320</v>
      </c>
      <c r="S757" s="80"/>
      <c r="T757" s="81"/>
      <c r="U757" s="82">
        <f>T757*Q757</f>
        <v>0</v>
      </c>
      <c r="V757" s="83">
        <f>T757*R757</f>
        <v>0</v>
      </c>
      <c r="W757" s="58"/>
      <c r="X757" s="84"/>
      <c r="Y757" s="85"/>
      <c r="Z757" s="86"/>
      <c r="AA757" s="87"/>
    </row>
    <row r="758" spans="1:27" ht="15.75" customHeight="1">
      <c r="A758" s="63" t="s">
        <v>131</v>
      </c>
      <c r="B758" s="64" t="s">
        <v>132</v>
      </c>
      <c r="C758" s="65" t="s">
        <v>133</v>
      </c>
      <c r="D758" s="66" t="s">
        <v>134</v>
      </c>
      <c r="E758" s="67" t="s">
        <v>135</v>
      </c>
      <c r="F758" s="68"/>
      <c r="G758" s="69" t="s">
        <v>1073</v>
      </c>
      <c r="H758" s="70" t="s">
        <v>1075</v>
      </c>
      <c r="I758" s="67" t="s">
        <v>138</v>
      </c>
      <c r="J758" s="286">
        <v>2013</v>
      </c>
      <c r="K758" s="72" t="s">
        <v>155</v>
      </c>
      <c r="L758" s="73">
        <v>1</v>
      </c>
      <c r="M758" s="74" t="s">
        <v>140</v>
      </c>
      <c r="N758" s="75"/>
      <c r="O758" s="76"/>
      <c r="P758" s="97" t="s">
        <v>141</v>
      </c>
      <c r="Q758" s="78">
        <f>IF(P758="U",R758/1.2,R758)</f>
        <v>683.33333333333337</v>
      </c>
      <c r="R758" s="79">
        <v>820</v>
      </c>
      <c r="S758" s="80"/>
      <c r="T758" s="81"/>
      <c r="U758" s="82">
        <f>T758*Q758</f>
        <v>0</v>
      </c>
      <c r="V758" s="83">
        <f>T758*R758</f>
        <v>0</v>
      </c>
      <c r="W758" s="58"/>
      <c r="X758" s="84"/>
      <c r="Y758" s="85"/>
      <c r="Z758" s="86"/>
      <c r="AA758" s="87"/>
    </row>
    <row r="759" spans="1:27" ht="15.75" customHeight="1">
      <c r="A759" s="63" t="s">
        <v>131</v>
      </c>
      <c r="B759" s="64" t="s">
        <v>132</v>
      </c>
      <c r="C759" s="65" t="s">
        <v>133</v>
      </c>
      <c r="D759" s="66" t="s">
        <v>134</v>
      </c>
      <c r="E759" s="67" t="s">
        <v>135</v>
      </c>
      <c r="F759" s="68"/>
      <c r="G759" s="69" t="s">
        <v>1073</v>
      </c>
      <c r="H759" s="70" t="s">
        <v>250</v>
      </c>
      <c r="I759" s="67" t="s">
        <v>138</v>
      </c>
      <c r="J759" s="286">
        <v>2020</v>
      </c>
      <c r="K759" s="72" t="s">
        <v>155</v>
      </c>
      <c r="L759" s="73">
        <v>1</v>
      </c>
      <c r="M759" s="74" t="s">
        <v>140</v>
      </c>
      <c r="N759" s="75"/>
      <c r="O759" s="76"/>
      <c r="P759" s="77" t="s">
        <v>141</v>
      </c>
      <c r="Q759" s="78">
        <f>IF(P759="U",R759/1.2,R759)</f>
        <v>775</v>
      </c>
      <c r="R759" s="79">
        <v>930</v>
      </c>
      <c r="S759" s="80"/>
      <c r="T759" s="81"/>
      <c r="U759" s="82">
        <f>T759*Q759</f>
        <v>0</v>
      </c>
      <c r="V759" s="83">
        <f>T759*R759</f>
        <v>0</v>
      </c>
      <c r="W759" s="58"/>
      <c r="X759" s="84"/>
      <c r="Y759" s="85"/>
      <c r="Z759" s="86"/>
      <c r="AA759" s="87"/>
    </row>
    <row r="760" spans="1:27" ht="15.75" customHeight="1">
      <c r="A760" s="63" t="s">
        <v>131</v>
      </c>
      <c r="B760" s="64" t="s">
        <v>132</v>
      </c>
      <c r="C760" s="65" t="s">
        <v>133</v>
      </c>
      <c r="D760" s="66" t="s">
        <v>134</v>
      </c>
      <c r="E760" s="67" t="s">
        <v>135</v>
      </c>
      <c r="F760" s="68"/>
      <c r="G760" s="69" t="s">
        <v>1073</v>
      </c>
      <c r="H760" s="70" t="s">
        <v>1074</v>
      </c>
      <c r="I760" s="67" t="s">
        <v>138</v>
      </c>
      <c r="J760" s="286">
        <v>2019</v>
      </c>
      <c r="K760" s="72" t="s">
        <v>155</v>
      </c>
      <c r="L760" s="73">
        <v>1</v>
      </c>
      <c r="M760" s="74" t="s">
        <v>140</v>
      </c>
      <c r="N760" s="75"/>
      <c r="O760" s="76"/>
      <c r="P760" s="77" t="s">
        <v>141</v>
      </c>
      <c r="Q760" s="78">
        <f>IF(P760="U",R760/1.2,R760)</f>
        <v>700</v>
      </c>
      <c r="R760" s="79">
        <v>840</v>
      </c>
      <c r="S760" s="80"/>
      <c r="T760" s="81"/>
      <c r="U760" s="82">
        <f>T760*Q760</f>
        <v>0</v>
      </c>
      <c r="V760" s="83">
        <f>T760*R760</f>
        <v>0</v>
      </c>
      <c r="W760" s="58"/>
      <c r="X760" s="84"/>
      <c r="Y760" s="85"/>
      <c r="Z760" s="86"/>
      <c r="AA760" s="87"/>
    </row>
    <row r="761" spans="1:27" ht="15.75" customHeight="1">
      <c r="A761" s="63" t="s">
        <v>131</v>
      </c>
      <c r="B761" s="64" t="s">
        <v>177</v>
      </c>
      <c r="C761" s="65" t="s">
        <v>133</v>
      </c>
      <c r="D761" s="66" t="s">
        <v>134</v>
      </c>
      <c r="E761" s="67" t="s">
        <v>135</v>
      </c>
      <c r="F761" s="68"/>
      <c r="G761" s="69" t="s">
        <v>965</v>
      </c>
      <c r="H761" s="70" t="s">
        <v>1461</v>
      </c>
      <c r="I761" s="67" t="s">
        <v>263</v>
      </c>
      <c r="J761" s="286">
        <v>2019</v>
      </c>
      <c r="K761" s="72" t="s">
        <v>155</v>
      </c>
      <c r="L761" s="73">
        <v>1</v>
      </c>
      <c r="M761" s="74" t="s">
        <v>140</v>
      </c>
      <c r="N761" s="75"/>
      <c r="O761" s="76"/>
      <c r="P761" s="77" t="s">
        <v>148</v>
      </c>
      <c r="Q761" s="78">
        <f>IF(P761="U",R761/1.2,R761)</f>
        <v>90</v>
      </c>
      <c r="R761" s="79">
        <v>90</v>
      </c>
      <c r="S761" s="80"/>
      <c r="T761" s="81"/>
      <c r="U761" s="82">
        <f>T761*Q761</f>
        <v>0</v>
      </c>
      <c r="V761" s="83">
        <f>T761*R761</f>
        <v>0</v>
      </c>
      <c r="W761" s="58"/>
      <c r="X761" s="84"/>
      <c r="Y761" s="85"/>
      <c r="Z761" s="86"/>
      <c r="AA761" s="87"/>
    </row>
    <row r="762" spans="1:27" ht="15.75" customHeight="1">
      <c r="A762" s="63" t="s">
        <v>131</v>
      </c>
      <c r="B762" s="64" t="s">
        <v>132</v>
      </c>
      <c r="C762" s="65" t="s">
        <v>133</v>
      </c>
      <c r="D762" s="66" t="s">
        <v>134</v>
      </c>
      <c r="E762" s="67" t="s">
        <v>135</v>
      </c>
      <c r="F762" s="68"/>
      <c r="G762" s="69" t="s">
        <v>965</v>
      </c>
      <c r="H762" s="70" t="s">
        <v>966</v>
      </c>
      <c r="I762" s="67" t="s">
        <v>138</v>
      </c>
      <c r="J762" s="286">
        <v>2018</v>
      </c>
      <c r="K762" s="72" t="s">
        <v>155</v>
      </c>
      <c r="L762" s="73">
        <v>4</v>
      </c>
      <c r="M762" s="74" t="s">
        <v>140</v>
      </c>
      <c r="N762" s="75"/>
      <c r="O762" s="76"/>
      <c r="P762" s="77" t="s">
        <v>148</v>
      </c>
      <c r="Q762" s="78">
        <f>IF(P762="U",R762/1.2,R762)</f>
        <v>150</v>
      </c>
      <c r="R762" s="79">
        <v>150</v>
      </c>
      <c r="S762" s="80"/>
      <c r="T762" s="81"/>
      <c r="U762" s="82">
        <f>T762*Q762</f>
        <v>0</v>
      </c>
      <c r="V762" s="83">
        <f>T762*R762</f>
        <v>0</v>
      </c>
      <c r="W762" s="58"/>
      <c r="X762" s="84"/>
      <c r="Y762" s="85"/>
      <c r="Z762" s="86"/>
      <c r="AA762" s="87"/>
    </row>
    <row r="763" spans="1:27" ht="15.75" customHeight="1">
      <c r="A763" s="63" t="s">
        <v>131</v>
      </c>
      <c r="B763" s="64" t="s">
        <v>132</v>
      </c>
      <c r="C763" s="65" t="s">
        <v>133</v>
      </c>
      <c r="D763" s="66" t="s">
        <v>134</v>
      </c>
      <c r="E763" s="67" t="s">
        <v>135</v>
      </c>
      <c r="F763" s="68"/>
      <c r="G763" s="69" t="s">
        <v>965</v>
      </c>
      <c r="H763" s="70" t="s">
        <v>966</v>
      </c>
      <c r="I763" s="67" t="s">
        <v>138</v>
      </c>
      <c r="J763" s="286">
        <v>2019</v>
      </c>
      <c r="K763" s="72" t="s">
        <v>139</v>
      </c>
      <c r="L763" s="73">
        <v>1</v>
      </c>
      <c r="M763" s="74" t="s">
        <v>140</v>
      </c>
      <c r="N763" s="75"/>
      <c r="O763" s="76"/>
      <c r="P763" s="97" t="s">
        <v>141</v>
      </c>
      <c r="Q763" s="78">
        <f>IF(P763="U",R763/1.2,R763)</f>
        <v>266.66666666666669</v>
      </c>
      <c r="R763" s="79">
        <v>320</v>
      </c>
      <c r="S763" s="80"/>
      <c r="T763" s="81"/>
      <c r="U763" s="82">
        <f>T763*Q763</f>
        <v>0</v>
      </c>
      <c r="V763" s="83">
        <f>T763*R763</f>
        <v>0</v>
      </c>
      <c r="W763" s="58"/>
      <c r="X763" s="84"/>
      <c r="Y763" s="85"/>
      <c r="Z763" s="86"/>
      <c r="AA763" s="87"/>
    </row>
    <row r="764" spans="1:27" ht="15.75" customHeight="1">
      <c r="A764" s="63" t="s">
        <v>131</v>
      </c>
      <c r="B764" s="64" t="s">
        <v>132</v>
      </c>
      <c r="C764" s="65" t="s">
        <v>133</v>
      </c>
      <c r="D764" s="66" t="s">
        <v>134</v>
      </c>
      <c r="E764" s="67" t="s">
        <v>135</v>
      </c>
      <c r="F764" s="68"/>
      <c r="G764" s="69" t="s">
        <v>965</v>
      </c>
      <c r="H764" s="70" t="s">
        <v>966</v>
      </c>
      <c r="I764" s="67" t="s">
        <v>138</v>
      </c>
      <c r="J764" s="286">
        <v>2020</v>
      </c>
      <c r="K764" s="72" t="s">
        <v>155</v>
      </c>
      <c r="L764" s="73">
        <v>2</v>
      </c>
      <c r="M764" s="74" t="s">
        <v>140</v>
      </c>
      <c r="N764" s="75"/>
      <c r="O764" s="76"/>
      <c r="P764" s="77" t="s">
        <v>141</v>
      </c>
      <c r="Q764" s="78">
        <f>IF(P764="U",R764/1.2,R764)</f>
        <v>133.33333333333334</v>
      </c>
      <c r="R764" s="79">
        <v>160</v>
      </c>
      <c r="S764" s="80"/>
      <c r="T764" s="81"/>
      <c r="U764" s="82">
        <f>T764*Q764</f>
        <v>0</v>
      </c>
      <c r="V764" s="83">
        <f>T764*R764</f>
        <v>0</v>
      </c>
      <c r="W764" s="58"/>
      <c r="X764" s="84"/>
      <c r="Y764" s="85"/>
      <c r="Z764" s="86"/>
      <c r="AA764" s="87"/>
    </row>
    <row r="765" spans="1:27" ht="15.75" customHeight="1">
      <c r="A765" s="63" t="s">
        <v>131</v>
      </c>
      <c r="B765" s="64" t="s">
        <v>132</v>
      </c>
      <c r="C765" s="65" t="s">
        <v>133</v>
      </c>
      <c r="D765" s="66" t="s">
        <v>134</v>
      </c>
      <c r="E765" s="67" t="s">
        <v>135</v>
      </c>
      <c r="F765" s="68"/>
      <c r="G765" s="69" t="s">
        <v>965</v>
      </c>
      <c r="H765" s="70" t="s">
        <v>966</v>
      </c>
      <c r="I765" s="67" t="s">
        <v>138</v>
      </c>
      <c r="J765" s="286">
        <v>2022</v>
      </c>
      <c r="K765" s="72" t="s">
        <v>155</v>
      </c>
      <c r="L765" s="73">
        <v>6</v>
      </c>
      <c r="M765" s="74" t="s">
        <v>140</v>
      </c>
      <c r="N765" s="75"/>
      <c r="O765" s="76"/>
      <c r="P765" s="77" t="s">
        <v>141</v>
      </c>
      <c r="Q765" s="78">
        <f>IF(P765="U",R765/1.2,R765)</f>
        <v>137.5</v>
      </c>
      <c r="R765" s="79">
        <v>165</v>
      </c>
      <c r="S765" s="80"/>
      <c r="T765" s="81"/>
      <c r="U765" s="82">
        <f>T765*Q765</f>
        <v>0</v>
      </c>
      <c r="V765" s="83">
        <f>T765*R765</f>
        <v>0</v>
      </c>
      <c r="W765" s="58"/>
      <c r="X765" s="84"/>
      <c r="Y765" s="85"/>
      <c r="Z765" s="86"/>
      <c r="AA765" s="87"/>
    </row>
    <row r="766" spans="1:27" ht="15.75" customHeight="1">
      <c r="A766" s="63" t="s">
        <v>131</v>
      </c>
      <c r="B766" s="64" t="s">
        <v>132</v>
      </c>
      <c r="C766" s="65" t="s">
        <v>133</v>
      </c>
      <c r="D766" s="66" t="s">
        <v>134</v>
      </c>
      <c r="E766" s="67" t="s">
        <v>135</v>
      </c>
      <c r="F766" s="68"/>
      <c r="G766" s="69" t="s">
        <v>977</v>
      </c>
      <c r="H766" s="70" t="s">
        <v>240</v>
      </c>
      <c r="I766" s="67" t="s">
        <v>138</v>
      </c>
      <c r="J766" s="286">
        <v>2013</v>
      </c>
      <c r="K766" s="72" t="s">
        <v>155</v>
      </c>
      <c r="L766" s="73">
        <v>1</v>
      </c>
      <c r="M766" s="74" t="s">
        <v>140</v>
      </c>
      <c r="N766" s="75"/>
      <c r="O766" s="76"/>
      <c r="P766" s="77" t="s">
        <v>148</v>
      </c>
      <c r="Q766" s="78">
        <f>IF(P766="U",R766/1.2,R766)</f>
        <v>180</v>
      </c>
      <c r="R766" s="79">
        <v>180</v>
      </c>
      <c r="S766" s="80"/>
      <c r="T766" s="81"/>
      <c r="U766" s="82">
        <f>T766*Q766</f>
        <v>0</v>
      </c>
      <c r="V766" s="83">
        <f>T766*R766</f>
        <v>0</v>
      </c>
      <c r="W766" s="58"/>
      <c r="X766" s="84"/>
      <c r="Y766" s="85"/>
      <c r="Z766" s="86"/>
      <c r="AA766" s="87"/>
    </row>
    <row r="767" spans="1:27" ht="15.75" customHeight="1">
      <c r="A767" s="63" t="s">
        <v>131</v>
      </c>
      <c r="B767" s="64" t="s">
        <v>132</v>
      </c>
      <c r="C767" s="65" t="s">
        <v>133</v>
      </c>
      <c r="D767" s="66" t="s">
        <v>134</v>
      </c>
      <c r="E767" s="67" t="s">
        <v>135</v>
      </c>
      <c r="F767" s="68"/>
      <c r="G767" s="69" t="s">
        <v>1115</v>
      </c>
      <c r="H767" s="70" t="s">
        <v>714</v>
      </c>
      <c r="I767" s="67" t="s">
        <v>138</v>
      </c>
      <c r="J767" s="286">
        <v>2021</v>
      </c>
      <c r="K767" s="72" t="s">
        <v>155</v>
      </c>
      <c r="L767" s="73">
        <v>2</v>
      </c>
      <c r="M767" s="74" t="s">
        <v>140</v>
      </c>
      <c r="N767" s="75"/>
      <c r="O767" s="76"/>
      <c r="P767" s="97" t="s">
        <v>141</v>
      </c>
      <c r="Q767" s="78">
        <f>IF(P767="U",R767/1.2,R767)</f>
        <v>266.66666666666669</v>
      </c>
      <c r="R767" s="79">
        <v>320</v>
      </c>
      <c r="S767" s="80"/>
      <c r="T767" s="81"/>
      <c r="U767" s="82">
        <f>T767*Q767</f>
        <v>0</v>
      </c>
      <c r="V767" s="83">
        <f>T767*R767</f>
        <v>0</v>
      </c>
      <c r="W767" s="58"/>
      <c r="X767" s="84"/>
      <c r="Y767" s="85"/>
      <c r="Z767" s="86"/>
      <c r="AA767" s="87"/>
    </row>
    <row r="768" spans="1:27" ht="15.75" customHeight="1">
      <c r="A768" s="63" t="s">
        <v>131</v>
      </c>
      <c r="B768" s="64" t="s">
        <v>132</v>
      </c>
      <c r="C768" s="65" t="s">
        <v>133</v>
      </c>
      <c r="D768" s="66" t="s">
        <v>134</v>
      </c>
      <c r="E768" s="67" t="s">
        <v>135</v>
      </c>
      <c r="F768" s="68"/>
      <c r="G768" s="69" t="s">
        <v>1115</v>
      </c>
      <c r="H768" s="70" t="s">
        <v>1117</v>
      </c>
      <c r="I768" s="67" t="s">
        <v>138</v>
      </c>
      <c r="J768" s="286">
        <v>2021</v>
      </c>
      <c r="K768" s="72" t="s">
        <v>155</v>
      </c>
      <c r="L768" s="73">
        <v>1</v>
      </c>
      <c r="M768" s="74" t="s">
        <v>140</v>
      </c>
      <c r="N768" s="75"/>
      <c r="O768" s="76"/>
      <c r="P768" s="97" t="s">
        <v>148</v>
      </c>
      <c r="Q768" s="78">
        <f>IF(P768="U",R768/1.2,R768)</f>
        <v>60</v>
      </c>
      <c r="R768" s="79">
        <v>60</v>
      </c>
      <c r="S768" s="80"/>
      <c r="T768" s="81"/>
      <c r="U768" s="82">
        <f>T768*Q768</f>
        <v>0</v>
      </c>
      <c r="V768" s="83">
        <f>T768*R768</f>
        <v>0</v>
      </c>
      <c r="W768" s="58"/>
      <c r="X768" s="84"/>
      <c r="Y768" s="85"/>
      <c r="Z768" s="86"/>
      <c r="AA768" s="87"/>
    </row>
    <row r="769" spans="1:27" ht="15.75" customHeight="1">
      <c r="A769" s="63" t="s">
        <v>131</v>
      </c>
      <c r="B769" s="64" t="s">
        <v>132</v>
      </c>
      <c r="C769" s="65" t="s">
        <v>133</v>
      </c>
      <c r="D769" s="66" t="s">
        <v>134</v>
      </c>
      <c r="E769" s="67" t="s">
        <v>135</v>
      </c>
      <c r="F769" s="68"/>
      <c r="G769" s="69" t="s">
        <v>1115</v>
      </c>
      <c r="H769" s="70" t="s">
        <v>1116</v>
      </c>
      <c r="I769" s="67" t="s">
        <v>255</v>
      </c>
      <c r="J769" s="286">
        <v>2021</v>
      </c>
      <c r="K769" s="72" t="s">
        <v>155</v>
      </c>
      <c r="L769" s="73">
        <v>1</v>
      </c>
      <c r="M769" s="74" t="s">
        <v>140</v>
      </c>
      <c r="N769" s="75"/>
      <c r="O769" s="76"/>
      <c r="P769" s="97" t="s">
        <v>148</v>
      </c>
      <c r="Q769" s="78">
        <f>IF(P769="U",R769/1.2,R769)</f>
        <v>30</v>
      </c>
      <c r="R769" s="79">
        <v>30</v>
      </c>
      <c r="S769" s="80"/>
      <c r="T769" s="81"/>
      <c r="U769" s="82">
        <f>T769*Q769</f>
        <v>0</v>
      </c>
      <c r="V769" s="83">
        <f>T769*R769</f>
        <v>0</v>
      </c>
      <c r="W769" s="58"/>
      <c r="X769" s="84"/>
      <c r="Y769" s="85"/>
      <c r="Z769" s="86"/>
      <c r="AA769" s="87"/>
    </row>
    <row r="770" spans="1:27" ht="15.75" customHeight="1">
      <c r="A770" s="63" t="s">
        <v>131</v>
      </c>
      <c r="B770" s="64" t="s">
        <v>132</v>
      </c>
      <c r="C770" s="65" t="s">
        <v>133</v>
      </c>
      <c r="D770" s="66" t="s">
        <v>134</v>
      </c>
      <c r="E770" s="67" t="s">
        <v>135</v>
      </c>
      <c r="F770" s="68"/>
      <c r="G770" s="69" t="s">
        <v>1115</v>
      </c>
      <c r="H770" s="70" t="s">
        <v>726</v>
      </c>
      <c r="I770" s="67" t="s">
        <v>138</v>
      </c>
      <c r="J770" s="286">
        <v>2021</v>
      </c>
      <c r="K770" s="72" t="s">
        <v>155</v>
      </c>
      <c r="L770" s="73">
        <v>2</v>
      </c>
      <c r="M770" s="74" t="s">
        <v>140</v>
      </c>
      <c r="N770" s="75"/>
      <c r="O770" s="76"/>
      <c r="P770" s="77" t="s">
        <v>141</v>
      </c>
      <c r="Q770" s="78">
        <f>IF(P770="U",R770/1.2,R770)</f>
        <v>200</v>
      </c>
      <c r="R770" s="79">
        <v>240</v>
      </c>
      <c r="S770" s="80"/>
      <c r="T770" s="81"/>
      <c r="U770" s="82">
        <f>T770*Q770</f>
        <v>0</v>
      </c>
      <c r="V770" s="83">
        <f>T770*R770</f>
        <v>0</v>
      </c>
      <c r="W770" s="58"/>
      <c r="X770" s="84"/>
      <c r="Y770" s="85"/>
      <c r="Z770" s="86"/>
      <c r="AA770" s="87"/>
    </row>
    <row r="771" spans="1:27" ht="15.75" customHeight="1">
      <c r="A771" s="63" t="s">
        <v>131</v>
      </c>
      <c r="B771" s="64" t="s">
        <v>132</v>
      </c>
      <c r="C771" s="65" t="s">
        <v>133</v>
      </c>
      <c r="D771" s="66" t="s">
        <v>134</v>
      </c>
      <c r="E771" s="67" t="s">
        <v>135</v>
      </c>
      <c r="F771" s="68"/>
      <c r="G771" s="69" t="s">
        <v>1115</v>
      </c>
      <c r="H771" s="70" t="s">
        <v>923</v>
      </c>
      <c r="I771" s="67" t="s">
        <v>138</v>
      </c>
      <c r="J771" s="286">
        <v>2021</v>
      </c>
      <c r="K771" s="72" t="s">
        <v>155</v>
      </c>
      <c r="L771" s="73">
        <v>1</v>
      </c>
      <c r="M771" s="74" t="s">
        <v>140</v>
      </c>
      <c r="N771" s="75"/>
      <c r="O771" s="76"/>
      <c r="P771" s="97" t="s">
        <v>141</v>
      </c>
      <c r="Q771" s="78">
        <f>IF(P771="U",R771/1.2,R771)</f>
        <v>958.33333333333337</v>
      </c>
      <c r="R771" s="79">
        <v>1150</v>
      </c>
      <c r="S771" s="80"/>
      <c r="T771" s="81"/>
      <c r="U771" s="82">
        <f>T771*Q771</f>
        <v>0</v>
      </c>
      <c r="V771" s="83">
        <f>T771*R771</f>
        <v>0</v>
      </c>
      <c r="W771" s="58"/>
      <c r="X771" s="84"/>
      <c r="Y771" s="85"/>
      <c r="Z771" s="86"/>
      <c r="AA771" s="87"/>
    </row>
    <row r="772" spans="1:27" ht="15.75" customHeight="1">
      <c r="A772" s="63" t="s">
        <v>131</v>
      </c>
      <c r="B772" s="64" t="s">
        <v>132</v>
      </c>
      <c r="C772" s="65" t="s">
        <v>133</v>
      </c>
      <c r="D772" s="66" t="s">
        <v>134</v>
      </c>
      <c r="E772" s="67" t="s">
        <v>135</v>
      </c>
      <c r="F772" s="68"/>
      <c r="G772" s="69" t="s">
        <v>1115</v>
      </c>
      <c r="H772" s="70" t="s">
        <v>923</v>
      </c>
      <c r="I772" s="67" t="s">
        <v>138</v>
      </c>
      <c r="J772" s="286">
        <v>2022</v>
      </c>
      <c r="K772" s="72" t="s">
        <v>155</v>
      </c>
      <c r="L772" s="73">
        <v>1</v>
      </c>
      <c r="M772" s="74" t="s">
        <v>140</v>
      </c>
      <c r="N772" s="75"/>
      <c r="O772" s="76"/>
      <c r="P772" s="77" t="s">
        <v>141</v>
      </c>
      <c r="Q772" s="78">
        <f>IF(P772="U",R772/1.2,R772)</f>
        <v>875</v>
      </c>
      <c r="R772" s="79">
        <v>1050</v>
      </c>
      <c r="S772" s="80"/>
      <c r="T772" s="81"/>
      <c r="U772" s="82">
        <f>T772*Q772</f>
        <v>0</v>
      </c>
      <c r="V772" s="83">
        <f>T772*R772</f>
        <v>0</v>
      </c>
      <c r="W772" s="58"/>
      <c r="X772" s="84"/>
      <c r="Y772" s="85"/>
      <c r="Z772" s="86"/>
      <c r="AA772" s="87"/>
    </row>
    <row r="773" spans="1:27" ht="15.75" customHeight="1">
      <c r="A773" s="63" t="s">
        <v>131</v>
      </c>
      <c r="B773" s="64" t="s">
        <v>132</v>
      </c>
      <c r="C773" s="65" t="s">
        <v>133</v>
      </c>
      <c r="D773" s="66" t="s">
        <v>134</v>
      </c>
      <c r="E773" s="67" t="s">
        <v>135</v>
      </c>
      <c r="F773" s="68"/>
      <c r="G773" s="69" t="s">
        <v>257</v>
      </c>
      <c r="H773" s="70" t="s">
        <v>261</v>
      </c>
      <c r="I773" s="67" t="s">
        <v>138</v>
      </c>
      <c r="J773" s="286">
        <v>2015</v>
      </c>
      <c r="K773" s="72" t="s">
        <v>155</v>
      </c>
      <c r="L773" s="73">
        <v>4</v>
      </c>
      <c r="M773" s="74" t="s">
        <v>147</v>
      </c>
      <c r="N773" s="75"/>
      <c r="O773" s="76"/>
      <c r="P773" s="77" t="s">
        <v>148</v>
      </c>
      <c r="Q773" s="78">
        <f>IF(P773="U",R773/1.2,R773)</f>
        <v>130</v>
      </c>
      <c r="R773" s="79">
        <v>130</v>
      </c>
      <c r="S773" s="80"/>
      <c r="T773" s="81"/>
      <c r="U773" s="82">
        <f>T773*Q773</f>
        <v>0</v>
      </c>
      <c r="V773" s="83">
        <f>T773*R773</f>
        <v>0</v>
      </c>
      <c r="W773" s="58"/>
      <c r="X773" s="84"/>
      <c r="Y773" s="85"/>
      <c r="Z773" s="86"/>
      <c r="AA773" s="87"/>
    </row>
    <row r="774" spans="1:27" ht="15.75" customHeight="1">
      <c r="A774" s="63" t="s">
        <v>131</v>
      </c>
      <c r="B774" s="64" t="s">
        <v>177</v>
      </c>
      <c r="C774" s="65" t="s">
        <v>133</v>
      </c>
      <c r="D774" s="66" t="s">
        <v>134</v>
      </c>
      <c r="E774" s="67" t="s">
        <v>135</v>
      </c>
      <c r="F774" s="68"/>
      <c r="G774" s="69" t="s">
        <v>257</v>
      </c>
      <c r="H774" s="70" t="s">
        <v>262</v>
      </c>
      <c r="I774" s="67" t="s">
        <v>263</v>
      </c>
      <c r="J774" s="286">
        <v>2018</v>
      </c>
      <c r="K774" s="72" t="s">
        <v>155</v>
      </c>
      <c r="L774" s="73">
        <v>5</v>
      </c>
      <c r="M774" s="74" t="s">
        <v>147</v>
      </c>
      <c r="N774" s="75"/>
      <c r="O774" s="76"/>
      <c r="P774" s="77" t="s">
        <v>148</v>
      </c>
      <c r="Q774" s="78">
        <f>IF(P774="U",R774/1.2,R774)</f>
        <v>70</v>
      </c>
      <c r="R774" s="79">
        <v>70</v>
      </c>
      <c r="S774" s="80"/>
      <c r="T774" s="81"/>
      <c r="U774" s="82">
        <f>T774*Q774</f>
        <v>0</v>
      </c>
      <c r="V774" s="83">
        <f>T774*R774</f>
        <v>0</v>
      </c>
      <c r="W774" s="58"/>
      <c r="X774" s="84"/>
      <c r="Y774" s="85"/>
      <c r="Z774" s="86"/>
      <c r="AA774" s="87"/>
    </row>
    <row r="775" spans="1:27" ht="15.75" customHeight="1">
      <c r="A775" s="63" t="s">
        <v>131</v>
      </c>
      <c r="B775" s="64" t="s">
        <v>132</v>
      </c>
      <c r="C775" s="65" t="s">
        <v>133</v>
      </c>
      <c r="D775" s="66" t="s">
        <v>134</v>
      </c>
      <c r="E775" s="67" t="s">
        <v>135</v>
      </c>
      <c r="F775" s="68"/>
      <c r="G775" s="69" t="s">
        <v>257</v>
      </c>
      <c r="H775" s="70" t="s">
        <v>258</v>
      </c>
      <c r="I775" s="67" t="s">
        <v>138</v>
      </c>
      <c r="J775" s="286">
        <v>2011</v>
      </c>
      <c r="K775" s="72" t="s">
        <v>155</v>
      </c>
      <c r="L775" s="73">
        <v>1</v>
      </c>
      <c r="M775" s="74" t="s">
        <v>147</v>
      </c>
      <c r="N775" s="75"/>
      <c r="O775" s="76"/>
      <c r="P775" s="97" t="s">
        <v>148</v>
      </c>
      <c r="Q775" s="78">
        <f>IF(P775="U",R775/1.2,R775)</f>
        <v>180</v>
      </c>
      <c r="R775" s="79">
        <v>180</v>
      </c>
      <c r="S775" s="80"/>
      <c r="T775" s="81"/>
      <c r="U775" s="82">
        <f>T775*Q775</f>
        <v>0</v>
      </c>
      <c r="V775" s="83">
        <f>T775*R775</f>
        <v>0</v>
      </c>
      <c r="W775" s="58"/>
      <c r="X775" s="84"/>
      <c r="Y775" s="85"/>
      <c r="Z775" s="86"/>
      <c r="AA775" s="87"/>
    </row>
    <row r="776" spans="1:27" ht="15.75" customHeight="1">
      <c r="A776" s="63" t="s">
        <v>131</v>
      </c>
      <c r="B776" s="64" t="s">
        <v>132</v>
      </c>
      <c r="C776" s="65" t="s">
        <v>133</v>
      </c>
      <c r="D776" s="66" t="s">
        <v>134</v>
      </c>
      <c r="E776" s="67" t="s">
        <v>135</v>
      </c>
      <c r="F776" s="68"/>
      <c r="G776" s="69" t="s">
        <v>257</v>
      </c>
      <c r="H776" s="70" t="s">
        <v>258</v>
      </c>
      <c r="I776" s="67" t="s">
        <v>138</v>
      </c>
      <c r="J776" s="286">
        <v>2012</v>
      </c>
      <c r="K776" s="72" t="s">
        <v>155</v>
      </c>
      <c r="L776" s="73">
        <v>4</v>
      </c>
      <c r="M776" s="74" t="s">
        <v>147</v>
      </c>
      <c r="N776" s="75"/>
      <c r="O776" s="76"/>
      <c r="P776" s="97" t="s">
        <v>148</v>
      </c>
      <c r="Q776" s="78">
        <f>IF(P776="U",R776/1.2,R776)</f>
        <v>190</v>
      </c>
      <c r="R776" s="79">
        <v>190</v>
      </c>
      <c r="S776" s="80"/>
      <c r="T776" s="81"/>
      <c r="U776" s="82">
        <f>T776*Q776</f>
        <v>0</v>
      </c>
      <c r="V776" s="83">
        <f>T776*R776</f>
        <v>0</v>
      </c>
      <c r="W776" s="58"/>
      <c r="X776" s="84"/>
      <c r="Y776" s="85"/>
      <c r="Z776" s="86"/>
      <c r="AA776" s="87"/>
    </row>
    <row r="777" spans="1:27" ht="15.75" customHeight="1">
      <c r="A777" s="63" t="s">
        <v>131</v>
      </c>
      <c r="B777" s="64" t="s">
        <v>177</v>
      </c>
      <c r="C777" s="65" t="s">
        <v>133</v>
      </c>
      <c r="D777" s="66" t="s">
        <v>134</v>
      </c>
      <c r="E777" s="67" t="s">
        <v>135</v>
      </c>
      <c r="F777" s="68"/>
      <c r="G777" s="69" t="s">
        <v>257</v>
      </c>
      <c r="H777" s="70" t="s">
        <v>276</v>
      </c>
      <c r="I777" s="67" t="s">
        <v>263</v>
      </c>
      <c r="J777" s="286">
        <v>2017</v>
      </c>
      <c r="K777" s="72" t="s">
        <v>155</v>
      </c>
      <c r="L777" s="73">
        <v>1</v>
      </c>
      <c r="M777" s="74" t="s">
        <v>147</v>
      </c>
      <c r="N777" s="75"/>
      <c r="O777" s="76"/>
      <c r="P777" s="97" t="s">
        <v>148</v>
      </c>
      <c r="Q777" s="78">
        <f>IF(P777="U",R777/1.2,R777)</f>
        <v>320</v>
      </c>
      <c r="R777" s="79">
        <v>320</v>
      </c>
      <c r="S777" s="80"/>
      <c r="T777" s="81"/>
      <c r="U777" s="82">
        <f>T777*Q777</f>
        <v>0</v>
      </c>
      <c r="V777" s="83">
        <f>T777*R777</f>
        <v>0</v>
      </c>
      <c r="W777" s="58"/>
      <c r="X777" s="84"/>
      <c r="Y777" s="85"/>
      <c r="Z777" s="86"/>
      <c r="AA777" s="87"/>
    </row>
    <row r="778" spans="1:27" ht="15.75" customHeight="1">
      <c r="A778" s="63" t="s">
        <v>131</v>
      </c>
      <c r="B778" s="64" t="s">
        <v>177</v>
      </c>
      <c r="C778" s="65" t="s">
        <v>133</v>
      </c>
      <c r="D778" s="66" t="s">
        <v>134</v>
      </c>
      <c r="E778" s="67" t="s">
        <v>135</v>
      </c>
      <c r="F778" s="68"/>
      <c r="G778" s="69" t="s">
        <v>257</v>
      </c>
      <c r="H778" s="70" t="s">
        <v>1106</v>
      </c>
      <c r="I778" s="67" t="s">
        <v>263</v>
      </c>
      <c r="J778" s="286">
        <v>2009</v>
      </c>
      <c r="K778" s="72" t="s">
        <v>155</v>
      </c>
      <c r="L778" s="73">
        <v>1</v>
      </c>
      <c r="M778" s="74" t="s">
        <v>140</v>
      </c>
      <c r="N778" s="75"/>
      <c r="O778" s="76"/>
      <c r="P778" s="97" t="s">
        <v>148</v>
      </c>
      <c r="Q778" s="78">
        <f>IF(P778="U",R778/1.2,R778)</f>
        <v>490</v>
      </c>
      <c r="R778" s="79">
        <v>490</v>
      </c>
      <c r="S778" s="80"/>
      <c r="T778" s="81"/>
      <c r="U778" s="82">
        <f>T778*Q778</f>
        <v>0</v>
      </c>
      <c r="V778" s="83">
        <f>T778*R778</f>
        <v>0</v>
      </c>
      <c r="W778" s="58"/>
      <c r="X778" s="84"/>
      <c r="Y778" s="85"/>
      <c r="Z778" s="86"/>
      <c r="AA778" s="87"/>
    </row>
    <row r="779" spans="1:27" ht="15.75" customHeight="1">
      <c r="A779" s="63" t="s">
        <v>131</v>
      </c>
      <c r="B779" s="64" t="s">
        <v>132</v>
      </c>
      <c r="C779" s="65" t="s">
        <v>133</v>
      </c>
      <c r="D779" s="66" t="s">
        <v>134</v>
      </c>
      <c r="E779" s="67" t="s">
        <v>135</v>
      </c>
      <c r="F779" s="68"/>
      <c r="G779" s="69" t="s">
        <v>257</v>
      </c>
      <c r="H779" s="70" t="s">
        <v>260</v>
      </c>
      <c r="I779" s="67" t="s">
        <v>138</v>
      </c>
      <c r="J779" s="286">
        <v>2010</v>
      </c>
      <c r="K779" s="72" t="s">
        <v>155</v>
      </c>
      <c r="L779" s="73">
        <v>2</v>
      </c>
      <c r="M779" s="74" t="s">
        <v>147</v>
      </c>
      <c r="N779" s="75"/>
      <c r="O779" s="76"/>
      <c r="P779" s="77" t="s">
        <v>148</v>
      </c>
      <c r="Q779" s="78">
        <f>IF(P779="U",R779/1.2,R779)</f>
        <v>90</v>
      </c>
      <c r="R779" s="79">
        <v>90</v>
      </c>
      <c r="S779" s="80"/>
      <c r="T779" s="81"/>
      <c r="U779" s="82">
        <f>T779*Q779</f>
        <v>0</v>
      </c>
      <c r="V779" s="83">
        <f>T779*R779</f>
        <v>0</v>
      </c>
      <c r="W779" s="58"/>
      <c r="X779" s="84"/>
      <c r="Y779" s="85"/>
      <c r="Z779" s="86"/>
      <c r="AA779" s="87"/>
    </row>
    <row r="780" spans="1:27" ht="15.75" customHeight="1">
      <c r="A780" s="63" t="s">
        <v>131</v>
      </c>
      <c r="B780" s="64" t="s">
        <v>132</v>
      </c>
      <c r="C780" s="65" t="s">
        <v>133</v>
      </c>
      <c r="D780" s="66" t="s">
        <v>134</v>
      </c>
      <c r="E780" s="67" t="s">
        <v>135</v>
      </c>
      <c r="F780" s="68"/>
      <c r="G780" s="69" t="s">
        <v>257</v>
      </c>
      <c r="H780" s="70" t="s">
        <v>260</v>
      </c>
      <c r="I780" s="67" t="s">
        <v>138</v>
      </c>
      <c r="J780" s="286">
        <v>2017</v>
      </c>
      <c r="K780" s="72" t="s">
        <v>155</v>
      </c>
      <c r="L780" s="73">
        <v>2</v>
      </c>
      <c r="M780" s="74" t="s">
        <v>147</v>
      </c>
      <c r="N780" s="75"/>
      <c r="O780" s="76"/>
      <c r="P780" s="77" t="s">
        <v>148</v>
      </c>
      <c r="Q780" s="78">
        <f>IF(P780="U",R780/1.2,R780)</f>
        <v>70</v>
      </c>
      <c r="R780" s="79">
        <v>70</v>
      </c>
      <c r="S780" s="80"/>
      <c r="T780" s="81"/>
      <c r="U780" s="82">
        <f>T780*Q780</f>
        <v>0</v>
      </c>
      <c r="V780" s="83">
        <f>T780*R780</f>
        <v>0</v>
      </c>
      <c r="W780" s="58"/>
      <c r="X780" s="84"/>
      <c r="Y780" s="85"/>
      <c r="Z780" s="86"/>
      <c r="AA780" s="87"/>
    </row>
    <row r="781" spans="1:27" ht="15.75" customHeight="1">
      <c r="A781" s="63" t="s">
        <v>131</v>
      </c>
      <c r="B781" s="64" t="s">
        <v>132</v>
      </c>
      <c r="C781" s="65" t="s">
        <v>133</v>
      </c>
      <c r="D781" s="66" t="s">
        <v>134</v>
      </c>
      <c r="E781" s="67" t="s">
        <v>135</v>
      </c>
      <c r="F781" s="68"/>
      <c r="G781" s="69" t="s">
        <v>257</v>
      </c>
      <c r="H781" s="70" t="s">
        <v>260</v>
      </c>
      <c r="I781" s="67" t="s">
        <v>138</v>
      </c>
      <c r="J781" s="286">
        <v>2018</v>
      </c>
      <c r="K781" s="72" t="s">
        <v>155</v>
      </c>
      <c r="L781" s="73">
        <v>5</v>
      </c>
      <c r="M781" s="74" t="s">
        <v>147</v>
      </c>
      <c r="N781" s="75"/>
      <c r="O781" s="76"/>
      <c r="P781" s="77" t="s">
        <v>148</v>
      </c>
      <c r="Q781" s="78">
        <f>IF(P781="U",R781/1.2,R781)</f>
        <v>70</v>
      </c>
      <c r="R781" s="79">
        <v>70</v>
      </c>
      <c r="S781" s="80"/>
      <c r="T781" s="81"/>
      <c r="U781" s="82">
        <f>T781*Q781</f>
        <v>0</v>
      </c>
      <c r="V781" s="83">
        <f>T781*R781</f>
        <v>0</v>
      </c>
      <c r="W781" s="58"/>
      <c r="X781" s="84"/>
      <c r="Y781" s="85"/>
      <c r="Z781" s="86"/>
      <c r="AA781" s="87"/>
    </row>
    <row r="782" spans="1:27" ht="15.75" customHeight="1">
      <c r="A782" s="63" t="s">
        <v>131</v>
      </c>
      <c r="B782" s="64" t="s">
        <v>132</v>
      </c>
      <c r="C782" s="65" t="s">
        <v>133</v>
      </c>
      <c r="D782" s="66" t="s">
        <v>134</v>
      </c>
      <c r="E782" s="67" t="s">
        <v>135</v>
      </c>
      <c r="F782" s="68"/>
      <c r="G782" s="69" t="s">
        <v>257</v>
      </c>
      <c r="H782" s="70" t="s">
        <v>259</v>
      </c>
      <c r="I782" s="67" t="s">
        <v>138</v>
      </c>
      <c r="J782" s="286">
        <v>2011</v>
      </c>
      <c r="K782" s="72" t="s">
        <v>155</v>
      </c>
      <c r="L782" s="73">
        <v>2</v>
      </c>
      <c r="M782" s="74" t="s">
        <v>147</v>
      </c>
      <c r="N782" s="75"/>
      <c r="O782" s="76"/>
      <c r="P782" s="77" t="s">
        <v>148</v>
      </c>
      <c r="Q782" s="78">
        <f>IF(P782="U",R782/1.2,R782)</f>
        <v>180</v>
      </c>
      <c r="R782" s="79">
        <v>180</v>
      </c>
      <c r="S782" s="80"/>
      <c r="T782" s="81"/>
      <c r="U782" s="82">
        <f>T782*Q782</f>
        <v>0</v>
      </c>
      <c r="V782" s="83">
        <f>T782*R782</f>
        <v>0</v>
      </c>
      <c r="W782" s="58"/>
      <c r="X782" s="84"/>
      <c r="Y782" s="85"/>
      <c r="Z782" s="86"/>
      <c r="AA782" s="87"/>
    </row>
    <row r="783" spans="1:27" ht="15.75" customHeight="1">
      <c r="A783" s="63" t="s">
        <v>131</v>
      </c>
      <c r="B783" s="64" t="s">
        <v>132</v>
      </c>
      <c r="C783" s="65" t="s">
        <v>133</v>
      </c>
      <c r="D783" s="66" t="s">
        <v>134</v>
      </c>
      <c r="E783" s="67" t="s">
        <v>135</v>
      </c>
      <c r="F783" s="68"/>
      <c r="G783" s="69" t="s">
        <v>257</v>
      </c>
      <c r="H783" s="70" t="s">
        <v>259</v>
      </c>
      <c r="I783" s="67" t="s">
        <v>138</v>
      </c>
      <c r="J783" s="286">
        <v>2012</v>
      </c>
      <c r="K783" s="72" t="s">
        <v>155</v>
      </c>
      <c r="L783" s="73">
        <v>2</v>
      </c>
      <c r="M783" s="74" t="s">
        <v>147</v>
      </c>
      <c r="N783" s="75"/>
      <c r="O783" s="76"/>
      <c r="P783" s="77" t="s">
        <v>148</v>
      </c>
      <c r="Q783" s="78">
        <f>IF(P783="U",R783/1.2,R783)</f>
        <v>180</v>
      </c>
      <c r="R783" s="79">
        <v>180</v>
      </c>
      <c r="S783" s="80"/>
      <c r="T783" s="81"/>
      <c r="U783" s="82">
        <f>T783*Q783</f>
        <v>0</v>
      </c>
      <c r="V783" s="83">
        <f>T783*R783</f>
        <v>0</v>
      </c>
      <c r="W783" s="58"/>
      <c r="X783" s="84"/>
      <c r="Y783" s="85"/>
      <c r="Z783" s="86"/>
      <c r="AA783" s="87"/>
    </row>
    <row r="784" spans="1:27" ht="15.75" customHeight="1">
      <c r="A784" s="63" t="s">
        <v>131</v>
      </c>
      <c r="B784" s="64" t="s">
        <v>132</v>
      </c>
      <c r="C784" s="65" t="s">
        <v>133</v>
      </c>
      <c r="D784" s="66" t="s">
        <v>134</v>
      </c>
      <c r="E784" s="67" t="s">
        <v>135</v>
      </c>
      <c r="F784" s="68"/>
      <c r="G784" s="69" t="s">
        <v>257</v>
      </c>
      <c r="H784" s="70" t="s">
        <v>259</v>
      </c>
      <c r="I784" s="67" t="s">
        <v>138</v>
      </c>
      <c r="J784" s="286">
        <v>2018</v>
      </c>
      <c r="K784" s="72" t="s">
        <v>155</v>
      </c>
      <c r="L784" s="73">
        <v>3</v>
      </c>
      <c r="M784" s="74" t="s">
        <v>147</v>
      </c>
      <c r="N784" s="75"/>
      <c r="O784" s="76"/>
      <c r="P784" s="97" t="s">
        <v>148</v>
      </c>
      <c r="Q784" s="78">
        <f>IF(P784="U",R784/1.2,R784)</f>
        <v>180</v>
      </c>
      <c r="R784" s="79">
        <v>180</v>
      </c>
      <c r="S784" s="80"/>
      <c r="T784" s="81"/>
      <c r="U784" s="82">
        <f>T784*Q784</f>
        <v>0</v>
      </c>
      <c r="V784" s="83">
        <f>T784*R784</f>
        <v>0</v>
      </c>
      <c r="W784" s="58"/>
      <c r="X784" s="84"/>
      <c r="Y784" s="85"/>
      <c r="Z784" s="86"/>
      <c r="AA784" s="87"/>
    </row>
    <row r="785" spans="1:27" ht="15.75" customHeight="1">
      <c r="A785" s="63" t="s">
        <v>131</v>
      </c>
      <c r="B785" s="64" t="s">
        <v>132</v>
      </c>
      <c r="C785" s="65" t="s">
        <v>133</v>
      </c>
      <c r="D785" s="66" t="s">
        <v>134</v>
      </c>
      <c r="E785" s="67" t="s">
        <v>135</v>
      </c>
      <c r="F785" s="68"/>
      <c r="G785" s="69" t="s">
        <v>1020</v>
      </c>
      <c r="H785" s="70" t="s">
        <v>1021</v>
      </c>
      <c r="I785" s="67" t="s">
        <v>138</v>
      </c>
      <c r="J785" s="286">
        <v>2022</v>
      </c>
      <c r="K785" s="72" t="s">
        <v>155</v>
      </c>
      <c r="L785" s="73">
        <v>3</v>
      </c>
      <c r="M785" s="74" t="s">
        <v>140</v>
      </c>
      <c r="N785" s="75"/>
      <c r="O785" s="76"/>
      <c r="P785" s="77" t="s">
        <v>141</v>
      </c>
      <c r="Q785" s="78">
        <f>IF(P785="U",R785/1.2,R785)</f>
        <v>100</v>
      </c>
      <c r="R785" s="79">
        <v>120</v>
      </c>
      <c r="S785" s="80"/>
      <c r="T785" s="81"/>
      <c r="U785" s="82">
        <f>T785*Q785</f>
        <v>0</v>
      </c>
      <c r="V785" s="83">
        <f>T785*R785</f>
        <v>0</v>
      </c>
      <c r="W785" s="58"/>
      <c r="X785" s="84"/>
      <c r="Y785" s="85"/>
      <c r="Z785" s="86"/>
      <c r="AA785" s="87"/>
    </row>
    <row r="786" spans="1:27" ht="15.75" customHeight="1">
      <c r="A786" s="63" t="s">
        <v>504</v>
      </c>
      <c r="B786" s="64" t="s">
        <v>177</v>
      </c>
      <c r="C786" s="65" t="s">
        <v>133</v>
      </c>
      <c r="D786" s="66" t="s">
        <v>134</v>
      </c>
      <c r="E786" s="67" t="s">
        <v>505</v>
      </c>
      <c r="F786" s="68"/>
      <c r="G786" s="69" t="s">
        <v>1649</v>
      </c>
      <c r="H786" s="70" t="s">
        <v>1650</v>
      </c>
      <c r="I786" s="67" t="s">
        <v>263</v>
      </c>
      <c r="J786" s="286">
        <v>2010</v>
      </c>
      <c r="K786" s="72" t="s">
        <v>155</v>
      </c>
      <c r="L786" s="73">
        <v>1</v>
      </c>
      <c r="M786" s="74" t="s">
        <v>140</v>
      </c>
      <c r="N786" s="75"/>
      <c r="O786" s="76"/>
      <c r="P786" s="77" t="s">
        <v>148</v>
      </c>
      <c r="Q786" s="78">
        <f>IF(P786="U",R786/1.2,R786)</f>
        <v>170</v>
      </c>
      <c r="R786" s="79">
        <v>170</v>
      </c>
      <c r="S786" s="80"/>
      <c r="T786" s="81"/>
      <c r="U786" s="82">
        <f>T786*Q786</f>
        <v>0</v>
      </c>
      <c r="V786" s="83">
        <f>T786*R786</f>
        <v>0</v>
      </c>
      <c r="W786" s="58"/>
      <c r="X786" s="84"/>
      <c r="Y786" s="85"/>
      <c r="Z786" s="86"/>
      <c r="AA786" s="87"/>
    </row>
    <row r="787" spans="1:27" ht="15.75" customHeight="1">
      <c r="A787" s="63" t="s">
        <v>504</v>
      </c>
      <c r="B787" s="64" t="s">
        <v>132</v>
      </c>
      <c r="C787" s="65" t="s">
        <v>133</v>
      </c>
      <c r="D787" s="66" t="s">
        <v>134</v>
      </c>
      <c r="E787" s="67" t="s">
        <v>505</v>
      </c>
      <c r="F787" s="68"/>
      <c r="G787" s="69" t="s">
        <v>1147</v>
      </c>
      <c r="H787" s="70" t="s">
        <v>1148</v>
      </c>
      <c r="I787" s="67" t="s">
        <v>145</v>
      </c>
      <c r="J787" s="71" t="s">
        <v>322</v>
      </c>
      <c r="K787" s="72" t="s">
        <v>155</v>
      </c>
      <c r="L787" s="73">
        <v>1</v>
      </c>
      <c r="M787" s="74" t="s">
        <v>140</v>
      </c>
      <c r="N787" s="75"/>
      <c r="O787" s="76"/>
      <c r="P787" s="97" t="s">
        <v>148</v>
      </c>
      <c r="Q787" s="78">
        <f>IF(P787="U",R787/1.2,R787)</f>
        <v>300</v>
      </c>
      <c r="R787" s="79">
        <v>300</v>
      </c>
      <c r="S787" s="80"/>
      <c r="T787" s="81"/>
      <c r="U787" s="82">
        <f>T787*Q787</f>
        <v>0</v>
      </c>
      <c r="V787" s="83">
        <f>T787*R787</f>
        <v>0</v>
      </c>
      <c r="W787" s="58"/>
      <c r="X787" s="84"/>
      <c r="Y787" s="85"/>
      <c r="Z787" s="86"/>
      <c r="AA787" s="87"/>
    </row>
    <row r="788" spans="1:27" ht="15.75" customHeight="1">
      <c r="A788" s="63" t="s">
        <v>504</v>
      </c>
      <c r="B788" s="64" t="s">
        <v>177</v>
      </c>
      <c r="C788" s="65" t="s">
        <v>133</v>
      </c>
      <c r="D788" s="66" t="s">
        <v>134</v>
      </c>
      <c r="E788" s="67" t="s">
        <v>505</v>
      </c>
      <c r="F788" s="68"/>
      <c r="G788" s="69" t="s">
        <v>1194</v>
      </c>
      <c r="H788" s="70" t="s">
        <v>1667</v>
      </c>
      <c r="I788" s="67" t="s">
        <v>145</v>
      </c>
      <c r="J788" s="286">
        <v>1988</v>
      </c>
      <c r="K788" s="72" t="s">
        <v>155</v>
      </c>
      <c r="L788" s="73">
        <v>1</v>
      </c>
      <c r="M788" s="74" t="s">
        <v>140</v>
      </c>
      <c r="N788" s="75"/>
      <c r="O788" s="76"/>
      <c r="P788" s="77" t="s">
        <v>148</v>
      </c>
      <c r="Q788" s="78">
        <f>IF(P788="U",R788/1.2,R788)</f>
        <v>390</v>
      </c>
      <c r="R788" s="79">
        <v>390</v>
      </c>
      <c r="S788" s="80"/>
      <c r="T788" s="81"/>
      <c r="U788" s="82">
        <f>T788*Q788</f>
        <v>0</v>
      </c>
      <c r="V788" s="83">
        <f>T788*R788</f>
        <v>0</v>
      </c>
      <c r="W788" s="58"/>
      <c r="X788" s="84"/>
      <c r="Y788" s="85"/>
      <c r="Z788" s="86"/>
      <c r="AA788" s="87"/>
    </row>
    <row r="789" spans="1:27" ht="15.75" customHeight="1">
      <c r="A789" s="63" t="s">
        <v>504</v>
      </c>
      <c r="B789" s="64" t="s">
        <v>177</v>
      </c>
      <c r="C789" s="65" t="s">
        <v>133</v>
      </c>
      <c r="D789" s="66" t="s">
        <v>134</v>
      </c>
      <c r="E789" s="67" t="s">
        <v>505</v>
      </c>
      <c r="F789" s="68"/>
      <c r="G789" s="69" t="s">
        <v>1194</v>
      </c>
      <c r="H789" s="70" t="s">
        <v>1195</v>
      </c>
      <c r="I789" s="67" t="s">
        <v>145</v>
      </c>
      <c r="J789" s="286">
        <v>1998</v>
      </c>
      <c r="K789" s="72" t="s">
        <v>155</v>
      </c>
      <c r="L789" s="73">
        <v>1</v>
      </c>
      <c r="M789" s="74" t="s">
        <v>140</v>
      </c>
      <c r="N789" s="75"/>
      <c r="O789" s="76"/>
      <c r="P789" s="97" t="s">
        <v>148</v>
      </c>
      <c r="Q789" s="78">
        <f>IF(P789="U",R789/1.2,R789)</f>
        <v>330</v>
      </c>
      <c r="R789" s="79">
        <v>330</v>
      </c>
      <c r="S789" s="80"/>
      <c r="T789" s="81"/>
      <c r="U789" s="82">
        <f>T789*Q789</f>
        <v>0</v>
      </c>
      <c r="V789" s="83">
        <f>T789*R789</f>
        <v>0</v>
      </c>
      <c r="W789" s="58"/>
      <c r="X789" s="84"/>
      <c r="Y789" s="85"/>
      <c r="Z789" s="86"/>
      <c r="AA789" s="87"/>
    </row>
    <row r="790" spans="1:27" ht="15.75" customHeight="1">
      <c r="A790" s="63" t="s">
        <v>504</v>
      </c>
      <c r="B790" s="64" t="s">
        <v>177</v>
      </c>
      <c r="C790" s="65" t="s">
        <v>133</v>
      </c>
      <c r="D790" s="66" t="s">
        <v>134</v>
      </c>
      <c r="E790" s="67" t="s">
        <v>505</v>
      </c>
      <c r="F790" s="68"/>
      <c r="G790" s="69" t="s">
        <v>1668</v>
      </c>
      <c r="H790" s="70" t="s">
        <v>1669</v>
      </c>
      <c r="I790" s="67" t="s">
        <v>145</v>
      </c>
      <c r="J790" s="286">
        <v>1995</v>
      </c>
      <c r="K790" s="72" t="s">
        <v>155</v>
      </c>
      <c r="L790" s="73">
        <v>2</v>
      </c>
      <c r="M790" s="74" t="s">
        <v>140</v>
      </c>
      <c r="N790" s="75"/>
      <c r="O790" s="76"/>
      <c r="P790" s="77" t="s">
        <v>141</v>
      </c>
      <c r="Q790" s="78">
        <f>IF(P790="U",R790/1.2,R790)</f>
        <v>300</v>
      </c>
      <c r="R790" s="79">
        <v>360</v>
      </c>
      <c r="S790" s="80"/>
      <c r="T790" s="81"/>
      <c r="U790" s="82">
        <f>T790*Q790</f>
        <v>0</v>
      </c>
      <c r="V790" s="83">
        <f>T790*R790</f>
        <v>0</v>
      </c>
      <c r="W790" s="58"/>
      <c r="X790" s="84"/>
      <c r="Y790" s="85"/>
      <c r="Z790" s="86"/>
      <c r="AA790" s="87"/>
    </row>
    <row r="791" spans="1:27" ht="15.75" customHeight="1">
      <c r="A791" s="63" t="s">
        <v>504</v>
      </c>
      <c r="B791" s="64" t="s">
        <v>177</v>
      </c>
      <c r="C791" s="65" t="s">
        <v>133</v>
      </c>
      <c r="D791" s="66" t="s">
        <v>134</v>
      </c>
      <c r="E791" s="67" t="s">
        <v>505</v>
      </c>
      <c r="F791" s="68"/>
      <c r="G791" s="69" t="s">
        <v>776</v>
      </c>
      <c r="H791" s="70" t="s">
        <v>885</v>
      </c>
      <c r="I791" s="67" t="s">
        <v>145</v>
      </c>
      <c r="J791" s="286">
        <v>2021</v>
      </c>
      <c r="K791" s="72" t="s">
        <v>139</v>
      </c>
      <c r="L791" s="73">
        <v>1</v>
      </c>
      <c r="M791" s="74" t="s">
        <v>140</v>
      </c>
      <c r="N791" s="75"/>
      <c r="O791" s="76"/>
      <c r="P791" s="77" t="s">
        <v>141</v>
      </c>
      <c r="Q791" s="78">
        <f>IF(P791="U",R791/1.2,R791)</f>
        <v>91.666666666666671</v>
      </c>
      <c r="R791" s="79">
        <v>110</v>
      </c>
      <c r="S791" s="80"/>
      <c r="T791" s="81"/>
      <c r="U791" s="82">
        <f>T791*Q791</f>
        <v>0</v>
      </c>
      <c r="V791" s="83">
        <f>T791*R791</f>
        <v>0</v>
      </c>
      <c r="W791" s="58"/>
      <c r="X791" s="84"/>
      <c r="Y791" s="85"/>
      <c r="Z791" s="86"/>
      <c r="AA791" s="87"/>
    </row>
    <row r="792" spans="1:27" ht="15.75" customHeight="1">
      <c r="A792" s="63" t="s">
        <v>504</v>
      </c>
      <c r="B792" s="64" t="s">
        <v>177</v>
      </c>
      <c r="C792" s="65" t="s">
        <v>133</v>
      </c>
      <c r="D792" s="66" t="s">
        <v>134</v>
      </c>
      <c r="E792" s="67" t="s">
        <v>505</v>
      </c>
      <c r="F792" s="68"/>
      <c r="G792" s="69" t="s">
        <v>776</v>
      </c>
      <c r="H792" s="70" t="s">
        <v>885</v>
      </c>
      <c r="I792" s="67" t="s">
        <v>145</v>
      </c>
      <c r="J792" s="286">
        <v>2022</v>
      </c>
      <c r="K792" s="72" t="s">
        <v>155</v>
      </c>
      <c r="L792" s="73">
        <v>4</v>
      </c>
      <c r="M792" s="74" t="s">
        <v>140</v>
      </c>
      <c r="N792" s="75"/>
      <c r="O792" s="76"/>
      <c r="P792" s="97" t="s">
        <v>141</v>
      </c>
      <c r="Q792" s="78">
        <f>IF(P792="U",R792/1.2,R792)</f>
        <v>41.666666666666671</v>
      </c>
      <c r="R792" s="79">
        <v>50</v>
      </c>
      <c r="S792" s="80"/>
      <c r="T792" s="81"/>
      <c r="U792" s="82">
        <f>T792*Q792</f>
        <v>0</v>
      </c>
      <c r="V792" s="83">
        <f>T792*R792</f>
        <v>0</v>
      </c>
      <c r="W792" s="58"/>
      <c r="X792" s="84"/>
      <c r="Y792" s="85"/>
      <c r="Z792" s="86"/>
      <c r="AA792" s="87"/>
    </row>
    <row r="793" spans="1:27" ht="15.75" customHeight="1">
      <c r="A793" s="63" t="s">
        <v>504</v>
      </c>
      <c r="B793" s="64" t="s">
        <v>177</v>
      </c>
      <c r="C793" s="65" t="s">
        <v>133</v>
      </c>
      <c r="D793" s="66" t="s">
        <v>134</v>
      </c>
      <c r="E793" s="67" t="s">
        <v>505</v>
      </c>
      <c r="F793" s="68"/>
      <c r="G793" s="69" t="s">
        <v>776</v>
      </c>
      <c r="H793" s="70" t="s">
        <v>883</v>
      </c>
      <c r="I793" s="67" t="s">
        <v>145</v>
      </c>
      <c r="J793" s="286">
        <v>2018</v>
      </c>
      <c r="K793" s="72" t="s">
        <v>155</v>
      </c>
      <c r="L793" s="73">
        <v>24</v>
      </c>
      <c r="M793" s="74" t="s">
        <v>140</v>
      </c>
      <c r="N793" s="75"/>
      <c r="O793" s="76"/>
      <c r="P793" s="97" t="s">
        <v>141</v>
      </c>
      <c r="Q793" s="78">
        <f>IF(P793="U",R793/1.2,R793)</f>
        <v>58.333333333333336</v>
      </c>
      <c r="R793" s="79">
        <v>70</v>
      </c>
      <c r="S793" s="80"/>
      <c r="T793" s="81"/>
      <c r="U793" s="82">
        <f>T793*Q793</f>
        <v>0</v>
      </c>
      <c r="V793" s="83">
        <f>T793*R793</f>
        <v>0</v>
      </c>
      <c r="W793" s="58"/>
      <c r="X793" s="84"/>
      <c r="Y793" s="85"/>
      <c r="Z793" s="86"/>
      <c r="AA793" s="87"/>
    </row>
    <row r="794" spans="1:27" ht="15.75" customHeight="1">
      <c r="A794" s="63" t="s">
        <v>504</v>
      </c>
      <c r="B794" s="64" t="s">
        <v>177</v>
      </c>
      <c r="C794" s="65" t="s">
        <v>133</v>
      </c>
      <c r="D794" s="66" t="s">
        <v>134</v>
      </c>
      <c r="E794" s="67" t="s">
        <v>505</v>
      </c>
      <c r="F794" s="68"/>
      <c r="G794" s="69" t="s">
        <v>776</v>
      </c>
      <c r="H794" s="70" t="s">
        <v>884</v>
      </c>
      <c r="I794" s="67" t="s">
        <v>263</v>
      </c>
      <c r="J794" s="286">
        <v>2022</v>
      </c>
      <c r="K794" s="72" t="s">
        <v>155</v>
      </c>
      <c r="L794" s="73">
        <v>24</v>
      </c>
      <c r="M794" s="74" t="s">
        <v>140</v>
      </c>
      <c r="N794" s="75"/>
      <c r="O794" s="76"/>
      <c r="P794" s="97" t="s">
        <v>141</v>
      </c>
      <c r="Q794" s="78">
        <f>IF(P794="U",R794/1.2,R794)</f>
        <v>58.333333333333336</v>
      </c>
      <c r="R794" s="79">
        <v>70</v>
      </c>
      <c r="S794" s="80"/>
      <c r="T794" s="81"/>
      <c r="U794" s="82">
        <f>T794*Q794</f>
        <v>0</v>
      </c>
      <c r="V794" s="83">
        <f>T794*R794</f>
        <v>0</v>
      </c>
      <c r="W794" s="58"/>
      <c r="X794" s="84"/>
      <c r="Y794" s="85"/>
      <c r="Z794" s="86"/>
      <c r="AA794" s="87"/>
    </row>
    <row r="795" spans="1:27" ht="15.75" customHeight="1">
      <c r="A795" s="63" t="s">
        <v>504</v>
      </c>
      <c r="B795" s="64" t="s">
        <v>177</v>
      </c>
      <c r="C795" s="65" t="s">
        <v>133</v>
      </c>
      <c r="D795" s="66" t="s">
        <v>134</v>
      </c>
      <c r="E795" s="67" t="s">
        <v>505</v>
      </c>
      <c r="F795" s="68"/>
      <c r="G795" s="69" t="s">
        <v>776</v>
      </c>
      <c r="H795" s="70" t="s">
        <v>777</v>
      </c>
      <c r="I795" s="67" t="s">
        <v>669</v>
      </c>
      <c r="J795" s="71" t="s">
        <v>322</v>
      </c>
      <c r="K795" s="72" t="s">
        <v>155</v>
      </c>
      <c r="L795" s="73">
        <v>3</v>
      </c>
      <c r="M795" s="74" t="s">
        <v>140</v>
      </c>
      <c r="N795" s="75"/>
      <c r="O795" s="76"/>
      <c r="P795" s="97" t="s">
        <v>141</v>
      </c>
      <c r="Q795" s="78">
        <f>IF(P795="U",R795/1.2,R795)</f>
        <v>50</v>
      </c>
      <c r="R795" s="79">
        <v>60</v>
      </c>
      <c r="S795" s="80"/>
      <c r="T795" s="81"/>
      <c r="U795" s="82">
        <f>T795*Q795</f>
        <v>0</v>
      </c>
      <c r="V795" s="83">
        <f>T795*R795</f>
        <v>0</v>
      </c>
      <c r="W795" s="58"/>
      <c r="X795" s="84"/>
      <c r="Y795" s="85"/>
      <c r="Z795" s="86"/>
      <c r="AA795" s="87"/>
    </row>
    <row r="796" spans="1:27" ht="15.75" customHeight="1">
      <c r="A796" s="63" t="s">
        <v>504</v>
      </c>
      <c r="B796" s="64" t="s">
        <v>177</v>
      </c>
      <c r="C796" s="65" t="s">
        <v>133</v>
      </c>
      <c r="D796" s="66" t="s">
        <v>134</v>
      </c>
      <c r="E796" s="67" t="s">
        <v>505</v>
      </c>
      <c r="F796" s="68"/>
      <c r="G796" s="69" t="s">
        <v>776</v>
      </c>
      <c r="H796" s="70" t="s">
        <v>777</v>
      </c>
      <c r="I796" s="67" t="s">
        <v>669</v>
      </c>
      <c r="J796" s="71" t="s">
        <v>322</v>
      </c>
      <c r="K796" s="72" t="s">
        <v>155</v>
      </c>
      <c r="L796" s="73">
        <v>10</v>
      </c>
      <c r="M796" s="74" t="s">
        <v>140</v>
      </c>
      <c r="N796" s="75"/>
      <c r="O796" s="76"/>
      <c r="P796" s="97" t="s">
        <v>141</v>
      </c>
      <c r="Q796" s="78">
        <f>IF(P796="U",R796/1.2,R796)</f>
        <v>50</v>
      </c>
      <c r="R796" s="79">
        <v>60</v>
      </c>
      <c r="S796" s="80"/>
      <c r="T796" s="81"/>
      <c r="U796" s="82">
        <f>T796*Q796</f>
        <v>0</v>
      </c>
      <c r="V796" s="83">
        <f>T796*R796</f>
        <v>0</v>
      </c>
      <c r="W796" s="58"/>
      <c r="X796" s="84"/>
      <c r="Y796" s="85"/>
      <c r="Z796" s="86"/>
      <c r="AA796" s="87"/>
    </row>
    <row r="797" spans="1:27" ht="15.75" customHeight="1">
      <c r="A797" s="63" t="s">
        <v>504</v>
      </c>
      <c r="B797" s="64" t="s">
        <v>177</v>
      </c>
      <c r="C797" s="65" t="s">
        <v>133</v>
      </c>
      <c r="D797" s="66" t="s">
        <v>134</v>
      </c>
      <c r="E797" s="67" t="s">
        <v>505</v>
      </c>
      <c r="F797" s="68"/>
      <c r="G797" s="69" t="s">
        <v>776</v>
      </c>
      <c r="H797" s="70" t="s">
        <v>1109</v>
      </c>
      <c r="I797" s="67" t="s">
        <v>145</v>
      </c>
      <c r="J797" s="71" t="s">
        <v>322</v>
      </c>
      <c r="K797" s="72" t="s">
        <v>155</v>
      </c>
      <c r="L797" s="73">
        <v>12</v>
      </c>
      <c r="M797" s="74" t="s">
        <v>140</v>
      </c>
      <c r="N797" s="75"/>
      <c r="O797" s="76"/>
      <c r="P797" s="97" t="s">
        <v>141</v>
      </c>
      <c r="Q797" s="78">
        <f>IF(P797="U",R797/1.2,R797)</f>
        <v>50</v>
      </c>
      <c r="R797" s="79">
        <v>60</v>
      </c>
      <c r="S797" s="80"/>
      <c r="T797" s="81"/>
      <c r="U797" s="82">
        <f>T797*Q797</f>
        <v>0</v>
      </c>
      <c r="V797" s="83">
        <f>T797*R797</f>
        <v>0</v>
      </c>
      <c r="W797" s="58"/>
      <c r="X797" s="84"/>
      <c r="Y797" s="85"/>
      <c r="Z797" s="86"/>
      <c r="AA797" s="87"/>
    </row>
    <row r="798" spans="1:27" ht="15.75" customHeight="1">
      <c r="A798" s="63" t="s">
        <v>504</v>
      </c>
      <c r="B798" s="64" t="s">
        <v>472</v>
      </c>
      <c r="C798" s="65" t="s">
        <v>133</v>
      </c>
      <c r="D798" s="66" t="s">
        <v>134</v>
      </c>
      <c r="E798" s="67" t="s">
        <v>505</v>
      </c>
      <c r="F798" s="68"/>
      <c r="G798" s="69" t="s">
        <v>776</v>
      </c>
      <c r="H798" s="70" t="s">
        <v>881</v>
      </c>
      <c r="I798" s="67" t="s">
        <v>145</v>
      </c>
      <c r="J798" s="71" t="s">
        <v>322</v>
      </c>
      <c r="K798" s="72" t="s">
        <v>155</v>
      </c>
      <c r="L798" s="73">
        <v>1</v>
      </c>
      <c r="M798" s="74" t="s">
        <v>140</v>
      </c>
      <c r="N798" s="75"/>
      <c r="O798" s="76"/>
      <c r="P798" s="97" t="s">
        <v>141</v>
      </c>
      <c r="Q798" s="78">
        <f>IF(P798="U",R798/1.2,R798)</f>
        <v>58.333333333333336</v>
      </c>
      <c r="R798" s="79">
        <v>70</v>
      </c>
      <c r="S798" s="80"/>
      <c r="T798" s="81"/>
      <c r="U798" s="82">
        <f>T798*Q798</f>
        <v>0</v>
      </c>
      <c r="V798" s="83">
        <f>T798*R798</f>
        <v>0</v>
      </c>
      <c r="W798" s="58"/>
      <c r="X798" s="84"/>
      <c r="Y798" s="85"/>
      <c r="Z798" s="86"/>
      <c r="AA798" s="87"/>
    </row>
    <row r="799" spans="1:27" ht="15.75" customHeight="1">
      <c r="A799" s="63" t="s">
        <v>504</v>
      </c>
      <c r="B799" s="64" t="s">
        <v>177</v>
      </c>
      <c r="C799" s="65" t="s">
        <v>133</v>
      </c>
      <c r="D799" s="66" t="s">
        <v>134</v>
      </c>
      <c r="E799" s="67" t="s">
        <v>505</v>
      </c>
      <c r="F799" s="68"/>
      <c r="G799" s="69" t="s">
        <v>776</v>
      </c>
      <c r="H799" s="70" t="s">
        <v>882</v>
      </c>
      <c r="I799" s="67" t="s">
        <v>669</v>
      </c>
      <c r="J799" s="286">
        <v>2018</v>
      </c>
      <c r="K799" s="72" t="s">
        <v>155</v>
      </c>
      <c r="L799" s="73">
        <v>4</v>
      </c>
      <c r="M799" s="74" t="s">
        <v>140</v>
      </c>
      <c r="N799" s="75"/>
      <c r="O799" s="76"/>
      <c r="P799" s="97" t="s">
        <v>141</v>
      </c>
      <c r="Q799" s="78">
        <f>IF(P799="U",R799/1.2,R799)</f>
        <v>100</v>
      </c>
      <c r="R799" s="79">
        <v>120</v>
      </c>
      <c r="S799" s="80"/>
      <c r="T799" s="81"/>
      <c r="U799" s="82">
        <f>T799*Q799</f>
        <v>0</v>
      </c>
      <c r="V799" s="83">
        <f>T799*R799</f>
        <v>0</v>
      </c>
      <c r="W799" s="58"/>
      <c r="X799" s="84"/>
      <c r="Y799" s="85"/>
      <c r="Z799" s="86"/>
      <c r="AA799" s="87"/>
    </row>
    <row r="800" spans="1:27" ht="15.75" customHeight="1">
      <c r="A800" s="63" t="s">
        <v>504</v>
      </c>
      <c r="B800" s="64" t="s">
        <v>177</v>
      </c>
      <c r="C800" s="65" t="s">
        <v>133</v>
      </c>
      <c r="D800" s="66" t="s">
        <v>134</v>
      </c>
      <c r="E800" s="67" t="s">
        <v>505</v>
      </c>
      <c r="F800" s="68"/>
      <c r="G800" s="69" t="s">
        <v>776</v>
      </c>
      <c r="H800" s="70" t="s">
        <v>882</v>
      </c>
      <c r="I800" s="67" t="s">
        <v>669</v>
      </c>
      <c r="J800" s="286">
        <v>2019</v>
      </c>
      <c r="K800" s="72" t="s">
        <v>155</v>
      </c>
      <c r="L800" s="73">
        <v>18</v>
      </c>
      <c r="M800" s="74" t="s">
        <v>140</v>
      </c>
      <c r="N800" s="75"/>
      <c r="O800" s="76"/>
      <c r="P800" s="97" t="s">
        <v>141</v>
      </c>
      <c r="Q800" s="78">
        <f>IF(P800="U",R800/1.2,R800)</f>
        <v>100</v>
      </c>
      <c r="R800" s="79">
        <v>120</v>
      </c>
      <c r="S800" s="80"/>
      <c r="T800" s="81"/>
      <c r="U800" s="82">
        <f>T800*Q800</f>
        <v>0</v>
      </c>
      <c r="V800" s="83">
        <f>T800*R800</f>
        <v>0</v>
      </c>
      <c r="W800" s="58"/>
      <c r="X800" s="84"/>
      <c r="Y800" s="85"/>
      <c r="Z800" s="86"/>
      <c r="AA800" s="87"/>
    </row>
    <row r="801" spans="1:27" ht="15.75" customHeight="1">
      <c r="A801" s="63" t="s">
        <v>504</v>
      </c>
      <c r="B801" s="64" t="s">
        <v>177</v>
      </c>
      <c r="C801" s="65" t="s">
        <v>133</v>
      </c>
      <c r="D801" s="66" t="s">
        <v>134</v>
      </c>
      <c r="E801" s="67" t="s">
        <v>505</v>
      </c>
      <c r="F801" s="68"/>
      <c r="G801" s="69" t="s">
        <v>776</v>
      </c>
      <c r="H801" s="70" t="s">
        <v>1085</v>
      </c>
      <c r="I801" s="67" t="s">
        <v>138</v>
      </c>
      <c r="J801" s="286">
        <v>2020</v>
      </c>
      <c r="K801" s="72" t="s">
        <v>155</v>
      </c>
      <c r="L801" s="73">
        <v>7</v>
      </c>
      <c r="M801" s="74" t="s">
        <v>140</v>
      </c>
      <c r="N801" s="75"/>
      <c r="O801" s="76"/>
      <c r="P801" s="97" t="s">
        <v>141</v>
      </c>
      <c r="Q801" s="78">
        <f>IF(P801="U",R801/1.2,R801)</f>
        <v>62.5</v>
      </c>
      <c r="R801" s="79">
        <v>75</v>
      </c>
      <c r="S801" s="80"/>
      <c r="T801" s="81"/>
      <c r="U801" s="82">
        <f>T801*Q801</f>
        <v>0</v>
      </c>
      <c r="V801" s="83">
        <f>T801*R801</f>
        <v>0</v>
      </c>
      <c r="W801" s="58"/>
      <c r="X801" s="84"/>
      <c r="Y801" s="85"/>
      <c r="Z801" s="86"/>
      <c r="AA801" s="87"/>
    </row>
    <row r="802" spans="1:27" ht="15.75" customHeight="1">
      <c r="A802" s="63" t="s">
        <v>504</v>
      </c>
      <c r="B802" s="64" t="s">
        <v>177</v>
      </c>
      <c r="C802" s="65" t="s">
        <v>133</v>
      </c>
      <c r="D802" s="66" t="s">
        <v>134</v>
      </c>
      <c r="E802" s="67" t="s">
        <v>505</v>
      </c>
      <c r="F802" s="68"/>
      <c r="G802" s="69" t="s">
        <v>1123</v>
      </c>
      <c r="H802" s="70" t="s">
        <v>1124</v>
      </c>
      <c r="I802" s="67" t="s">
        <v>145</v>
      </c>
      <c r="J802" s="286">
        <v>2019</v>
      </c>
      <c r="K802" s="72" t="s">
        <v>155</v>
      </c>
      <c r="L802" s="73">
        <v>1</v>
      </c>
      <c r="M802" s="74" t="s">
        <v>140</v>
      </c>
      <c r="N802" s="75"/>
      <c r="O802" s="76"/>
      <c r="P802" s="97" t="s">
        <v>148</v>
      </c>
      <c r="Q802" s="78">
        <f>IF(P802="U",R802/1.2,R802)</f>
        <v>200</v>
      </c>
      <c r="R802" s="79">
        <v>200</v>
      </c>
      <c r="S802" s="80"/>
      <c r="T802" s="81"/>
      <c r="U802" s="82">
        <f>T802*Q802</f>
        <v>0</v>
      </c>
      <c r="V802" s="83">
        <f>T802*R802</f>
        <v>0</v>
      </c>
      <c r="W802" s="58"/>
      <c r="X802" s="84"/>
      <c r="Y802" s="85"/>
      <c r="Z802" s="86"/>
      <c r="AA802" s="87"/>
    </row>
    <row r="803" spans="1:27" ht="15.75" customHeight="1">
      <c r="A803" s="63" t="s">
        <v>504</v>
      </c>
      <c r="B803" s="64" t="s">
        <v>177</v>
      </c>
      <c r="C803" s="65" t="s">
        <v>133</v>
      </c>
      <c r="D803" s="66" t="s">
        <v>134</v>
      </c>
      <c r="E803" s="67" t="s">
        <v>505</v>
      </c>
      <c r="F803" s="68"/>
      <c r="G803" s="69" t="s">
        <v>506</v>
      </c>
      <c r="H803" s="70" t="s">
        <v>506</v>
      </c>
      <c r="I803" s="67" t="s">
        <v>145</v>
      </c>
      <c r="J803" s="286">
        <v>2006</v>
      </c>
      <c r="K803" s="72" t="s">
        <v>155</v>
      </c>
      <c r="L803" s="73">
        <v>1</v>
      </c>
      <c r="M803" s="74" t="s">
        <v>140</v>
      </c>
      <c r="N803" s="75"/>
      <c r="O803" s="76"/>
      <c r="P803" s="97" t="s">
        <v>141</v>
      </c>
      <c r="Q803" s="78">
        <f>IF(P803="U",R803/1.2,R803)</f>
        <v>200</v>
      </c>
      <c r="R803" s="79">
        <v>240</v>
      </c>
      <c r="S803" s="80"/>
      <c r="T803" s="81"/>
      <c r="U803" s="82">
        <f>T803*Q803</f>
        <v>0</v>
      </c>
      <c r="V803" s="83">
        <f>T803*R803</f>
        <v>0</v>
      </c>
      <c r="W803" s="58"/>
      <c r="X803" s="84"/>
      <c r="Y803" s="85"/>
      <c r="Z803" s="86"/>
      <c r="AA803" s="87"/>
    </row>
    <row r="804" spans="1:27" ht="15.75" customHeight="1">
      <c r="A804" s="63" t="s">
        <v>504</v>
      </c>
      <c r="B804" s="64" t="s">
        <v>177</v>
      </c>
      <c r="C804" s="65" t="s">
        <v>133</v>
      </c>
      <c r="D804" s="66" t="s">
        <v>134</v>
      </c>
      <c r="E804" s="67" t="s">
        <v>505</v>
      </c>
      <c r="F804" s="68"/>
      <c r="G804" s="69" t="s">
        <v>506</v>
      </c>
      <c r="H804" s="70" t="s">
        <v>506</v>
      </c>
      <c r="I804" s="67" t="s">
        <v>145</v>
      </c>
      <c r="J804" s="286">
        <v>2013</v>
      </c>
      <c r="K804" s="72" t="s">
        <v>155</v>
      </c>
      <c r="L804" s="73">
        <v>1</v>
      </c>
      <c r="M804" s="74" t="s">
        <v>140</v>
      </c>
      <c r="N804" s="75"/>
      <c r="O804" s="76"/>
      <c r="P804" s="77" t="s">
        <v>141</v>
      </c>
      <c r="Q804" s="78">
        <f>IF(P804="U",R804/1.2,R804)</f>
        <v>191.66666666666669</v>
      </c>
      <c r="R804" s="79">
        <v>230</v>
      </c>
      <c r="S804" s="80"/>
      <c r="T804" s="81"/>
      <c r="U804" s="82">
        <f>T804*Q804</f>
        <v>0</v>
      </c>
      <c r="V804" s="83">
        <f>T804*R804</f>
        <v>0</v>
      </c>
      <c r="W804" s="58"/>
      <c r="X804" s="84"/>
      <c r="Y804" s="85"/>
      <c r="Z804" s="86"/>
      <c r="AA804" s="87"/>
    </row>
    <row r="805" spans="1:27" ht="15.75" customHeight="1">
      <c r="A805" s="63" t="s">
        <v>504</v>
      </c>
      <c r="B805" s="64" t="s">
        <v>177</v>
      </c>
      <c r="C805" s="65" t="s">
        <v>133</v>
      </c>
      <c r="D805" s="66" t="s">
        <v>134</v>
      </c>
      <c r="E805" s="67" t="s">
        <v>505</v>
      </c>
      <c r="F805" s="68"/>
      <c r="G805" s="69" t="s">
        <v>506</v>
      </c>
      <c r="H805" s="70" t="s">
        <v>506</v>
      </c>
      <c r="I805" s="67" t="s">
        <v>145</v>
      </c>
      <c r="J805" s="286">
        <v>2015</v>
      </c>
      <c r="K805" s="72" t="s">
        <v>155</v>
      </c>
      <c r="L805" s="73">
        <v>1</v>
      </c>
      <c r="M805" s="74" t="s">
        <v>140</v>
      </c>
      <c r="N805" s="75"/>
      <c r="O805" s="76"/>
      <c r="P805" s="77" t="s">
        <v>141</v>
      </c>
      <c r="Q805" s="78">
        <f>IF(P805="U",R805/1.2,R805)</f>
        <v>200</v>
      </c>
      <c r="R805" s="79">
        <v>240</v>
      </c>
      <c r="S805" s="80"/>
      <c r="T805" s="81"/>
      <c r="U805" s="82">
        <f>T805*Q805</f>
        <v>0</v>
      </c>
      <c r="V805" s="83">
        <f>T805*R805</f>
        <v>0</v>
      </c>
      <c r="W805" s="58"/>
      <c r="X805" s="84"/>
      <c r="Y805" s="85"/>
      <c r="Z805" s="86"/>
      <c r="AA805" s="87"/>
    </row>
    <row r="806" spans="1:27" ht="15.75" customHeight="1">
      <c r="A806" s="63" t="s">
        <v>504</v>
      </c>
      <c r="B806" s="64" t="s">
        <v>177</v>
      </c>
      <c r="C806" s="65" t="s">
        <v>133</v>
      </c>
      <c r="D806" s="66" t="s">
        <v>134</v>
      </c>
      <c r="E806" s="67" t="s">
        <v>505</v>
      </c>
      <c r="F806" s="68"/>
      <c r="G806" s="69" t="s">
        <v>506</v>
      </c>
      <c r="H806" s="70" t="s">
        <v>1445</v>
      </c>
      <c r="I806" s="67" t="s">
        <v>145</v>
      </c>
      <c r="J806" s="286">
        <v>2000</v>
      </c>
      <c r="K806" s="72" t="s">
        <v>155</v>
      </c>
      <c r="L806" s="73">
        <v>1</v>
      </c>
      <c r="M806" s="74" t="s">
        <v>140</v>
      </c>
      <c r="N806" s="75"/>
      <c r="O806" s="76"/>
      <c r="P806" s="77" t="s">
        <v>141</v>
      </c>
      <c r="Q806" s="78">
        <f>IF(P806="U",R806/1.2,R806)</f>
        <v>400</v>
      </c>
      <c r="R806" s="79">
        <v>480</v>
      </c>
      <c r="S806" s="80"/>
      <c r="T806" s="81"/>
      <c r="U806" s="82">
        <f>T806*Q806</f>
        <v>0</v>
      </c>
      <c r="V806" s="83">
        <f>T806*R806</f>
        <v>0</v>
      </c>
      <c r="W806" s="58"/>
      <c r="X806" s="84"/>
      <c r="Y806" s="85"/>
      <c r="Z806" s="86"/>
      <c r="AA806" s="87"/>
    </row>
    <row r="807" spans="1:27" ht="15.75" customHeight="1">
      <c r="A807" s="63" t="s">
        <v>504</v>
      </c>
      <c r="B807" s="64" t="s">
        <v>177</v>
      </c>
      <c r="C807" s="65" t="s">
        <v>133</v>
      </c>
      <c r="D807" s="66" t="s">
        <v>134</v>
      </c>
      <c r="E807" s="67" t="s">
        <v>505</v>
      </c>
      <c r="F807" s="68"/>
      <c r="G807" s="69" t="s">
        <v>506</v>
      </c>
      <c r="H807" s="70" t="s">
        <v>1445</v>
      </c>
      <c r="I807" s="67" t="s">
        <v>145</v>
      </c>
      <c r="J807" s="286">
        <v>2006</v>
      </c>
      <c r="K807" s="72" t="s">
        <v>155</v>
      </c>
      <c r="L807" s="73">
        <v>2</v>
      </c>
      <c r="M807" s="74" t="s">
        <v>140</v>
      </c>
      <c r="N807" s="75"/>
      <c r="O807" s="76"/>
      <c r="P807" s="77" t="s">
        <v>141</v>
      </c>
      <c r="Q807" s="78">
        <f>IF(P807="U",R807/1.2,R807)</f>
        <v>375</v>
      </c>
      <c r="R807" s="79">
        <v>450</v>
      </c>
      <c r="S807" s="80"/>
      <c r="T807" s="81"/>
      <c r="U807" s="82">
        <f>T807*Q807</f>
        <v>0</v>
      </c>
      <c r="V807" s="83">
        <f>T807*R807</f>
        <v>0</v>
      </c>
      <c r="W807" s="58"/>
      <c r="X807" s="84"/>
      <c r="Y807" s="85"/>
      <c r="Z807" s="86"/>
      <c r="AA807" s="87"/>
    </row>
    <row r="808" spans="1:27" ht="15.75" customHeight="1">
      <c r="A808" s="63" t="s">
        <v>504</v>
      </c>
      <c r="B808" s="64" t="s">
        <v>177</v>
      </c>
      <c r="C808" s="65" t="s">
        <v>133</v>
      </c>
      <c r="D808" s="66" t="s">
        <v>134</v>
      </c>
      <c r="E808" s="67" t="s">
        <v>505</v>
      </c>
      <c r="F808" s="68"/>
      <c r="G808" s="69" t="s">
        <v>506</v>
      </c>
      <c r="H808" s="70" t="s">
        <v>956</v>
      </c>
      <c r="I808" s="67" t="s">
        <v>145</v>
      </c>
      <c r="J808" s="286">
        <v>1992</v>
      </c>
      <c r="K808" s="72" t="s">
        <v>155</v>
      </c>
      <c r="L808" s="73">
        <v>1</v>
      </c>
      <c r="M808" s="74" t="s">
        <v>140</v>
      </c>
      <c r="N808" s="75"/>
      <c r="O808" s="76"/>
      <c r="P808" s="77" t="s">
        <v>148</v>
      </c>
      <c r="Q808" s="78">
        <f>IF(P808="U",R808/1.2,R808)</f>
        <v>3900</v>
      </c>
      <c r="R808" s="79">
        <v>3900</v>
      </c>
      <c r="S808" s="80"/>
      <c r="T808" s="81"/>
      <c r="U808" s="82">
        <f>T808*Q808</f>
        <v>0</v>
      </c>
      <c r="V808" s="83">
        <f>T808*R808</f>
        <v>0</v>
      </c>
      <c r="W808" s="58"/>
      <c r="X808" s="84"/>
      <c r="Y808" s="85"/>
      <c r="Z808" s="86"/>
      <c r="AA808" s="87"/>
    </row>
    <row r="809" spans="1:27" ht="15.75" customHeight="1">
      <c r="A809" s="63" t="s">
        <v>504</v>
      </c>
      <c r="B809" s="64" t="s">
        <v>177</v>
      </c>
      <c r="C809" s="65" t="s">
        <v>133</v>
      </c>
      <c r="D809" s="66" t="s">
        <v>134</v>
      </c>
      <c r="E809" s="67" t="s">
        <v>505</v>
      </c>
      <c r="F809" s="68"/>
      <c r="G809" s="69" t="s">
        <v>1041</v>
      </c>
      <c r="H809" s="70" t="s">
        <v>1719</v>
      </c>
      <c r="I809" s="67" t="s">
        <v>145</v>
      </c>
      <c r="J809" s="286">
        <v>2022</v>
      </c>
      <c r="K809" s="72" t="s">
        <v>155</v>
      </c>
      <c r="L809" s="73">
        <v>1</v>
      </c>
      <c r="M809" s="74" t="s">
        <v>140</v>
      </c>
      <c r="N809" s="75"/>
      <c r="O809" s="76"/>
      <c r="P809" s="77" t="s">
        <v>148</v>
      </c>
      <c r="Q809" s="78">
        <f>IF(P809="U",R809/1.2,R809)</f>
        <v>130</v>
      </c>
      <c r="R809" s="79">
        <v>130</v>
      </c>
      <c r="S809" s="80"/>
      <c r="T809" s="81"/>
      <c r="U809" s="82">
        <f>T809*Q809</f>
        <v>0</v>
      </c>
      <c r="V809" s="83">
        <f>T809*R809</f>
        <v>0</v>
      </c>
      <c r="W809" s="58"/>
      <c r="X809" s="84"/>
      <c r="Y809" s="85"/>
      <c r="Z809" s="86"/>
      <c r="AA809" s="87"/>
    </row>
    <row r="810" spans="1:27" ht="15.75" customHeight="1">
      <c r="A810" s="63" t="s">
        <v>504</v>
      </c>
      <c r="B810" s="64" t="s">
        <v>177</v>
      </c>
      <c r="C810" s="65" t="s">
        <v>133</v>
      </c>
      <c r="D810" s="66" t="s">
        <v>134</v>
      </c>
      <c r="E810" s="67" t="s">
        <v>505</v>
      </c>
      <c r="F810" s="68"/>
      <c r="G810" s="69" t="s">
        <v>1041</v>
      </c>
      <c r="H810" s="70" t="s">
        <v>1193</v>
      </c>
      <c r="I810" s="67" t="s">
        <v>669</v>
      </c>
      <c r="J810" s="286">
        <v>2012</v>
      </c>
      <c r="K810" s="72" t="s">
        <v>155</v>
      </c>
      <c r="L810" s="73">
        <v>1</v>
      </c>
      <c r="M810" s="74" t="s">
        <v>140</v>
      </c>
      <c r="N810" s="75"/>
      <c r="O810" s="76"/>
      <c r="P810" s="97" t="s">
        <v>148</v>
      </c>
      <c r="Q810" s="78">
        <f>IF(P810="U",R810/1.2,R810)</f>
        <v>320</v>
      </c>
      <c r="R810" s="79">
        <v>320</v>
      </c>
      <c r="S810" s="80"/>
      <c r="T810" s="81"/>
      <c r="U810" s="82">
        <f>T810*Q810</f>
        <v>0</v>
      </c>
      <c r="V810" s="83">
        <f>T810*R810</f>
        <v>0</v>
      </c>
      <c r="W810" s="58"/>
      <c r="X810" s="84"/>
      <c r="Y810" s="85"/>
      <c r="Z810" s="86"/>
      <c r="AA810" s="87"/>
    </row>
    <row r="811" spans="1:27" ht="15.75" customHeight="1">
      <c r="A811" s="63" t="s">
        <v>504</v>
      </c>
      <c r="B811" s="64" t="s">
        <v>472</v>
      </c>
      <c r="C811" s="65" t="s">
        <v>133</v>
      </c>
      <c r="D811" s="66" t="s">
        <v>134</v>
      </c>
      <c r="E811" s="67" t="s">
        <v>505</v>
      </c>
      <c r="F811" s="68"/>
      <c r="G811" s="69" t="s">
        <v>1041</v>
      </c>
      <c r="H811" s="70" t="s">
        <v>1042</v>
      </c>
      <c r="I811" s="67" t="s">
        <v>138</v>
      </c>
      <c r="J811" s="286">
        <v>2022</v>
      </c>
      <c r="K811" s="72" t="s">
        <v>155</v>
      </c>
      <c r="L811" s="73">
        <v>3</v>
      </c>
      <c r="M811" s="74" t="s">
        <v>140</v>
      </c>
      <c r="N811" s="75"/>
      <c r="O811" s="76"/>
      <c r="P811" s="77" t="s">
        <v>141</v>
      </c>
      <c r="Q811" s="78">
        <f>IF(P811="U",R811/1.2,R811)</f>
        <v>129.16666666666669</v>
      </c>
      <c r="R811" s="79">
        <v>155</v>
      </c>
      <c r="S811" s="80"/>
      <c r="T811" s="81"/>
      <c r="U811" s="82">
        <f>T811*Q811</f>
        <v>0</v>
      </c>
      <c r="V811" s="83">
        <f>T811*R811</f>
        <v>0</v>
      </c>
      <c r="W811" s="58"/>
      <c r="X811" s="84"/>
      <c r="Y811" s="85"/>
      <c r="Z811" s="86"/>
      <c r="AA811" s="87"/>
    </row>
    <row r="812" spans="1:27" ht="15.75" customHeight="1">
      <c r="A812" s="63" t="s">
        <v>504</v>
      </c>
      <c r="B812" s="64" t="s">
        <v>472</v>
      </c>
      <c r="C812" s="65" t="s">
        <v>133</v>
      </c>
      <c r="D812" s="66" t="s">
        <v>134</v>
      </c>
      <c r="E812" s="67" t="s">
        <v>505</v>
      </c>
      <c r="F812" s="68"/>
      <c r="G812" s="69" t="s">
        <v>1041</v>
      </c>
      <c r="H812" s="70" t="s">
        <v>1042</v>
      </c>
      <c r="I812" s="67" t="s">
        <v>138</v>
      </c>
      <c r="J812" s="286">
        <v>2022</v>
      </c>
      <c r="K812" s="72" t="s">
        <v>155</v>
      </c>
      <c r="L812" s="73">
        <v>3</v>
      </c>
      <c r="M812" s="74" t="s">
        <v>140</v>
      </c>
      <c r="N812" s="75"/>
      <c r="O812" s="76"/>
      <c r="P812" s="77" t="s">
        <v>141</v>
      </c>
      <c r="Q812" s="78">
        <f>IF(P812="U",R812/1.2,R812)</f>
        <v>129.16666666666669</v>
      </c>
      <c r="R812" s="79">
        <v>155</v>
      </c>
      <c r="S812" s="80"/>
      <c r="T812" s="81"/>
      <c r="U812" s="82">
        <f>T812*Q812</f>
        <v>0</v>
      </c>
      <c r="V812" s="83">
        <f>T812*R812</f>
        <v>0</v>
      </c>
      <c r="W812" s="58"/>
      <c r="X812" s="84"/>
      <c r="Y812" s="85"/>
      <c r="Z812" s="86"/>
      <c r="AA812" s="87"/>
    </row>
    <row r="813" spans="1:27" ht="15.75" customHeight="1">
      <c r="A813" s="63" t="s">
        <v>504</v>
      </c>
      <c r="B813" s="64" t="s">
        <v>177</v>
      </c>
      <c r="C813" s="65" t="s">
        <v>133</v>
      </c>
      <c r="D813" s="66" t="s">
        <v>134</v>
      </c>
      <c r="E813" s="67" t="s">
        <v>505</v>
      </c>
      <c r="F813" s="68"/>
      <c r="G813" s="69" t="s">
        <v>1191</v>
      </c>
      <c r="H813" s="70" t="s">
        <v>1192</v>
      </c>
      <c r="I813" s="67" t="s">
        <v>145</v>
      </c>
      <c r="J813" s="286">
        <v>2012</v>
      </c>
      <c r="K813" s="72" t="s">
        <v>155</v>
      </c>
      <c r="L813" s="73">
        <v>2</v>
      </c>
      <c r="M813" s="74" t="s">
        <v>140</v>
      </c>
      <c r="N813" s="75"/>
      <c r="O813" s="76"/>
      <c r="P813" s="77" t="s">
        <v>148</v>
      </c>
      <c r="Q813" s="78">
        <f>IF(P813="U",R813/1.2,R813)</f>
        <v>160</v>
      </c>
      <c r="R813" s="79">
        <v>160</v>
      </c>
      <c r="S813" s="80"/>
      <c r="T813" s="81"/>
      <c r="U813" s="82">
        <f>T813*Q813</f>
        <v>0</v>
      </c>
      <c r="V813" s="83">
        <f>T813*R813</f>
        <v>0</v>
      </c>
      <c r="W813" s="58"/>
      <c r="X813" s="84"/>
      <c r="Y813" s="85"/>
      <c r="Z813" s="86"/>
      <c r="AA813" s="87"/>
    </row>
    <row r="814" spans="1:27" ht="15.75" customHeight="1">
      <c r="A814" s="63" t="s">
        <v>504</v>
      </c>
      <c r="B814" s="64" t="s">
        <v>177</v>
      </c>
      <c r="C814" s="65" t="s">
        <v>133</v>
      </c>
      <c r="D814" s="66" t="s">
        <v>134</v>
      </c>
      <c r="E814" s="67" t="s">
        <v>505</v>
      </c>
      <c r="F814" s="68"/>
      <c r="G814" s="69" t="s">
        <v>1060</v>
      </c>
      <c r="H814" s="70" t="s">
        <v>1061</v>
      </c>
      <c r="I814" s="67" t="s">
        <v>145</v>
      </c>
      <c r="J814" s="286">
        <v>2010</v>
      </c>
      <c r="K814" s="72" t="s">
        <v>155</v>
      </c>
      <c r="L814" s="73">
        <v>1</v>
      </c>
      <c r="M814" s="74" t="s">
        <v>140</v>
      </c>
      <c r="N814" s="75"/>
      <c r="O814" s="76"/>
      <c r="P814" s="97" t="s">
        <v>148</v>
      </c>
      <c r="Q814" s="78">
        <f>IF(P814="U",R814/1.2,R814)</f>
        <v>150</v>
      </c>
      <c r="R814" s="79">
        <v>150</v>
      </c>
      <c r="S814" s="80"/>
      <c r="T814" s="81"/>
      <c r="U814" s="82">
        <f>T814*Q814</f>
        <v>0</v>
      </c>
      <c r="V814" s="83">
        <f>T814*R814</f>
        <v>0</v>
      </c>
      <c r="W814" s="58"/>
      <c r="X814" s="84"/>
      <c r="Y814" s="85"/>
      <c r="Z814" s="86"/>
      <c r="AA814" s="87"/>
    </row>
    <row r="815" spans="1:27" ht="15.75" customHeight="1">
      <c r="A815" s="63" t="s">
        <v>504</v>
      </c>
      <c r="B815" s="64" t="s">
        <v>472</v>
      </c>
      <c r="C815" s="65" t="s">
        <v>133</v>
      </c>
      <c r="D815" s="66" t="s">
        <v>134</v>
      </c>
      <c r="E815" s="67" t="s">
        <v>505</v>
      </c>
      <c r="F815" s="68"/>
      <c r="G815" s="69" t="s">
        <v>667</v>
      </c>
      <c r="H815" s="70" t="s">
        <v>668</v>
      </c>
      <c r="I815" s="67" t="s">
        <v>669</v>
      </c>
      <c r="J815" s="286">
        <v>2020</v>
      </c>
      <c r="K815" s="72" t="s">
        <v>155</v>
      </c>
      <c r="L815" s="73">
        <v>1</v>
      </c>
      <c r="M815" s="74" t="s">
        <v>140</v>
      </c>
      <c r="N815" s="75"/>
      <c r="O815" s="76"/>
      <c r="P815" s="97" t="s">
        <v>148</v>
      </c>
      <c r="Q815" s="78">
        <f>IF(P815="U",R815/1.2,R815)</f>
        <v>420</v>
      </c>
      <c r="R815" s="79">
        <v>420</v>
      </c>
      <c r="S815" s="80"/>
      <c r="T815" s="81"/>
      <c r="U815" s="82">
        <f>T815*Q815</f>
        <v>0</v>
      </c>
      <c r="V815" s="83">
        <f>T815*R815</f>
        <v>0</v>
      </c>
      <c r="W815" s="58"/>
      <c r="X815" s="84"/>
      <c r="Y815" s="85"/>
      <c r="Z815" s="86"/>
      <c r="AA815" s="87"/>
    </row>
    <row r="816" spans="1:27" ht="15.75" customHeight="1">
      <c r="A816" s="63" t="s">
        <v>504</v>
      </c>
      <c r="B816" s="64" t="s">
        <v>177</v>
      </c>
      <c r="C816" s="65" t="s">
        <v>133</v>
      </c>
      <c r="D816" s="66" t="s">
        <v>134</v>
      </c>
      <c r="E816" s="67" t="s">
        <v>505</v>
      </c>
      <c r="F816" s="68"/>
      <c r="G816" s="69" t="s">
        <v>667</v>
      </c>
      <c r="H816" s="70" t="s">
        <v>851</v>
      </c>
      <c r="I816" s="67" t="s">
        <v>669</v>
      </c>
      <c r="J816" s="286">
        <v>2022</v>
      </c>
      <c r="K816" s="72" t="s">
        <v>155</v>
      </c>
      <c r="L816" s="73">
        <v>4</v>
      </c>
      <c r="M816" s="74" t="s">
        <v>140</v>
      </c>
      <c r="N816" s="75"/>
      <c r="O816" s="76"/>
      <c r="P816" s="97" t="s">
        <v>141</v>
      </c>
      <c r="Q816" s="78">
        <f>IF(P816="U",R816/1.2,R816)</f>
        <v>150</v>
      </c>
      <c r="R816" s="79">
        <v>180</v>
      </c>
      <c r="S816" s="80"/>
      <c r="T816" s="81"/>
      <c r="U816" s="82">
        <f>T816*Q816</f>
        <v>0</v>
      </c>
      <c r="V816" s="83">
        <f>T816*R816</f>
        <v>0</v>
      </c>
      <c r="W816" s="58"/>
      <c r="X816" s="84"/>
      <c r="Y816" s="85"/>
      <c r="Z816" s="86"/>
      <c r="AA816" s="87"/>
    </row>
    <row r="817" spans="1:27" ht="15.75" customHeight="1">
      <c r="A817" s="63" t="s">
        <v>504</v>
      </c>
      <c r="B817" s="64" t="s">
        <v>472</v>
      </c>
      <c r="C817" s="65" t="s">
        <v>133</v>
      </c>
      <c r="D817" s="66" t="s">
        <v>134</v>
      </c>
      <c r="E817" s="67" t="s">
        <v>505</v>
      </c>
      <c r="F817" s="68"/>
      <c r="G817" s="69" t="s">
        <v>832</v>
      </c>
      <c r="H817" s="70" t="s">
        <v>1503</v>
      </c>
      <c r="I817" s="67" t="s">
        <v>145</v>
      </c>
      <c r="J817" s="71" t="s">
        <v>322</v>
      </c>
      <c r="K817" s="72" t="s">
        <v>155</v>
      </c>
      <c r="L817" s="73">
        <v>6</v>
      </c>
      <c r="M817" s="74" t="s">
        <v>140</v>
      </c>
      <c r="N817" s="75"/>
      <c r="O817" s="76"/>
      <c r="P817" s="77" t="s">
        <v>141</v>
      </c>
      <c r="Q817" s="78">
        <f>IF(P817="U",R817/1.2,R817)</f>
        <v>308.33333333333337</v>
      </c>
      <c r="R817" s="79">
        <v>370</v>
      </c>
      <c r="S817" s="80"/>
      <c r="T817" s="81"/>
      <c r="U817" s="82">
        <f>T817*Q817</f>
        <v>0</v>
      </c>
      <c r="V817" s="83">
        <f>T817*R817</f>
        <v>0</v>
      </c>
      <c r="W817" s="58"/>
      <c r="X817" s="84"/>
      <c r="Y817" s="85"/>
      <c r="Z817" s="86"/>
      <c r="AA817" s="87"/>
    </row>
    <row r="818" spans="1:27" ht="15.75" customHeight="1">
      <c r="A818" s="63" t="s">
        <v>504</v>
      </c>
      <c r="B818" s="64" t="s">
        <v>177</v>
      </c>
      <c r="C818" s="65" t="s">
        <v>133</v>
      </c>
      <c r="D818" s="66" t="s">
        <v>134</v>
      </c>
      <c r="E818" s="67" t="s">
        <v>505</v>
      </c>
      <c r="F818" s="68"/>
      <c r="G818" s="69" t="s">
        <v>832</v>
      </c>
      <c r="H818" s="70" t="s">
        <v>833</v>
      </c>
      <c r="I818" s="67" t="s">
        <v>145</v>
      </c>
      <c r="J818" s="286">
        <v>2011</v>
      </c>
      <c r="K818" s="72" t="s">
        <v>155</v>
      </c>
      <c r="L818" s="73">
        <v>3</v>
      </c>
      <c r="M818" s="74" t="s">
        <v>140</v>
      </c>
      <c r="N818" s="75"/>
      <c r="O818" s="76"/>
      <c r="P818" s="77" t="s">
        <v>141</v>
      </c>
      <c r="Q818" s="78">
        <f>IF(P818="U",R818/1.2,R818)</f>
        <v>300</v>
      </c>
      <c r="R818" s="79">
        <v>360</v>
      </c>
      <c r="S818" s="80"/>
      <c r="T818" s="81"/>
      <c r="U818" s="82">
        <f>T818*Q818</f>
        <v>0</v>
      </c>
      <c r="V818" s="83">
        <f>T818*R818</f>
        <v>0</v>
      </c>
      <c r="W818" s="58"/>
      <c r="X818" s="84"/>
      <c r="Y818" s="85"/>
      <c r="Z818" s="86"/>
      <c r="AA818" s="87"/>
    </row>
    <row r="819" spans="1:27" ht="15.75" customHeight="1">
      <c r="A819" s="63" t="s">
        <v>504</v>
      </c>
      <c r="B819" s="64" t="s">
        <v>177</v>
      </c>
      <c r="C819" s="65" t="s">
        <v>133</v>
      </c>
      <c r="D819" s="66" t="s">
        <v>134</v>
      </c>
      <c r="E819" s="67" t="s">
        <v>505</v>
      </c>
      <c r="F819" s="68"/>
      <c r="G819" s="69" t="s">
        <v>832</v>
      </c>
      <c r="H819" s="70" t="s">
        <v>833</v>
      </c>
      <c r="I819" s="67" t="s">
        <v>145</v>
      </c>
      <c r="J819" s="286">
        <v>2013</v>
      </c>
      <c r="K819" s="72" t="s">
        <v>155</v>
      </c>
      <c r="L819" s="73">
        <v>14</v>
      </c>
      <c r="M819" s="74" t="s">
        <v>140</v>
      </c>
      <c r="N819" s="75"/>
      <c r="O819" s="76"/>
      <c r="P819" s="97" t="s">
        <v>141</v>
      </c>
      <c r="Q819" s="78">
        <f>IF(P819="U",R819/1.2,R819)</f>
        <v>312.5</v>
      </c>
      <c r="R819" s="79">
        <v>375</v>
      </c>
      <c r="S819" s="80"/>
      <c r="T819" s="81"/>
      <c r="U819" s="82">
        <f>T819*Q819</f>
        <v>0</v>
      </c>
      <c r="V819" s="83">
        <f>T819*R819</f>
        <v>0</v>
      </c>
      <c r="W819" s="58"/>
      <c r="X819" s="84"/>
      <c r="Y819" s="85"/>
      <c r="Z819" s="86"/>
      <c r="AA819" s="87"/>
    </row>
    <row r="820" spans="1:27" ht="15.75" customHeight="1">
      <c r="A820" s="63" t="s">
        <v>504</v>
      </c>
      <c r="B820" s="64" t="s">
        <v>177</v>
      </c>
      <c r="C820" s="65" t="s">
        <v>133</v>
      </c>
      <c r="D820" s="66" t="s">
        <v>134</v>
      </c>
      <c r="E820" s="67" t="s">
        <v>505</v>
      </c>
      <c r="F820" s="68"/>
      <c r="G820" s="69" t="s">
        <v>832</v>
      </c>
      <c r="H820" s="70" t="s">
        <v>850</v>
      </c>
      <c r="I820" s="67" t="s">
        <v>145</v>
      </c>
      <c r="J820" s="71" t="s">
        <v>322</v>
      </c>
      <c r="K820" s="72" t="s">
        <v>155</v>
      </c>
      <c r="L820" s="73">
        <v>5</v>
      </c>
      <c r="M820" s="74" t="s">
        <v>140</v>
      </c>
      <c r="N820" s="75"/>
      <c r="O820" s="76"/>
      <c r="P820" s="77" t="s">
        <v>141</v>
      </c>
      <c r="Q820" s="78">
        <f>IF(P820="U",R820/1.2,R820)</f>
        <v>216.66666666666669</v>
      </c>
      <c r="R820" s="79">
        <v>260</v>
      </c>
      <c r="S820" s="80"/>
      <c r="T820" s="81"/>
      <c r="U820" s="82">
        <f>T820*Q820</f>
        <v>0</v>
      </c>
      <c r="V820" s="83">
        <f>T820*R820</f>
        <v>0</v>
      </c>
      <c r="W820" s="58"/>
      <c r="X820" s="84"/>
      <c r="Y820" s="85"/>
      <c r="Z820" s="86"/>
      <c r="AA820" s="87"/>
    </row>
    <row r="821" spans="1:27" ht="15.75" customHeight="1">
      <c r="A821" s="63" t="s">
        <v>504</v>
      </c>
      <c r="B821" s="64" t="s">
        <v>177</v>
      </c>
      <c r="C821" s="65" t="s">
        <v>133</v>
      </c>
      <c r="D821" s="66" t="s">
        <v>134</v>
      </c>
      <c r="E821" s="67" t="s">
        <v>505</v>
      </c>
      <c r="F821" s="68"/>
      <c r="G821" s="69" t="s">
        <v>779</v>
      </c>
      <c r="H821" s="70" t="s">
        <v>780</v>
      </c>
      <c r="I821" s="67" t="s">
        <v>263</v>
      </c>
      <c r="J821" s="286">
        <v>2018</v>
      </c>
      <c r="K821" s="72" t="s">
        <v>146</v>
      </c>
      <c r="L821" s="73">
        <v>1</v>
      </c>
      <c r="M821" s="74" t="s">
        <v>140</v>
      </c>
      <c r="N821" s="75"/>
      <c r="O821" s="76"/>
      <c r="P821" s="77" t="s">
        <v>141</v>
      </c>
      <c r="Q821" s="78">
        <f>IF(P821="U",R821/1.2,R821)</f>
        <v>275</v>
      </c>
      <c r="R821" s="79">
        <v>330</v>
      </c>
      <c r="S821" s="80"/>
      <c r="T821" s="81"/>
      <c r="U821" s="82">
        <f>T821*Q821</f>
        <v>0</v>
      </c>
      <c r="V821" s="83">
        <f>T821*R821</f>
        <v>0</v>
      </c>
      <c r="W821" s="58"/>
      <c r="X821" s="84"/>
      <c r="Y821" s="85"/>
      <c r="Z821" s="86"/>
      <c r="AA821" s="87"/>
    </row>
    <row r="822" spans="1:27" ht="15.75" customHeight="1">
      <c r="A822" s="63" t="s">
        <v>504</v>
      </c>
      <c r="B822" s="64" t="s">
        <v>177</v>
      </c>
      <c r="C822" s="65" t="s">
        <v>133</v>
      </c>
      <c r="D822" s="66" t="s">
        <v>134</v>
      </c>
      <c r="E822" s="67" t="s">
        <v>505</v>
      </c>
      <c r="F822" s="68"/>
      <c r="G822" s="69" t="s">
        <v>779</v>
      </c>
      <c r="H822" s="70" t="s">
        <v>780</v>
      </c>
      <c r="I822" s="67" t="s">
        <v>263</v>
      </c>
      <c r="J822" s="286">
        <v>2019</v>
      </c>
      <c r="K822" s="72" t="s">
        <v>139</v>
      </c>
      <c r="L822" s="73">
        <v>5</v>
      </c>
      <c r="M822" s="74" t="s">
        <v>140</v>
      </c>
      <c r="N822" s="75"/>
      <c r="O822" s="76"/>
      <c r="P822" s="77" t="s">
        <v>141</v>
      </c>
      <c r="Q822" s="78">
        <f>IF(P822="U",R822/1.2,R822)</f>
        <v>116.66666666666667</v>
      </c>
      <c r="R822" s="79">
        <v>140</v>
      </c>
      <c r="S822" s="80"/>
      <c r="T822" s="81"/>
      <c r="U822" s="82">
        <f>T822*Q822</f>
        <v>0</v>
      </c>
      <c r="V822" s="83">
        <f>T822*R822</f>
        <v>0</v>
      </c>
      <c r="W822" s="58"/>
      <c r="X822" s="84"/>
      <c r="Y822" s="85"/>
      <c r="Z822" s="86"/>
      <c r="AA822" s="87"/>
    </row>
    <row r="823" spans="1:27" ht="15.75" customHeight="1">
      <c r="A823" s="63" t="s">
        <v>504</v>
      </c>
      <c r="B823" s="64" t="s">
        <v>177</v>
      </c>
      <c r="C823" s="65" t="s">
        <v>133</v>
      </c>
      <c r="D823" s="66" t="s">
        <v>134</v>
      </c>
      <c r="E823" s="67" t="s">
        <v>505</v>
      </c>
      <c r="F823" s="68"/>
      <c r="G823" s="69" t="s">
        <v>779</v>
      </c>
      <c r="H823" s="70" t="s">
        <v>780</v>
      </c>
      <c r="I823" s="67" t="s">
        <v>263</v>
      </c>
      <c r="J823" s="286">
        <v>2021</v>
      </c>
      <c r="K823" s="72" t="s">
        <v>155</v>
      </c>
      <c r="L823" s="73">
        <v>4</v>
      </c>
      <c r="M823" s="74" t="s">
        <v>140</v>
      </c>
      <c r="N823" s="75"/>
      <c r="O823" s="76"/>
      <c r="P823" s="77" t="s">
        <v>141</v>
      </c>
      <c r="Q823" s="78">
        <f>IF(P823="U",R823/1.2,R823)</f>
        <v>54.166666666666671</v>
      </c>
      <c r="R823" s="79">
        <v>65</v>
      </c>
      <c r="S823" s="80"/>
      <c r="T823" s="81"/>
      <c r="U823" s="82">
        <f>T823*Q823</f>
        <v>0</v>
      </c>
      <c r="V823" s="83">
        <f>T823*R823</f>
        <v>0</v>
      </c>
      <c r="W823" s="58"/>
      <c r="X823" s="84"/>
      <c r="Y823" s="85"/>
      <c r="Z823" s="86"/>
      <c r="AA823" s="87"/>
    </row>
    <row r="824" spans="1:27" ht="15.75" customHeight="1">
      <c r="A824" s="63" t="s">
        <v>504</v>
      </c>
      <c r="B824" s="64" t="s">
        <v>177</v>
      </c>
      <c r="C824" s="65" t="s">
        <v>133</v>
      </c>
      <c r="D824" s="66" t="s">
        <v>134</v>
      </c>
      <c r="E824" s="67" t="s">
        <v>505</v>
      </c>
      <c r="F824" s="68"/>
      <c r="G824" s="69" t="s">
        <v>779</v>
      </c>
      <c r="H824" s="70" t="s">
        <v>780</v>
      </c>
      <c r="I824" s="67" t="s">
        <v>263</v>
      </c>
      <c r="J824" s="286">
        <v>2022</v>
      </c>
      <c r="K824" s="72" t="s">
        <v>155</v>
      </c>
      <c r="L824" s="73">
        <v>24</v>
      </c>
      <c r="M824" s="74" t="s">
        <v>140</v>
      </c>
      <c r="N824" s="75"/>
      <c r="O824" s="76"/>
      <c r="P824" s="97" t="s">
        <v>141</v>
      </c>
      <c r="Q824" s="78">
        <f>IF(P824="U",R824/1.2,R824)</f>
        <v>54.166666666666671</v>
      </c>
      <c r="R824" s="79">
        <v>65</v>
      </c>
      <c r="S824" s="80"/>
      <c r="T824" s="81"/>
      <c r="U824" s="82">
        <f>T824*Q824</f>
        <v>0</v>
      </c>
      <c r="V824" s="83">
        <f>T824*R824</f>
        <v>0</v>
      </c>
      <c r="W824" s="58"/>
      <c r="X824" s="84"/>
      <c r="Y824" s="85"/>
      <c r="Z824" s="86"/>
      <c r="AA824" s="87"/>
    </row>
    <row r="825" spans="1:27" ht="15.75" customHeight="1">
      <c r="A825" s="63" t="s">
        <v>504</v>
      </c>
      <c r="B825" s="64" t="s">
        <v>177</v>
      </c>
      <c r="C825" s="65" t="s">
        <v>133</v>
      </c>
      <c r="D825" s="66" t="s">
        <v>134</v>
      </c>
      <c r="E825" s="67" t="s">
        <v>505</v>
      </c>
      <c r="F825" s="68"/>
      <c r="G825" s="69" t="s">
        <v>779</v>
      </c>
      <c r="H825" s="70" t="s">
        <v>780</v>
      </c>
      <c r="I825" s="67" t="s">
        <v>263</v>
      </c>
      <c r="J825" s="71" t="s">
        <v>322</v>
      </c>
      <c r="K825" s="72" t="s">
        <v>139</v>
      </c>
      <c r="L825" s="73">
        <v>1</v>
      </c>
      <c r="M825" s="74" t="s">
        <v>140</v>
      </c>
      <c r="N825" s="75"/>
      <c r="O825" s="76"/>
      <c r="P825" s="97" t="s">
        <v>141</v>
      </c>
      <c r="Q825" s="78">
        <f>IF(P825="U",R825/1.2,R825)</f>
        <v>116.66666666666667</v>
      </c>
      <c r="R825" s="79">
        <v>140</v>
      </c>
      <c r="S825" s="80"/>
      <c r="T825" s="81"/>
      <c r="U825" s="82">
        <f>T825*Q825</f>
        <v>0</v>
      </c>
      <c r="V825" s="83">
        <f>T825*R825</f>
        <v>0</v>
      </c>
      <c r="W825" s="58"/>
      <c r="X825" s="84"/>
      <c r="Y825" s="85"/>
      <c r="Z825" s="86"/>
      <c r="AA825" s="87"/>
    </row>
    <row r="826" spans="1:27" ht="15.75" customHeight="1">
      <c r="A826" s="63" t="s">
        <v>504</v>
      </c>
      <c r="B826" s="64" t="s">
        <v>177</v>
      </c>
      <c r="C826" s="65" t="s">
        <v>133</v>
      </c>
      <c r="D826" s="66" t="s">
        <v>134</v>
      </c>
      <c r="E826" s="67" t="s">
        <v>505</v>
      </c>
      <c r="F826" s="68"/>
      <c r="G826" s="69" t="s">
        <v>779</v>
      </c>
      <c r="H826" s="70" t="s">
        <v>1040</v>
      </c>
      <c r="I826" s="67" t="s">
        <v>263</v>
      </c>
      <c r="J826" s="286">
        <v>2016</v>
      </c>
      <c r="K826" s="72" t="s">
        <v>155</v>
      </c>
      <c r="L826" s="73">
        <v>15</v>
      </c>
      <c r="M826" s="74" t="s">
        <v>140</v>
      </c>
      <c r="N826" s="75"/>
      <c r="O826" s="76"/>
      <c r="P826" s="77" t="s">
        <v>141</v>
      </c>
      <c r="Q826" s="78">
        <f>IF(P826="U",R826/1.2,R826)</f>
        <v>133.33333333333334</v>
      </c>
      <c r="R826" s="79">
        <v>160</v>
      </c>
      <c r="S826" s="80"/>
      <c r="T826" s="81"/>
      <c r="U826" s="82">
        <f>T826*Q826</f>
        <v>0</v>
      </c>
      <c r="V826" s="83">
        <f>T826*R826</f>
        <v>0</v>
      </c>
      <c r="W826" s="58"/>
      <c r="X826" s="84"/>
      <c r="Y826" s="85"/>
      <c r="Z826" s="86"/>
      <c r="AA826" s="87"/>
    </row>
    <row r="827" spans="1:27" ht="15.75" customHeight="1">
      <c r="A827" s="63" t="s">
        <v>504</v>
      </c>
      <c r="B827" s="64" t="s">
        <v>177</v>
      </c>
      <c r="C827" s="65" t="s">
        <v>133</v>
      </c>
      <c r="D827" s="66" t="s">
        <v>134</v>
      </c>
      <c r="E827" s="67" t="s">
        <v>505</v>
      </c>
      <c r="F827" s="68"/>
      <c r="G827" s="69" t="s">
        <v>779</v>
      </c>
      <c r="H827" s="70" t="s">
        <v>818</v>
      </c>
      <c r="I827" s="67" t="s">
        <v>263</v>
      </c>
      <c r="J827" s="286">
        <v>2021</v>
      </c>
      <c r="K827" s="72" t="s">
        <v>155</v>
      </c>
      <c r="L827" s="73">
        <v>24</v>
      </c>
      <c r="M827" s="74" t="s">
        <v>140</v>
      </c>
      <c r="N827" s="75"/>
      <c r="O827" s="76"/>
      <c r="P827" s="97" t="s">
        <v>141</v>
      </c>
      <c r="Q827" s="78">
        <f>IF(P827="U",R827/1.2,R827)</f>
        <v>61.666666666666671</v>
      </c>
      <c r="R827" s="79">
        <v>74</v>
      </c>
      <c r="S827" s="80"/>
      <c r="T827" s="81"/>
      <c r="U827" s="82">
        <f>T827*Q827</f>
        <v>0</v>
      </c>
      <c r="V827" s="83">
        <f>T827*R827</f>
        <v>0</v>
      </c>
      <c r="W827" s="58"/>
      <c r="X827" s="84"/>
      <c r="Y827" s="85"/>
      <c r="Z827" s="86"/>
      <c r="AA827" s="87"/>
    </row>
    <row r="828" spans="1:27" ht="15.75" customHeight="1">
      <c r="A828" s="63" t="s">
        <v>504</v>
      </c>
      <c r="B828" s="64" t="s">
        <v>177</v>
      </c>
      <c r="C828" s="65" t="s">
        <v>133</v>
      </c>
      <c r="D828" s="66" t="s">
        <v>134</v>
      </c>
      <c r="E828" s="67" t="s">
        <v>505</v>
      </c>
      <c r="F828" s="68"/>
      <c r="G828" s="69" t="s">
        <v>779</v>
      </c>
      <c r="H828" s="70" t="s">
        <v>818</v>
      </c>
      <c r="I828" s="67" t="s">
        <v>263</v>
      </c>
      <c r="J828" s="71" t="s">
        <v>322</v>
      </c>
      <c r="K828" s="72" t="s">
        <v>155</v>
      </c>
      <c r="L828" s="73">
        <v>24</v>
      </c>
      <c r="M828" s="74" t="s">
        <v>140</v>
      </c>
      <c r="N828" s="75"/>
      <c r="O828" s="76"/>
      <c r="P828" s="97" t="s">
        <v>141</v>
      </c>
      <c r="Q828" s="78">
        <f>IF(P828="U",R828/1.2,R828)</f>
        <v>61.666666666666671</v>
      </c>
      <c r="R828" s="79">
        <v>74</v>
      </c>
      <c r="S828" s="80"/>
      <c r="T828" s="81"/>
      <c r="U828" s="82">
        <f>T828*Q828</f>
        <v>0</v>
      </c>
      <c r="V828" s="83">
        <f>T828*R828</f>
        <v>0</v>
      </c>
      <c r="W828" s="58"/>
      <c r="X828" s="84"/>
      <c r="Y828" s="85"/>
      <c r="Z828" s="86"/>
      <c r="AA828" s="87"/>
    </row>
    <row r="829" spans="1:27" ht="15.75" customHeight="1">
      <c r="A829" s="63" t="s">
        <v>504</v>
      </c>
      <c r="B829" s="64" t="s">
        <v>472</v>
      </c>
      <c r="C829" s="65" t="s">
        <v>133</v>
      </c>
      <c r="D829" s="66" t="s">
        <v>134</v>
      </c>
      <c r="E829" s="67" t="s">
        <v>505</v>
      </c>
      <c r="F829" s="68"/>
      <c r="G829" s="69" t="s">
        <v>779</v>
      </c>
      <c r="H829" s="70" t="s">
        <v>821</v>
      </c>
      <c r="I829" s="67" t="s">
        <v>145</v>
      </c>
      <c r="J829" s="286">
        <v>2021</v>
      </c>
      <c r="K829" s="72" t="s">
        <v>155</v>
      </c>
      <c r="L829" s="73">
        <v>5</v>
      </c>
      <c r="M829" s="74" t="s">
        <v>140</v>
      </c>
      <c r="N829" s="75"/>
      <c r="O829" s="76"/>
      <c r="P829" s="97" t="s">
        <v>141</v>
      </c>
      <c r="Q829" s="78">
        <f>IF(P829="U",R829/1.2,R829)</f>
        <v>91.666666666666671</v>
      </c>
      <c r="R829" s="79">
        <v>110</v>
      </c>
      <c r="S829" s="80"/>
      <c r="T829" s="81"/>
      <c r="U829" s="82">
        <f>T829*Q829</f>
        <v>0</v>
      </c>
      <c r="V829" s="83">
        <f>T829*R829</f>
        <v>0</v>
      </c>
      <c r="W829" s="58"/>
      <c r="X829" s="84"/>
      <c r="Y829" s="85"/>
      <c r="Z829" s="86"/>
      <c r="AA829" s="87"/>
    </row>
    <row r="830" spans="1:27" ht="15.75" customHeight="1">
      <c r="A830" s="63" t="s">
        <v>504</v>
      </c>
      <c r="B830" s="64" t="s">
        <v>177</v>
      </c>
      <c r="C830" s="65" t="s">
        <v>133</v>
      </c>
      <c r="D830" s="66" t="s">
        <v>134</v>
      </c>
      <c r="E830" s="67" t="s">
        <v>505</v>
      </c>
      <c r="F830" s="68"/>
      <c r="G830" s="69" t="s">
        <v>779</v>
      </c>
      <c r="H830" s="70" t="s">
        <v>819</v>
      </c>
      <c r="I830" s="67" t="s">
        <v>263</v>
      </c>
      <c r="J830" s="286">
        <v>2017</v>
      </c>
      <c r="K830" s="72" t="s">
        <v>155</v>
      </c>
      <c r="L830" s="73">
        <v>7</v>
      </c>
      <c r="M830" s="74" t="s">
        <v>140</v>
      </c>
      <c r="N830" s="75"/>
      <c r="O830" s="76"/>
      <c r="P830" s="77" t="s">
        <v>141</v>
      </c>
      <c r="Q830" s="78">
        <f>IF(P830="U",R830/1.2,R830)</f>
        <v>87.5</v>
      </c>
      <c r="R830" s="79">
        <v>105</v>
      </c>
      <c r="S830" s="80"/>
      <c r="T830" s="81"/>
      <c r="U830" s="82">
        <f>T830*Q830</f>
        <v>0</v>
      </c>
      <c r="V830" s="83">
        <f>T830*R830</f>
        <v>0</v>
      </c>
      <c r="W830" s="58"/>
      <c r="X830" s="84"/>
      <c r="Y830" s="85"/>
      <c r="Z830" s="86"/>
      <c r="AA830" s="87"/>
    </row>
    <row r="831" spans="1:27" ht="15.75" customHeight="1">
      <c r="A831" s="63" t="s">
        <v>504</v>
      </c>
      <c r="B831" s="64" t="s">
        <v>177</v>
      </c>
      <c r="C831" s="65" t="s">
        <v>133</v>
      </c>
      <c r="D831" s="66" t="s">
        <v>134</v>
      </c>
      <c r="E831" s="67" t="s">
        <v>505</v>
      </c>
      <c r="F831" s="68"/>
      <c r="G831" s="69" t="s">
        <v>779</v>
      </c>
      <c r="H831" s="70" t="s">
        <v>819</v>
      </c>
      <c r="I831" s="67" t="s">
        <v>263</v>
      </c>
      <c r="J831" s="286">
        <v>2018</v>
      </c>
      <c r="K831" s="72" t="s">
        <v>155</v>
      </c>
      <c r="L831" s="73">
        <v>24</v>
      </c>
      <c r="M831" s="74" t="s">
        <v>140</v>
      </c>
      <c r="N831" s="75"/>
      <c r="O831" s="76"/>
      <c r="P831" s="97" t="s">
        <v>141</v>
      </c>
      <c r="Q831" s="78">
        <f>IF(P831="U",R831/1.2,R831)</f>
        <v>87.5</v>
      </c>
      <c r="R831" s="79">
        <v>105</v>
      </c>
      <c r="S831" s="80"/>
      <c r="T831" s="81"/>
      <c r="U831" s="82">
        <f>T831*Q831</f>
        <v>0</v>
      </c>
      <c r="V831" s="83">
        <f>T831*R831</f>
        <v>0</v>
      </c>
      <c r="W831" s="58"/>
      <c r="X831" s="84"/>
      <c r="Y831" s="85"/>
      <c r="Z831" s="86"/>
      <c r="AA831" s="87"/>
    </row>
    <row r="832" spans="1:27" ht="15.75" customHeight="1">
      <c r="A832" s="63" t="s">
        <v>504</v>
      </c>
      <c r="B832" s="64" t="s">
        <v>177</v>
      </c>
      <c r="C832" s="65" t="s">
        <v>133</v>
      </c>
      <c r="D832" s="66" t="s">
        <v>134</v>
      </c>
      <c r="E832" s="67" t="s">
        <v>505</v>
      </c>
      <c r="F832" s="68"/>
      <c r="G832" s="69" t="s">
        <v>779</v>
      </c>
      <c r="H832" s="70" t="s">
        <v>820</v>
      </c>
      <c r="I832" s="67" t="s">
        <v>263</v>
      </c>
      <c r="J832" s="286">
        <v>2016</v>
      </c>
      <c r="K832" s="72" t="s">
        <v>155</v>
      </c>
      <c r="L832" s="73">
        <v>15</v>
      </c>
      <c r="M832" s="74" t="s">
        <v>140</v>
      </c>
      <c r="N832" s="75"/>
      <c r="O832" s="76"/>
      <c r="P832" s="97" t="s">
        <v>141</v>
      </c>
      <c r="Q832" s="78">
        <f>IF(P832="U",R832/1.2,R832)</f>
        <v>133.33333333333334</v>
      </c>
      <c r="R832" s="79">
        <v>160</v>
      </c>
      <c r="S832" s="80"/>
      <c r="T832" s="81"/>
      <c r="U832" s="82">
        <f>T832*Q832</f>
        <v>0</v>
      </c>
      <c r="V832" s="83">
        <f>T832*R832</f>
        <v>0</v>
      </c>
      <c r="W832" s="58"/>
      <c r="X832" s="84"/>
      <c r="Y832" s="85"/>
      <c r="Z832" s="86"/>
      <c r="AA832" s="87"/>
    </row>
    <row r="833" spans="1:27" ht="15.75" customHeight="1">
      <c r="A833" s="63" t="s">
        <v>504</v>
      </c>
      <c r="B833" s="64" t="s">
        <v>472</v>
      </c>
      <c r="C833" s="65" t="s">
        <v>133</v>
      </c>
      <c r="D833" s="66" t="s">
        <v>134</v>
      </c>
      <c r="E833" s="67" t="s">
        <v>505</v>
      </c>
      <c r="F833" s="68"/>
      <c r="G833" s="69" t="s">
        <v>945</v>
      </c>
      <c r="H833" s="70" t="s">
        <v>946</v>
      </c>
      <c r="I833" s="67" t="s">
        <v>145</v>
      </c>
      <c r="J833" s="286">
        <v>2004</v>
      </c>
      <c r="K833" s="72" t="s">
        <v>139</v>
      </c>
      <c r="L833" s="73">
        <v>1</v>
      </c>
      <c r="M833" s="74" t="s">
        <v>140</v>
      </c>
      <c r="N833" s="75"/>
      <c r="O833" s="76"/>
      <c r="P833" s="97" t="s">
        <v>148</v>
      </c>
      <c r="Q833" s="78">
        <f>IF(P833="U",R833/1.2,R833)</f>
        <v>700</v>
      </c>
      <c r="R833" s="79">
        <v>700</v>
      </c>
      <c r="S833" s="80"/>
      <c r="T833" s="81"/>
      <c r="U833" s="82">
        <f>T833*Q833</f>
        <v>0</v>
      </c>
      <c r="V833" s="83">
        <f>T833*R833</f>
        <v>0</v>
      </c>
      <c r="W833" s="58"/>
      <c r="X833" s="84"/>
      <c r="Y833" s="85"/>
      <c r="Z833" s="86"/>
      <c r="AA833" s="87"/>
    </row>
    <row r="834" spans="1:27" ht="15.75" customHeight="1">
      <c r="A834" s="63" t="s">
        <v>504</v>
      </c>
      <c r="B834" s="64" t="s">
        <v>177</v>
      </c>
      <c r="C834" s="65" t="s">
        <v>133</v>
      </c>
      <c r="D834" s="66" t="s">
        <v>134</v>
      </c>
      <c r="E834" s="67" t="s">
        <v>505</v>
      </c>
      <c r="F834" s="68"/>
      <c r="G834" s="69" t="s">
        <v>1720</v>
      </c>
      <c r="H834" s="70" t="s">
        <v>1721</v>
      </c>
      <c r="I834" s="67" t="s">
        <v>138</v>
      </c>
      <c r="J834" s="71" t="s">
        <v>322</v>
      </c>
      <c r="K834" s="72" t="s">
        <v>155</v>
      </c>
      <c r="L834" s="73">
        <v>1</v>
      </c>
      <c r="M834" s="74" t="s">
        <v>140</v>
      </c>
      <c r="N834" s="75"/>
      <c r="O834" s="76"/>
      <c r="P834" s="77" t="s">
        <v>148</v>
      </c>
      <c r="Q834" s="78">
        <f>IF(P834="U",R834/1.2,R834)</f>
        <v>300</v>
      </c>
      <c r="R834" s="79">
        <v>300</v>
      </c>
      <c r="S834" s="80"/>
      <c r="T834" s="81"/>
      <c r="U834" s="82">
        <f>T834*Q834</f>
        <v>0</v>
      </c>
      <c r="V834" s="83">
        <f>T834*R834</f>
        <v>0</v>
      </c>
      <c r="W834" s="58"/>
      <c r="X834" s="84"/>
      <c r="Y834" s="85"/>
      <c r="Z834" s="86"/>
      <c r="AA834" s="87"/>
    </row>
    <row r="835" spans="1:27" ht="15.75" customHeight="1">
      <c r="A835" s="63" t="s">
        <v>504</v>
      </c>
      <c r="B835" s="64" t="s">
        <v>177</v>
      </c>
      <c r="C835" s="65" t="s">
        <v>133</v>
      </c>
      <c r="D835" s="66" t="s">
        <v>134</v>
      </c>
      <c r="E835" s="67" t="s">
        <v>505</v>
      </c>
      <c r="F835" s="68"/>
      <c r="G835" s="69" t="s">
        <v>906</v>
      </c>
      <c r="H835" s="70" t="s">
        <v>910</v>
      </c>
      <c r="I835" s="67" t="s">
        <v>145</v>
      </c>
      <c r="J835" s="286">
        <v>2019</v>
      </c>
      <c r="K835" s="72" t="s">
        <v>155</v>
      </c>
      <c r="L835" s="73">
        <v>24</v>
      </c>
      <c r="M835" s="74" t="s">
        <v>140</v>
      </c>
      <c r="N835" s="75"/>
      <c r="O835" s="76"/>
      <c r="P835" s="97" t="s">
        <v>141</v>
      </c>
      <c r="Q835" s="78">
        <f>IF(P835="U",R835/1.2,R835)</f>
        <v>54.166666666666671</v>
      </c>
      <c r="R835" s="79">
        <v>65</v>
      </c>
      <c r="S835" s="80"/>
      <c r="T835" s="81"/>
      <c r="U835" s="82">
        <f>T835*Q835</f>
        <v>0</v>
      </c>
      <c r="V835" s="83">
        <f>T835*R835</f>
        <v>0</v>
      </c>
      <c r="W835" s="58"/>
      <c r="X835" s="84"/>
      <c r="Y835" s="85"/>
      <c r="Z835" s="86"/>
      <c r="AA835" s="87"/>
    </row>
    <row r="836" spans="1:27" ht="15.75" customHeight="1">
      <c r="A836" s="63" t="s">
        <v>504</v>
      </c>
      <c r="B836" s="64" t="s">
        <v>177</v>
      </c>
      <c r="C836" s="65" t="s">
        <v>133</v>
      </c>
      <c r="D836" s="66" t="s">
        <v>134</v>
      </c>
      <c r="E836" s="67" t="s">
        <v>505</v>
      </c>
      <c r="F836" s="68"/>
      <c r="G836" s="69" t="s">
        <v>906</v>
      </c>
      <c r="H836" s="70" t="s">
        <v>908</v>
      </c>
      <c r="I836" s="67" t="s">
        <v>263</v>
      </c>
      <c r="J836" s="286">
        <v>2020</v>
      </c>
      <c r="K836" s="72" t="s">
        <v>155</v>
      </c>
      <c r="L836" s="73">
        <v>24</v>
      </c>
      <c r="M836" s="74" t="s">
        <v>140</v>
      </c>
      <c r="N836" s="75"/>
      <c r="O836" s="76"/>
      <c r="P836" s="97" t="s">
        <v>141</v>
      </c>
      <c r="Q836" s="78">
        <f>IF(P836="U",R836/1.2,R836)</f>
        <v>62.5</v>
      </c>
      <c r="R836" s="79">
        <v>75</v>
      </c>
      <c r="S836" s="80"/>
      <c r="T836" s="81"/>
      <c r="U836" s="82">
        <f>T836*Q836</f>
        <v>0</v>
      </c>
      <c r="V836" s="83">
        <f>T836*R836</f>
        <v>0</v>
      </c>
      <c r="W836" s="58"/>
      <c r="X836" s="84"/>
      <c r="Y836" s="85"/>
      <c r="Z836" s="86"/>
      <c r="AA836" s="87"/>
    </row>
    <row r="837" spans="1:27" ht="15.75" customHeight="1">
      <c r="A837" s="63" t="s">
        <v>504</v>
      </c>
      <c r="B837" s="64" t="s">
        <v>177</v>
      </c>
      <c r="C837" s="65" t="s">
        <v>133</v>
      </c>
      <c r="D837" s="66" t="s">
        <v>134</v>
      </c>
      <c r="E837" s="67" t="s">
        <v>505</v>
      </c>
      <c r="F837" s="68"/>
      <c r="G837" s="69" t="s">
        <v>906</v>
      </c>
      <c r="H837" s="70" t="s">
        <v>909</v>
      </c>
      <c r="I837" s="67" t="s">
        <v>145</v>
      </c>
      <c r="J837" s="286">
        <v>2022</v>
      </c>
      <c r="K837" s="72" t="s">
        <v>155</v>
      </c>
      <c r="L837" s="73">
        <v>21</v>
      </c>
      <c r="M837" s="74" t="s">
        <v>140</v>
      </c>
      <c r="N837" s="75"/>
      <c r="O837" s="76"/>
      <c r="P837" s="77" t="s">
        <v>141</v>
      </c>
      <c r="Q837" s="78">
        <f>IF(P837="U",R837/1.2,R837)</f>
        <v>62.5</v>
      </c>
      <c r="R837" s="79">
        <v>75</v>
      </c>
      <c r="S837" s="80"/>
      <c r="T837" s="81"/>
      <c r="U837" s="82">
        <f>T837*Q837</f>
        <v>0</v>
      </c>
      <c r="V837" s="83">
        <f>T837*R837</f>
        <v>0</v>
      </c>
      <c r="W837" s="58"/>
      <c r="X837" s="84"/>
      <c r="Y837" s="85"/>
      <c r="Z837" s="86"/>
      <c r="AA837" s="87"/>
    </row>
    <row r="838" spans="1:27" ht="15.75" customHeight="1">
      <c r="A838" s="63" t="s">
        <v>504</v>
      </c>
      <c r="B838" s="64" t="s">
        <v>177</v>
      </c>
      <c r="C838" s="65" t="s">
        <v>133</v>
      </c>
      <c r="D838" s="66" t="s">
        <v>134</v>
      </c>
      <c r="E838" s="67" t="s">
        <v>505</v>
      </c>
      <c r="F838" s="68"/>
      <c r="G838" s="69" t="s">
        <v>906</v>
      </c>
      <c r="H838" s="70" t="s">
        <v>912</v>
      </c>
      <c r="I838" s="67" t="s">
        <v>145</v>
      </c>
      <c r="J838" s="71" t="s">
        <v>322</v>
      </c>
      <c r="K838" s="72" t="s">
        <v>155</v>
      </c>
      <c r="L838" s="73">
        <v>11</v>
      </c>
      <c r="M838" s="74" t="s">
        <v>140</v>
      </c>
      <c r="N838" s="75"/>
      <c r="O838" s="76"/>
      <c r="P838" s="97" t="s">
        <v>141</v>
      </c>
      <c r="Q838" s="78">
        <f>IF(P838="U",R838/1.2,R838)</f>
        <v>43.333333333333336</v>
      </c>
      <c r="R838" s="79">
        <v>52</v>
      </c>
      <c r="S838" s="80"/>
      <c r="T838" s="81"/>
      <c r="U838" s="82">
        <f>T838*Q838</f>
        <v>0</v>
      </c>
      <c r="V838" s="83">
        <f>T838*R838</f>
        <v>0</v>
      </c>
      <c r="W838" s="58"/>
      <c r="X838" s="84"/>
      <c r="Y838" s="85"/>
      <c r="Z838" s="86"/>
      <c r="AA838" s="87"/>
    </row>
    <row r="839" spans="1:27" ht="15.75" customHeight="1">
      <c r="A839" s="63" t="s">
        <v>504</v>
      </c>
      <c r="B839" s="64" t="s">
        <v>177</v>
      </c>
      <c r="C839" s="65" t="s">
        <v>133</v>
      </c>
      <c r="D839" s="66" t="s">
        <v>134</v>
      </c>
      <c r="E839" s="67" t="s">
        <v>505</v>
      </c>
      <c r="F839" s="68"/>
      <c r="G839" s="69" t="s">
        <v>906</v>
      </c>
      <c r="H839" s="70" t="s">
        <v>907</v>
      </c>
      <c r="I839" s="67" t="s">
        <v>138</v>
      </c>
      <c r="J839" s="286">
        <v>2020</v>
      </c>
      <c r="K839" s="72" t="s">
        <v>155</v>
      </c>
      <c r="L839" s="73">
        <v>24</v>
      </c>
      <c r="M839" s="74" t="s">
        <v>140</v>
      </c>
      <c r="N839" s="75"/>
      <c r="O839" s="76"/>
      <c r="P839" s="97" t="s">
        <v>141</v>
      </c>
      <c r="Q839" s="78">
        <f>IF(P839="U",R839/1.2,R839)</f>
        <v>62.5</v>
      </c>
      <c r="R839" s="79">
        <v>75</v>
      </c>
      <c r="S839" s="80"/>
      <c r="T839" s="81"/>
      <c r="U839" s="82">
        <f>T839*Q839</f>
        <v>0</v>
      </c>
      <c r="V839" s="83">
        <f>T839*R839</f>
        <v>0</v>
      </c>
      <c r="W839" s="58"/>
      <c r="X839" s="84"/>
      <c r="Y839" s="85"/>
      <c r="Z839" s="86"/>
      <c r="AA839" s="87"/>
    </row>
    <row r="840" spans="1:27" ht="15.75" customHeight="1">
      <c r="A840" s="63" t="s">
        <v>504</v>
      </c>
      <c r="B840" s="64" t="s">
        <v>177</v>
      </c>
      <c r="C840" s="65" t="s">
        <v>133</v>
      </c>
      <c r="D840" s="66" t="s">
        <v>134</v>
      </c>
      <c r="E840" s="67" t="s">
        <v>505</v>
      </c>
      <c r="F840" s="68"/>
      <c r="G840" s="69" t="s">
        <v>906</v>
      </c>
      <c r="H840" s="70" t="s">
        <v>907</v>
      </c>
      <c r="I840" s="67" t="s">
        <v>138</v>
      </c>
      <c r="J840" s="286">
        <v>2021</v>
      </c>
      <c r="K840" s="72" t="s">
        <v>155</v>
      </c>
      <c r="L840" s="73">
        <v>5</v>
      </c>
      <c r="M840" s="74" t="s">
        <v>140</v>
      </c>
      <c r="N840" s="75"/>
      <c r="O840" s="76"/>
      <c r="P840" s="77" t="s">
        <v>141</v>
      </c>
      <c r="Q840" s="78">
        <f>IF(P840="U",R840/1.2,R840)</f>
        <v>62.5</v>
      </c>
      <c r="R840" s="79">
        <v>75</v>
      </c>
      <c r="S840" s="80"/>
      <c r="T840" s="81"/>
      <c r="U840" s="82">
        <f>T840*Q840</f>
        <v>0</v>
      </c>
      <c r="V840" s="83">
        <f>T840*R840</f>
        <v>0</v>
      </c>
      <c r="W840" s="58"/>
      <c r="X840" s="84"/>
      <c r="Y840" s="85"/>
      <c r="Z840" s="86"/>
      <c r="AA840" s="87"/>
    </row>
    <row r="841" spans="1:27" ht="15.75" customHeight="1">
      <c r="A841" s="63" t="s">
        <v>504</v>
      </c>
      <c r="B841" s="64" t="s">
        <v>177</v>
      </c>
      <c r="C841" s="65" t="s">
        <v>133</v>
      </c>
      <c r="D841" s="66" t="s">
        <v>134</v>
      </c>
      <c r="E841" s="67" t="s">
        <v>505</v>
      </c>
      <c r="F841" s="68"/>
      <c r="G841" s="69" t="s">
        <v>906</v>
      </c>
      <c r="H841" s="70" t="s">
        <v>911</v>
      </c>
      <c r="I841" s="67" t="s">
        <v>145</v>
      </c>
      <c r="J841" s="286">
        <v>2020</v>
      </c>
      <c r="K841" s="72" t="s">
        <v>155</v>
      </c>
      <c r="L841" s="73">
        <v>24</v>
      </c>
      <c r="M841" s="74" t="s">
        <v>140</v>
      </c>
      <c r="N841" s="75"/>
      <c r="O841" s="76"/>
      <c r="P841" s="97" t="s">
        <v>141</v>
      </c>
      <c r="Q841" s="78">
        <f>IF(P841="U",R841/1.2,R841)</f>
        <v>46.666666666666671</v>
      </c>
      <c r="R841" s="79">
        <v>56</v>
      </c>
      <c r="S841" s="80"/>
      <c r="T841" s="81"/>
      <c r="U841" s="82">
        <f>T841*Q841</f>
        <v>0</v>
      </c>
      <c r="V841" s="83">
        <f>T841*R841</f>
        <v>0</v>
      </c>
      <c r="W841" s="58"/>
      <c r="X841" s="84"/>
      <c r="Y841" s="85"/>
      <c r="Z841" s="86"/>
      <c r="AA841" s="87"/>
    </row>
    <row r="842" spans="1:27" ht="15.75" customHeight="1">
      <c r="A842" s="63" t="s">
        <v>504</v>
      </c>
      <c r="B842" s="64" t="s">
        <v>177</v>
      </c>
      <c r="C842" s="65" t="s">
        <v>133</v>
      </c>
      <c r="D842" s="66" t="s">
        <v>134</v>
      </c>
      <c r="E842" s="67" t="s">
        <v>505</v>
      </c>
      <c r="F842" s="68"/>
      <c r="G842" s="69" t="s">
        <v>646</v>
      </c>
      <c r="H842" s="70" t="s">
        <v>647</v>
      </c>
      <c r="I842" s="67" t="s">
        <v>263</v>
      </c>
      <c r="J842" s="286">
        <v>2008</v>
      </c>
      <c r="K842" s="72" t="s">
        <v>139</v>
      </c>
      <c r="L842" s="73">
        <v>2</v>
      </c>
      <c r="M842" s="74" t="s">
        <v>140</v>
      </c>
      <c r="N842" s="75"/>
      <c r="O842" s="76"/>
      <c r="P842" s="97" t="s">
        <v>141</v>
      </c>
      <c r="Q842" s="78">
        <f>IF(P842="U",R842/1.2,R842)</f>
        <v>800</v>
      </c>
      <c r="R842" s="79">
        <v>960</v>
      </c>
      <c r="S842" s="80"/>
      <c r="T842" s="81"/>
      <c r="U842" s="82">
        <f>T842*Q842</f>
        <v>0</v>
      </c>
      <c r="V842" s="83">
        <f>T842*R842</f>
        <v>0</v>
      </c>
      <c r="W842" s="58"/>
      <c r="X842" s="84"/>
      <c r="Y842" s="85"/>
      <c r="Z842" s="86"/>
      <c r="AA842" s="87"/>
    </row>
    <row r="843" spans="1:27" ht="15.75" customHeight="1">
      <c r="A843" s="63" t="s">
        <v>504</v>
      </c>
      <c r="B843" s="64" t="s">
        <v>177</v>
      </c>
      <c r="C843" s="65" t="s">
        <v>133</v>
      </c>
      <c r="D843" s="66" t="s">
        <v>134</v>
      </c>
      <c r="E843" s="67" t="s">
        <v>505</v>
      </c>
      <c r="F843" s="68"/>
      <c r="G843" s="69" t="s">
        <v>1285</v>
      </c>
      <c r="H843" s="70" t="s">
        <v>1286</v>
      </c>
      <c r="I843" s="67" t="s">
        <v>145</v>
      </c>
      <c r="J843" s="286">
        <v>1982</v>
      </c>
      <c r="K843" s="72" t="s">
        <v>155</v>
      </c>
      <c r="L843" s="73">
        <v>1</v>
      </c>
      <c r="M843" s="74" t="s">
        <v>140</v>
      </c>
      <c r="N843" s="75"/>
      <c r="O843" s="76"/>
      <c r="P843" s="77" t="s">
        <v>148</v>
      </c>
      <c r="Q843" s="78">
        <f>IF(P843="U",R843/1.2,R843)</f>
        <v>550</v>
      </c>
      <c r="R843" s="79">
        <v>550</v>
      </c>
      <c r="S843" s="80"/>
      <c r="T843" s="81"/>
      <c r="U843" s="82">
        <f>T843*Q843</f>
        <v>0</v>
      </c>
      <c r="V843" s="83">
        <f>T843*R843</f>
        <v>0</v>
      </c>
      <c r="W843" s="58"/>
      <c r="X843" s="84"/>
      <c r="Y843" s="85"/>
      <c r="Z843" s="86"/>
      <c r="AA843" s="87"/>
    </row>
    <row r="844" spans="1:27" ht="15.75" customHeight="1">
      <c r="A844" s="63" t="s">
        <v>504</v>
      </c>
      <c r="B844" s="64" t="s">
        <v>177</v>
      </c>
      <c r="C844" s="65" t="s">
        <v>133</v>
      </c>
      <c r="D844" s="66" t="s">
        <v>134</v>
      </c>
      <c r="E844" s="67" t="s">
        <v>505</v>
      </c>
      <c r="F844" s="68"/>
      <c r="G844" s="69" t="s">
        <v>1285</v>
      </c>
      <c r="H844" s="70" t="s">
        <v>1286</v>
      </c>
      <c r="I844" s="67" t="s">
        <v>145</v>
      </c>
      <c r="J844" s="286">
        <v>1982</v>
      </c>
      <c r="K844" s="72" t="s">
        <v>155</v>
      </c>
      <c r="L844" s="73">
        <v>1</v>
      </c>
      <c r="M844" s="74" t="s">
        <v>140</v>
      </c>
      <c r="N844" s="75"/>
      <c r="O844" s="76"/>
      <c r="P844" s="97" t="s">
        <v>141</v>
      </c>
      <c r="Q844" s="78">
        <f>IF(P844="U",R844/1.2,R844)</f>
        <v>458.33333333333337</v>
      </c>
      <c r="R844" s="79">
        <v>550</v>
      </c>
      <c r="S844" s="80"/>
      <c r="T844" s="81"/>
      <c r="U844" s="82">
        <f>T844*Q844</f>
        <v>0</v>
      </c>
      <c r="V844" s="83">
        <f>T844*R844</f>
        <v>0</v>
      </c>
      <c r="W844" s="58"/>
      <c r="X844" s="84"/>
      <c r="Y844" s="85"/>
      <c r="Z844" s="86"/>
      <c r="AA844" s="87"/>
    </row>
    <row r="845" spans="1:27" ht="15.75" customHeight="1">
      <c r="A845" s="63" t="s">
        <v>504</v>
      </c>
      <c r="B845" s="64" t="s">
        <v>177</v>
      </c>
      <c r="C845" s="65" t="s">
        <v>133</v>
      </c>
      <c r="D845" s="66" t="s">
        <v>134</v>
      </c>
      <c r="E845" s="67" t="s">
        <v>505</v>
      </c>
      <c r="F845" s="68"/>
      <c r="G845" s="69" t="s">
        <v>1285</v>
      </c>
      <c r="H845" s="70" t="s">
        <v>1286</v>
      </c>
      <c r="I845" s="67" t="s">
        <v>145</v>
      </c>
      <c r="J845" s="286">
        <v>1982</v>
      </c>
      <c r="K845" s="72" t="s">
        <v>155</v>
      </c>
      <c r="L845" s="73">
        <v>1</v>
      </c>
      <c r="M845" s="74" t="s">
        <v>140</v>
      </c>
      <c r="N845" s="75"/>
      <c r="O845" s="76"/>
      <c r="P845" s="77" t="s">
        <v>141</v>
      </c>
      <c r="Q845" s="78">
        <f>IF(P845="U",R845/1.2,R845)</f>
        <v>458.33333333333337</v>
      </c>
      <c r="R845" s="79">
        <v>550</v>
      </c>
      <c r="S845" s="80"/>
      <c r="T845" s="81"/>
      <c r="U845" s="82">
        <f>T845*Q845</f>
        <v>0</v>
      </c>
      <c r="V845" s="83">
        <f>T845*R845</f>
        <v>0</v>
      </c>
      <c r="W845" s="58"/>
      <c r="X845" s="84"/>
      <c r="Y845" s="85"/>
      <c r="Z845" s="86"/>
      <c r="AA845" s="87"/>
    </row>
    <row r="846" spans="1:27" ht="15.75" customHeight="1">
      <c r="A846" s="63" t="s">
        <v>504</v>
      </c>
      <c r="B846" s="64" t="s">
        <v>177</v>
      </c>
      <c r="C846" s="65" t="s">
        <v>133</v>
      </c>
      <c r="D846" s="66" t="s">
        <v>134</v>
      </c>
      <c r="E846" s="67" t="s">
        <v>505</v>
      </c>
      <c r="F846" s="68"/>
      <c r="G846" s="69" t="s">
        <v>1285</v>
      </c>
      <c r="H846" s="70" t="s">
        <v>1326</v>
      </c>
      <c r="I846" s="67" t="s">
        <v>145</v>
      </c>
      <c r="J846" s="286">
        <v>1982</v>
      </c>
      <c r="K846" s="72" t="s">
        <v>155</v>
      </c>
      <c r="L846" s="73">
        <v>1</v>
      </c>
      <c r="M846" s="74" t="s">
        <v>140</v>
      </c>
      <c r="N846" s="75"/>
      <c r="O846" s="76"/>
      <c r="P846" s="97" t="s">
        <v>141</v>
      </c>
      <c r="Q846" s="78">
        <f>IF(P846="U",R846/1.2,R846)</f>
        <v>1325</v>
      </c>
      <c r="R846" s="79">
        <v>1590</v>
      </c>
      <c r="S846" s="80"/>
      <c r="T846" s="81"/>
      <c r="U846" s="82">
        <f>T846*Q846</f>
        <v>0</v>
      </c>
      <c r="V846" s="83">
        <f>T846*R846</f>
        <v>0</v>
      </c>
      <c r="W846" s="58"/>
      <c r="X846" s="84"/>
      <c r="Y846" s="85"/>
      <c r="Z846" s="86"/>
      <c r="AA846" s="87"/>
    </row>
    <row r="847" spans="1:27" ht="15.75" customHeight="1">
      <c r="A847" s="63" t="s">
        <v>504</v>
      </c>
      <c r="B847" s="64" t="s">
        <v>177</v>
      </c>
      <c r="C847" s="65" t="s">
        <v>133</v>
      </c>
      <c r="D847" s="66" t="s">
        <v>134</v>
      </c>
      <c r="E847" s="67" t="s">
        <v>505</v>
      </c>
      <c r="F847" s="68"/>
      <c r="G847" s="69" t="s">
        <v>875</v>
      </c>
      <c r="H847" s="70" t="s">
        <v>876</v>
      </c>
      <c r="I847" s="67" t="s">
        <v>145</v>
      </c>
      <c r="J847" s="286">
        <v>2017</v>
      </c>
      <c r="K847" s="72" t="s">
        <v>155</v>
      </c>
      <c r="L847" s="73">
        <v>9</v>
      </c>
      <c r="M847" s="74" t="s">
        <v>140</v>
      </c>
      <c r="N847" s="75"/>
      <c r="O847" s="76"/>
      <c r="P847" s="97" t="s">
        <v>141</v>
      </c>
      <c r="Q847" s="78">
        <f>IF(P847="U",R847/1.2,R847)</f>
        <v>75</v>
      </c>
      <c r="R847" s="79">
        <v>90</v>
      </c>
      <c r="S847" s="80"/>
      <c r="T847" s="81"/>
      <c r="U847" s="82">
        <f>T847*Q847</f>
        <v>0</v>
      </c>
      <c r="V847" s="83">
        <f>T847*R847</f>
        <v>0</v>
      </c>
      <c r="W847" s="58"/>
      <c r="X847" s="84"/>
      <c r="Y847" s="85"/>
      <c r="Z847" s="86"/>
      <c r="AA847" s="87"/>
    </row>
    <row r="848" spans="1:27" ht="15.75" customHeight="1">
      <c r="A848" s="63" t="s">
        <v>504</v>
      </c>
      <c r="B848" s="64" t="s">
        <v>177</v>
      </c>
      <c r="C848" s="65" t="s">
        <v>133</v>
      </c>
      <c r="D848" s="66" t="s">
        <v>134</v>
      </c>
      <c r="E848" s="67" t="s">
        <v>505</v>
      </c>
      <c r="F848" s="68"/>
      <c r="G848" s="69" t="s">
        <v>875</v>
      </c>
      <c r="H848" s="70" t="s">
        <v>877</v>
      </c>
      <c r="I848" s="67" t="s">
        <v>145</v>
      </c>
      <c r="J848" s="71" t="s">
        <v>322</v>
      </c>
      <c r="K848" s="72" t="s">
        <v>155</v>
      </c>
      <c r="L848" s="73">
        <v>24</v>
      </c>
      <c r="M848" s="74" t="s">
        <v>140</v>
      </c>
      <c r="N848" s="75"/>
      <c r="O848" s="76"/>
      <c r="P848" s="97" t="s">
        <v>141</v>
      </c>
      <c r="Q848" s="78">
        <f>IF(P848="U",R848/1.2,R848)</f>
        <v>50</v>
      </c>
      <c r="R848" s="79">
        <v>60</v>
      </c>
      <c r="S848" s="80"/>
      <c r="T848" s="81"/>
      <c r="U848" s="82">
        <f>T848*Q848</f>
        <v>0</v>
      </c>
      <c r="V848" s="83">
        <f>T848*R848</f>
        <v>0</v>
      </c>
      <c r="W848" s="58"/>
      <c r="X848" s="84"/>
      <c r="Y848" s="85"/>
      <c r="Z848" s="86"/>
      <c r="AA848" s="87"/>
    </row>
    <row r="849" spans="1:27" ht="15.75" customHeight="1">
      <c r="A849" s="63" t="s">
        <v>131</v>
      </c>
      <c r="B849" s="64" t="s">
        <v>177</v>
      </c>
      <c r="C849" s="65" t="s">
        <v>133</v>
      </c>
      <c r="D849" s="66" t="s">
        <v>134</v>
      </c>
      <c r="E849" s="67" t="s">
        <v>505</v>
      </c>
      <c r="F849" s="68"/>
      <c r="G849" s="69" t="s">
        <v>875</v>
      </c>
      <c r="H849" s="70" t="s">
        <v>899</v>
      </c>
      <c r="I849" s="67" t="s">
        <v>145</v>
      </c>
      <c r="J849" s="286">
        <v>1999</v>
      </c>
      <c r="K849" s="72" t="s">
        <v>155</v>
      </c>
      <c r="L849" s="73">
        <v>2</v>
      </c>
      <c r="M849" s="74" t="s">
        <v>140</v>
      </c>
      <c r="N849" s="75"/>
      <c r="O849" s="76" t="s">
        <v>661</v>
      </c>
      <c r="P849" s="97" t="s">
        <v>148</v>
      </c>
      <c r="Q849" s="78">
        <f>IF(P849="U",R849/1.2,R849)</f>
        <v>400</v>
      </c>
      <c r="R849" s="79">
        <v>400</v>
      </c>
      <c r="S849" s="80"/>
      <c r="T849" s="81"/>
      <c r="U849" s="82">
        <f>T849*Q849</f>
        <v>0</v>
      </c>
      <c r="V849" s="83">
        <f>T849*R849</f>
        <v>0</v>
      </c>
      <c r="W849" s="58"/>
      <c r="X849" s="84"/>
      <c r="Y849" s="85"/>
      <c r="Z849" s="86"/>
      <c r="AA849" s="87"/>
    </row>
    <row r="850" spans="1:27" ht="15.75" customHeight="1">
      <c r="A850" s="63" t="s">
        <v>131</v>
      </c>
      <c r="B850" s="64" t="s">
        <v>177</v>
      </c>
      <c r="C850" s="65" t="s">
        <v>133</v>
      </c>
      <c r="D850" s="66" t="s">
        <v>134</v>
      </c>
      <c r="E850" s="67" t="s">
        <v>505</v>
      </c>
      <c r="F850" s="68"/>
      <c r="G850" s="69" t="s">
        <v>875</v>
      </c>
      <c r="H850" s="70" t="s">
        <v>899</v>
      </c>
      <c r="I850" s="67" t="s">
        <v>145</v>
      </c>
      <c r="J850" s="286">
        <v>1999</v>
      </c>
      <c r="K850" s="72" t="s">
        <v>155</v>
      </c>
      <c r="L850" s="73">
        <v>1</v>
      </c>
      <c r="M850" s="74" t="s">
        <v>140</v>
      </c>
      <c r="N850" s="75"/>
      <c r="O850" s="76" t="s">
        <v>661</v>
      </c>
      <c r="P850" s="77" t="s">
        <v>148</v>
      </c>
      <c r="Q850" s="78">
        <f>IF(P850="U",R850/1.2,R850)</f>
        <v>400</v>
      </c>
      <c r="R850" s="79">
        <v>400</v>
      </c>
      <c r="S850" s="80"/>
      <c r="T850" s="81"/>
      <c r="U850" s="82">
        <f>T850*Q850</f>
        <v>0</v>
      </c>
      <c r="V850" s="83">
        <f>T850*R850</f>
        <v>0</v>
      </c>
      <c r="W850" s="58"/>
      <c r="X850" s="84"/>
      <c r="Y850" s="85"/>
      <c r="Z850" s="86"/>
      <c r="AA850" s="87"/>
    </row>
    <row r="851" spans="1:27" ht="15.75" customHeight="1">
      <c r="A851" s="63" t="s">
        <v>504</v>
      </c>
      <c r="B851" s="64" t="s">
        <v>472</v>
      </c>
      <c r="C851" s="65" t="s">
        <v>133</v>
      </c>
      <c r="D851" s="66" t="s">
        <v>134</v>
      </c>
      <c r="E851" s="67" t="s">
        <v>505</v>
      </c>
      <c r="F851" s="68"/>
      <c r="G851" s="69" t="s">
        <v>875</v>
      </c>
      <c r="H851" s="70" t="s">
        <v>1312</v>
      </c>
      <c r="I851" s="67" t="s">
        <v>145</v>
      </c>
      <c r="J851" s="286">
        <v>2014</v>
      </c>
      <c r="K851" s="72" t="s">
        <v>155</v>
      </c>
      <c r="L851" s="73">
        <v>4</v>
      </c>
      <c r="M851" s="74" t="s">
        <v>140</v>
      </c>
      <c r="N851" s="75"/>
      <c r="O851" s="76"/>
      <c r="P851" s="77" t="s">
        <v>141</v>
      </c>
      <c r="Q851" s="78">
        <f>IF(P851="U",R851/1.2,R851)</f>
        <v>450</v>
      </c>
      <c r="R851" s="79">
        <v>540</v>
      </c>
      <c r="S851" s="80"/>
      <c r="T851" s="81"/>
      <c r="U851" s="82">
        <f>T851*Q851</f>
        <v>0</v>
      </c>
      <c r="V851" s="83">
        <f>T851*R851</f>
        <v>0</v>
      </c>
      <c r="W851" s="58"/>
      <c r="X851" s="84"/>
      <c r="Y851" s="85"/>
      <c r="Z851" s="86"/>
      <c r="AA851" s="87"/>
    </row>
    <row r="852" spans="1:27" ht="15.75" customHeight="1">
      <c r="A852" s="63" t="s">
        <v>504</v>
      </c>
      <c r="B852" s="64" t="s">
        <v>177</v>
      </c>
      <c r="C852" s="65" t="s">
        <v>133</v>
      </c>
      <c r="D852" s="66" t="s">
        <v>134</v>
      </c>
      <c r="E852" s="67" t="s">
        <v>505</v>
      </c>
      <c r="F852" s="68"/>
      <c r="G852" s="69" t="s">
        <v>639</v>
      </c>
      <c r="H852" s="70" t="s">
        <v>640</v>
      </c>
      <c r="I852" s="67" t="s">
        <v>263</v>
      </c>
      <c r="J852" s="71" t="s">
        <v>322</v>
      </c>
      <c r="K852" s="72" t="s">
        <v>155</v>
      </c>
      <c r="L852" s="73">
        <v>19</v>
      </c>
      <c r="M852" s="74" t="s">
        <v>140</v>
      </c>
      <c r="N852" s="75"/>
      <c r="O852" s="76"/>
      <c r="P852" s="97" t="s">
        <v>148</v>
      </c>
      <c r="Q852" s="78">
        <f>IF(P852="U",R852/1.2,R852)</f>
        <v>80</v>
      </c>
      <c r="R852" s="79">
        <v>80</v>
      </c>
      <c r="S852" s="80"/>
      <c r="T852" s="81"/>
      <c r="U852" s="82">
        <f>T852*Q852</f>
        <v>0</v>
      </c>
      <c r="V852" s="83">
        <f>T852*R852</f>
        <v>0</v>
      </c>
      <c r="W852" s="58"/>
      <c r="X852" s="84"/>
      <c r="Y852" s="85"/>
      <c r="Z852" s="86"/>
      <c r="AA852" s="87"/>
    </row>
    <row r="853" spans="1:27" ht="15.75" customHeight="1">
      <c r="A853" s="63" t="s">
        <v>504</v>
      </c>
      <c r="B853" s="64" t="s">
        <v>177</v>
      </c>
      <c r="C853" s="65" t="s">
        <v>133</v>
      </c>
      <c r="D853" s="66" t="s">
        <v>134</v>
      </c>
      <c r="E853" s="67" t="s">
        <v>505</v>
      </c>
      <c r="F853" s="68"/>
      <c r="G853" s="69" t="s">
        <v>1066</v>
      </c>
      <c r="H853" s="70" t="s">
        <v>1068</v>
      </c>
      <c r="I853" s="67" t="s">
        <v>145</v>
      </c>
      <c r="J853" s="71" t="s">
        <v>322</v>
      </c>
      <c r="K853" s="72" t="s">
        <v>155</v>
      </c>
      <c r="L853" s="73">
        <v>2</v>
      </c>
      <c r="M853" s="74" t="s">
        <v>140</v>
      </c>
      <c r="N853" s="75"/>
      <c r="O853" s="76"/>
      <c r="P853" s="97" t="s">
        <v>141</v>
      </c>
      <c r="Q853" s="78">
        <f>IF(P853="U",R853/1.2,R853)</f>
        <v>58.333333333333336</v>
      </c>
      <c r="R853" s="79">
        <v>70</v>
      </c>
      <c r="S853" s="80"/>
      <c r="T853" s="81"/>
      <c r="U853" s="82">
        <f>T853*Q853</f>
        <v>0</v>
      </c>
      <c r="V853" s="83">
        <f>T853*R853</f>
        <v>0</v>
      </c>
      <c r="W853" s="58"/>
      <c r="X853" s="84"/>
      <c r="Y853" s="85"/>
      <c r="Z853" s="86"/>
      <c r="AA853" s="87"/>
    </row>
    <row r="854" spans="1:27" ht="15.75" customHeight="1">
      <c r="A854" s="63" t="s">
        <v>504</v>
      </c>
      <c r="B854" s="64" t="s">
        <v>177</v>
      </c>
      <c r="C854" s="65" t="s">
        <v>133</v>
      </c>
      <c r="D854" s="66" t="s">
        <v>134</v>
      </c>
      <c r="E854" s="67" t="s">
        <v>505</v>
      </c>
      <c r="F854" s="68"/>
      <c r="G854" s="69" t="s">
        <v>1066</v>
      </c>
      <c r="H854" s="70" t="s">
        <v>1067</v>
      </c>
      <c r="I854" s="67" t="s">
        <v>145</v>
      </c>
      <c r="J854" s="71" t="s">
        <v>322</v>
      </c>
      <c r="K854" s="72" t="s">
        <v>155</v>
      </c>
      <c r="L854" s="73">
        <v>7</v>
      </c>
      <c r="M854" s="74" t="s">
        <v>140</v>
      </c>
      <c r="N854" s="75"/>
      <c r="O854" s="76"/>
      <c r="P854" s="97" t="s">
        <v>141</v>
      </c>
      <c r="Q854" s="78">
        <f>IF(P854="U",R854/1.2,R854)</f>
        <v>60</v>
      </c>
      <c r="R854" s="79">
        <v>72</v>
      </c>
      <c r="S854" s="80"/>
      <c r="T854" s="81"/>
      <c r="U854" s="82">
        <f>T854*Q854</f>
        <v>0</v>
      </c>
      <c r="V854" s="83">
        <f>T854*R854</f>
        <v>0</v>
      </c>
      <c r="W854" s="58"/>
      <c r="X854" s="84"/>
      <c r="Y854" s="85"/>
      <c r="Z854" s="86"/>
      <c r="AA854" s="87"/>
    </row>
    <row r="855" spans="1:27" ht="15.75" customHeight="1">
      <c r="A855" s="63" t="s">
        <v>131</v>
      </c>
      <c r="B855" s="64" t="s">
        <v>177</v>
      </c>
      <c r="C855" s="65" t="s">
        <v>133</v>
      </c>
      <c r="D855" s="66" t="s">
        <v>134</v>
      </c>
      <c r="E855" s="67" t="s">
        <v>1562</v>
      </c>
      <c r="F855" s="68"/>
      <c r="G855" s="69" t="s">
        <v>1563</v>
      </c>
      <c r="H855" s="70" t="s">
        <v>1564</v>
      </c>
      <c r="I855" s="67" t="s">
        <v>1261</v>
      </c>
      <c r="J855" s="286">
        <v>2002</v>
      </c>
      <c r="K855" s="72" t="s">
        <v>155</v>
      </c>
      <c r="L855" s="73">
        <v>3</v>
      </c>
      <c r="M855" s="74" t="s">
        <v>140</v>
      </c>
      <c r="N855" s="75"/>
      <c r="O855" s="76" t="s">
        <v>661</v>
      </c>
      <c r="P855" s="77" t="s">
        <v>148</v>
      </c>
      <c r="Q855" s="78">
        <f>IF(P855="U",R855/1.2,R855)</f>
        <v>30</v>
      </c>
      <c r="R855" s="79">
        <v>30</v>
      </c>
      <c r="S855" s="80"/>
      <c r="T855" s="81"/>
      <c r="U855" s="82">
        <f>T855*Q855</f>
        <v>0</v>
      </c>
      <c r="V855" s="83">
        <f>T855*R855</f>
        <v>0</v>
      </c>
      <c r="W855" s="58"/>
      <c r="X855" s="84"/>
      <c r="Y855" s="85"/>
      <c r="Z855" s="86"/>
      <c r="AA855" s="87"/>
    </row>
    <row r="856" spans="1:27" ht="15.75" customHeight="1">
      <c r="A856" s="63" t="s">
        <v>957</v>
      </c>
      <c r="B856" s="64" t="s">
        <v>132</v>
      </c>
      <c r="C856" s="65" t="s">
        <v>178</v>
      </c>
      <c r="D856" s="66" t="s">
        <v>134</v>
      </c>
      <c r="E856" s="67" t="s">
        <v>1414</v>
      </c>
      <c r="F856" s="68"/>
      <c r="G856" s="69" t="s">
        <v>1415</v>
      </c>
      <c r="H856" s="70" t="s">
        <v>1416</v>
      </c>
      <c r="I856" s="67" t="s">
        <v>145</v>
      </c>
      <c r="J856" s="286">
        <v>1940</v>
      </c>
      <c r="K856" s="72" t="s">
        <v>155</v>
      </c>
      <c r="L856" s="73">
        <v>1</v>
      </c>
      <c r="M856" s="74" t="s">
        <v>140</v>
      </c>
      <c r="N856" s="75"/>
      <c r="O856" s="76"/>
      <c r="P856" s="77" t="s">
        <v>148</v>
      </c>
      <c r="Q856" s="78">
        <f>IF(P856="U",R856/1.2,R856)</f>
        <v>500</v>
      </c>
      <c r="R856" s="79">
        <v>500</v>
      </c>
      <c r="S856" s="80"/>
      <c r="T856" s="81"/>
      <c r="U856" s="82">
        <f>T856*Q856</f>
        <v>0</v>
      </c>
      <c r="V856" s="83">
        <f>T856*R856</f>
        <v>0</v>
      </c>
      <c r="W856" s="58"/>
      <c r="X856" s="84"/>
      <c r="Y856" s="85"/>
      <c r="Z856" s="86"/>
      <c r="AA856" s="87"/>
    </row>
    <row r="857" spans="1:27" ht="15.75" customHeight="1">
      <c r="A857" s="63" t="s">
        <v>131</v>
      </c>
      <c r="B857" s="64" t="s">
        <v>177</v>
      </c>
      <c r="C857" s="65" t="s">
        <v>133</v>
      </c>
      <c r="D857" s="66" t="s">
        <v>134</v>
      </c>
      <c r="E857" s="67" t="s">
        <v>746</v>
      </c>
      <c r="F857" s="68"/>
      <c r="G857" s="69" t="s">
        <v>747</v>
      </c>
      <c r="H857" s="70" t="s">
        <v>749</v>
      </c>
      <c r="I857" s="67" t="s">
        <v>263</v>
      </c>
      <c r="J857" s="286">
        <v>2019</v>
      </c>
      <c r="K857" s="72" t="s">
        <v>139</v>
      </c>
      <c r="L857" s="73">
        <v>1</v>
      </c>
      <c r="M857" s="74" t="s">
        <v>140</v>
      </c>
      <c r="N857" s="75"/>
      <c r="O857" s="76"/>
      <c r="P857" s="77" t="s">
        <v>148</v>
      </c>
      <c r="Q857" s="78">
        <f>IF(P857="U",R857/1.2,R857)</f>
        <v>260</v>
      </c>
      <c r="R857" s="79">
        <v>260</v>
      </c>
      <c r="S857" s="80"/>
      <c r="T857" s="81"/>
      <c r="U857" s="82">
        <f>T857*Q857</f>
        <v>0</v>
      </c>
      <c r="V857" s="83">
        <f>T857*R857</f>
        <v>0</v>
      </c>
      <c r="W857" s="58"/>
      <c r="X857" s="84"/>
      <c r="Y857" s="85"/>
      <c r="Z857" s="86"/>
      <c r="AA857" s="87"/>
    </row>
    <row r="858" spans="1:27" ht="15.75" customHeight="1">
      <c r="A858" s="63" t="s">
        <v>131</v>
      </c>
      <c r="B858" s="64" t="s">
        <v>177</v>
      </c>
      <c r="C858" s="65" t="s">
        <v>133</v>
      </c>
      <c r="D858" s="66" t="s">
        <v>134</v>
      </c>
      <c r="E858" s="67" t="s">
        <v>746</v>
      </c>
      <c r="F858" s="68"/>
      <c r="G858" s="69" t="s">
        <v>747</v>
      </c>
      <c r="H858" s="70" t="s">
        <v>748</v>
      </c>
      <c r="I858" s="67" t="s">
        <v>263</v>
      </c>
      <c r="J858" s="286">
        <v>2019</v>
      </c>
      <c r="K858" s="72" t="s">
        <v>139</v>
      </c>
      <c r="L858" s="73">
        <v>1</v>
      </c>
      <c r="M858" s="74" t="s">
        <v>140</v>
      </c>
      <c r="N858" s="75"/>
      <c r="O858" s="76"/>
      <c r="P858" s="77" t="s">
        <v>148</v>
      </c>
      <c r="Q858" s="78">
        <f>IF(P858="U",R858/1.2,R858)</f>
        <v>280</v>
      </c>
      <c r="R858" s="79">
        <v>280</v>
      </c>
      <c r="S858" s="80"/>
      <c r="T858" s="81"/>
      <c r="U858" s="82">
        <f>T858*Q858</f>
        <v>0</v>
      </c>
      <c r="V858" s="83">
        <f>T858*R858</f>
        <v>0</v>
      </c>
      <c r="W858" s="58"/>
      <c r="X858" s="84"/>
      <c r="Y858" s="85"/>
      <c r="Z858" s="86"/>
      <c r="AA858" s="87"/>
    </row>
    <row r="859" spans="1:27" ht="15.75" customHeight="1">
      <c r="A859" s="63" t="s">
        <v>131</v>
      </c>
      <c r="B859" s="64" t="s">
        <v>177</v>
      </c>
      <c r="C859" s="65" t="s">
        <v>133</v>
      </c>
      <c r="D859" s="66" t="s">
        <v>134</v>
      </c>
      <c r="E859" s="67" t="s">
        <v>746</v>
      </c>
      <c r="F859" s="68"/>
      <c r="G859" s="69" t="s">
        <v>747</v>
      </c>
      <c r="H859" s="70" t="s">
        <v>750</v>
      </c>
      <c r="I859" s="67" t="s">
        <v>751</v>
      </c>
      <c r="J859" s="286">
        <v>2020</v>
      </c>
      <c r="K859" s="72" t="s">
        <v>139</v>
      </c>
      <c r="L859" s="73">
        <v>1</v>
      </c>
      <c r="M859" s="74" t="s">
        <v>140</v>
      </c>
      <c r="N859" s="75"/>
      <c r="O859" s="76"/>
      <c r="P859" s="77" t="s">
        <v>148</v>
      </c>
      <c r="Q859" s="78">
        <f>IF(P859="U",R859/1.2,R859)</f>
        <v>170</v>
      </c>
      <c r="R859" s="79">
        <v>170</v>
      </c>
      <c r="S859" s="80"/>
      <c r="T859" s="81"/>
      <c r="U859" s="82">
        <f>T859*Q859</f>
        <v>0</v>
      </c>
      <c r="V859" s="83">
        <f>T859*R859</f>
        <v>0</v>
      </c>
      <c r="W859" s="58"/>
      <c r="X859" s="84"/>
      <c r="Y859" s="85"/>
      <c r="Z859" s="86"/>
      <c r="AA859" s="87"/>
    </row>
    <row r="860" spans="1:27" ht="15.75" customHeight="1">
      <c r="A860" s="63" t="s">
        <v>131</v>
      </c>
      <c r="B860" s="64" t="s">
        <v>177</v>
      </c>
      <c r="C860" s="65" t="s">
        <v>133</v>
      </c>
      <c r="D860" s="66" t="s">
        <v>134</v>
      </c>
      <c r="E860" s="67" t="s">
        <v>746</v>
      </c>
      <c r="F860" s="68"/>
      <c r="G860" s="69" t="s">
        <v>1709</v>
      </c>
      <c r="H860" s="70" t="s">
        <v>1711</v>
      </c>
      <c r="I860" s="67" t="s">
        <v>263</v>
      </c>
      <c r="J860" s="286">
        <v>2014</v>
      </c>
      <c r="K860" s="72" t="s">
        <v>155</v>
      </c>
      <c r="L860" s="73">
        <v>2</v>
      </c>
      <c r="M860" s="74" t="s">
        <v>140</v>
      </c>
      <c r="N860" s="75"/>
      <c r="O860" s="76" t="s">
        <v>360</v>
      </c>
      <c r="P860" s="77" t="s">
        <v>148</v>
      </c>
      <c r="Q860" s="78">
        <f>IF(P860="U",R860/1.2,R860)</f>
        <v>160</v>
      </c>
      <c r="R860" s="79">
        <v>160</v>
      </c>
      <c r="S860" s="80"/>
      <c r="T860" s="81"/>
      <c r="U860" s="82">
        <f>T860*Q860</f>
        <v>0</v>
      </c>
      <c r="V860" s="83">
        <f>T860*R860</f>
        <v>0</v>
      </c>
      <c r="W860" s="58"/>
      <c r="X860" s="84"/>
      <c r="Y860" s="85"/>
      <c r="Z860" s="86"/>
      <c r="AA860" s="87"/>
    </row>
    <row r="861" spans="1:27" ht="15.75" customHeight="1">
      <c r="A861" s="63" t="s">
        <v>131</v>
      </c>
      <c r="B861" s="64" t="s">
        <v>177</v>
      </c>
      <c r="C861" s="65" t="s">
        <v>133</v>
      </c>
      <c r="D861" s="66" t="s">
        <v>134</v>
      </c>
      <c r="E861" s="67" t="s">
        <v>746</v>
      </c>
      <c r="F861" s="68"/>
      <c r="G861" s="69" t="s">
        <v>1709</v>
      </c>
      <c r="H861" s="70" t="s">
        <v>1710</v>
      </c>
      <c r="I861" s="67" t="s">
        <v>751</v>
      </c>
      <c r="J861" s="286">
        <v>2014</v>
      </c>
      <c r="K861" s="72" t="s">
        <v>155</v>
      </c>
      <c r="L861" s="73">
        <v>2</v>
      </c>
      <c r="M861" s="74" t="s">
        <v>140</v>
      </c>
      <c r="N861" s="75"/>
      <c r="O861" s="76" t="s">
        <v>360</v>
      </c>
      <c r="P861" s="77" t="s">
        <v>148</v>
      </c>
      <c r="Q861" s="78">
        <f>IF(P861="U",R861/1.2,R861)</f>
        <v>190</v>
      </c>
      <c r="R861" s="79">
        <v>190</v>
      </c>
      <c r="S861" s="80"/>
      <c r="T861" s="81"/>
      <c r="U861" s="82">
        <f>T861*Q861</f>
        <v>0</v>
      </c>
      <c r="V861" s="83">
        <f>T861*R861</f>
        <v>0</v>
      </c>
      <c r="W861" s="58"/>
      <c r="X861" s="84"/>
      <c r="Y861" s="85"/>
      <c r="Z861" s="86"/>
      <c r="AA861" s="87"/>
    </row>
    <row r="862" spans="1:27" ht="15.75" customHeight="1">
      <c r="A862" s="63" t="s">
        <v>131</v>
      </c>
      <c r="B862" s="64" t="s">
        <v>177</v>
      </c>
      <c r="C862" s="65" t="s">
        <v>133</v>
      </c>
      <c r="D862" s="66" t="s">
        <v>134</v>
      </c>
      <c r="E862" s="67" t="s">
        <v>746</v>
      </c>
      <c r="F862" s="68"/>
      <c r="G862" s="69" t="s">
        <v>1709</v>
      </c>
      <c r="H862" s="70" t="s">
        <v>1710</v>
      </c>
      <c r="I862" s="67" t="s">
        <v>751</v>
      </c>
      <c r="J862" s="286">
        <v>2015</v>
      </c>
      <c r="K862" s="72" t="s">
        <v>155</v>
      </c>
      <c r="L862" s="73">
        <v>1</v>
      </c>
      <c r="M862" s="74" t="s">
        <v>140</v>
      </c>
      <c r="N862" s="75"/>
      <c r="O862" s="76" t="s">
        <v>360</v>
      </c>
      <c r="P862" s="77" t="s">
        <v>148</v>
      </c>
      <c r="Q862" s="78">
        <f>IF(P862="U",R862/1.2,R862)</f>
        <v>190</v>
      </c>
      <c r="R862" s="79">
        <v>190</v>
      </c>
      <c r="S862" s="80"/>
      <c r="T862" s="81"/>
      <c r="U862" s="82">
        <f>T862*Q862</f>
        <v>0</v>
      </c>
      <c r="V862" s="83">
        <f>T862*R862</f>
        <v>0</v>
      </c>
      <c r="W862" s="58"/>
      <c r="X862" s="84"/>
      <c r="Y862" s="85"/>
      <c r="Z862" s="86"/>
      <c r="AA862" s="87"/>
    </row>
    <row r="863" spans="1:27" ht="15.75" customHeight="1">
      <c r="A863" s="63" t="s">
        <v>131</v>
      </c>
      <c r="B863" s="64" t="s">
        <v>177</v>
      </c>
      <c r="C863" s="65" t="s">
        <v>133</v>
      </c>
      <c r="D863" s="66" t="s">
        <v>134</v>
      </c>
      <c r="E863" s="67" t="s">
        <v>746</v>
      </c>
      <c r="F863" s="68"/>
      <c r="G863" s="69" t="s">
        <v>1709</v>
      </c>
      <c r="H863" s="70" t="s">
        <v>1712</v>
      </c>
      <c r="I863" s="67" t="s">
        <v>263</v>
      </c>
      <c r="J863" s="286">
        <v>2008</v>
      </c>
      <c r="K863" s="72" t="s">
        <v>1248</v>
      </c>
      <c r="L863" s="73">
        <v>1</v>
      </c>
      <c r="M863" s="74" t="s">
        <v>140</v>
      </c>
      <c r="N863" s="75" t="s">
        <v>711</v>
      </c>
      <c r="O863" s="76" t="s">
        <v>256</v>
      </c>
      <c r="P863" s="77" t="s">
        <v>148</v>
      </c>
      <c r="Q863" s="78">
        <f>IF(P863="U",R863/1.2,R863)</f>
        <v>260</v>
      </c>
      <c r="R863" s="79">
        <v>260</v>
      </c>
      <c r="S863" s="80"/>
      <c r="T863" s="81"/>
      <c r="U863" s="82">
        <f>T863*Q863</f>
        <v>0</v>
      </c>
      <c r="V863" s="83">
        <f>T863*R863</f>
        <v>0</v>
      </c>
      <c r="W863" s="58"/>
      <c r="X863" s="84"/>
      <c r="Y863" s="85"/>
      <c r="Z863" s="86"/>
      <c r="AA863" s="87"/>
    </row>
    <row r="864" spans="1:27" ht="15.75" customHeight="1">
      <c r="A864" s="63" t="s">
        <v>131</v>
      </c>
      <c r="B864" s="64" t="s">
        <v>177</v>
      </c>
      <c r="C864" s="65" t="s">
        <v>133</v>
      </c>
      <c r="D864" s="66" t="s">
        <v>134</v>
      </c>
      <c r="E864" s="67" t="s">
        <v>746</v>
      </c>
      <c r="F864" s="68"/>
      <c r="G864" s="69" t="s">
        <v>1246</v>
      </c>
      <c r="H864" s="70" t="s">
        <v>1247</v>
      </c>
      <c r="I864" s="67" t="s">
        <v>751</v>
      </c>
      <c r="J864" s="286">
        <v>1996</v>
      </c>
      <c r="K864" s="72" t="s">
        <v>1248</v>
      </c>
      <c r="L864" s="73">
        <v>1</v>
      </c>
      <c r="M864" s="74" t="s">
        <v>147</v>
      </c>
      <c r="N864" s="75"/>
      <c r="O864" s="76" t="s">
        <v>256</v>
      </c>
      <c r="P864" s="97" t="s">
        <v>148</v>
      </c>
      <c r="Q864" s="78">
        <f>IF(P864="U",R864/1.2,R864)</f>
        <v>300</v>
      </c>
      <c r="R864" s="79">
        <v>300</v>
      </c>
      <c r="S864" s="80"/>
      <c r="T864" s="81"/>
      <c r="U864" s="82">
        <f>T864*Q864</f>
        <v>0</v>
      </c>
      <c r="V864" s="83">
        <f>T864*R864</f>
        <v>0</v>
      </c>
      <c r="W864" s="58"/>
      <c r="X864" s="84"/>
      <c r="Y864" s="85"/>
      <c r="Z864" s="86"/>
      <c r="AA864" s="87"/>
    </row>
    <row r="865" spans="1:27" ht="15.75" customHeight="1">
      <c r="A865" s="63" t="s">
        <v>131</v>
      </c>
      <c r="B865" s="64" t="s">
        <v>177</v>
      </c>
      <c r="C865" s="65" t="s">
        <v>133</v>
      </c>
      <c r="D865" s="66" t="s">
        <v>134</v>
      </c>
      <c r="E865" s="67" t="s">
        <v>746</v>
      </c>
      <c r="F865" s="68"/>
      <c r="G865" s="69" t="s">
        <v>1082</v>
      </c>
      <c r="H865" s="70" t="s">
        <v>1083</v>
      </c>
      <c r="I865" s="67" t="s">
        <v>263</v>
      </c>
      <c r="J865" s="286">
        <v>2022</v>
      </c>
      <c r="K865" s="72" t="s">
        <v>139</v>
      </c>
      <c r="L865" s="73">
        <v>3</v>
      </c>
      <c r="M865" s="74" t="s">
        <v>140</v>
      </c>
      <c r="N865" s="75"/>
      <c r="O865" s="76"/>
      <c r="P865" s="97" t="s">
        <v>141</v>
      </c>
      <c r="Q865" s="78">
        <f>IF(P865="U",R865/1.2,R865)</f>
        <v>108.33333333333334</v>
      </c>
      <c r="R865" s="79">
        <v>130</v>
      </c>
      <c r="S865" s="80"/>
      <c r="T865" s="81"/>
      <c r="U865" s="82">
        <f>T865*Q865</f>
        <v>0</v>
      </c>
      <c r="V865" s="83">
        <f>T865*R865</f>
        <v>0</v>
      </c>
      <c r="W865" s="58"/>
      <c r="X865" s="84"/>
      <c r="Y865" s="85"/>
      <c r="Z865" s="86"/>
      <c r="AA865" s="87"/>
    </row>
    <row r="866" spans="1:27" ht="15.75" customHeight="1">
      <c r="A866" s="63" t="s">
        <v>131</v>
      </c>
      <c r="B866" s="64" t="s">
        <v>177</v>
      </c>
      <c r="C866" s="65" t="s">
        <v>133</v>
      </c>
      <c r="D866" s="66" t="s">
        <v>134</v>
      </c>
      <c r="E866" s="67" t="s">
        <v>746</v>
      </c>
      <c r="F866" s="68"/>
      <c r="G866" s="69" t="s">
        <v>1082</v>
      </c>
      <c r="H866" s="70" t="s">
        <v>1713</v>
      </c>
      <c r="I866" s="67" t="s">
        <v>263</v>
      </c>
      <c r="J866" s="286">
        <v>2014</v>
      </c>
      <c r="K866" s="72" t="s">
        <v>155</v>
      </c>
      <c r="L866" s="73">
        <v>1</v>
      </c>
      <c r="M866" s="74" t="s">
        <v>140</v>
      </c>
      <c r="N866" s="75"/>
      <c r="O866" s="76" t="s">
        <v>256</v>
      </c>
      <c r="P866" s="77" t="s">
        <v>148</v>
      </c>
      <c r="Q866" s="78">
        <f>IF(P866="U",R866/1.2,R866)</f>
        <v>75</v>
      </c>
      <c r="R866" s="79">
        <v>75</v>
      </c>
      <c r="S866" s="80"/>
      <c r="T866" s="81"/>
      <c r="U866" s="82">
        <f>T866*Q866</f>
        <v>0</v>
      </c>
      <c r="V866" s="83">
        <f>T866*R866</f>
        <v>0</v>
      </c>
      <c r="W866" s="58"/>
      <c r="X866" s="84"/>
      <c r="Y866" s="85"/>
      <c r="Z866" s="86"/>
      <c r="AA866" s="87"/>
    </row>
    <row r="867" spans="1:27" ht="15.75" customHeight="1">
      <c r="A867" s="63" t="s">
        <v>131</v>
      </c>
      <c r="B867" s="64" t="s">
        <v>177</v>
      </c>
      <c r="C867" s="65" t="s">
        <v>133</v>
      </c>
      <c r="D867" s="66" t="s">
        <v>134</v>
      </c>
      <c r="E867" s="67" t="s">
        <v>746</v>
      </c>
      <c r="F867" s="68"/>
      <c r="G867" s="69" t="s">
        <v>1082</v>
      </c>
      <c r="H867" s="70" t="s">
        <v>1713</v>
      </c>
      <c r="I867" s="67" t="s">
        <v>263</v>
      </c>
      <c r="J867" s="286">
        <v>2015</v>
      </c>
      <c r="K867" s="72" t="s">
        <v>155</v>
      </c>
      <c r="L867" s="73">
        <v>1</v>
      </c>
      <c r="M867" s="74" t="s">
        <v>140</v>
      </c>
      <c r="N867" s="75"/>
      <c r="O867" s="76" t="s">
        <v>256</v>
      </c>
      <c r="P867" s="77" t="s">
        <v>148</v>
      </c>
      <c r="Q867" s="78">
        <f>IF(P867="U",R867/1.2,R867)</f>
        <v>75</v>
      </c>
      <c r="R867" s="79">
        <v>75</v>
      </c>
      <c r="S867" s="80"/>
      <c r="T867" s="81"/>
      <c r="U867" s="82">
        <f>T867*Q867</f>
        <v>0</v>
      </c>
      <c r="V867" s="83">
        <f>T867*R867</f>
        <v>0</v>
      </c>
      <c r="W867" s="58"/>
      <c r="X867" s="84"/>
      <c r="Y867" s="85"/>
      <c r="Z867" s="86"/>
      <c r="AA867" s="87"/>
    </row>
    <row r="868" spans="1:27" ht="15.75" customHeight="1">
      <c r="A868" s="63" t="s">
        <v>131</v>
      </c>
      <c r="B868" s="64" t="s">
        <v>177</v>
      </c>
      <c r="C868" s="65" t="s">
        <v>133</v>
      </c>
      <c r="D868" s="66" t="s">
        <v>134</v>
      </c>
      <c r="E868" s="67" t="s">
        <v>746</v>
      </c>
      <c r="F868" s="68"/>
      <c r="G868" s="69" t="s">
        <v>1082</v>
      </c>
      <c r="H868" s="70" t="s">
        <v>1713</v>
      </c>
      <c r="I868" s="67" t="s">
        <v>263</v>
      </c>
      <c r="J868" s="286">
        <v>2016</v>
      </c>
      <c r="K868" s="72" t="s">
        <v>155</v>
      </c>
      <c r="L868" s="73">
        <v>1</v>
      </c>
      <c r="M868" s="74" t="s">
        <v>140</v>
      </c>
      <c r="N868" s="75"/>
      <c r="O868" s="76" t="s">
        <v>256</v>
      </c>
      <c r="P868" s="77" t="s">
        <v>148</v>
      </c>
      <c r="Q868" s="78">
        <f>IF(P868="U",R868/1.2,R868)</f>
        <v>70</v>
      </c>
      <c r="R868" s="79">
        <v>70</v>
      </c>
      <c r="S868" s="80"/>
      <c r="T868" s="81"/>
      <c r="U868" s="82">
        <f>T868*Q868</f>
        <v>0</v>
      </c>
      <c r="V868" s="83">
        <f>T868*R868</f>
        <v>0</v>
      </c>
      <c r="W868" s="58"/>
      <c r="X868" s="84"/>
      <c r="Y868" s="85"/>
      <c r="Z868" s="86"/>
      <c r="AA868" s="87"/>
    </row>
    <row r="869" spans="1:27" ht="15.75" customHeight="1">
      <c r="A869" s="63" t="s">
        <v>131</v>
      </c>
      <c r="B869" s="64" t="s">
        <v>177</v>
      </c>
      <c r="C869" s="65" t="s">
        <v>133</v>
      </c>
      <c r="D869" s="66" t="s">
        <v>134</v>
      </c>
      <c r="E869" s="67" t="s">
        <v>746</v>
      </c>
      <c r="F869" s="68"/>
      <c r="G869" s="69" t="s">
        <v>1082</v>
      </c>
      <c r="H869" s="70" t="s">
        <v>1084</v>
      </c>
      <c r="I869" s="67" t="s">
        <v>263</v>
      </c>
      <c r="J869" s="286">
        <v>2015</v>
      </c>
      <c r="K869" s="72" t="s">
        <v>155</v>
      </c>
      <c r="L869" s="73">
        <v>1</v>
      </c>
      <c r="M869" s="74" t="s">
        <v>140</v>
      </c>
      <c r="N869" s="75"/>
      <c r="O869" s="76" t="s">
        <v>256</v>
      </c>
      <c r="P869" s="77" t="s">
        <v>148</v>
      </c>
      <c r="Q869" s="78">
        <f>IF(P869="U",R869/1.2,R869)</f>
        <v>60</v>
      </c>
      <c r="R869" s="79">
        <v>60</v>
      </c>
      <c r="S869" s="80"/>
      <c r="T869" s="81"/>
      <c r="U869" s="82">
        <f>T869*Q869</f>
        <v>0</v>
      </c>
      <c r="V869" s="83">
        <f>T869*R869</f>
        <v>0</v>
      </c>
      <c r="W869" s="58"/>
      <c r="X869" s="84"/>
      <c r="Y869" s="85"/>
      <c r="Z869" s="86"/>
      <c r="AA869" s="87"/>
    </row>
    <row r="870" spans="1:27" ht="15.75" customHeight="1">
      <c r="A870" s="63" t="s">
        <v>131</v>
      </c>
      <c r="B870" s="64" t="s">
        <v>177</v>
      </c>
      <c r="C870" s="65" t="s">
        <v>133</v>
      </c>
      <c r="D870" s="66" t="s">
        <v>134</v>
      </c>
      <c r="E870" s="67" t="s">
        <v>746</v>
      </c>
      <c r="F870" s="68"/>
      <c r="G870" s="69" t="s">
        <v>1082</v>
      </c>
      <c r="H870" s="70" t="s">
        <v>1084</v>
      </c>
      <c r="I870" s="67" t="s">
        <v>263</v>
      </c>
      <c r="J870" s="286">
        <v>2016</v>
      </c>
      <c r="K870" s="72" t="s">
        <v>155</v>
      </c>
      <c r="L870" s="73">
        <v>1</v>
      </c>
      <c r="M870" s="74" t="s">
        <v>140</v>
      </c>
      <c r="N870" s="75"/>
      <c r="O870" s="76" t="s">
        <v>256</v>
      </c>
      <c r="P870" s="77" t="s">
        <v>148</v>
      </c>
      <c r="Q870" s="78">
        <f>IF(P870="U",R870/1.2,R870)</f>
        <v>60</v>
      </c>
      <c r="R870" s="79">
        <v>60</v>
      </c>
      <c r="S870" s="80"/>
      <c r="T870" s="81"/>
      <c r="U870" s="82">
        <f>T870*Q870</f>
        <v>0</v>
      </c>
      <c r="V870" s="83">
        <f>T870*R870</f>
        <v>0</v>
      </c>
      <c r="W870" s="58"/>
      <c r="X870" s="84"/>
      <c r="Y870" s="85"/>
      <c r="Z870" s="86"/>
      <c r="AA870" s="87"/>
    </row>
    <row r="871" spans="1:27" ht="15.75" customHeight="1">
      <c r="A871" s="63" t="s">
        <v>131</v>
      </c>
      <c r="B871" s="64" t="s">
        <v>177</v>
      </c>
      <c r="C871" s="65" t="s">
        <v>133</v>
      </c>
      <c r="D871" s="66" t="s">
        <v>134</v>
      </c>
      <c r="E871" s="67" t="s">
        <v>746</v>
      </c>
      <c r="F871" s="68"/>
      <c r="G871" s="69" t="s">
        <v>1082</v>
      </c>
      <c r="H871" s="70" t="s">
        <v>1084</v>
      </c>
      <c r="I871" s="67" t="s">
        <v>263</v>
      </c>
      <c r="J871" s="286">
        <v>2022</v>
      </c>
      <c r="K871" s="72" t="s">
        <v>146</v>
      </c>
      <c r="L871" s="73">
        <v>1</v>
      </c>
      <c r="M871" s="74" t="s">
        <v>140</v>
      </c>
      <c r="N871" s="75"/>
      <c r="O871" s="76"/>
      <c r="P871" s="97" t="s">
        <v>141</v>
      </c>
      <c r="Q871" s="78">
        <f>IF(P871="U",R871/1.2,R871)</f>
        <v>212.5</v>
      </c>
      <c r="R871" s="79">
        <v>255</v>
      </c>
      <c r="S871" s="80"/>
      <c r="T871" s="81"/>
      <c r="U871" s="82">
        <f>T871*Q871</f>
        <v>0</v>
      </c>
      <c r="V871" s="83">
        <f>T871*R871</f>
        <v>0</v>
      </c>
      <c r="W871" s="58"/>
      <c r="X871" s="84"/>
      <c r="Y871" s="85"/>
      <c r="Z871" s="86"/>
      <c r="AA871" s="87"/>
    </row>
    <row r="872" spans="1:27" ht="15.75" customHeight="1">
      <c r="A872" s="63" t="s">
        <v>131</v>
      </c>
      <c r="B872" s="64" t="s">
        <v>177</v>
      </c>
      <c r="C872" s="65" t="s">
        <v>133</v>
      </c>
      <c r="D872" s="66" t="s">
        <v>134</v>
      </c>
      <c r="E872" s="67" t="s">
        <v>746</v>
      </c>
      <c r="F872" s="68"/>
      <c r="G872" s="69" t="s">
        <v>1082</v>
      </c>
      <c r="H872" s="70" t="s">
        <v>1714</v>
      </c>
      <c r="I872" s="67" t="s">
        <v>263</v>
      </c>
      <c r="J872" s="286">
        <v>2015</v>
      </c>
      <c r="K872" s="72" t="s">
        <v>155</v>
      </c>
      <c r="L872" s="73">
        <v>2</v>
      </c>
      <c r="M872" s="74" t="s">
        <v>140</v>
      </c>
      <c r="N872" s="75"/>
      <c r="O872" s="76" t="s">
        <v>256</v>
      </c>
      <c r="P872" s="77" t="s">
        <v>148</v>
      </c>
      <c r="Q872" s="78">
        <f>IF(P872="U",R872/1.2,R872)</f>
        <v>75</v>
      </c>
      <c r="R872" s="79">
        <v>75</v>
      </c>
      <c r="S872" s="80"/>
      <c r="T872" s="81"/>
      <c r="U872" s="82">
        <f>T872*Q872</f>
        <v>0</v>
      </c>
      <c r="V872" s="83">
        <f>T872*R872</f>
        <v>0</v>
      </c>
      <c r="W872" s="58"/>
      <c r="X872" s="84"/>
      <c r="Y872" s="85"/>
      <c r="Z872" s="86"/>
      <c r="AA872" s="87"/>
    </row>
    <row r="873" spans="1:27" ht="15.75" customHeight="1">
      <c r="A873" s="63" t="s">
        <v>131</v>
      </c>
      <c r="B873" s="64" t="s">
        <v>177</v>
      </c>
      <c r="C873" s="65" t="s">
        <v>133</v>
      </c>
      <c r="D873" s="66" t="s">
        <v>134</v>
      </c>
      <c r="E873" s="67" t="s">
        <v>1221</v>
      </c>
      <c r="F873" s="68"/>
      <c r="G873" s="69" t="s">
        <v>1222</v>
      </c>
      <c r="H873" s="70" t="s">
        <v>848</v>
      </c>
      <c r="I873" s="67" t="s">
        <v>145</v>
      </c>
      <c r="J873" s="286">
        <v>2015</v>
      </c>
      <c r="K873" s="72" t="s">
        <v>155</v>
      </c>
      <c r="L873" s="73">
        <v>1</v>
      </c>
      <c r="M873" s="74" t="s">
        <v>140</v>
      </c>
      <c r="N873" s="75"/>
      <c r="O873" s="76"/>
      <c r="P873" s="77" t="s">
        <v>148</v>
      </c>
      <c r="Q873" s="78">
        <f>IF(P873="U",R873/1.2,R873)</f>
        <v>350</v>
      </c>
      <c r="R873" s="79">
        <v>350</v>
      </c>
      <c r="S873" s="80"/>
      <c r="T873" s="81"/>
      <c r="U873" s="82">
        <f>T873*Q873</f>
        <v>0</v>
      </c>
      <c r="V873" s="83">
        <f>T873*R873</f>
        <v>0</v>
      </c>
      <c r="W873" s="58"/>
      <c r="X873" s="84"/>
      <c r="Y873" s="85"/>
      <c r="Z873" s="86"/>
      <c r="AA873" s="87"/>
    </row>
    <row r="874" spans="1:27" ht="15.75" customHeight="1">
      <c r="A874" s="63" t="s">
        <v>131</v>
      </c>
      <c r="B874" s="64" t="s">
        <v>132</v>
      </c>
      <c r="C874" s="65" t="s">
        <v>133</v>
      </c>
      <c r="D874" s="66" t="s">
        <v>134</v>
      </c>
      <c r="E874" s="67" t="s">
        <v>1221</v>
      </c>
      <c r="F874" s="68"/>
      <c r="G874" s="69" t="s">
        <v>1222</v>
      </c>
      <c r="H874" s="70" t="s">
        <v>556</v>
      </c>
      <c r="I874" s="67" t="s">
        <v>145</v>
      </c>
      <c r="J874" s="286">
        <v>2019</v>
      </c>
      <c r="K874" s="72" t="s">
        <v>155</v>
      </c>
      <c r="L874" s="73">
        <v>1</v>
      </c>
      <c r="M874" s="74" t="s">
        <v>708</v>
      </c>
      <c r="N874" s="75"/>
      <c r="O874" s="76"/>
      <c r="P874" s="97" t="s">
        <v>148</v>
      </c>
      <c r="Q874" s="78">
        <f>IF(P874="U",R874/1.2,R874)</f>
        <v>220</v>
      </c>
      <c r="R874" s="79">
        <v>220</v>
      </c>
      <c r="S874" s="80"/>
      <c r="T874" s="81"/>
      <c r="U874" s="82">
        <f>T874*Q874</f>
        <v>0</v>
      </c>
      <c r="V874" s="83">
        <f>T874*R874</f>
        <v>0</v>
      </c>
      <c r="W874" s="58"/>
      <c r="X874" s="84"/>
      <c r="Y874" s="85"/>
      <c r="Z874" s="86"/>
      <c r="AA874" s="87"/>
    </row>
    <row r="875" spans="1:27" ht="15.75" customHeight="1">
      <c r="A875" s="63" t="s">
        <v>131</v>
      </c>
      <c r="B875" s="64" t="s">
        <v>132</v>
      </c>
      <c r="C875" s="65" t="s">
        <v>133</v>
      </c>
      <c r="D875" s="66" t="s">
        <v>134</v>
      </c>
      <c r="E875" s="67" t="s">
        <v>1054</v>
      </c>
      <c r="F875" s="68"/>
      <c r="G875" s="69" t="s">
        <v>1392</v>
      </c>
      <c r="H875" s="70" t="s">
        <v>1393</v>
      </c>
      <c r="I875" s="67" t="s">
        <v>771</v>
      </c>
      <c r="J875" s="286">
        <v>2015</v>
      </c>
      <c r="K875" s="72" t="s">
        <v>155</v>
      </c>
      <c r="L875" s="73">
        <v>19</v>
      </c>
      <c r="M875" s="74" t="s">
        <v>140</v>
      </c>
      <c r="N875" s="75"/>
      <c r="O875" s="76"/>
      <c r="P875" s="77" t="s">
        <v>141</v>
      </c>
      <c r="Q875" s="78">
        <f>IF(P875="U",R875/1.2,R875)</f>
        <v>275</v>
      </c>
      <c r="R875" s="79">
        <v>330</v>
      </c>
      <c r="S875" s="80"/>
      <c r="T875" s="81"/>
      <c r="U875" s="82">
        <f>T875*Q875</f>
        <v>0</v>
      </c>
      <c r="V875" s="83">
        <f>T875*R875</f>
        <v>0</v>
      </c>
      <c r="W875" s="58"/>
      <c r="X875" s="84"/>
      <c r="Y875" s="85"/>
      <c r="Z875" s="86"/>
      <c r="AA875" s="87"/>
    </row>
    <row r="876" spans="1:27" ht="15.75" customHeight="1">
      <c r="A876" s="63" t="s">
        <v>131</v>
      </c>
      <c r="B876" s="64" t="s">
        <v>177</v>
      </c>
      <c r="C876" s="65" t="s">
        <v>133</v>
      </c>
      <c r="D876" s="66" t="s">
        <v>134</v>
      </c>
      <c r="E876" s="67" t="s">
        <v>1054</v>
      </c>
      <c r="F876" s="68"/>
      <c r="G876" s="69" t="s">
        <v>1462</v>
      </c>
      <c r="H876" s="70" t="s">
        <v>1463</v>
      </c>
      <c r="I876" s="67" t="s">
        <v>1464</v>
      </c>
      <c r="J876" s="286">
        <v>2020</v>
      </c>
      <c r="K876" s="72" t="s">
        <v>155</v>
      </c>
      <c r="L876" s="73">
        <v>1</v>
      </c>
      <c r="M876" s="74" t="s">
        <v>140</v>
      </c>
      <c r="N876" s="75"/>
      <c r="O876" s="76"/>
      <c r="P876" s="77" t="s">
        <v>148</v>
      </c>
      <c r="Q876" s="78">
        <f>IF(P876="U",R876/1.2,R876)</f>
        <v>25</v>
      </c>
      <c r="R876" s="79">
        <v>25</v>
      </c>
      <c r="S876" s="80"/>
      <c r="T876" s="81"/>
      <c r="U876" s="82">
        <f>T876*Q876</f>
        <v>0</v>
      </c>
      <c r="V876" s="83">
        <f>T876*R876</f>
        <v>0</v>
      </c>
      <c r="W876" s="58"/>
      <c r="X876" s="84"/>
      <c r="Y876" s="85"/>
      <c r="Z876" s="86"/>
      <c r="AA876" s="87"/>
    </row>
    <row r="877" spans="1:27" ht="15.75" customHeight="1">
      <c r="A877" s="63" t="s">
        <v>131</v>
      </c>
      <c r="B877" s="64" t="s">
        <v>132</v>
      </c>
      <c r="C877" s="65" t="s">
        <v>133</v>
      </c>
      <c r="D877" s="66" t="s">
        <v>134</v>
      </c>
      <c r="E877" s="67" t="s">
        <v>1054</v>
      </c>
      <c r="F877" s="68"/>
      <c r="G877" s="69" t="s">
        <v>1055</v>
      </c>
      <c r="H877" s="70" t="s">
        <v>1056</v>
      </c>
      <c r="I877" s="67" t="s">
        <v>1057</v>
      </c>
      <c r="J877" s="286">
        <v>2019</v>
      </c>
      <c r="K877" s="72" t="s">
        <v>155</v>
      </c>
      <c r="L877" s="73">
        <v>1</v>
      </c>
      <c r="M877" s="74" t="s">
        <v>140</v>
      </c>
      <c r="N877" s="75"/>
      <c r="O877" s="76"/>
      <c r="P877" s="97" t="s">
        <v>148</v>
      </c>
      <c r="Q877" s="78">
        <f>IF(P877="U",R877/1.2,R877)</f>
        <v>50</v>
      </c>
      <c r="R877" s="79">
        <v>50</v>
      </c>
      <c r="S877" s="80"/>
      <c r="T877" s="81"/>
      <c r="U877" s="82">
        <f>T877*Q877</f>
        <v>0</v>
      </c>
      <c r="V877" s="83">
        <f>T877*R877</f>
        <v>0</v>
      </c>
      <c r="W877" s="58"/>
      <c r="X877" s="84"/>
      <c r="Y877" s="85"/>
      <c r="Z877" s="86"/>
      <c r="AA877" s="87"/>
    </row>
    <row r="878" spans="1:27" ht="15.75" customHeight="1">
      <c r="A878" s="63" t="s">
        <v>131</v>
      </c>
      <c r="B878" s="64" t="s">
        <v>132</v>
      </c>
      <c r="C878" s="65" t="s">
        <v>133</v>
      </c>
      <c r="D878" s="66" t="s">
        <v>134</v>
      </c>
      <c r="E878" s="67" t="s">
        <v>1054</v>
      </c>
      <c r="F878" s="68"/>
      <c r="G878" s="69" t="s">
        <v>1055</v>
      </c>
      <c r="H878" s="70" t="s">
        <v>1056</v>
      </c>
      <c r="I878" s="67" t="s">
        <v>1057</v>
      </c>
      <c r="J878" s="286">
        <v>2020</v>
      </c>
      <c r="K878" s="72" t="s">
        <v>155</v>
      </c>
      <c r="L878" s="73">
        <v>2</v>
      </c>
      <c r="M878" s="74" t="s">
        <v>140</v>
      </c>
      <c r="N878" s="75"/>
      <c r="O878" s="76"/>
      <c r="P878" s="97" t="s">
        <v>148</v>
      </c>
      <c r="Q878" s="78">
        <f>IF(P878="U",R878/1.2,R878)</f>
        <v>50</v>
      </c>
      <c r="R878" s="79">
        <v>50</v>
      </c>
      <c r="S878" s="80"/>
      <c r="T878" s="81"/>
      <c r="U878" s="82">
        <f>T878*Q878</f>
        <v>0</v>
      </c>
      <c r="V878" s="83">
        <f>T878*R878</f>
        <v>0</v>
      </c>
      <c r="W878" s="58"/>
      <c r="X878" s="84"/>
      <c r="Y878" s="85"/>
      <c r="Z878" s="86"/>
      <c r="AA878" s="87"/>
    </row>
    <row r="879" spans="1:27" ht="15.75" customHeight="1">
      <c r="A879" s="63" t="s">
        <v>131</v>
      </c>
      <c r="B879" s="64" t="s">
        <v>472</v>
      </c>
      <c r="C879" s="65" t="s">
        <v>133</v>
      </c>
      <c r="D879" s="66" t="s">
        <v>134</v>
      </c>
      <c r="E879" s="67" t="s">
        <v>1288</v>
      </c>
      <c r="F879" s="68"/>
      <c r="G879" s="69" t="s">
        <v>1289</v>
      </c>
      <c r="H879" s="70" t="s">
        <v>1290</v>
      </c>
      <c r="I879" s="67" t="s">
        <v>145</v>
      </c>
      <c r="J879" s="286">
        <v>2014</v>
      </c>
      <c r="K879" s="72" t="s">
        <v>155</v>
      </c>
      <c r="L879" s="73">
        <v>1</v>
      </c>
      <c r="M879" s="74" t="s">
        <v>140</v>
      </c>
      <c r="N879" s="75"/>
      <c r="O879" s="76"/>
      <c r="P879" s="77" t="s">
        <v>148</v>
      </c>
      <c r="Q879" s="78">
        <f>IF(P879="U",R879/1.2,R879)</f>
        <v>25</v>
      </c>
      <c r="R879" s="79">
        <v>25</v>
      </c>
      <c r="S879" s="80"/>
      <c r="T879" s="81"/>
      <c r="U879" s="82">
        <f>T879*Q879</f>
        <v>0</v>
      </c>
      <c r="V879" s="83">
        <f>T879*R879</f>
        <v>0</v>
      </c>
      <c r="W879" s="58"/>
      <c r="X879" s="84"/>
      <c r="Y879" s="85"/>
      <c r="Z879" s="86"/>
      <c r="AA879" s="87"/>
    </row>
    <row r="880" spans="1:27" ht="15.75" customHeight="1">
      <c r="A880" s="63" t="s">
        <v>131</v>
      </c>
      <c r="B880" s="64" t="s">
        <v>132</v>
      </c>
      <c r="C880" s="65" t="s">
        <v>133</v>
      </c>
      <c r="D880" s="66" t="s">
        <v>134</v>
      </c>
      <c r="E880" s="67" t="s">
        <v>273</v>
      </c>
      <c r="F880" s="68" t="s">
        <v>588</v>
      </c>
      <c r="G880" s="69" t="s">
        <v>1142</v>
      </c>
      <c r="H880" s="70" t="s">
        <v>1520</v>
      </c>
      <c r="I880" s="67" t="s">
        <v>145</v>
      </c>
      <c r="J880" s="286">
        <v>2006</v>
      </c>
      <c r="K880" s="72" t="s">
        <v>155</v>
      </c>
      <c r="L880" s="73">
        <v>4</v>
      </c>
      <c r="M880" s="74" t="s">
        <v>147</v>
      </c>
      <c r="N880" s="75"/>
      <c r="O880" s="76"/>
      <c r="P880" s="77" t="s">
        <v>148</v>
      </c>
      <c r="Q880" s="78">
        <f>IF(P880="U",R880/1.2,R880)</f>
        <v>150</v>
      </c>
      <c r="R880" s="79">
        <v>150</v>
      </c>
      <c r="S880" s="80"/>
      <c r="T880" s="81"/>
      <c r="U880" s="82">
        <f>T880*Q880</f>
        <v>0</v>
      </c>
      <c r="V880" s="83">
        <f>T880*R880</f>
        <v>0</v>
      </c>
      <c r="W880" s="58"/>
      <c r="X880" s="84"/>
      <c r="Y880" s="85"/>
      <c r="Z880" s="86"/>
      <c r="AA880" s="87"/>
    </row>
    <row r="881" spans="1:27" ht="15.75" customHeight="1">
      <c r="A881" s="63" t="s">
        <v>131</v>
      </c>
      <c r="B881" s="64" t="s">
        <v>132</v>
      </c>
      <c r="C881" s="65" t="s">
        <v>133</v>
      </c>
      <c r="D881" s="66" t="s">
        <v>134</v>
      </c>
      <c r="E881" s="67" t="s">
        <v>273</v>
      </c>
      <c r="F881" s="68" t="s">
        <v>588</v>
      </c>
      <c r="G881" s="69" t="s">
        <v>1142</v>
      </c>
      <c r="H881" s="70" t="s">
        <v>1520</v>
      </c>
      <c r="I881" s="67" t="s">
        <v>145</v>
      </c>
      <c r="J881" s="286">
        <v>2011</v>
      </c>
      <c r="K881" s="72" t="s">
        <v>155</v>
      </c>
      <c r="L881" s="73">
        <v>9</v>
      </c>
      <c r="M881" s="74" t="s">
        <v>147</v>
      </c>
      <c r="N881" s="75"/>
      <c r="O881" s="76"/>
      <c r="P881" s="77" t="s">
        <v>148</v>
      </c>
      <c r="Q881" s="78">
        <f>IF(P881="U",R881/1.2,R881)</f>
        <v>120</v>
      </c>
      <c r="R881" s="79">
        <v>120</v>
      </c>
      <c r="S881" s="80"/>
      <c r="T881" s="81"/>
      <c r="U881" s="82">
        <f>T881*Q881</f>
        <v>0</v>
      </c>
      <c r="V881" s="83">
        <f>T881*R881</f>
        <v>0</v>
      </c>
      <c r="W881" s="58"/>
      <c r="X881" s="84"/>
      <c r="Y881" s="85"/>
      <c r="Z881" s="86"/>
      <c r="AA881" s="87"/>
    </row>
    <row r="882" spans="1:27" ht="15.75" customHeight="1">
      <c r="A882" s="63" t="s">
        <v>131</v>
      </c>
      <c r="B882" s="64" t="s">
        <v>132</v>
      </c>
      <c r="C882" s="65" t="s">
        <v>133</v>
      </c>
      <c r="D882" s="66" t="s">
        <v>134</v>
      </c>
      <c r="E882" s="67" t="s">
        <v>273</v>
      </c>
      <c r="F882" s="68" t="s">
        <v>588</v>
      </c>
      <c r="G882" s="69" t="s">
        <v>1142</v>
      </c>
      <c r="H882" s="70" t="s">
        <v>1226</v>
      </c>
      <c r="I882" s="67" t="s">
        <v>145</v>
      </c>
      <c r="J882" s="286">
        <v>2020</v>
      </c>
      <c r="K882" s="72" t="s">
        <v>155</v>
      </c>
      <c r="L882" s="73">
        <v>2</v>
      </c>
      <c r="M882" s="74" t="s">
        <v>140</v>
      </c>
      <c r="N882" s="75"/>
      <c r="O882" s="76"/>
      <c r="P882" s="97" t="s">
        <v>141</v>
      </c>
      <c r="Q882" s="78">
        <f>IF(P882="U",R882/1.2,R882)</f>
        <v>258.33333333333337</v>
      </c>
      <c r="R882" s="79">
        <v>310</v>
      </c>
      <c r="S882" s="80"/>
      <c r="T882" s="81"/>
      <c r="U882" s="82">
        <f>T882*Q882</f>
        <v>0</v>
      </c>
      <c r="V882" s="83">
        <f>T882*R882</f>
        <v>0</v>
      </c>
      <c r="W882" s="58"/>
      <c r="X882" s="84"/>
      <c r="Y882" s="85"/>
      <c r="Z882" s="86"/>
      <c r="AA882" s="87"/>
    </row>
    <row r="883" spans="1:27" ht="15.75" customHeight="1">
      <c r="A883" s="63" t="s">
        <v>131</v>
      </c>
      <c r="B883" s="64" t="s">
        <v>132</v>
      </c>
      <c r="C883" s="65" t="s">
        <v>133</v>
      </c>
      <c r="D883" s="66" t="s">
        <v>134</v>
      </c>
      <c r="E883" s="67" t="s">
        <v>273</v>
      </c>
      <c r="F883" s="68" t="s">
        <v>588</v>
      </c>
      <c r="G883" s="69" t="s">
        <v>1142</v>
      </c>
      <c r="H883" s="70" t="s">
        <v>1226</v>
      </c>
      <c r="I883" s="67" t="s">
        <v>145</v>
      </c>
      <c r="J883" s="286">
        <v>2021</v>
      </c>
      <c r="K883" s="72" t="s">
        <v>155</v>
      </c>
      <c r="L883" s="73">
        <v>22</v>
      </c>
      <c r="M883" s="74" t="s">
        <v>140</v>
      </c>
      <c r="N883" s="75"/>
      <c r="O883" s="76"/>
      <c r="P883" s="97" t="s">
        <v>141</v>
      </c>
      <c r="Q883" s="78">
        <f>IF(P883="U",R883/1.2,R883)</f>
        <v>295.83333333333337</v>
      </c>
      <c r="R883" s="79">
        <v>355</v>
      </c>
      <c r="S883" s="80"/>
      <c r="T883" s="81"/>
      <c r="U883" s="82">
        <f>T883*Q883</f>
        <v>0</v>
      </c>
      <c r="V883" s="83">
        <f>T883*R883</f>
        <v>0</v>
      </c>
      <c r="W883" s="58"/>
      <c r="X883" s="84"/>
      <c r="Y883" s="85"/>
      <c r="Z883" s="86"/>
      <c r="AA883" s="87"/>
    </row>
    <row r="884" spans="1:27" ht="15.75" customHeight="1">
      <c r="A884" s="63" t="s">
        <v>131</v>
      </c>
      <c r="B884" s="64" t="s">
        <v>132</v>
      </c>
      <c r="C884" s="65" t="s">
        <v>133</v>
      </c>
      <c r="D884" s="66" t="s">
        <v>134</v>
      </c>
      <c r="E884" s="67" t="s">
        <v>273</v>
      </c>
      <c r="F884" s="68" t="s">
        <v>588</v>
      </c>
      <c r="G884" s="69" t="s">
        <v>1142</v>
      </c>
      <c r="H884" s="70" t="s">
        <v>1143</v>
      </c>
      <c r="I884" s="67" t="s">
        <v>145</v>
      </c>
      <c r="J884" s="286">
        <v>2022</v>
      </c>
      <c r="K884" s="72" t="s">
        <v>155</v>
      </c>
      <c r="L884" s="73">
        <v>24</v>
      </c>
      <c r="M884" s="74" t="s">
        <v>140</v>
      </c>
      <c r="N884" s="75"/>
      <c r="O884" s="76"/>
      <c r="P884" s="97" t="s">
        <v>141</v>
      </c>
      <c r="Q884" s="78">
        <f>IF(P884="U",R884/1.2,R884)</f>
        <v>104.16666666666667</v>
      </c>
      <c r="R884" s="79">
        <v>125</v>
      </c>
      <c r="S884" s="80"/>
      <c r="T884" s="81"/>
      <c r="U884" s="82">
        <f>T884*Q884</f>
        <v>0</v>
      </c>
      <c r="V884" s="83">
        <f>T884*R884</f>
        <v>0</v>
      </c>
      <c r="W884" s="58"/>
      <c r="X884" s="84"/>
      <c r="Y884" s="85"/>
      <c r="Z884" s="86"/>
      <c r="AA884" s="87"/>
    </row>
    <row r="885" spans="1:27" ht="15.75" customHeight="1">
      <c r="A885" s="63" t="s">
        <v>131</v>
      </c>
      <c r="B885" s="64" t="s">
        <v>132</v>
      </c>
      <c r="C885" s="65" t="s">
        <v>133</v>
      </c>
      <c r="D885" s="66" t="s">
        <v>134</v>
      </c>
      <c r="E885" s="67" t="s">
        <v>273</v>
      </c>
      <c r="F885" s="68" t="s">
        <v>588</v>
      </c>
      <c r="G885" s="69" t="s">
        <v>1142</v>
      </c>
      <c r="H885" s="70" t="s">
        <v>1143</v>
      </c>
      <c r="I885" s="67" t="s">
        <v>145</v>
      </c>
      <c r="J885" s="286">
        <v>2022</v>
      </c>
      <c r="K885" s="72" t="s">
        <v>139</v>
      </c>
      <c r="L885" s="73">
        <v>3</v>
      </c>
      <c r="M885" s="74" t="s">
        <v>140</v>
      </c>
      <c r="N885" s="75"/>
      <c r="O885" s="76"/>
      <c r="P885" s="77" t="s">
        <v>141</v>
      </c>
      <c r="Q885" s="78">
        <f>IF(P885="U",R885/1.2,R885)</f>
        <v>216.66666666666669</v>
      </c>
      <c r="R885" s="79">
        <v>260</v>
      </c>
      <c r="S885" s="80"/>
      <c r="T885" s="81"/>
      <c r="U885" s="82">
        <f>T885*Q885</f>
        <v>0</v>
      </c>
      <c r="V885" s="83">
        <f>T885*R885</f>
        <v>0</v>
      </c>
      <c r="W885" s="58"/>
      <c r="X885" s="84"/>
      <c r="Y885" s="85"/>
      <c r="Z885" s="86"/>
      <c r="AA885" s="87"/>
    </row>
    <row r="886" spans="1:27" ht="15.75" customHeight="1">
      <c r="A886" s="63" t="s">
        <v>131</v>
      </c>
      <c r="B886" s="64" t="s">
        <v>132</v>
      </c>
      <c r="C886" s="65" t="s">
        <v>133</v>
      </c>
      <c r="D886" s="66" t="s">
        <v>134</v>
      </c>
      <c r="E886" s="67" t="s">
        <v>273</v>
      </c>
      <c r="F886" s="68" t="s">
        <v>588</v>
      </c>
      <c r="G886" s="69" t="s">
        <v>1301</v>
      </c>
      <c r="H886" s="70" t="s">
        <v>1302</v>
      </c>
      <c r="I886" s="67" t="s">
        <v>145</v>
      </c>
      <c r="J886" s="286">
        <v>1996</v>
      </c>
      <c r="K886" s="72" t="s">
        <v>155</v>
      </c>
      <c r="L886" s="73">
        <v>1</v>
      </c>
      <c r="M886" s="74" t="s">
        <v>708</v>
      </c>
      <c r="N886" s="75"/>
      <c r="O886" s="76" t="s">
        <v>256</v>
      </c>
      <c r="P886" s="97" t="s">
        <v>148</v>
      </c>
      <c r="Q886" s="78">
        <f>IF(P886="U",R886/1.2,R886)</f>
        <v>520</v>
      </c>
      <c r="R886" s="79">
        <v>520</v>
      </c>
      <c r="S886" s="80"/>
      <c r="T886" s="81"/>
      <c r="U886" s="82">
        <f>T886*Q886</f>
        <v>0</v>
      </c>
      <c r="V886" s="83">
        <f>T886*R886</f>
        <v>0</v>
      </c>
      <c r="W886" s="58"/>
      <c r="X886" s="84"/>
      <c r="Y886" s="85"/>
      <c r="Z886" s="86"/>
      <c r="AA886" s="87"/>
    </row>
    <row r="887" spans="1:27" ht="15.75" customHeight="1">
      <c r="A887" s="63" t="s">
        <v>131</v>
      </c>
      <c r="B887" s="64" t="s">
        <v>177</v>
      </c>
      <c r="C887" s="65" t="s">
        <v>133</v>
      </c>
      <c r="D887" s="66" t="s">
        <v>134</v>
      </c>
      <c r="E887" s="67" t="s">
        <v>273</v>
      </c>
      <c r="F887" s="68" t="s">
        <v>588</v>
      </c>
      <c r="G887" s="69" t="s">
        <v>1672</v>
      </c>
      <c r="H887" s="70" t="s">
        <v>1673</v>
      </c>
      <c r="I887" s="67" t="s">
        <v>145</v>
      </c>
      <c r="J887" s="286">
        <v>2001</v>
      </c>
      <c r="K887" s="72" t="s">
        <v>155</v>
      </c>
      <c r="L887" s="73">
        <v>1</v>
      </c>
      <c r="M887" s="74" t="s">
        <v>140</v>
      </c>
      <c r="N887" s="75"/>
      <c r="O887" s="76"/>
      <c r="P887" s="77" t="s">
        <v>148</v>
      </c>
      <c r="Q887" s="78">
        <f>IF(P887="U",R887/1.2,R887)</f>
        <v>170</v>
      </c>
      <c r="R887" s="79">
        <v>170</v>
      </c>
      <c r="S887" s="80"/>
      <c r="T887" s="81"/>
      <c r="U887" s="82">
        <f>T887*Q887</f>
        <v>0</v>
      </c>
      <c r="V887" s="83">
        <f>T887*R887</f>
        <v>0</v>
      </c>
      <c r="W887" s="58"/>
      <c r="X887" s="84"/>
      <c r="Y887" s="85"/>
      <c r="Z887" s="86"/>
      <c r="AA887" s="87"/>
    </row>
    <row r="888" spans="1:27" ht="15.75" customHeight="1">
      <c r="A888" s="63" t="s">
        <v>131</v>
      </c>
      <c r="B888" s="64" t="s">
        <v>132</v>
      </c>
      <c r="C888" s="65" t="s">
        <v>133</v>
      </c>
      <c r="D888" s="66" t="s">
        <v>134</v>
      </c>
      <c r="E888" s="67" t="s">
        <v>273</v>
      </c>
      <c r="F888" s="68" t="s">
        <v>588</v>
      </c>
      <c r="G888" s="69" t="s">
        <v>1364</v>
      </c>
      <c r="H888" s="70" t="s">
        <v>1365</v>
      </c>
      <c r="I888" s="67" t="s">
        <v>366</v>
      </c>
      <c r="J888" s="286">
        <v>1995</v>
      </c>
      <c r="K888" s="72" t="s">
        <v>155</v>
      </c>
      <c r="L888" s="73">
        <v>1</v>
      </c>
      <c r="M888" s="74" t="s">
        <v>497</v>
      </c>
      <c r="N888" s="75"/>
      <c r="O888" s="76" t="s">
        <v>360</v>
      </c>
      <c r="P888" s="77" t="s">
        <v>148</v>
      </c>
      <c r="Q888" s="78">
        <f>IF(P888="U",R888/1.2,R888)</f>
        <v>1800</v>
      </c>
      <c r="R888" s="79">
        <v>1800</v>
      </c>
      <c r="S888" s="80"/>
      <c r="T888" s="81"/>
      <c r="U888" s="82">
        <f>T888*Q888</f>
        <v>0</v>
      </c>
      <c r="V888" s="83">
        <f>T888*R888</f>
        <v>0</v>
      </c>
      <c r="W888" s="58"/>
      <c r="X888" s="84"/>
      <c r="Y888" s="85"/>
      <c r="Z888" s="86"/>
      <c r="AA888" s="87"/>
    </row>
    <row r="889" spans="1:27" ht="15.75" customHeight="1">
      <c r="A889" s="63" t="s">
        <v>131</v>
      </c>
      <c r="B889" s="64" t="s">
        <v>132</v>
      </c>
      <c r="C889" s="65" t="s">
        <v>133</v>
      </c>
      <c r="D889" s="66" t="s">
        <v>134</v>
      </c>
      <c r="E889" s="67" t="s">
        <v>273</v>
      </c>
      <c r="F889" s="68" t="s">
        <v>588</v>
      </c>
      <c r="G889" s="69" t="s">
        <v>1678</v>
      </c>
      <c r="H889" s="70" t="s">
        <v>1679</v>
      </c>
      <c r="I889" s="67" t="s">
        <v>145</v>
      </c>
      <c r="J889" s="286">
        <v>2009</v>
      </c>
      <c r="K889" s="72" t="s">
        <v>146</v>
      </c>
      <c r="L889" s="73">
        <v>2</v>
      </c>
      <c r="M889" s="74" t="s">
        <v>497</v>
      </c>
      <c r="N889" s="75"/>
      <c r="O889" s="76"/>
      <c r="P889" s="77" t="s">
        <v>148</v>
      </c>
      <c r="Q889" s="78">
        <f>IF(P889="U",R889/1.2,R889)</f>
        <v>300</v>
      </c>
      <c r="R889" s="79">
        <v>300</v>
      </c>
      <c r="S889" s="80"/>
      <c r="T889" s="81"/>
      <c r="U889" s="82">
        <f>T889*Q889</f>
        <v>0</v>
      </c>
      <c r="V889" s="83">
        <f>T889*R889</f>
        <v>0</v>
      </c>
      <c r="W889" s="58"/>
      <c r="X889" s="84"/>
      <c r="Y889" s="85"/>
      <c r="Z889" s="86"/>
      <c r="AA889" s="87"/>
    </row>
    <row r="890" spans="1:27" ht="15.75" customHeight="1">
      <c r="A890" s="63" t="s">
        <v>131</v>
      </c>
      <c r="B890" s="64" t="s">
        <v>132</v>
      </c>
      <c r="C890" s="65" t="s">
        <v>133</v>
      </c>
      <c r="D890" s="66" t="s">
        <v>134</v>
      </c>
      <c r="E890" s="67" t="s">
        <v>273</v>
      </c>
      <c r="F890" s="68" t="s">
        <v>588</v>
      </c>
      <c r="G890" s="69" t="s">
        <v>1343</v>
      </c>
      <c r="H890" s="70" t="s">
        <v>1344</v>
      </c>
      <c r="I890" s="67" t="s">
        <v>145</v>
      </c>
      <c r="J890" s="286">
        <v>2019</v>
      </c>
      <c r="K890" s="72" t="s">
        <v>155</v>
      </c>
      <c r="L890" s="73">
        <v>1</v>
      </c>
      <c r="M890" s="74" t="s">
        <v>140</v>
      </c>
      <c r="N890" s="75"/>
      <c r="O890" s="76"/>
      <c r="P890" s="77" t="s">
        <v>141</v>
      </c>
      <c r="Q890" s="78">
        <f>IF(P890="U",R890/1.2,R890)</f>
        <v>458.33333333333337</v>
      </c>
      <c r="R890" s="79">
        <v>550</v>
      </c>
      <c r="S890" s="80"/>
      <c r="T890" s="81"/>
      <c r="U890" s="82">
        <f>T890*Q890</f>
        <v>0</v>
      </c>
      <c r="V890" s="83">
        <f>T890*R890</f>
        <v>0</v>
      </c>
      <c r="W890" s="58"/>
      <c r="X890" s="84"/>
      <c r="Y890" s="85"/>
      <c r="Z890" s="86"/>
      <c r="AA890" s="87"/>
    </row>
    <row r="891" spans="1:27" ht="15.75" customHeight="1">
      <c r="A891" s="63" t="s">
        <v>131</v>
      </c>
      <c r="B891" s="64" t="s">
        <v>132</v>
      </c>
      <c r="C891" s="65" t="s">
        <v>133</v>
      </c>
      <c r="D891" s="66" t="s">
        <v>134</v>
      </c>
      <c r="E891" s="67" t="s">
        <v>273</v>
      </c>
      <c r="F891" s="68" t="s">
        <v>588</v>
      </c>
      <c r="G891" s="69" t="s">
        <v>632</v>
      </c>
      <c r="H891" s="70" t="s">
        <v>633</v>
      </c>
      <c r="I891" s="67" t="s">
        <v>145</v>
      </c>
      <c r="J891" s="286">
        <v>2006</v>
      </c>
      <c r="K891" s="72" t="s">
        <v>139</v>
      </c>
      <c r="L891" s="73">
        <v>1</v>
      </c>
      <c r="M891" s="74" t="s">
        <v>140</v>
      </c>
      <c r="N891" s="75"/>
      <c r="O891" s="76"/>
      <c r="P891" s="97" t="s">
        <v>148</v>
      </c>
      <c r="Q891" s="78">
        <f>IF(P891="U",R891/1.2,R891)</f>
        <v>150</v>
      </c>
      <c r="R891" s="79">
        <v>150</v>
      </c>
      <c r="S891" s="80"/>
      <c r="T891" s="81"/>
      <c r="U891" s="82">
        <f>T891*Q891</f>
        <v>0</v>
      </c>
      <c r="V891" s="83">
        <f>T891*R891</f>
        <v>0</v>
      </c>
      <c r="W891" s="58"/>
      <c r="X891" s="84"/>
      <c r="Y891" s="85"/>
      <c r="Z891" s="86"/>
      <c r="AA891" s="87"/>
    </row>
    <row r="892" spans="1:27" ht="15.75" customHeight="1">
      <c r="A892" s="63" t="s">
        <v>131</v>
      </c>
      <c r="B892" s="64" t="s">
        <v>132</v>
      </c>
      <c r="C892" s="65" t="s">
        <v>133</v>
      </c>
      <c r="D892" s="66" t="s">
        <v>134</v>
      </c>
      <c r="E892" s="67" t="s">
        <v>273</v>
      </c>
      <c r="F892" s="68" t="s">
        <v>588</v>
      </c>
      <c r="G892" s="69" t="s">
        <v>632</v>
      </c>
      <c r="H892" s="70" t="s">
        <v>728</v>
      </c>
      <c r="I892" s="67" t="s">
        <v>145</v>
      </c>
      <c r="J892" s="286">
        <v>2005</v>
      </c>
      <c r="K892" s="72" t="s">
        <v>155</v>
      </c>
      <c r="L892" s="73">
        <v>2</v>
      </c>
      <c r="M892" s="74" t="s">
        <v>140</v>
      </c>
      <c r="N892" s="75"/>
      <c r="O892" s="76"/>
      <c r="P892" s="97" t="s">
        <v>148</v>
      </c>
      <c r="Q892" s="78">
        <f>IF(P892="U",R892/1.2,R892)</f>
        <v>250</v>
      </c>
      <c r="R892" s="79">
        <v>250</v>
      </c>
      <c r="S892" s="80"/>
      <c r="T892" s="81"/>
      <c r="U892" s="82">
        <f>T892*Q892</f>
        <v>0</v>
      </c>
      <c r="V892" s="83">
        <f>T892*R892</f>
        <v>0</v>
      </c>
      <c r="W892" s="58"/>
      <c r="X892" s="84"/>
      <c r="Y892" s="85"/>
      <c r="Z892" s="86"/>
      <c r="AA892" s="87"/>
    </row>
    <row r="893" spans="1:27" ht="15.75" customHeight="1">
      <c r="A893" s="63" t="s">
        <v>131</v>
      </c>
      <c r="B893" s="64" t="s">
        <v>132</v>
      </c>
      <c r="C893" s="65" t="s">
        <v>133</v>
      </c>
      <c r="D893" s="66" t="s">
        <v>134</v>
      </c>
      <c r="E893" s="67" t="s">
        <v>273</v>
      </c>
      <c r="F893" s="68" t="s">
        <v>588</v>
      </c>
      <c r="G893" s="69" t="s">
        <v>632</v>
      </c>
      <c r="H893" s="70" t="s">
        <v>728</v>
      </c>
      <c r="I893" s="67" t="s">
        <v>145</v>
      </c>
      <c r="J893" s="286">
        <v>2006</v>
      </c>
      <c r="K893" s="72" t="s">
        <v>155</v>
      </c>
      <c r="L893" s="73">
        <v>2</v>
      </c>
      <c r="M893" s="74" t="s">
        <v>140</v>
      </c>
      <c r="N893" s="75"/>
      <c r="O893" s="76"/>
      <c r="P893" s="77" t="s">
        <v>148</v>
      </c>
      <c r="Q893" s="78">
        <f>IF(P893="U",R893/1.2,R893)</f>
        <v>120</v>
      </c>
      <c r="R893" s="79">
        <v>120</v>
      </c>
      <c r="S893" s="80"/>
      <c r="T893" s="81"/>
      <c r="U893" s="82">
        <f>T893*Q893</f>
        <v>0</v>
      </c>
      <c r="V893" s="83">
        <f>T893*R893</f>
        <v>0</v>
      </c>
      <c r="W893" s="58"/>
      <c r="X893" s="84"/>
      <c r="Y893" s="85"/>
      <c r="Z893" s="86"/>
      <c r="AA893" s="87"/>
    </row>
    <row r="894" spans="1:27" ht="15.75" customHeight="1">
      <c r="A894" s="63" t="s">
        <v>131</v>
      </c>
      <c r="B894" s="64" t="s">
        <v>132</v>
      </c>
      <c r="C894" s="65" t="s">
        <v>133</v>
      </c>
      <c r="D894" s="66" t="s">
        <v>134</v>
      </c>
      <c r="E894" s="67" t="s">
        <v>273</v>
      </c>
      <c r="F894" s="68" t="s">
        <v>588</v>
      </c>
      <c r="G894" s="69" t="s">
        <v>1292</v>
      </c>
      <c r="H894" s="70" t="s">
        <v>1293</v>
      </c>
      <c r="I894" s="67" t="s">
        <v>145</v>
      </c>
      <c r="J894" s="286">
        <v>2007</v>
      </c>
      <c r="K894" s="72" t="s">
        <v>155</v>
      </c>
      <c r="L894" s="73">
        <v>2</v>
      </c>
      <c r="M894" s="74" t="s">
        <v>708</v>
      </c>
      <c r="N894" s="75"/>
      <c r="O894" s="76"/>
      <c r="P894" s="77" t="s">
        <v>141</v>
      </c>
      <c r="Q894" s="78">
        <f>IF(P894="U",R894/1.2,R894)</f>
        <v>150</v>
      </c>
      <c r="R894" s="79">
        <v>180</v>
      </c>
      <c r="S894" s="80"/>
      <c r="T894" s="81"/>
      <c r="U894" s="82">
        <f>T894*Q894</f>
        <v>0</v>
      </c>
      <c r="V894" s="83">
        <f>T894*R894</f>
        <v>0</v>
      </c>
      <c r="W894" s="58"/>
      <c r="X894" s="84"/>
      <c r="Y894" s="85"/>
      <c r="Z894" s="86"/>
      <c r="AA894" s="87"/>
    </row>
    <row r="895" spans="1:27" ht="15.75" customHeight="1">
      <c r="A895" s="63" t="s">
        <v>131</v>
      </c>
      <c r="B895" s="64" t="s">
        <v>132</v>
      </c>
      <c r="C895" s="65" t="s">
        <v>133</v>
      </c>
      <c r="D895" s="66" t="s">
        <v>134</v>
      </c>
      <c r="E895" s="67" t="s">
        <v>273</v>
      </c>
      <c r="F895" s="68" t="s">
        <v>588</v>
      </c>
      <c r="G895" s="69" t="s">
        <v>589</v>
      </c>
      <c r="H895" s="70" t="s">
        <v>590</v>
      </c>
      <c r="I895" s="67" t="s">
        <v>145</v>
      </c>
      <c r="J895" s="286">
        <v>2000</v>
      </c>
      <c r="K895" s="72" t="s">
        <v>155</v>
      </c>
      <c r="L895" s="73">
        <v>1</v>
      </c>
      <c r="M895" s="74" t="s">
        <v>140</v>
      </c>
      <c r="N895" s="75"/>
      <c r="O895" s="76"/>
      <c r="P895" s="97" t="s">
        <v>148</v>
      </c>
      <c r="Q895" s="78">
        <f>IF(P895="U",R895/1.2,R895)</f>
        <v>290</v>
      </c>
      <c r="R895" s="79">
        <v>290</v>
      </c>
      <c r="S895" s="80"/>
      <c r="T895" s="81"/>
      <c r="U895" s="82">
        <f>T895*Q895</f>
        <v>0</v>
      </c>
      <c r="V895" s="83">
        <f>T895*R895</f>
        <v>0</v>
      </c>
      <c r="W895" s="58"/>
      <c r="X895" s="84"/>
      <c r="Y895" s="85"/>
      <c r="Z895" s="86"/>
      <c r="AA895" s="87"/>
    </row>
    <row r="896" spans="1:27" ht="15.75" customHeight="1">
      <c r="A896" s="63" t="s">
        <v>131</v>
      </c>
      <c r="B896" s="64" t="s">
        <v>132</v>
      </c>
      <c r="C896" s="65" t="s">
        <v>133</v>
      </c>
      <c r="D896" s="66" t="s">
        <v>134</v>
      </c>
      <c r="E896" s="67" t="s">
        <v>273</v>
      </c>
      <c r="F896" s="68" t="s">
        <v>737</v>
      </c>
      <c r="G896" s="69" t="s">
        <v>736</v>
      </c>
      <c r="H896" s="70" t="s">
        <v>732</v>
      </c>
      <c r="I896" s="67" t="s">
        <v>295</v>
      </c>
      <c r="J896" s="286">
        <v>2014</v>
      </c>
      <c r="K896" s="72" t="s">
        <v>155</v>
      </c>
      <c r="L896" s="73">
        <v>2</v>
      </c>
      <c r="M896" s="74" t="s">
        <v>140</v>
      </c>
      <c r="N896" s="75"/>
      <c r="O896" s="76"/>
      <c r="P896" s="97" t="s">
        <v>148</v>
      </c>
      <c r="Q896" s="78">
        <f>IF(P896="U",R896/1.2,R896)</f>
        <v>160</v>
      </c>
      <c r="R896" s="79">
        <v>160</v>
      </c>
      <c r="S896" s="80"/>
      <c r="T896" s="81"/>
      <c r="U896" s="82">
        <f>T896*Q896</f>
        <v>0</v>
      </c>
      <c r="V896" s="83">
        <f>T896*R896</f>
        <v>0</v>
      </c>
      <c r="W896" s="58"/>
      <c r="X896" s="84"/>
      <c r="Y896" s="85"/>
      <c r="Z896" s="86"/>
      <c r="AA896" s="87"/>
    </row>
    <row r="897" spans="1:27" ht="15.75" customHeight="1">
      <c r="A897" s="63" t="s">
        <v>131</v>
      </c>
      <c r="B897" s="64" t="s">
        <v>132</v>
      </c>
      <c r="C897" s="65" t="s">
        <v>133</v>
      </c>
      <c r="D897" s="66" t="s">
        <v>134</v>
      </c>
      <c r="E897" s="67" t="s">
        <v>273</v>
      </c>
      <c r="F897" s="68" t="s">
        <v>292</v>
      </c>
      <c r="G897" s="69" t="s">
        <v>1268</v>
      </c>
      <c r="H897" s="70" t="s">
        <v>1306</v>
      </c>
      <c r="I897" s="67" t="s">
        <v>295</v>
      </c>
      <c r="J897" s="286">
        <v>2018</v>
      </c>
      <c r="K897" s="72" t="s">
        <v>155</v>
      </c>
      <c r="L897" s="73">
        <v>2</v>
      </c>
      <c r="M897" s="74" t="s">
        <v>140</v>
      </c>
      <c r="N897" s="75"/>
      <c r="O897" s="76"/>
      <c r="P897" s="77" t="s">
        <v>141</v>
      </c>
      <c r="Q897" s="78">
        <f>IF(P897="U",R897/1.2,R897)</f>
        <v>116.66666666666667</v>
      </c>
      <c r="R897" s="79">
        <v>140</v>
      </c>
      <c r="S897" s="80"/>
      <c r="T897" s="81"/>
      <c r="U897" s="82">
        <f>T897*Q897</f>
        <v>0</v>
      </c>
      <c r="V897" s="83">
        <f>T897*R897</f>
        <v>0</v>
      </c>
      <c r="W897" s="58"/>
      <c r="X897" s="84"/>
      <c r="Y897" s="85"/>
      <c r="Z897" s="86"/>
      <c r="AA897" s="87"/>
    </row>
    <row r="898" spans="1:27" ht="15.75" customHeight="1">
      <c r="A898" s="63" t="s">
        <v>131</v>
      </c>
      <c r="B898" s="64" t="s">
        <v>132</v>
      </c>
      <c r="C898" s="65" t="s">
        <v>133</v>
      </c>
      <c r="D898" s="66" t="s">
        <v>134</v>
      </c>
      <c r="E898" s="67" t="s">
        <v>273</v>
      </c>
      <c r="F898" s="68" t="s">
        <v>292</v>
      </c>
      <c r="G898" s="69" t="s">
        <v>1268</v>
      </c>
      <c r="H898" s="70" t="s">
        <v>1269</v>
      </c>
      <c r="I898" s="67" t="s">
        <v>295</v>
      </c>
      <c r="J898" s="286">
        <v>2020</v>
      </c>
      <c r="K898" s="72" t="s">
        <v>155</v>
      </c>
      <c r="L898" s="73">
        <v>3</v>
      </c>
      <c r="M898" s="74" t="s">
        <v>140</v>
      </c>
      <c r="N898" s="75"/>
      <c r="O898" s="76"/>
      <c r="P898" s="97" t="s">
        <v>141</v>
      </c>
      <c r="Q898" s="78">
        <f>IF(P898="U",R898/1.2,R898)</f>
        <v>79.166666666666671</v>
      </c>
      <c r="R898" s="79">
        <v>95</v>
      </c>
      <c r="S898" s="80"/>
      <c r="T898" s="81"/>
      <c r="U898" s="82">
        <f>T898*Q898</f>
        <v>0</v>
      </c>
      <c r="V898" s="83">
        <f>T898*R898</f>
        <v>0</v>
      </c>
      <c r="W898" s="58"/>
      <c r="X898" s="84"/>
      <c r="Y898" s="85"/>
      <c r="Z898" s="86"/>
      <c r="AA898" s="87"/>
    </row>
    <row r="899" spans="1:27" ht="15.75" customHeight="1">
      <c r="A899" s="63" t="s">
        <v>131</v>
      </c>
      <c r="B899" s="64" t="s">
        <v>132</v>
      </c>
      <c r="C899" s="65" t="s">
        <v>133</v>
      </c>
      <c r="D899" s="66" t="s">
        <v>134</v>
      </c>
      <c r="E899" s="67" t="s">
        <v>273</v>
      </c>
      <c r="F899" s="68" t="s">
        <v>292</v>
      </c>
      <c r="G899" s="69" t="s">
        <v>1016</v>
      </c>
      <c r="H899" s="70" t="s">
        <v>1017</v>
      </c>
      <c r="I899" s="67" t="s">
        <v>295</v>
      </c>
      <c r="J899" s="286">
        <v>2007</v>
      </c>
      <c r="K899" s="72" t="s">
        <v>155</v>
      </c>
      <c r="L899" s="73">
        <v>6</v>
      </c>
      <c r="M899" s="74" t="s">
        <v>140</v>
      </c>
      <c r="N899" s="75"/>
      <c r="O899" s="76"/>
      <c r="P899" s="97" t="s">
        <v>148</v>
      </c>
      <c r="Q899" s="78">
        <f>IF(P899="U",R899/1.2,R899)</f>
        <v>360</v>
      </c>
      <c r="R899" s="79">
        <v>360</v>
      </c>
      <c r="S899" s="80"/>
      <c r="T899" s="81"/>
      <c r="U899" s="82">
        <f>T899*Q899</f>
        <v>0</v>
      </c>
      <c r="V899" s="83">
        <f>T899*R899</f>
        <v>0</v>
      </c>
      <c r="W899" s="58"/>
      <c r="X899" s="84"/>
      <c r="Y899" s="85"/>
      <c r="Z899" s="86"/>
      <c r="AA899" s="87"/>
    </row>
    <row r="900" spans="1:27" ht="15.75" customHeight="1">
      <c r="A900" s="63" t="s">
        <v>131</v>
      </c>
      <c r="B900" s="64" t="s">
        <v>132</v>
      </c>
      <c r="C900" s="65" t="s">
        <v>133</v>
      </c>
      <c r="D900" s="66" t="s">
        <v>134</v>
      </c>
      <c r="E900" s="67" t="s">
        <v>273</v>
      </c>
      <c r="F900" s="68" t="s">
        <v>292</v>
      </c>
      <c r="G900" s="69" t="s">
        <v>1016</v>
      </c>
      <c r="H900" s="70" t="s">
        <v>1017</v>
      </c>
      <c r="I900" s="67" t="s">
        <v>295</v>
      </c>
      <c r="J900" s="286">
        <v>2021</v>
      </c>
      <c r="K900" s="72" t="s">
        <v>155</v>
      </c>
      <c r="L900" s="73">
        <v>3</v>
      </c>
      <c r="M900" s="74" t="s">
        <v>140</v>
      </c>
      <c r="N900" s="75"/>
      <c r="O900" s="76"/>
      <c r="P900" s="77" t="s">
        <v>141</v>
      </c>
      <c r="Q900" s="78">
        <f>IF(P900="U",R900/1.2,R900)</f>
        <v>208.33333333333334</v>
      </c>
      <c r="R900" s="79">
        <v>250</v>
      </c>
      <c r="S900" s="80"/>
      <c r="T900" s="81"/>
      <c r="U900" s="82">
        <f>T900*Q900</f>
        <v>0</v>
      </c>
      <c r="V900" s="83">
        <f>T900*R900</f>
        <v>0</v>
      </c>
      <c r="W900" s="58"/>
      <c r="X900" s="84"/>
      <c r="Y900" s="85"/>
      <c r="Z900" s="86"/>
      <c r="AA900" s="87"/>
    </row>
    <row r="901" spans="1:27" ht="15.75" customHeight="1">
      <c r="A901" s="63" t="s">
        <v>131</v>
      </c>
      <c r="B901" s="64" t="s">
        <v>132</v>
      </c>
      <c r="C901" s="65" t="s">
        <v>133</v>
      </c>
      <c r="D901" s="66" t="s">
        <v>134</v>
      </c>
      <c r="E901" s="67" t="s">
        <v>273</v>
      </c>
      <c r="F901" s="68" t="s">
        <v>292</v>
      </c>
      <c r="G901" s="69" t="s">
        <v>1305</v>
      </c>
      <c r="H901" s="70" t="s">
        <v>1306</v>
      </c>
      <c r="I901" s="67" t="s">
        <v>295</v>
      </c>
      <c r="J901" s="286">
        <v>2021</v>
      </c>
      <c r="K901" s="72" t="s">
        <v>155</v>
      </c>
      <c r="L901" s="73">
        <v>24</v>
      </c>
      <c r="M901" s="74" t="s">
        <v>140</v>
      </c>
      <c r="N901" s="75"/>
      <c r="O901" s="76"/>
      <c r="P901" s="97" t="s">
        <v>141</v>
      </c>
      <c r="Q901" s="78">
        <f>IF(P901="U",R901/1.2,R901)</f>
        <v>37.5</v>
      </c>
      <c r="R901" s="79">
        <v>45</v>
      </c>
      <c r="S901" s="80"/>
      <c r="T901" s="81"/>
      <c r="U901" s="82">
        <f>T901*Q901</f>
        <v>0</v>
      </c>
      <c r="V901" s="83">
        <f>T901*R901</f>
        <v>0</v>
      </c>
      <c r="W901" s="58"/>
      <c r="X901" s="84"/>
      <c r="Y901" s="85"/>
      <c r="Z901" s="86"/>
      <c r="AA901" s="87"/>
    </row>
    <row r="902" spans="1:27" ht="15.75" customHeight="1">
      <c r="A902" s="63" t="s">
        <v>131</v>
      </c>
      <c r="B902" s="64" t="s">
        <v>132</v>
      </c>
      <c r="C902" s="65" t="s">
        <v>133</v>
      </c>
      <c r="D902" s="66" t="s">
        <v>134</v>
      </c>
      <c r="E902" s="67" t="s">
        <v>273</v>
      </c>
      <c r="F902" s="68" t="s">
        <v>292</v>
      </c>
      <c r="G902" s="69" t="s">
        <v>293</v>
      </c>
      <c r="H902" s="70" t="s">
        <v>294</v>
      </c>
      <c r="I902" s="67" t="s">
        <v>295</v>
      </c>
      <c r="J902" s="286">
        <v>2017</v>
      </c>
      <c r="K902" s="72" t="s">
        <v>155</v>
      </c>
      <c r="L902" s="73">
        <v>2</v>
      </c>
      <c r="M902" s="74" t="s">
        <v>147</v>
      </c>
      <c r="N902" s="75"/>
      <c r="O902" s="76"/>
      <c r="P902" s="97" t="s">
        <v>148</v>
      </c>
      <c r="Q902" s="78">
        <f>IF(P902="U",R902/1.2,R902)</f>
        <v>60</v>
      </c>
      <c r="R902" s="79">
        <v>60</v>
      </c>
      <c r="S902" s="80"/>
      <c r="T902" s="81"/>
      <c r="U902" s="82">
        <f>T902*Q902</f>
        <v>0</v>
      </c>
      <c r="V902" s="83">
        <f>T902*R902</f>
        <v>0</v>
      </c>
      <c r="W902" s="58"/>
      <c r="X902" s="84"/>
      <c r="Y902" s="85"/>
      <c r="Z902" s="86"/>
      <c r="AA902" s="87"/>
    </row>
    <row r="903" spans="1:27" ht="15.75" customHeight="1">
      <c r="A903" s="63" t="s">
        <v>131</v>
      </c>
      <c r="B903" s="64" t="s">
        <v>132</v>
      </c>
      <c r="C903" s="65" t="s">
        <v>133</v>
      </c>
      <c r="D903" s="66" t="s">
        <v>134</v>
      </c>
      <c r="E903" s="67" t="s">
        <v>273</v>
      </c>
      <c r="F903" s="68" t="s">
        <v>591</v>
      </c>
      <c r="G903" s="69" t="s">
        <v>729</v>
      </c>
      <c r="H903" s="70" t="s">
        <v>730</v>
      </c>
      <c r="I903" s="67" t="s">
        <v>295</v>
      </c>
      <c r="J903" s="286">
        <v>2016</v>
      </c>
      <c r="K903" s="72" t="s">
        <v>155</v>
      </c>
      <c r="L903" s="73">
        <v>2</v>
      </c>
      <c r="M903" s="74" t="s">
        <v>140</v>
      </c>
      <c r="N903" s="75"/>
      <c r="O903" s="76"/>
      <c r="P903" s="77" t="s">
        <v>148</v>
      </c>
      <c r="Q903" s="78">
        <f>IF(P903="U",R903/1.2,R903)</f>
        <v>55</v>
      </c>
      <c r="R903" s="79">
        <v>55</v>
      </c>
      <c r="S903" s="80"/>
      <c r="T903" s="81"/>
      <c r="U903" s="82">
        <f>T903*Q903</f>
        <v>0</v>
      </c>
      <c r="V903" s="83">
        <f>T903*R903</f>
        <v>0</v>
      </c>
      <c r="W903" s="58"/>
      <c r="X903" s="84"/>
      <c r="Y903" s="85"/>
      <c r="Z903" s="86"/>
      <c r="AA903" s="87"/>
    </row>
    <row r="904" spans="1:27" ht="15.75" customHeight="1">
      <c r="A904" s="63" t="s">
        <v>131</v>
      </c>
      <c r="B904" s="64" t="s">
        <v>132</v>
      </c>
      <c r="C904" s="65" t="s">
        <v>133</v>
      </c>
      <c r="D904" s="66" t="s">
        <v>134</v>
      </c>
      <c r="E904" s="67" t="s">
        <v>273</v>
      </c>
      <c r="F904" s="68" t="s">
        <v>591</v>
      </c>
      <c r="G904" s="69" t="s">
        <v>731</v>
      </c>
      <c r="H904" s="70" t="s">
        <v>732</v>
      </c>
      <c r="I904" s="67" t="s">
        <v>295</v>
      </c>
      <c r="J904" s="286">
        <v>2015</v>
      </c>
      <c r="K904" s="72" t="s">
        <v>155</v>
      </c>
      <c r="L904" s="73">
        <v>1</v>
      </c>
      <c r="M904" s="74" t="s">
        <v>140</v>
      </c>
      <c r="N904" s="75"/>
      <c r="O904" s="76"/>
      <c r="P904" s="77" t="s">
        <v>148</v>
      </c>
      <c r="Q904" s="78">
        <f>IF(P904="U",R904/1.2,R904)</f>
        <v>60</v>
      </c>
      <c r="R904" s="79">
        <v>60</v>
      </c>
      <c r="S904" s="80"/>
      <c r="T904" s="81"/>
      <c r="U904" s="82">
        <f>T904*Q904</f>
        <v>0</v>
      </c>
      <c r="V904" s="83">
        <f>T904*R904</f>
        <v>0</v>
      </c>
      <c r="W904" s="58"/>
      <c r="X904" s="84"/>
      <c r="Y904" s="85"/>
      <c r="Z904" s="86"/>
      <c r="AA904" s="87"/>
    </row>
    <row r="905" spans="1:27" ht="15.75" customHeight="1">
      <c r="A905" s="63" t="s">
        <v>131</v>
      </c>
      <c r="B905" s="64" t="s">
        <v>132</v>
      </c>
      <c r="C905" s="65" t="s">
        <v>133</v>
      </c>
      <c r="D905" s="66" t="s">
        <v>134</v>
      </c>
      <c r="E905" s="67" t="s">
        <v>273</v>
      </c>
      <c r="F905" s="68" t="s">
        <v>591</v>
      </c>
      <c r="G905" s="69" t="s">
        <v>731</v>
      </c>
      <c r="H905" s="70" t="s">
        <v>733</v>
      </c>
      <c r="I905" s="67" t="s">
        <v>295</v>
      </c>
      <c r="J905" s="286">
        <v>2014</v>
      </c>
      <c r="K905" s="72" t="s">
        <v>155</v>
      </c>
      <c r="L905" s="73">
        <v>1</v>
      </c>
      <c r="M905" s="74" t="s">
        <v>140</v>
      </c>
      <c r="N905" s="75"/>
      <c r="O905" s="76"/>
      <c r="P905" s="77" t="s">
        <v>148</v>
      </c>
      <c r="Q905" s="78">
        <f>IF(P905="U",R905/1.2,R905)</f>
        <v>75</v>
      </c>
      <c r="R905" s="79">
        <v>75</v>
      </c>
      <c r="S905" s="80"/>
      <c r="T905" s="81"/>
      <c r="U905" s="82">
        <f>T905*Q905</f>
        <v>0</v>
      </c>
      <c r="V905" s="83">
        <f>T905*R905</f>
        <v>0</v>
      </c>
      <c r="W905" s="58"/>
      <c r="X905" s="84"/>
      <c r="Y905" s="85"/>
      <c r="Z905" s="86"/>
      <c r="AA905" s="87"/>
    </row>
    <row r="906" spans="1:27" ht="15.75" customHeight="1">
      <c r="A906" s="63" t="s">
        <v>131</v>
      </c>
      <c r="B906" s="64" t="s">
        <v>132</v>
      </c>
      <c r="C906" s="65" t="s">
        <v>133</v>
      </c>
      <c r="D906" s="66" t="s">
        <v>134</v>
      </c>
      <c r="E906" s="67" t="s">
        <v>273</v>
      </c>
      <c r="F906" s="68" t="s">
        <v>591</v>
      </c>
      <c r="G906" s="69" t="s">
        <v>731</v>
      </c>
      <c r="H906" s="70" t="s">
        <v>733</v>
      </c>
      <c r="I906" s="67" t="s">
        <v>295</v>
      </c>
      <c r="J906" s="286">
        <v>2015</v>
      </c>
      <c r="K906" s="72" t="s">
        <v>155</v>
      </c>
      <c r="L906" s="73">
        <v>1</v>
      </c>
      <c r="M906" s="74" t="s">
        <v>140</v>
      </c>
      <c r="N906" s="75"/>
      <c r="O906" s="76"/>
      <c r="P906" s="77" t="s">
        <v>148</v>
      </c>
      <c r="Q906" s="78">
        <f>IF(P906="U",R906/1.2,R906)</f>
        <v>90</v>
      </c>
      <c r="R906" s="79">
        <v>90</v>
      </c>
      <c r="S906" s="80"/>
      <c r="T906" s="81"/>
      <c r="U906" s="82">
        <f>T906*Q906</f>
        <v>0</v>
      </c>
      <c r="V906" s="83">
        <f>T906*R906</f>
        <v>0</v>
      </c>
      <c r="W906" s="58"/>
      <c r="X906" s="84"/>
      <c r="Y906" s="85"/>
      <c r="Z906" s="86"/>
      <c r="AA906" s="87"/>
    </row>
    <row r="907" spans="1:27" ht="15.75" customHeight="1">
      <c r="A907" s="63" t="s">
        <v>131</v>
      </c>
      <c r="B907" s="64" t="s">
        <v>132</v>
      </c>
      <c r="C907" s="65" t="s">
        <v>133</v>
      </c>
      <c r="D907" s="66" t="s">
        <v>134</v>
      </c>
      <c r="E907" s="67" t="s">
        <v>273</v>
      </c>
      <c r="F907" s="68" t="s">
        <v>591</v>
      </c>
      <c r="G907" s="69" t="s">
        <v>731</v>
      </c>
      <c r="H907" s="70" t="s">
        <v>733</v>
      </c>
      <c r="I907" s="67" t="s">
        <v>295</v>
      </c>
      <c r="J907" s="286">
        <v>2015</v>
      </c>
      <c r="K907" s="72" t="s">
        <v>155</v>
      </c>
      <c r="L907" s="73">
        <v>1</v>
      </c>
      <c r="M907" s="74" t="s">
        <v>140</v>
      </c>
      <c r="N907" s="75"/>
      <c r="O907" s="76"/>
      <c r="P907" s="97" t="s">
        <v>148</v>
      </c>
      <c r="Q907" s="78">
        <f>IF(P907="U",R907/1.2,R907)</f>
        <v>90</v>
      </c>
      <c r="R907" s="79">
        <v>90</v>
      </c>
      <c r="S907" s="80"/>
      <c r="T907" s="81"/>
      <c r="U907" s="82">
        <f>T907*Q907</f>
        <v>0</v>
      </c>
      <c r="V907" s="83">
        <f>T907*R907</f>
        <v>0</v>
      </c>
      <c r="W907" s="58"/>
      <c r="X907" s="84"/>
      <c r="Y907" s="85"/>
      <c r="Z907" s="86"/>
      <c r="AA907" s="87"/>
    </row>
    <row r="908" spans="1:27" ht="15.75" customHeight="1">
      <c r="A908" s="63" t="s">
        <v>131</v>
      </c>
      <c r="B908" s="64" t="s">
        <v>132</v>
      </c>
      <c r="C908" s="65" t="s">
        <v>133</v>
      </c>
      <c r="D908" s="66" t="s">
        <v>134</v>
      </c>
      <c r="E908" s="67" t="s">
        <v>273</v>
      </c>
      <c r="F908" s="68" t="s">
        <v>591</v>
      </c>
      <c r="G908" s="69" t="s">
        <v>731</v>
      </c>
      <c r="H908" s="70" t="s">
        <v>734</v>
      </c>
      <c r="I908" s="67" t="s">
        <v>295</v>
      </c>
      <c r="J908" s="286">
        <v>2014</v>
      </c>
      <c r="K908" s="72" t="s">
        <v>155</v>
      </c>
      <c r="L908" s="73">
        <v>1</v>
      </c>
      <c r="M908" s="74" t="s">
        <v>140</v>
      </c>
      <c r="N908" s="75"/>
      <c r="O908" s="76"/>
      <c r="P908" s="77" t="s">
        <v>148</v>
      </c>
      <c r="Q908" s="78">
        <f>IF(P908="U",R908/1.2,R908)</f>
        <v>95</v>
      </c>
      <c r="R908" s="79">
        <v>95</v>
      </c>
      <c r="S908" s="80"/>
      <c r="T908" s="81"/>
      <c r="U908" s="82">
        <f>T908*Q908</f>
        <v>0</v>
      </c>
      <c r="V908" s="83">
        <f>T908*R908</f>
        <v>0</v>
      </c>
      <c r="W908" s="58"/>
      <c r="X908" s="84"/>
      <c r="Y908" s="85"/>
      <c r="Z908" s="86"/>
      <c r="AA908" s="87"/>
    </row>
    <row r="909" spans="1:27" ht="15.75" customHeight="1">
      <c r="A909" s="63" t="s">
        <v>131</v>
      </c>
      <c r="B909" s="64" t="s">
        <v>132</v>
      </c>
      <c r="C909" s="65" t="s">
        <v>133</v>
      </c>
      <c r="D909" s="66" t="s">
        <v>134</v>
      </c>
      <c r="E909" s="67" t="s">
        <v>273</v>
      </c>
      <c r="F909" s="68" t="s">
        <v>591</v>
      </c>
      <c r="G909" s="69" t="s">
        <v>731</v>
      </c>
      <c r="H909" s="70" t="s">
        <v>734</v>
      </c>
      <c r="I909" s="67" t="s">
        <v>295</v>
      </c>
      <c r="J909" s="286">
        <v>2015</v>
      </c>
      <c r="K909" s="72" t="s">
        <v>155</v>
      </c>
      <c r="L909" s="73">
        <v>1</v>
      </c>
      <c r="M909" s="74" t="s">
        <v>140</v>
      </c>
      <c r="N909" s="75"/>
      <c r="O909" s="76"/>
      <c r="P909" s="77" t="s">
        <v>148</v>
      </c>
      <c r="Q909" s="78">
        <f>IF(P909="U",R909/1.2,R909)</f>
        <v>110</v>
      </c>
      <c r="R909" s="79">
        <v>110</v>
      </c>
      <c r="S909" s="80"/>
      <c r="T909" s="81"/>
      <c r="U909" s="82">
        <f>T909*Q909</f>
        <v>0</v>
      </c>
      <c r="V909" s="83">
        <f>T909*R909</f>
        <v>0</v>
      </c>
      <c r="W909" s="58"/>
      <c r="X909" s="84"/>
      <c r="Y909" s="85"/>
      <c r="Z909" s="86"/>
      <c r="AA909" s="87"/>
    </row>
    <row r="910" spans="1:27" ht="15.75" customHeight="1">
      <c r="A910" s="63" t="s">
        <v>131</v>
      </c>
      <c r="B910" s="64" t="s">
        <v>132</v>
      </c>
      <c r="C910" s="65" t="s">
        <v>133</v>
      </c>
      <c r="D910" s="66" t="s">
        <v>134</v>
      </c>
      <c r="E910" s="67" t="s">
        <v>273</v>
      </c>
      <c r="F910" s="68" t="s">
        <v>591</v>
      </c>
      <c r="G910" s="69" t="s">
        <v>731</v>
      </c>
      <c r="H910" s="70" t="s">
        <v>734</v>
      </c>
      <c r="I910" s="67" t="s">
        <v>295</v>
      </c>
      <c r="J910" s="286">
        <v>2017</v>
      </c>
      <c r="K910" s="72" t="s">
        <v>155</v>
      </c>
      <c r="L910" s="73">
        <v>1</v>
      </c>
      <c r="M910" s="74" t="s">
        <v>140</v>
      </c>
      <c r="N910" s="75"/>
      <c r="O910" s="76"/>
      <c r="P910" s="97" t="s">
        <v>148</v>
      </c>
      <c r="Q910" s="78">
        <f>IF(P910="U",R910/1.2,R910)</f>
        <v>100</v>
      </c>
      <c r="R910" s="79">
        <v>100</v>
      </c>
      <c r="S910" s="80"/>
      <c r="T910" s="81"/>
      <c r="U910" s="82">
        <f>T910*Q910</f>
        <v>0</v>
      </c>
      <c r="V910" s="83">
        <f>T910*R910</f>
        <v>0</v>
      </c>
      <c r="W910" s="58"/>
      <c r="X910" s="84"/>
      <c r="Y910" s="85"/>
      <c r="Z910" s="86"/>
      <c r="AA910" s="87"/>
    </row>
    <row r="911" spans="1:27" ht="15.75" customHeight="1">
      <c r="A911" s="63" t="s">
        <v>131</v>
      </c>
      <c r="B911" s="64" t="s">
        <v>132</v>
      </c>
      <c r="C911" s="65" t="s">
        <v>133</v>
      </c>
      <c r="D911" s="66" t="s">
        <v>134</v>
      </c>
      <c r="E911" s="67" t="s">
        <v>273</v>
      </c>
      <c r="F911" s="68" t="s">
        <v>591</v>
      </c>
      <c r="G911" s="69" t="s">
        <v>731</v>
      </c>
      <c r="H911" s="70" t="s">
        <v>734</v>
      </c>
      <c r="I911" s="67" t="s">
        <v>295</v>
      </c>
      <c r="J911" s="286">
        <v>2018</v>
      </c>
      <c r="K911" s="72" t="s">
        <v>155</v>
      </c>
      <c r="L911" s="73">
        <v>1</v>
      </c>
      <c r="M911" s="74" t="s">
        <v>140</v>
      </c>
      <c r="N911" s="75"/>
      <c r="O911" s="76"/>
      <c r="P911" s="97" t="s">
        <v>148</v>
      </c>
      <c r="Q911" s="78">
        <f>IF(P911="U",R911/1.2,R911)</f>
        <v>100</v>
      </c>
      <c r="R911" s="79">
        <v>100</v>
      </c>
      <c r="S911" s="80"/>
      <c r="T911" s="81"/>
      <c r="U911" s="82">
        <f>T911*Q911</f>
        <v>0</v>
      </c>
      <c r="V911" s="83">
        <f>T911*R911</f>
        <v>0</v>
      </c>
      <c r="W911" s="58"/>
      <c r="X911" s="84"/>
      <c r="Y911" s="85"/>
      <c r="Z911" s="86"/>
      <c r="AA911" s="87"/>
    </row>
    <row r="912" spans="1:27" ht="15.75" customHeight="1">
      <c r="A912" s="63" t="s">
        <v>131</v>
      </c>
      <c r="B912" s="64" t="s">
        <v>132</v>
      </c>
      <c r="C912" s="65" t="s">
        <v>133</v>
      </c>
      <c r="D912" s="66" t="s">
        <v>134</v>
      </c>
      <c r="E912" s="67" t="s">
        <v>273</v>
      </c>
      <c r="F912" s="68" t="s">
        <v>591</v>
      </c>
      <c r="G912" s="69" t="s">
        <v>735</v>
      </c>
      <c r="H912" s="70" t="s">
        <v>732</v>
      </c>
      <c r="I912" s="67" t="s">
        <v>295</v>
      </c>
      <c r="J912" s="286">
        <v>2014</v>
      </c>
      <c r="K912" s="72" t="s">
        <v>155</v>
      </c>
      <c r="L912" s="73">
        <v>1</v>
      </c>
      <c r="M912" s="74" t="s">
        <v>140</v>
      </c>
      <c r="N912" s="75"/>
      <c r="O912" s="76"/>
      <c r="P912" s="97" t="s">
        <v>148</v>
      </c>
      <c r="Q912" s="78">
        <f>IF(P912="U",R912/1.2,R912)</f>
        <v>45</v>
      </c>
      <c r="R912" s="79">
        <v>45</v>
      </c>
      <c r="S912" s="80"/>
      <c r="T912" s="81"/>
      <c r="U912" s="82">
        <f>T912*Q912</f>
        <v>0</v>
      </c>
      <c r="V912" s="83">
        <f>T912*R912</f>
        <v>0</v>
      </c>
      <c r="W912" s="58"/>
      <c r="X912" s="84"/>
      <c r="Y912" s="85"/>
      <c r="Z912" s="86"/>
      <c r="AA912" s="87"/>
    </row>
    <row r="913" spans="1:27" ht="15.75" customHeight="1">
      <c r="A913" s="63" t="s">
        <v>131</v>
      </c>
      <c r="B913" s="64" t="s">
        <v>132</v>
      </c>
      <c r="C913" s="65" t="s">
        <v>133</v>
      </c>
      <c r="D913" s="66" t="s">
        <v>134</v>
      </c>
      <c r="E913" s="67" t="s">
        <v>273</v>
      </c>
      <c r="F913" s="68" t="s">
        <v>591</v>
      </c>
      <c r="G913" s="69" t="s">
        <v>735</v>
      </c>
      <c r="H913" s="70" t="s">
        <v>732</v>
      </c>
      <c r="I913" s="67" t="s">
        <v>295</v>
      </c>
      <c r="J913" s="286">
        <v>2015</v>
      </c>
      <c r="K913" s="72" t="s">
        <v>155</v>
      </c>
      <c r="L913" s="73">
        <v>2</v>
      </c>
      <c r="M913" s="74" t="s">
        <v>140</v>
      </c>
      <c r="N913" s="75"/>
      <c r="O913" s="76"/>
      <c r="P913" s="97" t="s">
        <v>148</v>
      </c>
      <c r="Q913" s="78">
        <f>IF(P913="U",R913/1.2,R913)</f>
        <v>45</v>
      </c>
      <c r="R913" s="79">
        <v>45</v>
      </c>
      <c r="S913" s="80"/>
      <c r="T913" s="81"/>
      <c r="U913" s="82">
        <f>T913*Q913</f>
        <v>0</v>
      </c>
      <c r="V913" s="83">
        <f>T913*R913</f>
        <v>0</v>
      </c>
      <c r="W913" s="58"/>
      <c r="X913" s="84"/>
      <c r="Y913" s="85"/>
      <c r="Z913" s="86"/>
      <c r="AA913" s="87"/>
    </row>
    <row r="914" spans="1:27" ht="15.75" customHeight="1">
      <c r="A914" s="63" t="s">
        <v>131</v>
      </c>
      <c r="B914" s="64" t="s">
        <v>132</v>
      </c>
      <c r="C914" s="65" t="s">
        <v>133</v>
      </c>
      <c r="D914" s="66" t="s">
        <v>134</v>
      </c>
      <c r="E914" s="67" t="s">
        <v>273</v>
      </c>
      <c r="F914" s="68" t="s">
        <v>591</v>
      </c>
      <c r="G914" s="69" t="s">
        <v>735</v>
      </c>
      <c r="H914" s="70" t="s">
        <v>732</v>
      </c>
      <c r="I914" s="67" t="s">
        <v>295</v>
      </c>
      <c r="J914" s="286">
        <v>2015</v>
      </c>
      <c r="K914" s="72" t="s">
        <v>155</v>
      </c>
      <c r="L914" s="73">
        <v>1</v>
      </c>
      <c r="M914" s="74" t="s">
        <v>140</v>
      </c>
      <c r="N914" s="75"/>
      <c r="O914" s="76"/>
      <c r="P914" s="97" t="s">
        <v>148</v>
      </c>
      <c r="Q914" s="78">
        <f>IF(P914="U",R914/1.2,R914)</f>
        <v>45</v>
      </c>
      <c r="R914" s="79">
        <v>45</v>
      </c>
      <c r="S914" s="80"/>
      <c r="T914" s="81"/>
      <c r="U914" s="82">
        <f>T914*Q914</f>
        <v>0</v>
      </c>
      <c r="V914" s="83">
        <f>T914*R914</f>
        <v>0</v>
      </c>
      <c r="W914" s="58"/>
      <c r="X914" s="84"/>
      <c r="Y914" s="85"/>
      <c r="Z914" s="86"/>
      <c r="AA914" s="87"/>
    </row>
    <row r="915" spans="1:27" ht="15.75" customHeight="1">
      <c r="A915" s="63" t="s">
        <v>131</v>
      </c>
      <c r="B915" s="64" t="s">
        <v>132</v>
      </c>
      <c r="C915" s="65" t="s">
        <v>133</v>
      </c>
      <c r="D915" s="66" t="s">
        <v>134</v>
      </c>
      <c r="E915" s="67" t="s">
        <v>273</v>
      </c>
      <c r="F915" s="68" t="s">
        <v>591</v>
      </c>
      <c r="G915" s="69" t="s">
        <v>592</v>
      </c>
      <c r="H915" s="70" t="s">
        <v>593</v>
      </c>
      <c r="I915" s="67" t="s">
        <v>295</v>
      </c>
      <c r="J915" s="286">
        <v>1975</v>
      </c>
      <c r="K915" s="72" t="s">
        <v>155</v>
      </c>
      <c r="L915" s="73">
        <v>1</v>
      </c>
      <c r="M915" s="74" t="s">
        <v>497</v>
      </c>
      <c r="N915" s="75"/>
      <c r="O915" s="76" t="s">
        <v>256</v>
      </c>
      <c r="P915" s="97" t="s">
        <v>148</v>
      </c>
      <c r="Q915" s="78">
        <f>IF(P915="U",R915/1.2,R915)</f>
        <v>1100</v>
      </c>
      <c r="R915" s="79">
        <v>1100</v>
      </c>
      <c r="S915" s="80"/>
      <c r="T915" s="81"/>
      <c r="U915" s="82">
        <f>T915*Q915</f>
        <v>0</v>
      </c>
      <c r="V915" s="83">
        <f>T915*R915</f>
        <v>0</v>
      </c>
      <c r="W915" s="58"/>
      <c r="X915" s="84"/>
      <c r="Y915" s="85"/>
      <c r="Z915" s="86"/>
      <c r="AA915" s="87"/>
    </row>
    <row r="916" spans="1:27" ht="15.75" customHeight="1">
      <c r="A916" s="63" t="s">
        <v>131</v>
      </c>
      <c r="B916" s="64" t="s">
        <v>132</v>
      </c>
      <c r="C916" s="65" t="s">
        <v>133</v>
      </c>
      <c r="D916" s="66" t="s">
        <v>134</v>
      </c>
      <c r="E916" s="67" t="s">
        <v>273</v>
      </c>
      <c r="F916" s="68" t="s">
        <v>591</v>
      </c>
      <c r="G916" s="69" t="s">
        <v>592</v>
      </c>
      <c r="H916" s="70" t="s">
        <v>593</v>
      </c>
      <c r="I916" s="67" t="s">
        <v>295</v>
      </c>
      <c r="J916" s="286">
        <v>1986</v>
      </c>
      <c r="K916" s="72" t="s">
        <v>155</v>
      </c>
      <c r="L916" s="73">
        <v>1</v>
      </c>
      <c r="M916" s="74" t="s">
        <v>140</v>
      </c>
      <c r="N916" s="75"/>
      <c r="O916" s="76"/>
      <c r="P916" s="97" t="s">
        <v>148</v>
      </c>
      <c r="Q916" s="78">
        <f>IF(P916="U",R916/1.2,R916)</f>
        <v>460</v>
      </c>
      <c r="R916" s="79">
        <v>460</v>
      </c>
      <c r="S916" s="80"/>
      <c r="T916" s="81"/>
      <c r="U916" s="82">
        <f>T916*Q916</f>
        <v>0</v>
      </c>
      <c r="V916" s="83">
        <f>T916*R916</f>
        <v>0</v>
      </c>
      <c r="W916" s="58"/>
      <c r="X916" s="84"/>
      <c r="Y916" s="85"/>
      <c r="Z916" s="86"/>
      <c r="AA916" s="87"/>
    </row>
    <row r="917" spans="1:27" ht="15.75" customHeight="1">
      <c r="A917" s="63" t="s">
        <v>131</v>
      </c>
      <c r="B917" s="64" t="s">
        <v>132</v>
      </c>
      <c r="C917" s="65" t="s">
        <v>133</v>
      </c>
      <c r="D917" s="66" t="s">
        <v>134</v>
      </c>
      <c r="E917" s="67" t="s">
        <v>273</v>
      </c>
      <c r="F917" s="68" t="s">
        <v>591</v>
      </c>
      <c r="G917" s="69" t="s">
        <v>592</v>
      </c>
      <c r="H917" s="70" t="s">
        <v>594</v>
      </c>
      <c r="I917" s="67" t="s">
        <v>295</v>
      </c>
      <c r="J917" s="286">
        <v>1986</v>
      </c>
      <c r="K917" s="72" t="s">
        <v>155</v>
      </c>
      <c r="L917" s="73">
        <v>1</v>
      </c>
      <c r="M917" s="74" t="s">
        <v>140</v>
      </c>
      <c r="N917" s="75"/>
      <c r="O917" s="76"/>
      <c r="P917" s="97" t="s">
        <v>148</v>
      </c>
      <c r="Q917" s="78">
        <f>IF(P917="U",R917/1.2,R917)</f>
        <v>480</v>
      </c>
      <c r="R917" s="79">
        <v>480</v>
      </c>
      <c r="S917" s="80"/>
      <c r="T917" s="81"/>
      <c r="U917" s="82">
        <f>T917*Q917</f>
        <v>0</v>
      </c>
      <c r="V917" s="83">
        <f>T917*R917</f>
        <v>0</v>
      </c>
      <c r="W917" s="58"/>
      <c r="X917" s="84"/>
      <c r="Y917" s="85"/>
      <c r="Z917" s="86"/>
      <c r="AA917" s="87"/>
    </row>
    <row r="918" spans="1:27" ht="15.75" customHeight="1">
      <c r="A918" s="63" t="s">
        <v>131</v>
      </c>
      <c r="B918" s="64" t="s">
        <v>132</v>
      </c>
      <c r="C918" s="65" t="s">
        <v>133</v>
      </c>
      <c r="D918" s="66" t="s">
        <v>134</v>
      </c>
      <c r="E918" s="67" t="s">
        <v>273</v>
      </c>
      <c r="F918" s="68" t="s">
        <v>591</v>
      </c>
      <c r="G918" s="69" t="s">
        <v>736</v>
      </c>
      <c r="H918" s="70" t="s">
        <v>732</v>
      </c>
      <c r="I918" s="67" t="s">
        <v>295</v>
      </c>
      <c r="J918" s="286">
        <v>2010</v>
      </c>
      <c r="K918" s="72" t="s">
        <v>155</v>
      </c>
      <c r="L918" s="73">
        <v>2</v>
      </c>
      <c r="M918" s="74" t="s">
        <v>140</v>
      </c>
      <c r="N918" s="75"/>
      <c r="O918" s="76"/>
      <c r="P918" s="97" t="s">
        <v>148</v>
      </c>
      <c r="Q918" s="78">
        <f>IF(P918="U",R918/1.2,R918)</f>
        <v>300</v>
      </c>
      <c r="R918" s="79">
        <v>300</v>
      </c>
      <c r="S918" s="80"/>
      <c r="T918" s="81"/>
      <c r="U918" s="82">
        <f>T918*Q918</f>
        <v>0</v>
      </c>
      <c r="V918" s="83">
        <f>T918*R918</f>
        <v>0</v>
      </c>
      <c r="W918" s="58"/>
      <c r="X918" s="84"/>
      <c r="Y918" s="85"/>
      <c r="Z918" s="86"/>
      <c r="AA918" s="87"/>
    </row>
    <row r="919" spans="1:27" ht="15.75" customHeight="1">
      <c r="A919" s="63" t="s">
        <v>131</v>
      </c>
      <c r="B919" s="64" t="s">
        <v>132</v>
      </c>
      <c r="C919" s="65" t="s">
        <v>133</v>
      </c>
      <c r="D919" s="66" t="s">
        <v>134</v>
      </c>
      <c r="E919" s="67" t="s">
        <v>273</v>
      </c>
      <c r="F919" s="68" t="s">
        <v>591</v>
      </c>
      <c r="G919" s="69" t="s">
        <v>736</v>
      </c>
      <c r="H919" s="70" t="s">
        <v>1059</v>
      </c>
      <c r="I919" s="67" t="s">
        <v>295</v>
      </c>
      <c r="J919" s="286">
        <v>2018</v>
      </c>
      <c r="K919" s="72" t="s">
        <v>155</v>
      </c>
      <c r="L919" s="73">
        <v>1</v>
      </c>
      <c r="M919" s="74" t="s">
        <v>140</v>
      </c>
      <c r="N919" s="75"/>
      <c r="O919" s="76"/>
      <c r="P919" s="97" t="s">
        <v>148</v>
      </c>
      <c r="Q919" s="78">
        <f>IF(P919="U",R919/1.2,R919)</f>
        <v>490</v>
      </c>
      <c r="R919" s="79">
        <v>490</v>
      </c>
      <c r="S919" s="80"/>
      <c r="T919" s="81"/>
      <c r="U919" s="82">
        <f>T919*Q919</f>
        <v>0</v>
      </c>
      <c r="V919" s="83">
        <f>T919*R919</f>
        <v>0</v>
      </c>
      <c r="W919" s="58"/>
      <c r="X919" s="84"/>
      <c r="Y919" s="85"/>
      <c r="Z919" s="86"/>
      <c r="AA919" s="87"/>
    </row>
    <row r="920" spans="1:27" ht="15.75" customHeight="1">
      <c r="A920" s="63" t="s">
        <v>131</v>
      </c>
      <c r="B920" s="64" t="s">
        <v>132</v>
      </c>
      <c r="C920" s="65" t="s">
        <v>133</v>
      </c>
      <c r="D920" s="66" t="s">
        <v>134</v>
      </c>
      <c r="E920" s="67" t="s">
        <v>273</v>
      </c>
      <c r="F920" s="68" t="s">
        <v>591</v>
      </c>
      <c r="G920" s="69" t="s">
        <v>1189</v>
      </c>
      <c r="H920" s="70" t="s">
        <v>1190</v>
      </c>
      <c r="I920" s="67" t="s">
        <v>295</v>
      </c>
      <c r="J920" s="286">
        <v>2011</v>
      </c>
      <c r="K920" s="72" t="s">
        <v>155</v>
      </c>
      <c r="L920" s="73">
        <v>1</v>
      </c>
      <c r="M920" s="74" t="s">
        <v>140</v>
      </c>
      <c r="N920" s="75"/>
      <c r="O920" s="76"/>
      <c r="P920" s="97" t="s">
        <v>148</v>
      </c>
      <c r="Q920" s="78">
        <f>IF(P920="U",R920/1.2,R920)</f>
        <v>90</v>
      </c>
      <c r="R920" s="79">
        <v>90</v>
      </c>
      <c r="S920" s="80"/>
      <c r="T920" s="81"/>
      <c r="U920" s="82">
        <f>T920*Q920</f>
        <v>0</v>
      </c>
      <c r="V920" s="83">
        <f>T920*R920</f>
        <v>0</v>
      </c>
      <c r="W920" s="58"/>
      <c r="X920" s="84"/>
      <c r="Y920" s="85"/>
      <c r="Z920" s="86"/>
      <c r="AA920" s="87"/>
    </row>
    <row r="921" spans="1:27" ht="15.75" customHeight="1">
      <c r="A921" s="63" t="s">
        <v>131</v>
      </c>
      <c r="B921" s="64" t="s">
        <v>132</v>
      </c>
      <c r="C921" s="65" t="s">
        <v>133</v>
      </c>
      <c r="D921" s="66" t="s">
        <v>134</v>
      </c>
      <c r="E921" s="67" t="s">
        <v>273</v>
      </c>
      <c r="F921" s="68" t="s">
        <v>591</v>
      </c>
      <c r="G921" s="69" t="s">
        <v>1187</v>
      </c>
      <c r="H921" s="70" t="s">
        <v>1188</v>
      </c>
      <c r="I921" s="67" t="s">
        <v>295</v>
      </c>
      <c r="J921" s="286">
        <v>2011</v>
      </c>
      <c r="K921" s="72" t="s">
        <v>155</v>
      </c>
      <c r="L921" s="73">
        <v>2</v>
      </c>
      <c r="M921" s="74" t="s">
        <v>140</v>
      </c>
      <c r="N921" s="75"/>
      <c r="O921" s="76"/>
      <c r="P921" s="97" t="s">
        <v>148</v>
      </c>
      <c r="Q921" s="78">
        <f>IF(P921="U",R921/1.2,R921)</f>
        <v>90</v>
      </c>
      <c r="R921" s="79">
        <v>90</v>
      </c>
      <c r="S921" s="80"/>
      <c r="T921" s="81"/>
      <c r="U921" s="82">
        <f>T921*Q921</f>
        <v>0</v>
      </c>
      <c r="V921" s="83">
        <f>T921*R921</f>
        <v>0</v>
      </c>
      <c r="W921" s="58"/>
      <c r="X921" s="84"/>
      <c r="Y921" s="85"/>
      <c r="Z921" s="86"/>
      <c r="AA921" s="87"/>
    </row>
    <row r="922" spans="1:27" ht="15.75" customHeight="1">
      <c r="A922" s="63" t="s">
        <v>131</v>
      </c>
      <c r="B922" s="64" t="s">
        <v>132</v>
      </c>
      <c r="C922" s="65" t="s">
        <v>133</v>
      </c>
      <c r="D922" s="66" t="s">
        <v>134</v>
      </c>
      <c r="E922" s="67" t="s">
        <v>273</v>
      </c>
      <c r="F922" s="68" t="s">
        <v>591</v>
      </c>
      <c r="G922" s="69" t="s">
        <v>1337</v>
      </c>
      <c r="H922" s="70" t="s">
        <v>1338</v>
      </c>
      <c r="I922" s="67" t="s">
        <v>295</v>
      </c>
      <c r="J922" s="286">
        <v>2020</v>
      </c>
      <c r="K922" s="72" t="s">
        <v>155</v>
      </c>
      <c r="L922" s="73">
        <v>1</v>
      </c>
      <c r="M922" s="74" t="s">
        <v>140</v>
      </c>
      <c r="N922" s="75"/>
      <c r="O922" s="76"/>
      <c r="P922" s="77" t="s">
        <v>141</v>
      </c>
      <c r="Q922" s="78">
        <f>IF(P922="U",R922/1.2,R922)</f>
        <v>137.5</v>
      </c>
      <c r="R922" s="79">
        <v>165</v>
      </c>
      <c r="S922" s="80"/>
      <c r="T922" s="81"/>
      <c r="U922" s="82">
        <f>T922*Q922</f>
        <v>0</v>
      </c>
      <c r="V922" s="83">
        <f>T922*R922</f>
        <v>0</v>
      </c>
      <c r="W922" s="58"/>
      <c r="X922" s="84"/>
      <c r="Y922" s="85"/>
      <c r="Z922" s="86"/>
      <c r="AA922" s="87"/>
    </row>
    <row r="923" spans="1:27" ht="15.75" customHeight="1">
      <c r="A923" s="63" t="s">
        <v>131</v>
      </c>
      <c r="B923" s="64" t="s">
        <v>132</v>
      </c>
      <c r="C923" s="65" t="s">
        <v>133</v>
      </c>
      <c r="D923" s="66" t="s">
        <v>134</v>
      </c>
      <c r="E923" s="67" t="s">
        <v>273</v>
      </c>
      <c r="F923" s="68" t="s">
        <v>591</v>
      </c>
      <c r="G923" s="69" t="s">
        <v>1337</v>
      </c>
      <c r="H923" s="70" t="s">
        <v>1059</v>
      </c>
      <c r="I923" s="67" t="s">
        <v>295</v>
      </c>
      <c r="J923" s="286">
        <v>2019</v>
      </c>
      <c r="K923" s="72" t="s">
        <v>155</v>
      </c>
      <c r="L923" s="73">
        <v>13</v>
      </c>
      <c r="M923" s="74" t="s">
        <v>140</v>
      </c>
      <c r="N923" s="75"/>
      <c r="O923" s="76"/>
      <c r="P923" s="77" t="s">
        <v>141</v>
      </c>
      <c r="Q923" s="78">
        <f>IF(P923="U",R923/1.2,R923)</f>
        <v>120.83333333333334</v>
      </c>
      <c r="R923" s="79">
        <v>145</v>
      </c>
      <c r="S923" s="80"/>
      <c r="T923" s="81"/>
      <c r="U923" s="82">
        <f>T923*Q923</f>
        <v>0</v>
      </c>
      <c r="V923" s="83">
        <f>T923*R923</f>
        <v>0</v>
      </c>
      <c r="W923" s="58"/>
      <c r="X923" s="84"/>
      <c r="Y923" s="85"/>
      <c r="Z923" s="86"/>
      <c r="AA923" s="87"/>
    </row>
    <row r="924" spans="1:27" ht="15.75" customHeight="1">
      <c r="A924" s="63" t="s">
        <v>131</v>
      </c>
      <c r="B924" s="64" t="s">
        <v>177</v>
      </c>
      <c r="C924" s="65" t="s">
        <v>133</v>
      </c>
      <c r="D924" s="66" t="s">
        <v>134</v>
      </c>
      <c r="E924" s="67" t="s">
        <v>273</v>
      </c>
      <c r="F924" s="68" t="s">
        <v>985</v>
      </c>
      <c r="G924" s="69" t="s">
        <v>986</v>
      </c>
      <c r="H924" s="70" t="s">
        <v>987</v>
      </c>
      <c r="I924" s="67" t="s">
        <v>145</v>
      </c>
      <c r="J924" s="286">
        <v>2023</v>
      </c>
      <c r="K924" s="72" t="s">
        <v>155</v>
      </c>
      <c r="L924" s="73">
        <v>2</v>
      </c>
      <c r="M924" s="74" t="s">
        <v>140</v>
      </c>
      <c r="N924" s="75"/>
      <c r="O924" s="76"/>
      <c r="P924" s="77" t="s">
        <v>141</v>
      </c>
      <c r="Q924" s="78">
        <f>IF(P924="U",R924/1.2,R924)</f>
        <v>16.666666666666668</v>
      </c>
      <c r="R924" s="79">
        <v>20</v>
      </c>
      <c r="S924" s="80"/>
      <c r="T924" s="81"/>
      <c r="U924" s="82">
        <f>T924*Q924</f>
        <v>0</v>
      </c>
      <c r="V924" s="83">
        <f>T924*R924</f>
        <v>0</v>
      </c>
      <c r="W924" s="58"/>
      <c r="X924" s="84"/>
      <c r="Y924" s="85"/>
      <c r="Z924" s="86"/>
      <c r="AA924" s="87"/>
    </row>
    <row r="925" spans="1:27" ht="15.75" customHeight="1">
      <c r="A925" s="63" t="s">
        <v>131</v>
      </c>
      <c r="B925" s="64" t="s">
        <v>132</v>
      </c>
      <c r="C925" s="65" t="s">
        <v>133</v>
      </c>
      <c r="D925" s="66" t="s">
        <v>134</v>
      </c>
      <c r="E925" s="67" t="s">
        <v>273</v>
      </c>
      <c r="F925" s="68" t="s">
        <v>985</v>
      </c>
      <c r="G925" s="69" t="s">
        <v>986</v>
      </c>
      <c r="H925" s="70" t="s">
        <v>1130</v>
      </c>
      <c r="I925" s="67" t="s">
        <v>145</v>
      </c>
      <c r="J925" s="286">
        <v>2019</v>
      </c>
      <c r="K925" s="72" t="s">
        <v>155</v>
      </c>
      <c r="L925" s="73">
        <v>3</v>
      </c>
      <c r="M925" s="74" t="s">
        <v>140</v>
      </c>
      <c r="N925" s="75"/>
      <c r="O925" s="76"/>
      <c r="P925" s="97" t="s">
        <v>141</v>
      </c>
      <c r="Q925" s="78">
        <f>IF(P925="U",R925/1.2,R925)</f>
        <v>100</v>
      </c>
      <c r="R925" s="79">
        <v>120</v>
      </c>
      <c r="S925" s="80"/>
      <c r="T925" s="81"/>
      <c r="U925" s="82">
        <f>T925*Q925</f>
        <v>0</v>
      </c>
      <c r="V925" s="83">
        <f>T925*R925</f>
        <v>0</v>
      </c>
      <c r="W925" s="58"/>
      <c r="X925" s="84"/>
      <c r="Y925" s="85"/>
      <c r="Z925" s="86"/>
      <c r="AA925" s="87"/>
    </row>
    <row r="926" spans="1:27" ht="15.75" customHeight="1">
      <c r="A926" s="63" t="s">
        <v>131</v>
      </c>
      <c r="B926" s="64" t="s">
        <v>132</v>
      </c>
      <c r="C926" s="65" t="s">
        <v>133</v>
      </c>
      <c r="D926" s="66" t="s">
        <v>134</v>
      </c>
      <c r="E926" s="67" t="s">
        <v>273</v>
      </c>
      <c r="F926" s="68" t="s">
        <v>985</v>
      </c>
      <c r="G926" s="69" t="s">
        <v>986</v>
      </c>
      <c r="H926" s="70" t="s">
        <v>988</v>
      </c>
      <c r="I926" s="67" t="s">
        <v>295</v>
      </c>
      <c r="J926" s="286">
        <v>2019</v>
      </c>
      <c r="K926" s="72" t="s">
        <v>155</v>
      </c>
      <c r="L926" s="73">
        <v>15</v>
      </c>
      <c r="M926" s="74" t="s">
        <v>140</v>
      </c>
      <c r="N926" s="75"/>
      <c r="O926" s="76"/>
      <c r="P926" s="97" t="s">
        <v>141</v>
      </c>
      <c r="Q926" s="78">
        <f>IF(P926="U",R926/1.2,R926)</f>
        <v>66.666666666666671</v>
      </c>
      <c r="R926" s="79">
        <v>80</v>
      </c>
      <c r="S926" s="80"/>
      <c r="T926" s="81"/>
      <c r="U926" s="82">
        <f>T926*Q926</f>
        <v>0</v>
      </c>
      <c r="V926" s="83">
        <f>T926*R926</f>
        <v>0</v>
      </c>
      <c r="W926" s="58"/>
      <c r="X926" s="84"/>
      <c r="Y926" s="85"/>
      <c r="Z926" s="86"/>
      <c r="AA926" s="87"/>
    </row>
    <row r="927" spans="1:27" ht="15.75" customHeight="1">
      <c r="A927" s="63" t="s">
        <v>131</v>
      </c>
      <c r="B927" s="64" t="s">
        <v>132</v>
      </c>
      <c r="C927" s="65" t="s">
        <v>133</v>
      </c>
      <c r="D927" s="66" t="s">
        <v>134</v>
      </c>
      <c r="E927" s="67" t="s">
        <v>273</v>
      </c>
      <c r="F927" s="68" t="s">
        <v>985</v>
      </c>
      <c r="G927" s="69" t="s">
        <v>986</v>
      </c>
      <c r="H927" s="70" t="s">
        <v>988</v>
      </c>
      <c r="I927" s="67" t="s">
        <v>145</v>
      </c>
      <c r="J927" s="286">
        <v>2021</v>
      </c>
      <c r="K927" s="72" t="s">
        <v>155</v>
      </c>
      <c r="L927" s="73">
        <v>5</v>
      </c>
      <c r="M927" s="74" t="s">
        <v>140</v>
      </c>
      <c r="N927" s="75"/>
      <c r="O927" s="76"/>
      <c r="P927" s="97" t="s">
        <v>141</v>
      </c>
      <c r="Q927" s="78">
        <f>IF(P927="U",R927/1.2,R927)</f>
        <v>58.333333333333336</v>
      </c>
      <c r="R927" s="79">
        <v>70</v>
      </c>
      <c r="S927" s="80"/>
      <c r="T927" s="81"/>
      <c r="U927" s="82">
        <f>T927*Q927</f>
        <v>0</v>
      </c>
      <c r="V927" s="83">
        <f>T927*R927</f>
        <v>0</v>
      </c>
      <c r="W927" s="58"/>
      <c r="X927" s="84"/>
      <c r="Y927" s="85"/>
      <c r="Z927" s="86"/>
      <c r="AA927" s="87"/>
    </row>
    <row r="928" spans="1:27" ht="15.75" customHeight="1">
      <c r="A928" s="63" t="s">
        <v>131</v>
      </c>
      <c r="B928" s="64" t="s">
        <v>177</v>
      </c>
      <c r="C928" s="65" t="s">
        <v>133</v>
      </c>
      <c r="D928" s="66" t="s">
        <v>134</v>
      </c>
      <c r="E928" s="67" t="s">
        <v>273</v>
      </c>
      <c r="F928" s="68" t="s">
        <v>1715</v>
      </c>
      <c r="G928" s="69" t="s">
        <v>1716</v>
      </c>
      <c r="H928" s="70" t="s">
        <v>1717</v>
      </c>
      <c r="I928" s="67" t="s">
        <v>1718</v>
      </c>
      <c r="J928" s="286">
        <v>2020</v>
      </c>
      <c r="K928" s="72" t="s">
        <v>155</v>
      </c>
      <c r="L928" s="73">
        <v>1</v>
      </c>
      <c r="M928" s="74" t="s">
        <v>140</v>
      </c>
      <c r="N928" s="75"/>
      <c r="O928" s="76"/>
      <c r="P928" s="77" t="s">
        <v>148</v>
      </c>
      <c r="Q928" s="78">
        <f>IF(P928="U",R928/1.2,R928)</f>
        <v>40</v>
      </c>
      <c r="R928" s="79">
        <v>40</v>
      </c>
      <c r="S928" s="80"/>
      <c r="T928" s="81"/>
      <c r="U928" s="82">
        <f>T928*Q928</f>
        <v>0</v>
      </c>
      <c r="V928" s="83">
        <f>T928*R928</f>
        <v>0</v>
      </c>
      <c r="W928" s="58"/>
      <c r="X928" s="84"/>
      <c r="Y928" s="85"/>
      <c r="Z928" s="86"/>
      <c r="AA928" s="87"/>
    </row>
    <row r="929" spans="1:27" ht="15.75" customHeight="1">
      <c r="A929" s="63" t="s">
        <v>131</v>
      </c>
      <c r="B929" s="64" t="s">
        <v>132</v>
      </c>
      <c r="C929" s="65" t="s">
        <v>133</v>
      </c>
      <c r="D929" s="66" t="s">
        <v>134</v>
      </c>
      <c r="E929" s="67" t="s">
        <v>273</v>
      </c>
      <c r="F929" s="68" t="s">
        <v>1223</v>
      </c>
      <c r="G929" s="69" t="s">
        <v>1224</v>
      </c>
      <c r="H929" s="70" t="s">
        <v>1225</v>
      </c>
      <c r="I929" s="67" t="s">
        <v>295</v>
      </c>
      <c r="J929" s="286">
        <v>2022</v>
      </c>
      <c r="K929" s="72" t="s">
        <v>155</v>
      </c>
      <c r="L929" s="73">
        <v>5</v>
      </c>
      <c r="M929" s="74" t="s">
        <v>140</v>
      </c>
      <c r="N929" s="75"/>
      <c r="O929" s="76"/>
      <c r="P929" s="97" t="s">
        <v>141</v>
      </c>
      <c r="Q929" s="78">
        <f>IF(P929="U",R929/1.2,R929)</f>
        <v>16.666666666666668</v>
      </c>
      <c r="R929" s="79">
        <v>20</v>
      </c>
      <c r="S929" s="80"/>
      <c r="T929" s="81"/>
      <c r="U929" s="82">
        <f>T929*Q929</f>
        <v>0</v>
      </c>
      <c r="V929" s="83">
        <f>T929*R929</f>
        <v>0</v>
      </c>
      <c r="W929" s="58"/>
      <c r="X929" s="84"/>
      <c r="Y929" s="85"/>
      <c r="Z929" s="86"/>
      <c r="AA929" s="87"/>
    </row>
    <row r="930" spans="1:27" ht="15.75" customHeight="1">
      <c r="A930" s="63" t="s">
        <v>131</v>
      </c>
      <c r="B930" s="64" t="s">
        <v>132</v>
      </c>
      <c r="C930" s="65" t="s">
        <v>133</v>
      </c>
      <c r="D930" s="66" t="s">
        <v>134</v>
      </c>
      <c r="E930" s="67" t="s">
        <v>273</v>
      </c>
      <c r="F930" s="68" t="s">
        <v>1184</v>
      </c>
      <c r="G930" s="69" t="s">
        <v>1185</v>
      </c>
      <c r="H930" s="70" t="s">
        <v>1186</v>
      </c>
      <c r="I930" s="67" t="s">
        <v>145</v>
      </c>
      <c r="J930" s="286">
        <v>2019</v>
      </c>
      <c r="K930" s="72" t="s">
        <v>155</v>
      </c>
      <c r="L930" s="73">
        <v>2</v>
      </c>
      <c r="M930" s="74" t="s">
        <v>140</v>
      </c>
      <c r="N930" s="75"/>
      <c r="O930" s="76"/>
      <c r="P930" s="97" t="s">
        <v>148</v>
      </c>
      <c r="Q930" s="78">
        <f>IF(P930="U",R930/1.2,R930)</f>
        <v>100</v>
      </c>
      <c r="R930" s="79">
        <v>100</v>
      </c>
      <c r="S930" s="80"/>
      <c r="T930" s="81"/>
      <c r="U930" s="82">
        <f>T930*Q930</f>
        <v>0</v>
      </c>
      <c r="V930" s="83">
        <f>T930*R930</f>
        <v>0</v>
      </c>
      <c r="W930" s="58"/>
      <c r="X930" s="84"/>
      <c r="Y930" s="85"/>
      <c r="Z930" s="86"/>
      <c r="AA930" s="87"/>
    </row>
    <row r="931" spans="1:27" ht="15.75" customHeight="1">
      <c r="A931" s="63" t="s">
        <v>131</v>
      </c>
      <c r="B931" s="64" t="s">
        <v>132</v>
      </c>
      <c r="C931" s="65" t="s">
        <v>133</v>
      </c>
      <c r="D931" s="66" t="s">
        <v>134</v>
      </c>
      <c r="E931" s="67" t="s">
        <v>273</v>
      </c>
      <c r="F931" s="68" t="s">
        <v>704</v>
      </c>
      <c r="G931" s="69" t="s">
        <v>738</v>
      </c>
      <c r="H931" s="70" t="s">
        <v>739</v>
      </c>
      <c r="I931" s="67" t="s">
        <v>295</v>
      </c>
      <c r="J931" s="286">
        <v>2013</v>
      </c>
      <c r="K931" s="72" t="s">
        <v>155</v>
      </c>
      <c r="L931" s="73">
        <v>3</v>
      </c>
      <c r="M931" s="74" t="s">
        <v>140</v>
      </c>
      <c r="N931" s="75"/>
      <c r="O931" s="76"/>
      <c r="P931" s="97" t="s">
        <v>148</v>
      </c>
      <c r="Q931" s="78">
        <f>IF(P931="U",R931/1.2,R931)</f>
        <v>160</v>
      </c>
      <c r="R931" s="79">
        <v>160</v>
      </c>
      <c r="S931" s="80"/>
      <c r="T931" s="81"/>
      <c r="U931" s="82">
        <f>T931*Q931</f>
        <v>0</v>
      </c>
      <c r="V931" s="83">
        <f>T931*R931</f>
        <v>0</v>
      </c>
      <c r="W931" s="58"/>
      <c r="X931" s="84"/>
      <c r="Y931" s="85"/>
      <c r="Z931" s="86"/>
      <c r="AA931" s="87"/>
    </row>
    <row r="932" spans="1:27" ht="15.75" customHeight="1">
      <c r="A932" s="63" t="s">
        <v>131</v>
      </c>
      <c r="B932" s="64" t="s">
        <v>132</v>
      </c>
      <c r="C932" s="65" t="s">
        <v>133</v>
      </c>
      <c r="D932" s="66" t="s">
        <v>134</v>
      </c>
      <c r="E932" s="67" t="s">
        <v>273</v>
      </c>
      <c r="F932" s="68" t="s">
        <v>704</v>
      </c>
      <c r="G932" s="69" t="s">
        <v>1183</v>
      </c>
      <c r="H932" s="70" t="s">
        <v>1019</v>
      </c>
      <c r="I932" s="67" t="s">
        <v>295</v>
      </c>
      <c r="J932" s="286">
        <v>2020</v>
      </c>
      <c r="K932" s="72" t="s">
        <v>155</v>
      </c>
      <c r="L932" s="73">
        <v>2</v>
      </c>
      <c r="M932" s="74" t="s">
        <v>140</v>
      </c>
      <c r="N932" s="75"/>
      <c r="O932" s="76"/>
      <c r="P932" s="77" t="s">
        <v>148</v>
      </c>
      <c r="Q932" s="78">
        <f>IF(P932="U",R932/1.2,R932)</f>
        <v>160</v>
      </c>
      <c r="R932" s="79">
        <v>160</v>
      </c>
      <c r="S932" s="80"/>
      <c r="T932" s="81"/>
      <c r="U932" s="82">
        <f>T932*Q932</f>
        <v>0</v>
      </c>
      <c r="V932" s="83">
        <f>T932*R932</f>
        <v>0</v>
      </c>
      <c r="W932" s="58"/>
      <c r="X932" s="84"/>
      <c r="Y932" s="85"/>
      <c r="Z932" s="86"/>
      <c r="AA932" s="87"/>
    </row>
    <row r="933" spans="1:27" ht="15.75" customHeight="1">
      <c r="A933" s="63" t="s">
        <v>131</v>
      </c>
      <c r="B933" s="64" t="s">
        <v>132</v>
      </c>
      <c r="C933" s="65" t="s">
        <v>133</v>
      </c>
      <c r="D933" s="66" t="s">
        <v>134</v>
      </c>
      <c r="E933" s="67" t="s">
        <v>273</v>
      </c>
      <c r="F933" s="68" t="s">
        <v>704</v>
      </c>
      <c r="G933" s="69" t="s">
        <v>705</v>
      </c>
      <c r="H933" s="70" t="s">
        <v>706</v>
      </c>
      <c r="I933" s="67" t="s">
        <v>295</v>
      </c>
      <c r="J933" s="286">
        <v>2005</v>
      </c>
      <c r="K933" s="72" t="s">
        <v>155</v>
      </c>
      <c r="L933" s="73">
        <v>1</v>
      </c>
      <c r="M933" s="74" t="s">
        <v>140</v>
      </c>
      <c r="N933" s="75"/>
      <c r="O933" s="76"/>
      <c r="P933" s="77" t="s">
        <v>148</v>
      </c>
      <c r="Q933" s="78">
        <f>IF(P933="U",R933/1.2,R933)</f>
        <v>190</v>
      </c>
      <c r="R933" s="79">
        <v>190</v>
      </c>
      <c r="S933" s="80"/>
      <c r="T933" s="81"/>
      <c r="U933" s="82">
        <f>T933*Q933</f>
        <v>0</v>
      </c>
      <c r="V933" s="83">
        <f>T933*R933</f>
        <v>0</v>
      </c>
      <c r="W933" s="58"/>
      <c r="X933" s="84"/>
      <c r="Y933" s="85"/>
      <c r="Z933" s="86"/>
      <c r="AA933" s="87"/>
    </row>
    <row r="934" spans="1:27" ht="15.75" customHeight="1">
      <c r="A934" s="63" t="s">
        <v>131</v>
      </c>
      <c r="B934" s="64" t="s">
        <v>132</v>
      </c>
      <c r="C934" s="65" t="s">
        <v>133</v>
      </c>
      <c r="D934" s="66" t="s">
        <v>134</v>
      </c>
      <c r="E934" s="67" t="s">
        <v>273</v>
      </c>
      <c r="F934" s="68" t="s">
        <v>704</v>
      </c>
      <c r="G934" s="69" t="s">
        <v>705</v>
      </c>
      <c r="H934" s="70" t="s">
        <v>706</v>
      </c>
      <c r="I934" s="67" t="s">
        <v>295</v>
      </c>
      <c r="J934" s="286">
        <v>2006</v>
      </c>
      <c r="K934" s="72" t="s">
        <v>155</v>
      </c>
      <c r="L934" s="73">
        <v>1</v>
      </c>
      <c r="M934" s="74" t="s">
        <v>140</v>
      </c>
      <c r="N934" s="75"/>
      <c r="O934" s="76"/>
      <c r="P934" s="97" t="s">
        <v>148</v>
      </c>
      <c r="Q934" s="78">
        <f>IF(P934="U",R934/1.2,R934)</f>
        <v>160</v>
      </c>
      <c r="R934" s="79">
        <v>160</v>
      </c>
      <c r="S934" s="80"/>
      <c r="T934" s="81"/>
      <c r="U934" s="82">
        <f>T934*Q934</f>
        <v>0</v>
      </c>
      <c r="V934" s="83">
        <f>T934*R934</f>
        <v>0</v>
      </c>
      <c r="W934" s="58"/>
      <c r="X934" s="84"/>
      <c r="Y934" s="85"/>
      <c r="Z934" s="86"/>
      <c r="AA934" s="87"/>
    </row>
    <row r="935" spans="1:27" ht="15.75" customHeight="1">
      <c r="A935" s="63" t="s">
        <v>131</v>
      </c>
      <c r="B935" s="64" t="s">
        <v>132</v>
      </c>
      <c r="C935" s="65" t="s">
        <v>133</v>
      </c>
      <c r="D935" s="66" t="s">
        <v>134</v>
      </c>
      <c r="E935" s="67" t="s">
        <v>273</v>
      </c>
      <c r="F935" s="68" t="s">
        <v>704</v>
      </c>
      <c r="G935" s="69" t="s">
        <v>705</v>
      </c>
      <c r="H935" s="70" t="s">
        <v>710</v>
      </c>
      <c r="I935" s="67" t="s">
        <v>295</v>
      </c>
      <c r="J935" s="286">
        <v>2005</v>
      </c>
      <c r="K935" s="72" t="s">
        <v>155</v>
      </c>
      <c r="L935" s="73">
        <v>1</v>
      </c>
      <c r="M935" s="74" t="s">
        <v>140</v>
      </c>
      <c r="N935" s="75"/>
      <c r="O935" s="76"/>
      <c r="P935" s="77" t="s">
        <v>148</v>
      </c>
      <c r="Q935" s="78">
        <f>IF(P935="U",R935/1.2,R935)</f>
        <v>40</v>
      </c>
      <c r="R935" s="79">
        <v>40</v>
      </c>
      <c r="S935" s="80"/>
      <c r="T935" s="81"/>
      <c r="U935" s="82">
        <f>T935*Q935</f>
        <v>0</v>
      </c>
      <c r="V935" s="83">
        <f>T935*R935</f>
        <v>0</v>
      </c>
      <c r="W935" s="58"/>
      <c r="X935" s="84"/>
      <c r="Y935" s="85"/>
      <c r="Z935" s="86"/>
      <c r="AA935" s="87"/>
    </row>
    <row r="936" spans="1:27" ht="15.75" customHeight="1">
      <c r="A936" s="63" t="s">
        <v>131</v>
      </c>
      <c r="B936" s="64" t="s">
        <v>132</v>
      </c>
      <c r="C936" s="65" t="s">
        <v>133</v>
      </c>
      <c r="D936" s="66" t="s">
        <v>134</v>
      </c>
      <c r="E936" s="67" t="s">
        <v>273</v>
      </c>
      <c r="F936" s="68" t="s">
        <v>704</v>
      </c>
      <c r="G936" s="69" t="s">
        <v>705</v>
      </c>
      <c r="H936" s="70" t="s">
        <v>710</v>
      </c>
      <c r="I936" s="67" t="s">
        <v>295</v>
      </c>
      <c r="J936" s="286">
        <v>2006</v>
      </c>
      <c r="K936" s="72" t="s">
        <v>155</v>
      </c>
      <c r="L936" s="73">
        <v>2</v>
      </c>
      <c r="M936" s="74" t="s">
        <v>140</v>
      </c>
      <c r="N936" s="75"/>
      <c r="O936" s="76"/>
      <c r="P936" s="77" t="s">
        <v>148</v>
      </c>
      <c r="Q936" s="78">
        <f>IF(P936="U",R936/1.2,R936)</f>
        <v>40</v>
      </c>
      <c r="R936" s="79">
        <v>40</v>
      </c>
      <c r="S936" s="80"/>
      <c r="T936" s="81"/>
      <c r="U936" s="82">
        <f>T936*Q936</f>
        <v>0</v>
      </c>
      <c r="V936" s="83">
        <f>T936*R936</f>
        <v>0</v>
      </c>
      <c r="W936" s="58"/>
      <c r="X936" s="84"/>
      <c r="Y936" s="85"/>
      <c r="Z936" s="86"/>
      <c r="AA936" s="87"/>
    </row>
    <row r="937" spans="1:27" ht="15.75" customHeight="1">
      <c r="A937" s="63" t="s">
        <v>131</v>
      </c>
      <c r="B937" s="64" t="s">
        <v>132</v>
      </c>
      <c r="C937" s="65" t="s">
        <v>133</v>
      </c>
      <c r="D937" s="66" t="s">
        <v>134</v>
      </c>
      <c r="E937" s="67" t="s">
        <v>273</v>
      </c>
      <c r="F937" s="68" t="s">
        <v>704</v>
      </c>
      <c r="G937" s="69" t="s">
        <v>1521</v>
      </c>
      <c r="H937" s="70" t="s">
        <v>1522</v>
      </c>
      <c r="I937" s="67" t="s">
        <v>295</v>
      </c>
      <c r="J937" s="286">
        <v>2003</v>
      </c>
      <c r="K937" s="72" t="s">
        <v>155</v>
      </c>
      <c r="L937" s="73">
        <v>1</v>
      </c>
      <c r="M937" s="74" t="s">
        <v>147</v>
      </c>
      <c r="N937" s="75"/>
      <c r="O937" s="76"/>
      <c r="P937" s="77" t="s">
        <v>148</v>
      </c>
      <c r="Q937" s="78">
        <f>IF(P937="U",R937/1.2,R937)</f>
        <v>120</v>
      </c>
      <c r="R937" s="79">
        <v>120</v>
      </c>
      <c r="S937" s="80"/>
      <c r="T937" s="81"/>
      <c r="U937" s="82">
        <f>T937*Q937</f>
        <v>0</v>
      </c>
      <c r="V937" s="83">
        <f>T937*R937</f>
        <v>0</v>
      </c>
      <c r="W937" s="58"/>
      <c r="X937" s="84"/>
      <c r="Y937" s="85"/>
      <c r="Z937" s="86"/>
      <c r="AA937" s="87"/>
    </row>
    <row r="938" spans="1:27" ht="15.75" customHeight="1">
      <c r="A938" s="63" t="s">
        <v>131</v>
      </c>
      <c r="B938" s="64" t="s">
        <v>177</v>
      </c>
      <c r="C938" s="65" t="s">
        <v>133</v>
      </c>
      <c r="D938" s="66" t="s">
        <v>134</v>
      </c>
      <c r="E938" s="67" t="s">
        <v>273</v>
      </c>
      <c r="F938" s="68" t="s">
        <v>704</v>
      </c>
      <c r="G938" s="69" t="s">
        <v>829</v>
      </c>
      <c r="H938" s="70" t="s">
        <v>830</v>
      </c>
      <c r="I938" s="67" t="s">
        <v>145</v>
      </c>
      <c r="J938" s="286">
        <v>2020</v>
      </c>
      <c r="K938" s="72" t="s">
        <v>155</v>
      </c>
      <c r="L938" s="73">
        <v>1</v>
      </c>
      <c r="M938" s="74" t="s">
        <v>140</v>
      </c>
      <c r="N938" s="75"/>
      <c r="O938" s="76"/>
      <c r="P938" s="97" t="s">
        <v>141</v>
      </c>
      <c r="Q938" s="78">
        <f>IF(P938="U",R938/1.2,R938)</f>
        <v>208.33333333333334</v>
      </c>
      <c r="R938" s="79">
        <v>250</v>
      </c>
      <c r="S938" s="80"/>
      <c r="T938" s="81"/>
      <c r="U938" s="82">
        <f>T938*Q938</f>
        <v>0</v>
      </c>
      <c r="V938" s="83">
        <f>T938*R938</f>
        <v>0</v>
      </c>
      <c r="W938" s="58"/>
      <c r="X938" s="84"/>
      <c r="Y938" s="85"/>
      <c r="Z938" s="86"/>
      <c r="AA938" s="87"/>
    </row>
    <row r="939" spans="1:27" ht="15.75" customHeight="1">
      <c r="A939" s="63" t="s">
        <v>131</v>
      </c>
      <c r="B939" s="64" t="s">
        <v>177</v>
      </c>
      <c r="C939" s="65" t="s">
        <v>133</v>
      </c>
      <c r="D939" s="66" t="s">
        <v>134</v>
      </c>
      <c r="E939" s="67" t="s">
        <v>273</v>
      </c>
      <c r="F939" s="68" t="s">
        <v>704</v>
      </c>
      <c r="G939" s="69" t="s">
        <v>829</v>
      </c>
      <c r="H939" s="70" t="s">
        <v>830</v>
      </c>
      <c r="I939" s="67" t="s">
        <v>145</v>
      </c>
      <c r="J939" s="286">
        <v>2023</v>
      </c>
      <c r="K939" s="72" t="s">
        <v>155</v>
      </c>
      <c r="L939" s="73">
        <v>2</v>
      </c>
      <c r="M939" s="74" t="s">
        <v>140</v>
      </c>
      <c r="N939" s="75"/>
      <c r="O939" s="76"/>
      <c r="P939" s="97" t="s">
        <v>141</v>
      </c>
      <c r="Q939" s="78">
        <f>IF(P939="U",R939/1.2,R939)</f>
        <v>183.33333333333334</v>
      </c>
      <c r="R939" s="79">
        <v>220</v>
      </c>
      <c r="S939" s="80"/>
      <c r="T939" s="81"/>
      <c r="U939" s="82">
        <f>T939*Q939</f>
        <v>0</v>
      </c>
      <c r="V939" s="83">
        <f>T939*R939</f>
        <v>0</v>
      </c>
      <c r="W939" s="58"/>
      <c r="X939" s="84"/>
      <c r="Y939" s="85"/>
      <c r="Z939" s="86"/>
      <c r="AA939" s="87"/>
    </row>
    <row r="940" spans="1:27" ht="15.75" customHeight="1">
      <c r="A940" s="63" t="s">
        <v>131</v>
      </c>
      <c r="B940" s="64" t="s">
        <v>132</v>
      </c>
      <c r="C940" s="65" t="s">
        <v>133</v>
      </c>
      <c r="D940" s="66" t="s">
        <v>134</v>
      </c>
      <c r="E940" s="67" t="s">
        <v>273</v>
      </c>
      <c r="F940" s="68" t="s">
        <v>704</v>
      </c>
      <c r="G940" s="69" t="s">
        <v>829</v>
      </c>
      <c r="H940" s="70" t="s">
        <v>849</v>
      </c>
      <c r="I940" s="67" t="s">
        <v>295</v>
      </c>
      <c r="J940" s="286">
        <v>2007</v>
      </c>
      <c r="K940" s="72" t="s">
        <v>155</v>
      </c>
      <c r="L940" s="73">
        <v>2</v>
      </c>
      <c r="M940" s="74" t="s">
        <v>140</v>
      </c>
      <c r="N940" s="75"/>
      <c r="O940" s="76"/>
      <c r="P940" s="77" t="s">
        <v>141</v>
      </c>
      <c r="Q940" s="78">
        <f>IF(P940="U",R940/1.2,R940)</f>
        <v>275</v>
      </c>
      <c r="R940" s="79">
        <v>330</v>
      </c>
      <c r="S940" s="80"/>
      <c r="T940" s="81"/>
      <c r="U940" s="82">
        <f>T940*Q940</f>
        <v>0</v>
      </c>
      <c r="V940" s="83">
        <f>T940*R940</f>
        <v>0</v>
      </c>
      <c r="W940" s="58"/>
      <c r="X940" s="84"/>
      <c r="Y940" s="85"/>
      <c r="Z940" s="86"/>
      <c r="AA940" s="87"/>
    </row>
    <row r="941" spans="1:27" ht="15.75" customHeight="1">
      <c r="A941" s="63" t="s">
        <v>131</v>
      </c>
      <c r="B941" s="64" t="s">
        <v>132</v>
      </c>
      <c r="C941" s="65" t="s">
        <v>133</v>
      </c>
      <c r="D941" s="66" t="s">
        <v>134</v>
      </c>
      <c r="E941" s="67" t="s">
        <v>273</v>
      </c>
      <c r="F941" s="68" t="s">
        <v>704</v>
      </c>
      <c r="G941" s="69" t="s">
        <v>829</v>
      </c>
      <c r="H941" s="70" t="s">
        <v>849</v>
      </c>
      <c r="I941" s="67" t="s">
        <v>295</v>
      </c>
      <c r="J941" s="286">
        <v>2008</v>
      </c>
      <c r="K941" s="72" t="s">
        <v>155</v>
      </c>
      <c r="L941" s="73">
        <v>1</v>
      </c>
      <c r="M941" s="74" t="s">
        <v>140</v>
      </c>
      <c r="N941" s="75"/>
      <c r="O941" s="76"/>
      <c r="P941" s="77" t="s">
        <v>141</v>
      </c>
      <c r="Q941" s="78">
        <f>IF(P941="U",R941/1.2,R941)</f>
        <v>308.33333333333337</v>
      </c>
      <c r="R941" s="79">
        <v>370</v>
      </c>
      <c r="S941" s="80"/>
      <c r="T941" s="81"/>
      <c r="U941" s="82">
        <f>T941*Q941</f>
        <v>0</v>
      </c>
      <c r="V941" s="83">
        <f>T941*R941</f>
        <v>0</v>
      </c>
      <c r="W941" s="58"/>
      <c r="X941" s="84"/>
      <c r="Y941" s="85"/>
      <c r="Z941" s="86"/>
      <c r="AA941" s="87"/>
    </row>
    <row r="942" spans="1:27" ht="15.75" customHeight="1">
      <c r="A942" s="63" t="s">
        <v>131</v>
      </c>
      <c r="B942" s="64" t="s">
        <v>132</v>
      </c>
      <c r="C942" s="65" t="s">
        <v>133</v>
      </c>
      <c r="D942" s="66" t="s">
        <v>134</v>
      </c>
      <c r="E942" s="67" t="s">
        <v>273</v>
      </c>
      <c r="F942" s="68" t="s">
        <v>704</v>
      </c>
      <c r="G942" s="69" t="s">
        <v>829</v>
      </c>
      <c r="H942" s="70" t="s">
        <v>849</v>
      </c>
      <c r="I942" s="67" t="s">
        <v>295</v>
      </c>
      <c r="J942" s="286">
        <v>2012</v>
      </c>
      <c r="K942" s="72" t="s">
        <v>155</v>
      </c>
      <c r="L942" s="73">
        <v>2</v>
      </c>
      <c r="M942" s="74" t="s">
        <v>140</v>
      </c>
      <c r="N942" s="75"/>
      <c r="O942" s="76"/>
      <c r="P942" s="97" t="s">
        <v>141</v>
      </c>
      <c r="Q942" s="78">
        <f>IF(P942="U",R942/1.2,R942)</f>
        <v>275</v>
      </c>
      <c r="R942" s="79">
        <v>330</v>
      </c>
      <c r="S942" s="80"/>
      <c r="T942" s="81"/>
      <c r="U942" s="82">
        <f>T942*Q942</f>
        <v>0</v>
      </c>
      <c r="V942" s="83">
        <f>T942*R942</f>
        <v>0</v>
      </c>
      <c r="W942" s="58"/>
      <c r="X942" s="84"/>
      <c r="Y942" s="85"/>
      <c r="Z942" s="86"/>
      <c r="AA942" s="87"/>
    </row>
    <row r="943" spans="1:27" ht="15.75" customHeight="1">
      <c r="A943" s="63" t="s">
        <v>131</v>
      </c>
      <c r="B943" s="64" t="s">
        <v>132</v>
      </c>
      <c r="C943" s="65" t="s">
        <v>133</v>
      </c>
      <c r="D943" s="66" t="s">
        <v>134</v>
      </c>
      <c r="E943" s="67" t="s">
        <v>273</v>
      </c>
      <c r="F943" s="68" t="s">
        <v>704</v>
      </c>
      <c r="G943" s="69" t="s">
        <v>829</v>
      </c>
      <c r="H943" s="70" t="s">
        <v>849</v>
      </c>
      <c r="I943" s="67" t="s">
        <v>295</v>
      </c>
      <c r="J943" s="286">
        <v>2020</v>
      </c>
      <c r="K943" s="72" t="s">
        <v>155</v>
      </c>
      <c r="L943" s="73">
        <v>1</v>
      </c>
      <c r="M943" s="74" t="s">
        <v>140</v>
      </c>
      <c r="N943" s="75"/>
      <c r="O943" s="76"/>
      <c r="P943" s="97" t="s">
        <v>141</v>
      </c>
      <c r="Q943" s="78">
        <f>IF(P943="U",R943/1.2,R943)</f>
        <v>283.33333333333337</v>
      </c>
      <c r="R943" s="79">
        <v>340</v>
      </c>
      <c r="S943" s="80"/>
      <c r="T943" s="81"/>
      <c r="U943" s="82">
        <f>T943*Q943</f>
        <v>0</v>
      </c>
      <c r="V943" s="83">
        <f>T943*R943</f>
        <v>0</v>
      </c>
      <c r="W943" s="58"/>
      <c r="X943" s="84"/>
      <c r="Y943" s="85"/>
      <c r="Z943" s="86"/>
      <c r="AA943" s="87"/>
    </row>
    <row r="944" spans="1:27" ht="15.75" customHeight="1">
      <c r="A944" s="63" t="s">
        <v>131</v>
      </c>
      <c r="B944" s="64" t="s">
        <v>132</v>
      </c>
      <c r="C944" s="65" t="s">
        <v>133</v>
      </c>
      <c r="D944" s="66" t="s">
        <v>134</v>
      </c>
      <c r="E944" s="67" t="s">
        <v>273</v>
      </c>
      <c r="F944" s="68" t="s">
        <v>704</v>
      </c>
      <c r="G944" s="69" t="s">
        <v>1152</v>
      </c>
      <c r="H944" s="70" t="s">
        <v>1153</v>
      </c>
      <c r="I944" s="67" t="s">
        <v>145</v>
      </c>
      <c r="J944" s="286">
        <v>2004</v>
      </c>
      <c r="K944" s="72" t="s">
        <v>155</v>
      </c>
      <c r="L944" s="73">
        <v>10</v>
      </c>
      <c r="M944" s="74" t="s">
        <v>140</v>
      </c>
      <c r="N944" s="75"/>
      <c r="O944" s="76"/>
      <c r="P944" s="77" t="s">
        <v>148</v>
      </c>
      <c r="Q944" s="78">
        <f>IF(P944="U",R944/1.2,R944)</f>
        <v>240</v>
      </c>
      <c r="R944" s="79">
        <v>240</v>
      </c>
      <c r="S944" s="80"/>
      <c r="T944" s="81"/>
      <c r="U944" s="82">
        <f>T944*Q944</f>
        <v>0</v>
      </c>
      <c r="V944" s="83">
        <f>T944*R944</f>
        <v>0</v>
      </c>
      <c r="W944" s="58"/>
      <c r="X944" s="84"/>
      <c r="Y944" s="85"/>
      <c r="Z944" s="86"/>
      <c r="AA944" s="87"/>
    </row>
    <row r="945" spans="1:27" ht="15.75" customHeight="1">
      <c r="A945" s="63" t="s">
        <v>131</v>
      </c>
      <c r="B945" s="64" t="s">
        <v>132</v>
      </c>
      <c r="C945" s="65" t="s">
        <v>133</v>
      </c>
      <c r="D945" s="66" t="s">
        <v>134</v>
      </c>
      <c r="E945" s="67" t="s">
        <v>273</v>
      </c>
      <c r="F945" s="68" t="s">
        <v>704</v>
      </c>
      <c r="G945" s="69" t="s">
        <v>1152</v>
      </c>
      <c r="H945" s="70" t="s">
        <v>1153</v>
      </c>
      <c r="I945" s="67" t="s">
        <v>145</v>
      </c>
      <c r="J945" s="286">
        <v>2007</v>
      </c>
      <c r="K945" s="72" t="s">
        <v>155</v>
      </c>
      <c r="L945" s="73">
        <v>9</v>
      </c>
      <c r="M945" s="74" t="s">
        <v>140</v>
      </c>
      <c r="N945" s="75"/>
      <c r="O945" s="76"/>
      <c r="P945" s="77" t="s">
        <v>148</v>
      </c>
      <c r="Q945" s="78">
        <f>IF(P945="U",R945/1.2,R945)</f>
        <v>190</v>
      </c>
      <c r="R945" s="79">
        <v>190</v>
      </c>
      <c r="S945" s="80"/>
      <c r="T945" s="81"/>
      <c r="U945" s="82">
        <f>T945*Q945</f>
        <v>0</v>
      </c>
      <c r="V945" s="83">
        <f>T945*R945</f>
        <v>0</v>
      </c>
      <c r="W945" s="58"/>
      <c r="X945" s="84"/>
      <c r="Y945" s="85"/>
      <c r="Z945" s="86"/>
      <c r="AA945" s="87"/>
    </row>
    <row r="946" spans="1:27" ht="15.75" customHeight="1">
      <c r="A946" s="63" t="s">
        <v>131</v>
      </c>
      <c r="B946" s="64" t="s">
        <v>132</v>
      </c>
      <c r="C946" s="65" t="s">
        <v>133</v>
      </c>
      <c r="D946" s="66" t="s">
        <v>134</v>
      </c>
      <c r="E946" s="67" t="s">
        <v>273</v>
      </c>
      <c r="F946" s="68" t="s">
        <v>704</v>
      </c>
      <c r="G946" s="69" t="s">
        <v>1018</v>
      </c>
      <c r="H946" s="70" t="s">
        <v>1019</v>
      </c>
      <c r="I946" s="67" t="s">
        <v>295</v>
      </c>
      <c r="J946" s="286">
        <v>2020</v>
      </c>
      <c r="K946" s="72" t="s">
        <v>139</v>
      </c>
      <c r="L946" s="73">
        <v>1</v>
      </c>
      <c r="M946" s="74" t="s">
        <v>140</v>
      </c>
      <c r="N946" s="75"/>
      <c r="O946" s="76"/>
      <c r="P946" s="97" t="s">
        <v>141</v>
      </c>
      <c r="Q946" s="78">
        <f>IF(P946="U",R946/1.2,R946)</f>
        <v>191.66666666666669</v>
      </c>
      <c r="R946" s="79">
        <v>230</v>
      </c>
      <c r="S946" s="80"/>
      <c r="T946" s="81"/>
      <c r="U946" s="82">
        <f>T946*Q946</f>
        <v>0</v>
      </c>
      <c r="V946" s="83">
        <f>T946*R946</f>
        <v>0</v>
      </c>
      <c r="W946" s="58"/>
      <c r="X946" s="84"/>
      <c r="Y946" s="85"/>
      <c r="Z946" s="86"/>
      <c r="AA946" s="87"/>
    </row>
    <row r="947" spans="1:27" ht="15.75" customHeight="1">
      <c r="A947" s="63" t="s">
        <v>131</v>
      </c>
      <c r="B947" s="64" t="s">
        <v>132</v>
      </c>
      <c r="C947" s="65" t="s">
        <v>133</v>
      </c>
      <c r="D947" s="66" t="s">
        <v>134</v>
      </c>
      <c r="E947" s="67" t="s">
        <v>273</v>
      </c>
      <c r="F947" s="68" t="s">
        <v>704</v>
      </c>
      <c r="G947" s="69" t="s">
        <v>1018</v>
      </c>
      <c r="H947" s="70" t="s">
        <v>1019</v>
      </c>
      <c r="I947" s="67" t="s">
        <v>295</v>
      </c>
      <c r="J947" s="286">
        <v>2022</v>
      </c>
      <c r="K947" s="72" t="s">
        <v>155</v>
      </c>
      <c r="L947" s="73">
        <v>3</v>
      </c>
      <c r="M947" s="74" t="s">
        <v>140</v>
      </c>
      <c r="N947" s="75"/>
      <c r="O947" s="76"/>
      <c r="P947" s="77" t="s">
        <v>141</v>
      </c>
      <c r="Q947" s="78">
        <f>IF(P947="U",R947/1.2,R947)</f>
        <v>112.5</v>
      </c>
      <c r="R947" s="79">
        <v>135</v>
      </c>
      <c r="S947" s="80"/>
      <c r="T947" s="81"/>
      <c r="U947" s="82">
        <f>T947*Q947</f>
        <v>0</v>
      </c>
      <c r="V947" s="83">
        <f>T947*R947</f>
        <v>0</v>
      </c>
      <c r="W947" s="58"/>
      <c r="X947" s="84"/>
      <c r="Y947" s="85"/>
      <c r="Z947" s="86"/>
      <c r="AA947" s="87"/>
    </row>
    <row r="948" spans="1:27" ht="15.75" customHeight="1">
      <c r="A948" s="63" t="s">
        <v>131</v>
      </c>
      <c r="B948" s="64" t="s">
        <v>132</v>
      </c>
      <c r="C948" s="65" t="s">
        <v>133</v>
      </c>
      <c r="D948" s="66" t="s">
        <v>134</v>
      </c>
      <c r="E948" s="67" t="s">
        <v>273</v>
      </c>
      <c r="F948" s="68" t="s">
        <v>704</v>
      </c>
      <c r="G948" s="69" t="s">
        <v>1018</v>
      </c>
      <c r="H948" s="70" t="s">
        <v>1019</v>
      </c>
      <c r="I948" s="67" t="s">
        <v>295</v>
      </c>
      <c r="J948" s="286">
        <v>2022</v>
      </c>
      <c r="K948" s="72" t="s">
        <v>139</v>
      </c>
      <c r="L948" s="73">
        <v>1</v>
      </c>
      <c r="M948" s="74" t="s">
        <v>140</v>
      </c>
      <c r="N948" s="75"/>
      <c r="O948" s="76"/>
      <c r="P948" s="77" t="s">
        <v>141</v>
      </c>
      <c r="Q948" s="78">
        <f>IF(P948="U",R948/1.2,R948)</f>
        <v>233.33333333333334</v>
      </c>
      <c r="R948" s="79">
        <v>280</v>
      </c>
      <c r="S948" s="80"/>
      <c r="T948" s="81"/>
      <c r="U948" s="82">
        <f>T948*Q948</f>
        <v>0</v>
      </c>
      <c r="V948" s="83">
        <f>T948*R948</f>
        <v>0</v>
      </c>
      <c r="W948" s="58"/>
      <c r="X948" s="84"/>
      <c r="Y948" s="85"/>
      <c r="Z948" s="86"/>
      <c r="AA948" s="87"/>
    </row>
    <row r="949" spans="1:27" ht="15.75" customHeight="1">
      <c r="A949" s="63" t="s">
        <v>131</v>
      </c>
      <c r="B949" s="64" t="s">
        <v>132</v>
      </c>
      <c r="C949" s="65" t="s">
        <v>133</v>
      </c>
      <c r="D949" s="66" t="s">
        <v>134</v>
      </c>
      <c r="E949" s="67" t="s">
        <v>273</v>
      </c>
      <c r="F949" s="68" t="s">
        <v>1307</v>
      </c>
      <c r="G949" s="69" t="s">
        <v>1308</v>
      </c>
      <c r="H949" s="70" t="s">
        <v>1309</v>
      </c>
      <c r="I949" s="67" t="s">
        <v>295</v>
      </c>
      <c r="J949" s="286">
        <v>2021</v>
      </c>
      <c r="K949" s="72" t="s">
        <v>155</v>
      </c>
      <c r="L949" s="73">
        <v>15</v>
      </c>
      <c r="M949" s="74" t="s">
        <v>140</v>
      </c>
      <c r="N949" s="75"/>
      <c r="O949" s="76"/>
      <c r="P949" s="97" t="s">
        <v>141</v>
      </c>
      <c r="Q949" s="78">
        <f>IF(P949="U",R949/1.2,R949)</f>
        <v>29.166666666666668</v>
      </c>
      <c r="R949" s="79">
        <v>35</v>
      </c>
      <c r="S949" s="80"/>
      <c r="T949" s="81"/>
      <c r="U949" s="82">
        <f>T949*Q949</f>
        <v>0</v>
      </c>
      <c r="V949" s="83">
        <f>T949*R949</f>
        <v>0</v>
      </c>
      <c r="W949" s="58"/>
      <c r="X949" s="84"/>
      <c r="Y949" s="85"/>
      <c r="Z949" s="86"/>
      <c r="AA949" s="87"/>
    </row>
    <row r="950" spans="1:27" ht="15.75" customHeight="1">
      <c r="A950" s="63" t="s">
        <v>131</v>
      </c>
      <c r="B950" s="64" t="s">
        <v>132</v>
      </c>
      <c r="C950" s="65" t="s">
        <v>133</v>
      </c>
      <c r="D950" s="66" t="s">
        <v>134</v>
      </c>
      <c r="E950" s="67" t="s">
        <v>273</v>
      </c>
      <c r="F950" s="68" t="s">
        <v>1139</v>
      </c>
      <c r="G950" s="69" t="s">
        <v>1140</v>
      </c>
      <c r="H950" s="70" t="s">
        <v>1141</v>
      </c>
      <c r="I950" s="67" t="s">
        <v>145</v>
      </c>
      <c r="J950" s="286">
        <v>2022</v>
      </c>
      <c r="K950" s="72" t="s">
        <v>155</v>
      </c>
      <c r="L950" s="73">
        <v>24</v>
      </c>
      <c r="M950" s="74" t="s">
        <v>140</v>
      </c>
      <c r="N950" s="75"/>
      <c r="O950" s="76"/>
      <c r="P950" s="97" t="s">
        <v>141</v>
      </c>
      <c r="Q950" s="78">
        <f>IF(P950="U",R950/1.2,R950)</f>
        <v>29.166666666666668</v>
      </c>
      <c r="R950" s="79">
        <v>35</v>
      </c>
      <c r="S950" s="80"/>
      <c r="T950" s="81"/>
      <c r="U950" s="82">
        <f>T950*Q950</f>
        <v>0</v>
      </c>
      <c r="V950" s="83">
        <f>T950*R950</f>
        <v>0</v>
      </c>
      <c r="W950" s="58"/>
      <c r="X950" s="84"/>
      <c r="Y950" s="85"/>
      <c r="Z950" s="86"/>
      <c r="AA950" s="87"/>
    </row>
    <row r="951" spans="1:27" ht="15.75" customHeight="1">
      <c r="A951" s="63" t="s">
        <v>131</v>
      </c>
      <c r="B951" s="64" t="s">
        <v>132</v>
      </c>
      <c r="C951" s="65" t="s">
        <v>133</v>
      </c>
      <c r="D951" s="66" t="s">
        <v>134</v>
      </c>
      <c r="E951" s="67" t="s">
        <v>273</v>
      </c>
      <c r="F951" s="68"/>
      <c r="G951" s="69" t="s">
        <v>986</v>
      </c>
      <c r="H951" s="70" t="s">
        <v>1469</v>
      </c>
      <c r="I951" s="67" t="s">
        <v>145</v>
      </c>
      <c r="J951" s="286">
        <v>2022</v>
      </c>
      <c r="K951" s="72" t="s">
        <v>155</v>
      </c>
      <c r="L951" s="73">
        <v>17</v>
      </c>
      <c r="M951" s="74" t="s">
        <v>140</v>
      </c>
      <c r="N951" s="75"/>
      <c r="O951" s="76"/>
      <c r="P951" s="77" t="s">
        <v>141</v>
      </c>
      <c r="Q951" s="78">
        <f>IF(P951="U",R951/1.2,R951)</f>
        <v>33.333333333333336</v>
      </c>
      <c r="R951" s="79">
        <v>40</v>
      </c>
      <c r="S951" s="80"/>
      <c r="T951" s="81"/>
      <c r="U951" s="82">
        <f>T951*Q951</f>
        <v>0</v>
      </c>
      <c r="V951" s="83">
        <f>T951*R951</f>
        <v>0</v>
      </c>
      <c r="W951" s="58"/>
      <c r="X951" s="84"/>
      <c r="Y951" s="85"/>
      <c r="Z951" s="86"/>
      <c r="AA951" s="87"/>
    </row>
    <row r="952" spans="1:27" ht="15.75" customHeight="1">
      <c r="A952" s="63" t="s">
        <v>131</v>
      </c>
      <c r="B952" s="64" t="s">
        <v>177</v>
      </c>
      <c r="C952" s="65" t="s">
        <v>133</v>
      </c>
      <c r="D952" s="66" t="s">
        <v>134</v>
      </c>
      <c r="E952" s="67" t="s">
        <v>273</v>
      </c>
      <c r="F952" s="68"/>
      <c r="G952" s="69" t="s">
        <v>986</v>
      </c>
      <c r="H952" s="70" t="s">
        <v>987</v>
      </c>
      <c r="I952" s="67" t="s">
        <v>145</v>
      </c>
      <c r="J952" s="286">
        <v>2024</v>
      </c>
      <c r="K952" s="72" t="s">
        <v>155</v>
      </c>
      <c r="L952" s="73">
        <v>24</v>
      </c>
      <c r="M952" s="74" t="s">
        <v>140</v>
      </c>
      <c r="N952" s="75"/>
      <c r="O952" s="76"/>
      <c r="P952" s="77" t="s">
        <v>141</v>
      </c>
      <c r="Q952" s="78">
        <f>IF(P952="U",R952/1.2,R952)</f>
        <v>16.666666666666668</v>
      </c>
      <c r="R952" s="79">
        <v>20</v>
      </c>
      <c r="S952" s="80"/>
      <c r="T952" s="81"/>
      <c r="U952" s="82">
        <f>T952*Q952</f>
        <v>0</v>
      </c>
      <c r="V952" s="83">
        <f>T952*R952</f>
        <v>0</v>
      </c>
      <c r="W952" s="58"/>
      <c r="X952" s="84"/>
      <c r="Y952" s="85"/>
      <c r="Z952" s="86"/>
      <c r="AA952" s="87"/>
    </row>
    <row r="953" spans="1:27" ht="15.75" customHeight="1">
      <c r="A953" s="63" t="s">
        <v>131</v>
      </c>
      <c r="B953" s="64" t="s">
        <v>132</v>
      </c>
      <c r="C953" s="65" t="s">
        <v>133</v>
      </c>
      <c r="D953" s="66" t="s">
        <v>134</v>
      </c>
      <c r="E953" s="67" t="s">
        <v>273</v>
      </c>
      <c r="F953" s="68"/>
      <c r="G953" s="69" t="s">
        <v>986</v>
      </c>
      <c r="H953" s="70" t="s">
        <v>1468</v>
      </c>
      <c r="I953" s="67" t="s">
        <v>145</v>
      </c>
      <c r="J953" s="286">
        <v>2022</v>
      </c>
      <c r="K953" s="72" t="s">
        <v>155</v>
      </c>
      <c r="L953" s="73">
        <v>24</v>
      </c>
      <c r="M953" s="74" t="s">
        <v>140</v>
      </c>
      <c r="N953" s="75"/>
      <c r="O953" s="76"/>
      <c r="P953" s="77" t="s">
        <v>141</v>
      </c>
      <c r="Q953" s="78">
        <f>IF(P953="U",R953/1.2,R953)</f>
        <v>20.833333333333336</v>
      </c>
      <c r="R953" s="79">
        <v>25</v>
      </c>
      <c r="S953" s="80"/>
      <c r="T953" s="81"/>
      <c r="U953" s="82">
        <f>T953*Q953</f>
        <v>0</v>
      </c>
      <c r="V953" s="83">
        <f>T953*R953</f>
        <v>0</v>
      </c>
      <c r="W953" s="58"/>
      <c r="X953" s="84"/>
      <c r="Y953" s="85"/>
      <c r="Z953" s="86"/>
      <c r="AA953" s="87"/>
    </row>
    <row r="954" spans="1:27" ht="15.75" customHeight="1">
      <c r="A954" s="63" t="s">
        <v>131</v>
      </c>
      <c r="B954" s="64" t="s">
        <v>132</v>
      </c>
      <c r="C954" s="65" t="s">
        <v>133</v>
      </c>
      <c r="D954" s="66" t="s">
        <v>134</v>
      </c>
      <c r="E954" s="67" t="s">
        <v>273</v>
      </c>
      <c r="F954" s="68"/>
      <c r="G954" s="69" t="s">
        <v>986</v>
      </c>
      <c r="H954" s="70" t="s">
        <v>988</v>
      </c>
      <c r="I954" s="67" t="s">
        <v>295</v>
      </c>
      <c r="J954" s="286">
        <v>2022</v>
      </c>
      <c r="K954" s="72" t="s">
        <v>155</v>
      </c>
      <c r="L954" s="73">
        <v>24</v>
      </c>
      <c r="M954" s="74" t="s">
        <v>140</v>
      </c>
      <c r="N954" s="75"/>
      <c r="O954" s="76"/>
      <c r="P954" s="77" t="s">
        <v>141</v>
      </c>
      <c r="Q954" s="78">
        <f>IF(P954="U",R954/1.2,R954)</f>
        <v>58.333333333333336</v>
      </c>
      <c r="R954" s="79">
        <v>70</v>
      </c>
      <c r="S954" s="80"/>
      <c r="T954" s="81"/>
      <c r="U954" s="82">
        <f>T954*Q954</f>
        <v>0</v>
      </c>
      <c r="V954" s="83">
        <f>T954*R954</f>
        <v>0</v>
      </c>
      <c r="W954" s="58"/>
      <c r="X954" s="84"/>
      <c r="Y954" s="85"/>
      <c r="Z954" s="86"/>
      <c r="AA954" s="87"/>
    </row>
    <row r="955" spans="1:27" ht="15.75" customHeight="1">
      <c r="A955" s="63" t="s">
        <v>131</v>
      </c>
      <c r="B955" s="64" t="s">
        <v>132</v>
      </c>
      <c r="C955" s="65" t="s">
        <v>133</v>
      </c>
      <c r="D955" s="66" t="s">
        <v>134</v>
      </c>
      <c r="E955" s="67" t="s">
        <v>273</v>
      </c>
      <c r="F955" s="68"/>
      <c r="G955" s="69" t="s">
        <v>822</v>
      </c>
      <c r="H955" s="70" t="s">
        <v>823</v>
      </c>
      <c r="I955" s="67" t="s">
        <v>145</v>
      </c>
      <c r="J955" s="286">
        <v>2024</v>
      </c>
      <c r="K955" s="72" t="s">
        <v>155</v>
      </c>
      <c r="L955" s="73">
        <v>24</v>
      </c>
      <c r="M955" s="74" t="s">
        <v>140</v>
      </c>
      <c r="N955" s="75"/>
      <c r="O955" s="76"/>
      <c r="P955" s="97" t="s">
        <v>141</v>
      </c>
      <c r="Q955" s="78">
        <f>IF(P955="U",R955/1.2,R955)</f>
        <v>11.666666666666668</v>
      </c>
      <c r="R955" s="79">
        <v>14</v>
      </c>
      <c r="S955" s="80"/>
      <c r="T955" s="81"/>
      <c r="U955" s="82">
        <f>T955*Q955</f>
        <v>0</v>
      </c>
      <c r="V955" s="83">
        <f>T955*R955</f>
        <v>0</v>
      </c>
      <c r="W955" s="58"/>
      <c r="X955" s="84"/>
      <c r="Y955" s="85"/>
      <c r="Z955" s="86"/>
      <c r="AA955" s="87"/>
    </row>
    <row r="956" spans="1:27" ht="15.75" customHeight="1">
      <c r="A956" s="63" t="s">
        <v>131</v>
      </c>
      <c r="B956" s="64" t="s">
        <v>177</v>
      </c>
      <c r="C956" s="65" t="s">
        <v>133</v>
      </c>
      <c r="D956" s="66" t="s">
        <v>134</v>
      </c>
      <c r="E956" s="67" t="s">
        <v>273</v>
      </c>
      <c r="F956" s="68"/>
      <c r="G956" s="69" t="s">
        <v>822</v>
      </c>
      <c r="H956" s="70" t="s">
        <v>824</v>
      </c>
      <c r="I956" s="67" t="s">
        <v>145</v>
      </c>
      <c r="J956" s="286">
        <v>2024</v>
      </c>
      <c r="K956" s="72" t="s">
        <v>155</v>
      </c>
      <c r="L956" s="73">
        <v>11</v>
      </c>
      <c r="M956" s="74" t="s">
        <v>140</v>
      </c>
      <c r="N956" s="75"/>
      <c r="O956" s="76"/>
      <c r="P956" s="77" t="s">
        <v>141</v>
      </c>
      <c r="Q956" s="78">
        <f>IF(P956="U",R956/1.2,R956)</f>
        <v>15.833333333333334</v>
      </c>
      <c r="R956" s="79">
        <v>19</v>
      </c>
      <c r="S956" s="80"/>
      <c r="T956" s="81"/>
      <c r="U956" s="82">
        <f>T956*Q956</f>
        <v>0</v>
      </c>
      <c r="V956" s="83">
        <f>T956*R956</f>
        <v>0</v>
      </c>
      <c r="W956" s="58"/>
      <c r="X956" s="84"/>
      <c r="Y956" s="85"/>
      <c r="Z956" s="86"/>
      <c r="AA956" s="87"/>
    </row>
    <row r="957" spans="1:27" ht="15.75" customHeight="1">
      <c r="A957" s="63" t="s">
        <v>131</v>
      </c>
      <c r="B957" s="64" t="s">
        <v>132</v>
      </c>
      <c r="C957" s="65" t="s">
        <v>133</v>
      </c>
      <c r="D957" s="66" t="s">
        <v>134</v>
      </c>
      <c r="E957" s="67" t="s">
        <v>273</v>
      </c>
      <c r="F957" s="68"/>
      <c r="G957" s="69" t="s">
        <v>822</v>
      </c>
      <c r="H957" s="70" t="s">
        <v>825</v>
      </c>
      <c r="I957" s="67" t="s">
        <v>295</v>
      </c>
      <c r="J957" s="286">
        <v>2024</v>
      </c>
      <c r="K957" s="72" t="s">
        <v>155</v>
      </c>
      <c r="L957" s="73">
        <v>16</v>
      </c>
      <c r="M957" s="74" t="s">
        <v>140</v>
      </c>
      <c r="N957" s="75"/>
      <c r="O957" s="76"/>
      <c r="P957" s="77" t="s">
        <v>141</v>
      </c>
      <c r="Q957" s="78">
        <f>IF(P957="U",R957/1.2,R957)</f>
        <v>15.833333333333334</v>
      </c>
      <c r="R957" s="79">
        <v>19</v>
      </c>
      <c r="S957" s="80"/>
      <c r="T957" s="81"/>
      <c r="U957" s="82">
        <f>T957*Q957</f>
        <v>0</v>
      </c>
      <c r="V957" s="83">
        <f>T957*R957</f>
        <v>0</v>
      </c>
      <c r="W957" s="58"/>
      <c r="X957" s="84"/>
      <c r="Y957" s="85"/>
      <c r="Z957" s="86"/>
      <c r="AA957" s="87"/>
    </row>
    <row r="958" spans="1:27" ht="15.75" customHeight="1">
      <c r="A958" s="63" t="s">
        <v>131</v>
      </c>
      <c r="B958" s="64" t="s">
        <v>177</v>
      </c>
      <c r="C958" s="65" t="s">
        <v>133</v>
      </c>
      <c r="D958" s="66" t="s">
        <v>134</v>
      </c>
      <c r="E958" s="67" t="s">
        <v>273</v>
      </c>
      <c r="F958" s="68"/>
      <c r="G958" s="69" t="s">
        <v>822</v>
      </c>
      <c r="H958" s="70" t="s">
        <v>826</v>
      </c>
      <c r="I958" s="67" t="s">
        <v>295</v>
      </c>
      <c r="J958" s="286">
        <v>2022</v>
      </c>
      <c r="K958" s="72" t="s">
        <v>155</v>
      </c>
      <c r="L958" s="73">
        <v>6</v>
      </c>
      <c r="M958" s="74" t="s">
        <v>140</v>
      </c>
      <c r="N958" s="75"/>
      <c r="O958" s="76"/>
      <c r="P958" s="77" t="s">
        <v>141</v>
      </c>
      <c r="Q958" s="78">
        <f>IF(P958="U",R958/1.2,R958)</f>
        <v>41.666666666666671</v>
      </c>
      <c r="R958" s="79">
        <v>50</v>
      </c>
      <c r="S958" s="80"/>
      <c r="T958" s="81"/>
      <c r="U958" s="82">
        <f>T958*Q958</f>
        <v>0</v>
      </c>
      <c r="V958" s="83">
        <f>T958*R958</f>
        <v>0</v>
      </c>
      <c r="W958" s="58"/>
      <c r="X958" s="84"/>
      <c r="Y958" s="85"/>
      <c r="Z958" s="86"/>
      <c r="AA958" s="87"/>
    </row>
    <row r="959" spans="1:27" ht="15.75" customHeight="1">
      <c r="A959" s="63" t="s">
        <v>131</v>
      </c>
      <c r="B959" s="64" t="s">
        <v>132</v>
      </c>
      <c r="C959" s="65" t="s">
        <v>133</v>
      </c>
      <c r="D959" s="66" t="s">
        <v>134</v>
      </c>
      <c r="E959" s="67" t="s">
        <v>273</v>
      </c>
      <c r="F959" s="68"/>
      <c r="G959" s="69" t="s">
        <v>822</v>
      </c>
      <c r="H959" s="70" t="s">
        <v>827</v>
      </c>
      <c r="I959" s="67" t="s">
        <v>295</v>
      </c>
      <c r="J959" s="286">
        <v>2022</v>
      </c>
      <c r="K959" s="72" t="s">
        <v>155</v>
      </c>
      <c r="L959" s="73">
        <v>13</v>
      </c>
      <c r="M959" s="74" t="s">
        <v>140</v>
      </c>
      <c r="N959" s="75"/>
      <c r="O959" s="76"/>
      <c r="P959" s="97" t="s">
        <v>141</v>
      </c>
      <c r="Q959" s="78">
        <f>IF(P959="U",R959/1.2,R959)</f>
        <v>41.666666666666671</v>
      </c>
      <c r="R959" s="79">
        <v>50</v>
      </c>
      <c r="S959" s="80"/>
      <c r="T959" s="81"/>
      <c r="U959" s="82">
        <f>T959*Q959</f>
        <v>0</v>
      </c>
      <c r="V959" s="83">
        <f>T959*R959</f>
        <v>0</v>
      </c>
      <c r="W959" s="58"/>
      <c r="X959" s="84"/>
      <c r="Y959" s="85"/>
      <c r="Z959" s="86"/>
      <c r="AA959" s="87"/>
    </row>
    <row r="960" spans="1:27" ht="15.75" customHeight="1">
      <c r="A960" s="63" t="s">
        <v>131</v>
      </c>
      <c r="B960" s="64" t="s">
        <v>177</v>
      </c>
      <c r="C960" s="65" t="s">
        <v>133</v>
      </c>
      <c r="D960" s="66" t="s">
        <v>134</v>
      </c>
      <c r="E960" s="67" t="s">
        <v>273</v>
      </c>
      <c r="F960" s="68"/>
      <c r="G960" s="69" t="s">
        <v>822</v>
      </c>
      <c r="H960" s="70" t="s">
        <v>828</v>
      </c>
      <c r="I960" s="67" t="s">
        <v>145</v>
      </c>
      <c r="J960" s="286">
        <v>2024</v>
      </c>
      <c r="K960" s="72" t="s">
        <v>155</v>
      </c>
      <c r="L960" s="73">
        <v>24</v>
      </c>
      <c r="M960" s="74" t="s">
        <v>140</v>
      </c>
      <c r="N960" s="75"/>
      <c r="O960" s="76"/>
      <c r="P960" s="97" t="s">
        <v>141</v>
      </c>
      <c r="Q960" s="78">
        <f>IF(P960="U",R960/1.2,R960)</f>
        <v>20.833333333333336</v>
      </c>
      <c r="R960" s="79">
        <v>25</v>
      </c>
      <c r="S960" s="80"/>
      <c r="T960" s="81"/>
      <c r="U960" s="82">
        <f>T960*Q960</f>
        <v>0</v>
      </c>
      <c r="V960" s="83">
        <f>T960*R960</f>
        <v>0</v>
      </c>
      <c r="W960" s="58"/>
      <c r="X960" s="84"/>
      <c r="Y960" s="85"/>
      <c r="Z960" s="86"/>
      <c r="AA960" s="87"/>
    </row>
    <row r="961" spans="1:27" ht="15.75" customHeight="1">
      <c r="A961" s="63" t="s">
        <v>131</v>
      </c>
      <c r="B961" s="64" t="s">
        <v>132</v>
      </c>
      <c r="C961" s="65" t="s">
        <v>133</v>
      </c>
      <c r="D961" s="66" t="s">
        <v>134</v>
      </c>
      <c r="E961" s="67" t="s">
        <v>273</v>
      </c>
      <c r="F961" s="68"/>
      <c r="G961" s="69" t="s">
        <v>274</v>
      </c>
      <c r="H961" s="70" t="s">
        <v>275</v>
      </c>
      <c r="I961" s="67" t="s">
        <v>145</v>
      </c>
      <c r="J961" s="286">
        <v>2009</v>
      </c>
      <c r="K961" s="72" t="s">
        <v>155</v>
      </c>
      <c r="L961" s="73">
        <v>3</v>
      </c>
      <c r="M961" s="74" t="s">
        <v>147</v>
      </c>
      <c r="N961" s="75"/>
      <c r="O961" s="76"/>
      <c r="P961" s="97" t="s">
        <v>148</v>
      </c>
      <c r="Q961" s="78">
        <f>IF(P961="U",R961/1.2,R961)</f>
        <v>55</v>
      </c>
      <c r="R961" s="79">
        <v>55</v>
      </c>
      <c r="S961" s="80"/>
      <c r="T961" s="81"/>
      <c r="U961" s="82">
        <f>T961*Q961</f>
        <v>0</v>
      </c>
      <c r="V961" s="83">
        <f>T961*R961</f>
        <v>0</v>
      </c>
      <c r="W961" s="58"/>
      <c r="X961" s="84"/>
      <c r="Y961" s="85"/>
      <c r="Z961" s="86"/>
      <c r="AA961" s="87"/>
    </row>
    <row r="962" spans="1:27" ht="15.75" customHeight="1">
      <c r="A962" s="63" t="s">
        <v>957</v>
      </c>
      <c r="B962" s="64" t="s">
        <v>177</v>
      </c>
      <c r="C962" s="65" t="s">
        <v>178</v>
      </c>
      <c r="D962" s="66" t="s">
        <v>134</v>
      </c>
      <c r="E962" s="67"/>
      <c r="F962" s="68"/>
      <c r="G962" s="69" t="s">
        <v>958</v>
      </c>
      <c r="H962" s="70" t="s">
        <v>960</v>
      </c>
      <c r="I962" s="67" t="s">
        <v>145</v>
      </c>
      <c r="J962" s="71" t="s">
        <v>322</v>
      </c>
      <c r="K962" s="72" t="s">
        <v>155</v>
      </c>
      <c r="L962" s="73">
        <v>24</v>
      </c>
      <c r="M962" s="74" t="s">
        <v>140</v>
      </c>
      <c r="N962" s="75"/>
      <c r="O962" s="76"/>
      <c r="P962" s="97" t="s">
        <v>141</v>
      </c>
      <c r="Q962" s="78">
        <f>IF(P962="U",R962/1.2,R962)</f>
        <v>45.833333333333336</v>
      </c>
      <c r="R962" s="79">
        <v>55</v>
      </c>
      <c r="S962" s="80"/>
      <c r="T962" s="81"/>
      <c r="U962" s="82">
        <f>T962*Q962</f>
        <v>0</v>
      </c>
      <c r="V962" s="83">
        <f>T962*R962</f>
        <v>0</v>
      </c>
      <c r="W962" s="58"/>
      <c r="X962" s="84"/>
      <c r="Y962" s="85"/>
      <c r="Z962" s="86"/>
      <c r="AA962" s="87"/>
    </row>
    <row r="963" spans="1:27" ht="15.75" customHeight="1">
      <c r="A963" s="63" t="s">
        <v>957</v>
      </c>
      <c r="B963" s="64" t="s">
        <v>177</v>
      </c>
      <c r="C963" s="65" t="s">
        <v>178</v>
      </c>
      <c r="D963" s="66" t="s">
        <v>134</v>
      </c>
      <c r="E963" s="67"/>
      <c r="F963" s="68"/>
      <c r="G963" s="69" t="s">
        <v>958</v>
      </c>
      <c r="H963" s="70" t="s">
        <v>960</v>
      </c>
      <c r="I963" s="67" t="s">
        <v>145</v>
      </c>
      <c r="J963" s="71" t="s">
        <v>322</v>
      </c>
      <c r="K963" s="72" t="s">
        <v>155</v>
      </c>
      <c r="L963" s="73">
        <v>5</v>
      </c>
      <c r="M963" s="74" t="s">
        <v>140</v>
      </c>
      <c r="N963" s="75"/>
      <c r="O963" s="76"/>
      <c r="P963" s="97" t="s">
        <v>141</v>
      </c>
      <c r="Q963" s="78">
        <f>IF(P963="U",R963/1.2,R963)</f>
        <v>45.833333333333336</v>
      </c>
      <c r="R963" s="79">
        <v>55</v>
      </c>
      <c r="S963" s="80"/>
      <c r="T963" s="81"/>
      <c r="U963" s="82">
        <f>T963*Q963</f>
        <v>0</v>
      </c>
      <c r="V963" s="83">
        <f>T963*R963</f>
        <v>0</v>
      </c>
      <c r="W963" s="58"/>
      <c r="X963" s="84"/>
      <c r="Y963" s="85"/>
      <c r="Z963" s="86"/>
      <c r="AA963" s="87"/>
    </row>
    <row r="964" spans="1:27" ht="15.75" customHeight="1">
      <c r="A964" s="63" t="s">
        <v>957</v>
      </c>
      <c r="B964" s="64" t="s">
        <v>177</v>
      </c>
      <c r="C964" s="65" t="s">
        <v>178</v>
      </c>
      <c r="D964" s="66" t="s">
        <v>134</v>
      </c>
      <c r="E964" s="67"/>
      <c r="F964" s="68"/>
      <c r="G964" s="69" t="s">
        <v>958</v>
      </c>
      <c r="H964" s="70" t="s">
        <v>959</v>
      </c>
      <c r="I964" s="67" t="s">
        <v>145</v>
      </c>
      <c r="J964" s="71" t="s">
        <v>322</v>
      </c>
      <c r="K964" s="72" t="s">
        <v>155</v>
      </c>
      <c r="L964" s="73">
        <v>2</v>
      </c>
      <c r="M964" s="74" t="s">
        <v>140</v>
      </c>
      <c r="N964" s="75"/>
      <c r="O964" s="76"/>
      <c r="P964" s="77" t="s">
        <v>141</v>
      </c>
      <c r="Q964" s="78">
        <f>IF(P964="U",R964/1.2,R964)</f>
        <v>95.833333333333343</v>
      </c>
      <c r="R964" s="79">
        <v>115</v>
      </c>
      <c r="S964" s="80"/>
      <c r="T964" s="81"/>
      <c r="U964" s="82">
        <f>T964*Q964</f>
        <v>0</v>
      </c>
      <c r="V964" s="83">
        <f>T964*R964</f>
        <v>0</v>
      </c>
      <c r="W964" s="58"/>
      <c r="X964" s="84"/>
      <c r="Y964" s="85"/>
      <c r="Z964" s="86"/>
      <c r="AA964" s="87"/>
    </row>
    <row r="965" spans="1:27" ht="15.75" customHeight="1">
      <c r="A965" s="63" t="s">
        <v>131</v>
      </c>
      <c r="B965" s="64" t="s">
        <v>132</v>
      </c>
      <c r="C965" s="65" t="s">
        <v>133</v>
      </c>
      <c r="D965" s="66" t="s">
        <v>277</v>
      </c>
      <c r="E965" s="67" t="s">
        <v>379</v>
      </c>
      <c r="F965" s="68"/>
      <c r="G965" s="69" t="s">
        <v>380</v>
      </c>
      <c r="H965" s="70" t="s">
        <v>381</v>
      </c>
      <c r="I965" s="67" t="s">
        <v>382</v>
      </c>
      <c r="J965" s="286">
        <v>2021</v>
      </c>
      <c r="K965" s="72" t="s">
        <v>155</v>
      </c>
      <c r="L965" s="73">
        <v>24</v>
      </c>
      <c r="M965" s="74" t="s">
        <v>140</v>
      </c>
      <c r="N965" s="75"/>
      <c r="O965" s="76"/>
      <c r="P965" s="97" t="s">
        <v>141</v>
      </c>
      <c r="Q965" s="78">
        <f>IF(P965="U",R965/1.2,R965)</f>
        <v>26.666666666666668</v>
      </c>
      <c r="R965" s="79">
        <v>32</v>
      </c>
      <c r="S965" s="80"/>
      <c r="T965" s="81"/>
      <c r="U965" s="82">
        <f>T965*Q965</f>
        <v>0</v>
      </c>
      <c r="V965" s="83">
        <f>T965*R965</f>
        <v>0</v>
      </c>
      <c r="W965" s="58"/>
      <c r="X965" s="84"/>
      <c r="Y965" s="85"/>
      <c r="Z965" s="86"/>
      <c r="AA965" s="87"/>
    </row>
    <row r="966" spans="1:27" ht="15.75" customHeight="1">
      <c r="A966" s="63" t="s">
        <v>131</v>
      </c>
      <c r="B966" s="64" t="s">
        <v>132</v>
      </c>
      <c r="C966" s="65" t="s">
        <v>133</v>
      </c>
      <c r="D966" s="66" t="s">
        <v>277</v>
      </c>
      <c r="E966" s="67" t="s">
        <v>379</v>
      </c>
      <c r="F966" s="68"/>
      <c r="G966" s="69" t="s">
        <v>1400</v>
      </c>
      <c r="H966" s="70" t="s">
        <v>1401</v>
      </c>
      <c r="I966" s="67" t="s">
        <v>382</v>
      </c>
      <c r="J966" s="286">
        <v>1977</v>
      </c>
      <c r="K966" s="72" t="s">
        <v>155</v>
      </c>
      <c r="L966" s="73">
        <v>1</v>
      </c>
      <c r="M966" s="74" t="s">
        <v>140</v>
      </c>
      <c r="N966" s="75"/>
      <c r="O966" s="76"/>
      <c r="P966" s="77" t="s">
        <v>141</v>
      </c>
      <c r="Q966" s="78">
        <f>IF(P966="U",R966/1.2,R966)</f>
        <v>750</v>
      </c>
      <c r="R966" s="79">
        <v>900</v>
      </c>
      <c r="S966" s="80"/>
      <c r="T966" s="81"/>
      <c r="U966" s="82">
        <f>T966*Q966</f>
        <v>0</v>
      </c>
      <c r="V966" s="83">
        <f>T966*R966</f>
        <v>0</v>
      </c>
      <c r="W966" s="58"/>
      <c r="X966" s="84"/>
      <c r="Y966" s="85"/>
      <c r="Z966" s="86"/>
      <c r="AA966" s="87"/>
    </row>
    <row r="967" spans="1:27" ht="15.75" customHeight="1">
      <c r="A967" s="63" t="s">
        <v>131</v>
      </c>
      <c r="B967" s="64" t="s">
        <v>132</v>
      </c>
      <c r="C967" s="65" t="s">
        <v>133</v>
      </c>
      <c r="D967" s="66" t="s">
        <v>277</v>
      </c>
      <c r="E967" s="67" t="s">
        <v>379</v>
      </c>
      <c r="F967" s="68"/>
      <c r="G967" s="69" t="s">
        <v>1400</v>
      </c>
      <c r="H967" s="70" t="s">
        <v>1401</v>
      </c>
      <c r="I967" s="67" t="s">
        <v>382</v>
      </c>
      <c r="J967" s="286">
        <v>1977</v>
      </c>
      <c r="K967" s="72" t="s">
        <v>155</v>
      </c>
      <c r="L967" s="73">
        <v>1</v>
      </c>
      <c r="M967" s="74" t="s">
        <v>140</v>
      </c>
      <c r="N967" s="75"/>
      <c r="O967" s="76"/>
      <c r="P967" s="77" t="s">
        <v>141</v>
      </c>
      <c r="Q967" s="78">
        <f>IF(P967="U",R967/1.2,R967)</f>
        <v>750</v>
      </c>
      <c r="R967" s="79">
        <v>900</v>
      </c>
      <c r="S967" s="80"/>
      <c r="T967" s="81"/>
      <c r="U967" s="82">
        <f>T967*Q967</f>
        <v>0</v>
      </c>
      <c r="V967" s="83">
        <f>T967*R967</f>
        <v>0</v>
      </c>
      <c r="W967" s="58"/>
      <c r="X967" s="84"/>
      <c r="Y967" s="85"/>
      <c r="Z967" s="86"/>
      <c r="AA967" s="87"/>
    </row>
    <row r="968" spans="1:27" ht="15.75" customHeight="1">
      <c r="A968" s="63" t="s">
        <v>131</v>
      </c>
      <c r="B968" s="64" t="s">
        <v>132</v>
      </c>
      <c r="C968" s="65" t="s">
        <v>133</v>
      </c>
      <c r="D968" s="66" t="s">
        <v>277</v>
      </c>
      <c r="E968" s="67" t="s">
        <v>1675</v>
      </c>
      <c r="F968" s="68"/>
      <c r="G968" s="69" t="s">
        <v>1676</v>
      </c>
      <c r="H968" s="70" t="s">
        <v>1677</v>
      </c>
      <c r="I968" s="67" t="s">
        <v>291</v>
      </c>
      <c r="J968" s="286">
        <v>2018</v>
      </c>
      <c r="K968" s="72" t="s">
        <v>155</v>
      </c>
      <c r="L968" s="73">
        <v>2</v>
      </c>
      <c r="M968" s="74" t="s">
        <v>140</v>
      </c>
      <c r="N968" s="75"/>
      <c r="O968" s="76"/>
      <c r="P968" s="77" t="s">
        <v>148</v>
      </c>
      <c r="Q968" s="78">
        <f>IF(P968="U",R968/1.2,R968)</f>
        <v>60</v>
      </c>
      <c r="R968" s="79">
        <v>60</v>
      </c>
      <c r="S968" s="80"/>
      <c r="T968" s="81"/>
      <c r="U968" s="82">
        <f>T968*Q968</f>
        <v>0</v>
      </c>
      <c r="V968" s="83">
        <f>T968*R968</f>
        <v>0</v>
      </c>
      <c r="W968" s="58"/>
      <c r="X968" s="84"/>
      <c r="Y968" s="85"/>
      <c r="Z968" s="86"/>
      <c r="AA968" s="87"/>
    </row>
    <row r="969" spans="1:27" ht="15.75" customHeight="1">
      <c r="A969" s="63" t="s">
        <v>131</v>
      </c>
      <c r="B969" s="64" t="s">
        <v>132</v>
      </c>
      <c r="C969" s="65" t="s">
        <v>133</v>
      </c>
      <c r="D969" s="66" t="s">
        <v>277</v>
      </c>
      <c r="E969" s="67" t="s">
        <v>285</v>
      </c>
      <c r="F969" s="68"/>
      <c r="G969" s="69" t="s">
        <v>286</v>
      </c>
      <c r="H969" s="70" t="s">
        <v>287</v>
      </c>
      <c r="I969" s="67" t="s">
        <v>145</v>
      </c>
      <c r="J969" s="286">
        <v>2016</v>
      </c>
      <c r="K969" s="72" t="s">
        <v>155</v>
      </c>
      <c r="L969" s="73">
        <v>2</v>
      </c>
      <c r="M969" s="74" t="s">
        <v>147</v>
      </c>
      <c r="N969" s="75"/>
      <c r="O969" s="76"/>
      <c r="P969" s="97" t="s">
        <v>148</v>
      </c>
      <c r="Q969" s="78">
        <f>IF(P969="U",R969/1.2,R969)</f>
        <v>110</v>
      </c>
      <c r="R969" s="79">
        <v>110</v>
      </c>
      <c r="S969" s="80"/>
      <c r="T969" s="81"/>
      <c r="U969" s="82">
        <f>T969*Q969</f>
        <v>0</v>
      </c>
      <c r="V969" s="83">
        <f>T969*R969</f>
        <v>0</v>
      </c>
      <c r="W969" s="58"/>
      <c r="X969" s="84"/>
      <c r="Y969" s="85"/>
      <c r="Z969" s="86"/>
      <c r="AA969" s="87"/>
    </row>
    <row r="970" spans="1:27" ht="15.75" customHeight="1">
      <c r="A970" s="63" t="s">
        <v>131</v>
      </c>
      <c r="B970" s="64" t="s">
        <v>132</v>
      </c>
      <c r="C970" s="65" t="s">
        <v>133</v>
      </c>
      <c r="D970" s="66" t="s">
        <v>277</v>
      </c>
      <c r="E970" s="67" t="s">
        <v>337</v>
      </c>
      <c r="F970" s="68"/>
      <c r="G970" s="69" t="s">
        <v>338</v>
      </c>
      <c r="H970" s="70" t="s">
        <v>339</v>
      </c>
      <c r="I970" s="67" t="s">
        <v>340</v>
      </c>
      <c r="J970" s="286">
        <v>2019</v>
      </c>
      <c r="K970" s="72" t="s">
        <v>155</v>
      </c>
      <c r="L970" s="73">
        <v>9</v>
      </c>
      <c r="M970" s="74" t="s">
        <v>140</v>
      </c>
      <c r="N970" s="75"/>
      <c r="O970" s="76"/>
      <c r="P970" s="97" t="s">
        <v>141</v>
      </c>
      <c r="Q970" s="78">
        <f>IF(P970="U",R970/1.2,R970)</f>
        <v>300</v>
      </c>
      <c r="R970" s="79">
        <v>360</v>
      </c>
      <c r="S970" s="80"/>
      <c r="T970" s="81"/>
      <c r="U970" s="82">
        <f>T970*Q970</f>
        <v>0</v>
      </c>
      <c r="V970" s="83">
        <f>T970*R970</f>
        <v>0</v>
      </c>
      <c r="W970" s="58"/>
      <c r="X970" s="84"/>
      <c r="Y970" s="85"/>
      <c r="Z970" s="86"/>
      <c r="AA970" s="87"/>
    </row>
    <row r="971" spans="1:27" ht="15.75" customHeight="1">
      <c r="A971" s="63" t="s">
        <v>131</v>
      </c>
      <c r="B971" s="64" t="s">
        <v>132</v>
      </c>
      <c r="C971" s="65" t="s">
        <v>133</v>
      </c>
      <c r="D971" s="66" t="s">
        <v>277</v>
      </c>
      <c r="E971" s="67" t="s">
        <v>337</v>
      </c>
      <c r="F971" s="68"/>
      <c r="G971" s="69" t="s">
        <v>338</v>
      </c>
      <c r="H971" s="70" t="s">
        <v>339</v>
      </c>
      <c r="I971" s="67" t="s">
        <v>340</v>
      </c>
      <c r="J971" s="286">
        <v>2019</v>
      </c>
      <c r="K971" s="72" t="s">
        <v>155</v>
      </c>
      <c r="L971" s="73">
        <v>2</v>
      </c>
      <c r="M971" s="74" t="s">
        <v>140</v>
      </c>
      <c r="N971" s="75"/>
      <c r="O971" s="76"/>
      <c r="P971" s="97" t="s">
        <v>141</v>
      </c>
      <c r="Q971" s="78">
        <f>IF(P971="U",R971/1.2,R971)</f>
        <v>300</v>
      </c>
      <c r="R971" s="79">
        <v>360</v>
      </c>
      <c r="S971" s="80"/>
      <c r="T971" s="81"/>
      <c r="U971" s="82">
        <f>T971*Q971</f>
        <v>0</v>
      </c>
      <c r="V971" s="83">
        <f>T971*R971</f>
        <v>0</v>
      </c>
      <c r="W971" s="58"/>
      <c r="X971" s="84"/>
      <c r="Y971" s="85"/>
      <c r="Z971" s="86"/>
      <c r="AA971" s="87"/>
    </row>
    <row r="972" spans="1:27" ht="15.75" customHeight="1">
      <c r="A972" s="63" t="s">
        <v>131</v>
      </c>
      <c r="B972" s="64" t="s">
        <v>132</v>
      </c>
      <c r="C972" s="65" t="s">
        <v>133</v>
      </c>
      <c r="D972" s="66" t="s">
        <v>277</v>
      </c>
      <c r="E972" s="67" t="s">
        <v>337</v>
      </c>
      <c r="F972" s="68"/>
      <c r="G972" s="69" t="s">
        <v>338</v>
      </c>
      <c r="H972" s="70" t="s">
        <v>339</v>
      </c>
      <c r="I972" s="67" t="s">
        <v>340</v>
      </c>
      <c r="J972" s="286">
        <v>2019</v>
      </c>
      <c r="K972" s="72" t="s">
        <v>155</v>
      </c>
      <c r="L972" s="73">
        <v>1</v>
      </c>
      <c r="M972" s="74" t="s">
        <v>140</v>
      </c>
      <c r="N972" s="75"/>
      <c r="O972" s="76"/>
      <c r="P972" s="97" t="s">
        <v>141</v>
      </c>
      <c r="Q972" s="78">
        <f>IF(P972="U",R972/1.2,R972)</f>
        <v>300</v>
      </c>
      <c r="R972" s="79">
        <v>360</v>
      </c>
      <c r="S972" s="80"/>
      <c r="T972" s="81"/>
      <c r="U972" s="82">
        <f>T972*Q972</f>
        <v>0</v>
      </c>
      <c r="V972" s="83">
        <f>T972*R972</f>
        <v>0</v>
      </c>
      <c r="W972" s="58"/>
      <c r="X972" s="84"/>
      <c r="Y972" s="85"/>
      <c r="Z972" s="86"/>
      <c r="AA972" s="87"/>
    </row>
    <row r="973" spans="1:27" ht="15.75" customHeight="1">
      <c r="A973" s="63" t="s">
        <v>131</v>
      </c>
      <c r="B973" s="64" t="s">
        <v>132</v>
      </c>
      <c r="C973" s="65" t="s">
        <v>133</v>
      </c>
      <c r="D973" s="66" t="s">
        <v>277</v>
      </c>
      <c r="E973" s="67" t="s">
        <v>337</v>
      </c>
      <c r="F973" s="68"/>
      <c r="G973" s="69" t="s">
        <v>338</v>
      </c>
      <c r="H973" s="70" t="s">
        <v>339</v>
      </c>
      <c r="I973" s="67" t="s">
        <v>340</v>
      </c>
      <c r="J973" s="286">
        <v>2019</v>
      </c>
      <c r="K973" s="72" t="s">
        <v>139</v>
      </c>
      <c r="L973" s="73">
        <v>4</v>
      </c>
      <c r="M973" s="74" t="s">
        <v>140</v>
      </c>
      <c r="N973" s="75"/>
      <c r="O973" s="76"/>
      <c r="P973" s="97" t="s">
        <v>141</v>
      </c>
      <c r="Q973" s="78">
        <f>IF(P973="U",R973/1.2,R973)</f>
        <v>625</v>
      </c>
      <c r="R973" s="79">
        <v>750</v>
      </c>
      <c r="S973" s="80"/>
      <c r="T973" s="81"/>
      <c r="U973" s="82">
        <f>T973*Q973</f>
        <v>0</v>
      </c>
      <c r="V973" s="83">
        <f>T973*R973</f>
        <v>0</v>
      </c>
      <c r="W973" s="58"/>
      <c r="X973" s="84"/>
      <c r="Y973" s="85"/>
      <c r="Z973" s="86"/>
      <c r="AA973" s="87"/>
    </row>
    <row r="974" spans="1:27" ht="15.75" customHeight="1">
      <c r="A974" s="63" t="s">
        <v>131</v>
      </c>
      <c r="B974" s="64" t="s">
        <v>132</v>
      </c>
      <c r="C974" s="65" t="s">
        <v>133</v>
      </c>
      <c r="D974" s="66" t="s">
        <v>277</v>
      </c>
      <c r="E974" s="67" t="s">
        <v>337</v>
      </c>
      <c r="F974" s="68"/>
      <c r="G974" s="69" t="s">
        <v>338</v>
      </c>
      <c r="H974" s="70" t="s">
        <v>339</v>
      </c>
      <c r="I974" s="67" t="s">
        <v>340</v>
      </c>
      <c r="J974" s="286">
        <v>2020</v>
      </c>
      <c r="K974" s="72" t="s">
        <v>139</v>
      </c>
      <c r="L974" s="73">
        <v>3</v>
      </c>
      <c r="M974" s="74" t="s">
        <v>140</v>
      </c>
      <c r="N974" s="75"/>
      <c r="O974" s="76"/>
      <c r="P974" s="97" t="s">
        <v>141</v>
      </c>
      <c r="Q974" s="78">
        <f>IF(P974="U",R974/1.2,R974)</f>
        <v>633.33333333333337</v>
      </c>
      <c r="R974" s="79">
        <v>760</v>
      </c>
      <c r="S974" s="80"/>
      <c r="T974" s="81"/>
      <c r="U974" s="82">
        <f>T974*Q974</f>
        <v>0</v>
      </c>
      <c r="V974" s="83">
        <f>T974*R974</f>
        <v>0</v>
      </c>
      <c r="W974" s="58"/>
      <c r="X974" s="84"/>
      <c r="Y974" s="85"/>
      <c r="Z974" s="86"/>
      <c r="AA974" s="87"/>
    </row>
    <row r="975" spans="1:27" ht="15.75" customHeight="1">
      <c r="A975" s="63" t="s">
        <v>131</v>
      </c>
      <c r="B975" s="64" t="s">
        <v>132</v>
      </c>
      <c r="C975" s="65" t="s">
        <v>133</v>
      </c>
      <c r="D975" s="66" t="s">
        <v>277</v>
      </c>
      <c r="E975" s="67" t="s">
        <v>337</v>
      </c>
      <c r="F975" s="68"/>
      <c r="G975" s="69" t="s">
        <v>338</v>
      </c>
      <c r="H975" s="70" t="s">
        <v>339</v>
      </c>
      <c r="I975" s="67" t="s">
        <v>340</v>
      </c>
      <c r="J975" s="286">
        <v>2021</v>
      </c>
      <c r="K975" s="72" t="s">
        <v>155</v>
      </c>
      <c r="L975" s="73">
        <v>24</v>
      </c>
      <c r="M975" s="74" t="s">
        <v>140</v>
      </c>
      <c r="N975" s="75"/>
      <c r="O975" s="76"/>
      <c r="P975" s="77" t="s">
        <v>141</v>
      </c>
      <c r="Q975" s="78">
        <f>IF(P975="U",R975/1.2,R975)</f>
        <v>300</v>
      </c>
      <c r="R975" s="79">
        <v>360</v>
      </c>
      <c r="S975" s="80"/>
      <c r="T975" s="81"/>
      <c r="U975" s="82">
        <f>T975*Q975</f>
        <v>0</v>
      </c>
      <c r="V975" s="83">
        <f>T975*R975</f>
        <v>0</v>
      </c>
      <c r="W975" s="58"/>
      <c r="X975" s="84"/>
      <c r="Y975" s="85"/>
      <c r="Z975" s="86"/>
      <c r="AA975" s="87"/>
    </row>
    <row r="976" spans="1:27" ht="15.75" customHeight="1">
      <c r="A976" s="63" t="s">
        <v>131</v>
      </c>
      <c r="B976" s="64" t="s">
        <v>132</v>
      </c>
      <c r="C976" s="65" t="s">
        <v>133</v>
      </c>
      <c r="D976" s="66" t="s">
        <v>277</v>
      </c>
      <c r="E976" s="67" t="s">
        <v>337</v>
      </c>
      <c r="F976" s="68"/>
      <c r="G976" s="69" t="s">
        <v>338</v>
      </c>
      <c r="H976" s="70" t="s">
        <v>339</v>
      </c>
      <c r="I976" s="67" t="s">
        <v>340</v>
      </c>
      <c r="J976" s="286">
        <v>2021</v>
      </c>
      <c r="K976" s="72" t="s">
        <v>139</v>
      </c>
      <c r="L976" s="73">
        <v>3</v>
      </c>
      <c r="M976" s="74" t="s">
        <v>140</v>
      </c>
      <c r="N976" s="75"/>
      <c r="O976" s="76"/>
      <c r="P976" s="77" t="s">
        <v>141</v>
      </c>
      <c r="Q976" s="78">
        <f>IF(P976="U",R976/1.2,R976)</f>
        <v>633.33333333333337</v>
      </c>
      <c r="R976" s="79">
        <v>760</v>
      </c>
      <c r="S976" s="80"/>
      <c r="T976" s="81"/>
      <c r="U976" s="82">
        <f>T976*Q976</f>
        <v>0</v>
      </c>
      <c r="V976" s="83">
        <f>T976*R976</f>
        <v>0</v>
      </c>
      <c r="W976" s="58"/>
      <c r="X976" s="84"/>
      <c r="Y976" s="85"/>
      <c r="Z976" s="86"/>
      <c r="AA976" s="87"/>
    </row>
    <row r="977" spans="1:27" ht="15.75" customHeight="1">
      <c r="A977" s="63" t="s">
        <v>131</v>
      </c>
      <c r="B977" s="64" t="s">
        <v>132</v>
      </c>
      <c r="C977" s="65" t="s">
        <v>133</v>
      </c>
      <c r="D977" s="66" t="s">
        <v>277</v>
      </c>
      <c r="E977" s="67" t="s">
        <v>801</v>
      </c>
      <c r="F977" s="68"/>
      <c r="G977" s="69" t="s">
        <v>338</v>
      </c>
      <c r="H977" s="70" t="s">
        <v>339</v>
      </c>
      <c r="I977" s="67" t="s">
        <v>340</v>
      </c>
      <c r="J977" s="286">
        <v>2020</v>
      </c>
      <c r="K977" s="72" t="s">
        <v>155</v>
      </c>
      <c r="L977" s="73">
        <v>2</v>
      </c>
      <c r="M977" s="74" t="s">
        <v>140</v>
      </c>
      <c r="N977" s="75"/>
      <c r="O977" s="76"/>
      <c r="P977" s="97" t="s">
        <v>141</v>
      </c>
      <c r="Q977" s="78">
        <f>IF(P977="U",R977/1.2,R977)</f>
        <v>300</v>
      </c>
      <c r="R977" s="79">
        <v>360</v>
      </c>
      <c r="S977" s="80"/>
      <c r="T977" s="81"/>
      <c r="U977" s="82">
        <f>T977*Q977</f>
        <v>0</v>
      </c>
      <c r="V977" s="83">
        <f>T977*R977</f>
        <v>0</v>
      </c>
      <c r="W977" s="58"/>
      <c r="X977" s="84"/>
      <c r="Y977" s="85"/>
      <c r="Z977" s="86"/>
      <c r="AA977" s="87"/>
    </row>
    <row r="978" spans="1:27" ht="15.75" customHeight="1">
      <c r="A978" s="63" t="s">
        <v>131</v>
      </c>
      <c r="B978" s="64" t="s">
        <v>132</v>
      </c>
      <c r="C978" s="65" t="s">
        <v>133</v>
      </c>
      <c r="D978" s="66" t="s">
        <v>277</v>
      </c>
      <c r="E978" s="67" t="s">
        <v>801</v>
      </c>
      <c r="F978" s="68"/>
      <c r="G978" s="69" t="s">
        <v>338</v>
      </c>
      <c r="H978" s="70" t="s">
        <v>339</v>
      </c>
      <c r="I978" s="67" t="s">
        <v>340</v>
      </c>
      <c r="J978" s="286">
        <v>2020</v>
      </c>
      <c r="K978" s="72" t="s">
        <v>155</v>
      </c>
      <c r="L978" s="73">
        <v>24</v>
      </c>
      <c r="M978" s="74" t="s">
        <v>140</v>
      </c>
      <c r="N978" s="75"/>
      <c r="O978" s="76"/>
      <c r="P978" s="97" t="s">
        <v>141</v>
      </c>
      <c r="Q978" s="78">
        <f>IF(P978="U",R978/1.2,R978)</f>
        <v>300</v>
      </c>
      <c r="R978" s="79">
        <v>360</v>
      </c>
      <c r="S978" s="80"/>
      <c r="T978" s="81"/>
      <c r="U978" s="82">
        <f>T978*Q978</f>
        <v>0</v>
      </c>
      <c r="V978" s="83">
        <f>T978*R978</f>
        <v>0</v>
      </c>
      <c r="W978" s="58"/>
      <c r="X978" s="84"/>
      <c r="Y978" s="85"/>
      <c r="Z978" s="86"/>
      <c r="AA978" s="87"/>
    </row>
    <row r="979" spans="1:27" ht="15.75" customHeight="1">
      <c r="A979" s="63" t="s">
        <v>131</v>
      </c>
      <c r="B979" s="64" t="s">
        <v>132</v>
      </c>
      <c r="C979" s="65" t="s">
        <v>133</v>
      </c>
      <c r="D979" s="66" t="s">
        <v>277</v>
      </c>
      <c r="E979" s="67" t="s">
        <v>278</v>
      </c>
      <c r="F979" s="68"/>
      <c r="G979" s="69" t="s">
        <v>1181</v>
      </c>
      <c r="H979" s="70" t="s">
        <v>1182</v>
      </c>
      <c r="I979" s="67" t="s">
        <v>281</v>
      </c>
      <c r="J979" s="286">
        <v>2018</v>
      </c>
      <c r="K979" s="72" t="s">
        <v>155</v>
      </c>
      <c r="L979" s="73">
        <v>2</v>
      </c>
      <c r="M979" s="74" t="s">
        <v>140</v>
      </c>
      <c r="N979" s="75"/>
      <c r="O979" s="76"/>
      <c r="P979" s="97" t="s">
        <v>148</v>
      </c>
      <c r="Q979" s="78">
        <f>IF(P979="U",R979/1.2,R979)</f>
        <v>150</v>
      </c>
      <c r="R979" s="79">
        <v>150</v>
      </c>
      <c r="S979" s="80"/>
      <c r="T979" s="81"/>
      <c r="U979" s="82">
        <f>T979*Q979</f>
        <v>0</v>
      </c>
      <c r="V979" s="83">
        <f>T979*R979</f>
        <v>0</v>
      </c>
      <c r="W979" s="58"/>
      <c r="X979" s="84"/>
      <c r="Y979" s="85"/>
      <c r="Z979" s="86"/>
      <c r="AA979" s="87"/>
    </row>
    <row r="980" spans="1:27" ht="15.75" customHeight="1">
      <c r="A980" s="63" t="s">
        <v>131</v>
      </c>
      <c r="B980" s="64" t="s">
        <v>132</v>
      </c>
      <c r="C980" s="65" t="s">
        <v>133</v>
      </c>
      <c r="D980" s="66" t="s">
        <v>277</v>
      </c>
      <c r="E980" s="67" t="s">
        <v>278</v>
      </c>
      <c r="F980" s="68"/>
      <c r="G980" s="69" t="s">
        <v>1181</v>
      </c>
      <c r="H980" s="70" t="s">
        <v>1182</v>
      </c>
      <c r="I980" s="67" t="s">
        <v>281</v>
      </c>
      <c r="J980" s="286">
        <v>2019</v>
      </c>
      <c r="K980" s="72" t="s">
        <v>155</v>
      </c>
      <c r="L980" s="73">
        <v>2</v>
      </c>
      <c r="M980" s="74" t="s">
        <v>140</v>
      </c>
      <c r="N980" s="75"/>
      <c r="O980" s="76"/>
      <c r="P980" s="77" t="s">
        <v>148</v>
      </c>
      <c r="Q980" s="78">
        <f>IF(P980="U",R980/1.2,R980)</f>
        <v>190</v>
      </c>
      <c r="R980" s="79">
        <v>190</v>
      </c>
      <c r="S980" s="80"/>
      <c r="T980" s="81"/>
      <c r="U980" s="82">
        <f>T980*Q980</f>
        <v>0</v>
      </c>
      <c r="V980" s="83">
        <f>T980*R980</f>
        <v>0</v>
      </c>
      <c r="W980" s="58"/>
      <c r="X980" s="84"/>
      <c r="Y980" s="85"/>
      <c r="Z980" s="86"/>
      <c r="AA980" s="87"/>
    </row>
    <row r="981" spans="1:27" ht="15.75" customHeight="1">
      <c r="A981" s="63" t="s">
        <v>131</v>
      </c>
      <c r="B981" s="64" t="s">
        <v>132</v>
      </c>
      <c r="C981" s="65" t="s">
        <v>133</v>
      </c>
      <c r="D981" s="66" t="s">
        <v>277</v>
      </c>
      <c r="E981" s="67" t="s">
        <v>278</v>
      </c>
      <c r="F981" s="68"/>
      <c r="G981" s="69" t="s">
        <v>1181</v>
      </c>
      <c r="H981" s="70" t="s">
        <v>1178</v>
      </c>
      <c r="I981" s="67" t="s">
        <v>281</v>
      </c>
      <c r="J981" s="286">
        <v>1997</v>
      </c>
      <c r="K981" s="72" t="s">
        <v>155</v>
      </c>
      <c r="L981" s="73">
        <v>1</v>
      </c>
      <c r="M981" s="74" t="s">
        <v>140</v>
      </c>
      <c r="N981" s="75"/>
      <c r="O981" s="76"/>
      <c r="P981" s="77" t="s">
        <v>148</v>
      </c>
      <c r="Q981" s="78">
        <f>IF(P981="U",R981/1.2,R981)</f>
        <v>190</v>
      </c>
      <c r="R981" s="79">
        <v>190</v>
      </c>
      <c r="S981" s="80"/>
      <c r="T981" s="81"/>
      <c r="U981" s="82">
        <f>T981*Q981</f>
        <v>0</v>
      </c>
      <c r="V981" s="83">
        <f>T981*R981</f>
        <v>0</v>
      </c>
      <c r="W981" s="58"/>
      <c r="X981" s="84"/>
      <c r="Y981" s="85"/>
      <c r="Z981" s="86"/>
      <c r="AA981" s="87"/>
    </row>
    <row r="982" spans="1:27" ht="15.75" customHeight="1">
      <c r="A982" s="63" t="s">
        <v>131</v>
      </c>
      <c r="B982" s="64" t="s">
        <v>132</v>
      </c>
      <c r="C982" s="65" t="s">
        <v>133</v>
      </c>
      <c r="D982" s="66" t="s">
        <v>277</v>
      </c>
      <c r="E982" s="67" t="s">
        <v>278</v>
      </c>
      <c r="F982" s="68"/>
      <c r="G982" s="69" t="s">
        <v>487</v>
      </c>
      <c r="H982" s="70" t="s">
        <v>342</v>
      </c>
      <c r="I982" s="67" t="s">
        <v>316</v>
      </c>
      <c r="J982" s="286">
        <v>2020</v>
      </c>
      <c r="K982" s="72" t="s">
        <v>155</v>
      </c>
      <c r="L982" s="73">
        <v>19</v>
      </c>
      <c r="M982" s="74" t="s">
        <v>140</v>
      </c>
      <c r="N982" s="75"/>
      <c r="O982" s="76"/>
      <c r="P982" s="97" t="s">
        <v>141</v>
      </c>
      <c r="Q982" s="78">
        <f>IF(P982="U",R982/1.2,R982)</f>
        <v>45.833333333333336</v>
      </c>
      <c r="R982" s="79">
        <v>55</v>
      </c>
      <c r="S982" s="80"/>
      <c r="T982" s="81"/>
      <c r="U982" s="82">
        <f>T982*Q982</f>
        <v>0</v>
      </c>
      <c r="V982" s="83">
        <f>T982*R982</f>
        <v>0</v>
      </c>
      <c r="W982" s="58"/>
      <c r="X982" s="84"/>
      <c r="Y982" s="85"/>
      <c r="Z982" s="86"/>
      <c r="AA982" s="87"/>
    </row>
    <row r="983" spans="1:27" ht="15.75" customHeight="1">
      <c r="A983" s="63" t="s">
        <v>131</v>
      </c>
      <c r="B983" s="64" t="s">
        <v>132</v>
      </c>
      <c r="C983" s="65" t="s">
        <v>133</v>
      </c>
      <c r="D983" s="66" t="s">
        <v>277</v>
      </c>
      <c r="E983" s="67" t="s">
        <v>278</v>
      </c>
      <c r="F983" s="68"/>
      <c r="G983" s="69" t="s">
        <v>487</v>
      </c>
      <c r="H983" s="70" t="s">
        <v>342</v>
      </c>
      <c r="I983" s="67" t="s">
        <v>316</v>
      </c>
      <c r="J983" s="286">
        <v>2021</v>
      </c>
      <c r="K983" s="72" t="s">
        <v>155</v>
      </c>
      <c r="L983" s="73">
        <v>22</v>
      </c>
      <c r="M983" s="74" t="s">
        <v>140</v>
      </c>
      <c r="N983" s="75"/>
      <c r="O983" s="76"/>
      <c r="P983" s="97" t="s">
        <v>141</v>
      </c>
      <c r="Q983" s="78">
        <f>IF(P983="U",R983/1.2,R983)</f>
        <v>45.833333333333336</v>
      </c>
      <c r="R983" s="79">
        <v>55</v>
      </c>
      <c r="S983" s="80"/>
      <c r="T983" s="81"/>
      <c r="U983" s="82">
        <f>T983*Q983</f>
        <v>0</v>
      </c>
      <c r="V983" s="83">
        <f>T983*R983</f>
        <v>0</v>
      </c>
      <c r="W983" s="58"/>
      <c r="X983" s="84"/>
      <c r="Y983" s="85"/>
      <c r="Z983" s="86"/>
      <c r="AA983" s="87"/>
    </row>
    <row r="984" spans="1:27" ht="15.75" customHeight="1">
      <c r="A984" s="63" t="s">
        <v>131</v>
      </c>
      <c r="B984" s="64" t="s">
        <v>132</v>
      </c>
      <c r="C984" s="65" t="s">
        <v>133</v>
      </c>
      <c r="D984" s="66" t="s">
        <v>277</v>
      </c>
      <c r="E984" s="67" t="s">
        <v>278</v>
      </c>
      <c r="F984" s="68"/>
      <c r="G984" s="69" t="s">
        <v>487</v>
      </c>
      <c r="H984" s="70" t="s">
        <v>641</v>
      </c>
      <c r="I984" s="67" t="s">
        <v>281</v>
      </c>
      <c r="J984" s="286">
        <v>2010</v>
      </c>
      <c r="K984" s="72" t="s">
        <v>155</v>
      </c>
      <c r="L984" s="73">
        <v>1</v>
      </c>
      <c r="M984" s="74" t="s">
        <v>140</v>
      </c>
      <c r="N984" s="75"/>
      <c r="O984" s="76"/>
      <c r="P984" s="77" t="s">
        <v>148</v>
      </c>
      <c r="Q984" s="78">
        <f>IF(P984="U",R984/1.2,R984)</f>
        <v>450</v>
      </c>
      <c r="R984" s="79">
        <v>450</v>
      </c>
      <c r="S984" s="80"/>
      <c r="T984" s="81"/>
      <c r="U984" s="82">
        <f>T984*Q984</f>
        <v>0</v>
      </c>
      <c r="V984" s="83">
        <f>T984*R984</f>
        <v>0</v>
      </c>
      <c r="W984" s="58"/>
      <c r="X984" s="84"/>
      <c r="Y984" s="85"/>
      <c r="Z984" s="86"/>
      <c r="AA984" s="87"/>
    </row>
    <row r="985" spans="1:27" ht="15.75" customHeight="1">
      <c r="A985" s="63" t="s">
        <v>131</v>
      </c>
      <c r="B985" s="64" t="s">
        <v>132</v>
      </c>
      <c r="C985" s="65" t="s">
        <v>133</v>
      </c>
      <c r="D985" s="66" t="s">
        <v>277</v>
      </c>
      <c r="E985" s="67" t="s">
        <v>278</v>
      </c>
      <c r="F985" s="68"/>
      <c r="G985" s="69" t="s">
        <v>487</v>
      </c>
      <c r="H985" s="70" t="s">
        <v>641</v>
      </c>
      <c r="I985" s="67" t="s">
        <v>281</v>
      </c>
      <c r="J985" s="286">
        <v>2020</v>
      </c>
      <c r="K985" s="72" t="s">
        <v>155</v>
      </c>
      <c r="L985" s="73">
        <v>9</v>
      </c>
      <c r="M985" s="74" t="s">
        <v>140</v>
      </c>
      <c r="N985" s="75"/>
      <c r="O985" s="76"/>
      <c r="P985" s="97" t="s">
        <v>141</v>
      </c>
      <c r="Q985" s="78">
        <f>IF(P985="U",R985/1.2,R985)</f>
        <v>175</v>
      </c>
      <c r="R985" s="79">
        <v>210</v>
      </c>
      <c r="S985" s="80"/>
      <c r="T985" s="81"/>
      <c r="U985" s="82">
        <f>T985*Q985</f>
        <v>0</v>
      </c>
      <c r="V985" s="83">
        <f>T985*R985</f>
        <v>0</v>
      </c>
      <c r="W985" s="58"/>
      <c r="X985" s="84"/>
      <c r="Y985" s="85"/>
      <c r="Z985" s="86"/>
      <c r="AA985" s="87"/>
    </row>
    <row r="986" spans="1:27" ht="15.75" customHeight="1">
      <c r="A986" s="63" t="s">
        <v>131</v>
      </c>
      <c r="B986" s="64" t="s">
        <v>132</v>
      </c>
      <c r="C986" s="65" t="s">
        <v>133</v>
      </c>
      <c r="D986" s="66" t="s">
        <v>277</v>
      </c>
      <c r="E986" s="67" t="s">
        <v>278</v>
      </c>
      <c r="F986" s="68"/>
      <c r="G986" s="69" t="s">
        <v>487</v>
      </c>
      <c r="H986" s="70" t="s">
        <v>642</v>
      </c>
      <c r="I986" s="67" t="s">
        <v>281</v>
      </c>
      <c r="J986" s="286">
        <v>2020</v>
      </c>
      <c r="K986" s="72" t="s">
        <v>155</v>
      </c>
      <c r="L986" s="73">
        <v>3</v>
      </c>
      <c r="M986" s="74" t="s">
        <v>140</v>
      </c>
      <c r="N986" s="75"/>
      <c r="O986" s="76"/>
      <c r="P986" s="97" t="s">
        <v>141</v>
      </c>
      <c r="Q986" s="78">
        <f>IF(P986="U",R986/1.2,R986)</f>
        <v>216.66666666666669</v>
      </c>
      <c r="R986" s="79">
        <v>260</v>
      </c>
      <c r="S986" s="80"/>
      <c r="T986" s="81"/>
      <c r="U986" s="82">
        <f>T986*Q986</f>
        <v>0</v>
      </c>
      <c r="V986" s="83">
        <f>T986*R986</f>
        <v>0</v>
      </c>
      <c r="W986" s="58"/>
      <c r="X986" s="84"/>
      <c r="Y986" s="85"/>
      <c r="Z986" s="86"/>
      <c r="AA986" s="87"/>
    </row>
    <row r="987" spans="1:27" ht="15.75" customHeight="1">
      <c r="A987" s="63" t="s">
        <v>131</v>
      </c>
      <c r="B987" s="64" t="s">
        <v>132</v>
      </c>
      <c r="C987" s="65" t="s">
        <v>133</v>
      </c>
      <c r="D987" s="66" t="s">
        <v>277</v>
      </c>
      <c r="E987" s="67" t="s">
        <v>278</v>
      </c>
      <c r="F987" s="68"/>
      <c r="G987" s="69" t="s">
        <v>1565</v>
      </c>
      <c r="H987" s="70" t="s">
        <v>477</v>
      </c>
      <c r="I987" s="67" t="s">
        <v>281</v>
      </c>
      <c r="J987" s="286">
        <v>1982</v>
      </c>
      <c r="K987" s="72" t="s">
        <v>155</v>
      </c>
      <c r="L987" s="73">
        <v>2</v>
      </c>
      <c r="M987" s="74" t="s">
        <v>1466</v>
      </c>
      <c r="N987" s="75"/>
      <c r="O987" s="76" t="s">
        <v>1548</v>
      </c>
      <c r="P987" s="77" t="s">
        <v>148</v>
      </c>
      <c r="Q987" s="78">
        <f>IF(P987="U",R987/1.2,R987)</f>
        <v>45</v>
      </c>
      <c r="R987" s="79">
        <v>45</v>
      </c>
      <c r="S987" s="80"/>
      <c r="T987" s="81"/>
      <c r="U987" s="82">
        <f>T987*Q987</f>
        <v>0</v>
      </c>
      <c r="V987" s="83">
        <f>T987*R987</f>
        <v>0</v>
      </c>
      <c r="W987" s="58"/>
      <c r="X987" s="84"/>
      <c r="Y987" s="85"/>
      <c r="Z987" s="86"/>
      <c r="AA987" s="87"/>
    </row>
    <row r="988" spans="1:27" ht="15.75" customHeight="1">
      <c r="A988" s="63" t="s">
        <v>131</v>
      </c>
      <c r="B988" s="64" t="s">
        <v>132</v>
      </c>
      <c r="C988" s="65" t="s">
        <v>133</v>
      </c>
      <c r="D988" s="66" t="s">
        <v>277</v>
      </c>
      <c r="E988" s="67" t="s">
        <v>278</v>
      </c>
      <c r="F988" s="68"/>
      <c r="G988" s="69" t="s">
        <v>314</v>
      </c>
      <c r="H988" s="70" t="s">
        <v>1053</v>
      </c>
      <c r="I988" s="67" t="s">
        <v>316</v>
      </c>
      <c r="J988" s="286">
        <v>2007</v>
      </c>
      <c r="K988" s="72" t="s">
        <v>155</v>
      </c>
      <c r="L988" s="73">
        <v>1</v>
      </c>
      <c r="M988" s="74" t="s">
        <v>140</v>
      </c>
      <c r="N988" s="75"/>
      <c r="O988" s="76" t="s">
        <v>661</v>
      </c>
      <c r="P988" s="97" t="s">
        <v>148</v>
      </c>
      <c r="Q988" s="78">
        <f>IF(P988="U",R988/1.2,R988)</f>
        <v>65</v>
      </c>
      <c r="R988" s="79">
        <v>65</v>
      </c>
      <c r="S988" s="80"/>
      <c r="T988" s="81"/>
      <c r="U988" s="82">
        <f>T988*Q988</f>
        <v>0</v>
      </c>
      <c r="V988" s="83">
        <f>T988*R988</f>
        <v>0</v>
      </c>
      <c r="W988" s="58"/>
      <c r="X988" s="84"/>
      <c r="Y988" s="85"/>
      <c r="Z988" s="86"/>
      <c r="AA988" s="87"/>
    </row>
    <row r="989" spans="1:27" ht="15.75" customHeight="1">
      <c r="A989" s="63" t="s">
        <v>131</v>
      </c>
      <c r="B989" s="64" t="s">
        <v>132</v>
      </c>
      <c r="C989" s="65" t="s">
        <v>133</v>
      </c>
      <c r="D989" s="66" t="s">
        <v>277</v>
      </c>
      <c r="E989" s="67" t="s">
        <v>278</v>
      </c>
      <c r="F989" s="68"/>
      <c r="G989" s="69" t="s">
        <v>314</v>
      </c>
      <c r="H989" s="70" t="s">
        <v>315</v>
      </c>
      <c r="I989" s="67" t="s">
        <v>316</v>
      </c>
      <c r="J989" s="286">
        <v>2018</v>
      </c>
      <c r="K989" s="72" t="s">
        <v>155</v>
      </c>
      <c r="L989" s="73">
        <v>5</v>
      </c>
      <c r="M989" s="74" t="s">
        <v>147</v>
      </c>
      <c r="N989" s="75"/>
      <c r="O989" s="76"/>
      <c r="P989" s="97" t="s">
        <v>148</v>
      </c>
      <c r="Q989" s="78">
        <f>IF(P989="U",R989/1.2,R989)</f>
        <v>65</v>
      </c>
      <c r="R989" s="79">
        <v>65</v>
      </c>
      <c r="S989" s="80"/>
      <c r="T989" s="81"/>
      <c r="U989" s="82">
        <f>T989*Q989</f>
        <v>0</v>
      </c>
      <c r="V989" s="83">
        <f>T989*R989</f>
        <v>0</v>
      </c>
      <c r="W989" s="58"/>
      <c r="X989" s="84"/>
      <c r="Y989" s="85"/>
      <c r="Z989" s="86"/>
      <c r="AA989" s="87"/>
    </row>
    <row r="990" spans="1:27" ht="15.75" customHeight="1">
      <c r="A990" s="63" t="s">
        <v>131</v>
      </c>
      <c r="B990" s="64" t="s">
        <v>132</v>
      </c>
      <c r="C990" s="65" t="s">
        <v>133</v>
      </c>
      <c r="D990" s="66" t="s">
        <v>277</v>
      </c>
      <c r="E990" s="67" t="s">
        <v>278</v>
      </c>
      <c r="F990" s="68"/>
      <c r="G990" s="69" t="s">
        <v>314</v>
      </c>
      <c r="H990" s="70" t="s">
        <v>1051</v>
      </c>
      <c r="I990" s="67" t="s">
        <v>316</v>
      </c>
      <c r="J990" s="286">
        <v>2010</v>
      </c>
      <c r="K990" s="72" t="s">
        <v>155</v>
      </c>
      <c r="L990" s="73">
        <v>2</v>
      </c>
      <c r="M990" s="74" t="s">
        <v>140</v>
      </c>
      <c r="N990" s="75" t="s">
        <v>1052</v>
      </c>
      <c r="O990" s="76" t="s">
        <v>661</v>
      </c>
      <c r="P990" s="97" t="s">
        <v>148</v>
      </c>
      <c r="Q990" s="78">
        <f>IF(P990="U",R990/1.2,R990)</f>
        <v>65</v>
      </c>
      <c r="R990" s="79">
        <v>65</v>
      </c>
      <c r="S990" s="80"/>
      <c r="T990" s="81"/>
      <c r="U990" s="82">
        <f>T990*Q990</f>
        <v>0</v>
      </c>
      <c r="V990" s="83">
        <f>T990*R990</f>
        <v>0</v>
      </c>
      <c r="W990" s="58"/>
      <c r="X990" s="84"/>
      <c r="Y990" s="85"/>
      <c r="Z990" s="86"/>
      <c r="AA990" s="87"/>
    </row>
    <row r="991" spans="1:27" ht="15.75" customHeight="1">
      <c r="A991" s="63" t="s">
        <v>131</v>
      </c>
      <c r="B991" s="64" t="s">
        <v>132</v>
      </c>
      <c r="C991" s="65" t="s">
        <v>133</v>
      </c>
      <c r="D991" s="66" t="s">
        <v>277</v>
      </c>
      <c r="E991" s="67" t="s">
        <v>278</v>
      </c>
      <c r="F991" s="68"/>
      <c r="G991" s="69" t="s">
        <v>741</v>
      </c>
      <c r="H991" s="70" t="s">
        <v>1180</v>
      </c>
      <c r="I991" s="67" t="s">
        <v>281</v>
      </c>
      <c r="J991" s="286">
        <v>2016</v>
      </c>
      <c r="K991" s="72" t="s">
        <v>155</v>
      </c>
      <c r="L991" s="73">
        <v>1</v>
      </c>
      <c r="M991" s="74" t="s">
        <v>140</v>
      </c>
      <c r="N991" s="75"/>
      <c r="O991" s="76"/>
      <c r="P991" s="97" t="s">
        <v>148</v>
      </c>
      <c r="Q991" s="78">
        <f>IF(P991="U",R991/1.2,R991)</f>
        <v>240</v>
      </c>
      <c r="R991" s="79">
        <v>240</v>
      </c>
      <c r="S991" s="80"/>
      <c r="T991" s="81"/>
      <c r="U991" s="82">
        <f>T991*Q991</f>
        <v>0</v>
      </c>
      <c r="V991" s="83">
        <f>T991*R991</f>
        <v>0</v>
      </c>
      <c r="W991" s="58"/>
      <c r="X991" s="84"/>
      <c r="Y991" s="85"/>
      <c r="Z991" s="86"/>
      <c r="AA991" s="87"/>
    </row>
    <row r="992" spans="1:27" ht="15.75" customHeight="1">
      <c r="A992" s="63" t="s">
        <v>131</v>
      </c>
      <c r="B992" s="64" t="s">
        <v>132</v>
      </c>
      <c r="C992" s="65" t="s">
        <v>133</v>
      </c>
      <c r="D992" s="66" t="s">
        <v>277</v>
      </c>
      <c r="E992" s="67" t="s">
        <v>278</v>
      </c>
      <c r="F992" s="68"/>
      <c r="G992" s="69" t="s">
        <v>741</v>
      </c>
      <c r="H992" s="70" t="s">
        <v>742</v>
      </c>
      <c r="I992" s="67" t="s">
        <v>281</v>
      </c>
      <c r="J992" s="286">
        <v>2013</v>
      </c>
      <c r="K992" s="72" t="s">
        <v>155</v>
      </c>
      <c r="L992" s="73">
        <v>1</v>
      </c>
      <c r="M992" s="74" t="s">
        <v>140</v>
      </c>
      <c r="N992" s="75"/>
      <c r="O992" s="76"/>
      <c r="P992" s="77" t="s">
        <v>148</v>
      </c>
      <c r="Q992" s="78">
        <f>IF(P992="U",R992/1.2,R992)</f>
        <v>120</v>
      </c>
      <c r="R992" s="79">
        <v>120</v>
      </c>
      <c r="S992" s="80"/>
      <c r="T992" s="81"/>
      <c r="U992" s="82">
        <f>T992*Q992</f>
        <v>0</v>
      </c>
      <c r="V992" s="83">
        <f>T992*R992</f>
        <v>0</v>
      </c>
      <c r="W992" s="58"/>
      <c r="X992" s="84"/>
      <c r="Y992" s="85"/>
      <c r="Z992" s="86"/>
      <c r="AA992" s="87"/>
    </row>
    <row r="993" spans="1:27" ht="15.75" customHeight="1">
      <c r="A993" s="63" t="s">
        <v>131</v>
      </c>
      <c r="B993" s="64" t="s">
        <v>132</v>
      </c>
      <c r="C993" s="65" t="s">
        <v>133</v>
      </c>
      <c r="D993" s="66" t="s">
        <v>277</v>
      </c>
      <c r="E993" s="67" t="s">
        <v>278</v>
      </c>
      <c r="F993" s="68"/>
      <c r="G993" s="69" t="s">
        <v>961</v>
      </c>
      <c r="H993" s="70" t="s">
        <v>962</v>
      </c>
      <c r="I993" s="67" t="s">
        <v>281</v>
      </c>
      <c r="J993" s="286">
        <v>1986</v>
      </c>
      <c r="K993" s="72" t="s">
        <v>155</v>
      </c>
      <c r="L993" s="73">
        <v>1</v>
      </c>
      <c r="M993" s="74" t="s">
        <v>190</v>
      </c>
      <c r="N993" s="75"/>
      <c r="O993" s="76" t="s">
        <v>661</v>
      </c>
      <c r="P993" s="77" t="s">
        <v>141</v>
      </c>
      <c r="Q993" s="78">
        <f>IF(P993="U",R993/1.2,R993)</f>
        <v>741.66666666666674</v>
      </c>
      <c r="R993" s="79">
        <v>890</v>
      </c>
      <c r="S993" s="80"/>
      <c r="T993" s="81"/>
      <c r="U993" s="82">
        <f>T993*Q993</f>
        <v>0</v>
      </c>
      <c r="V993" s="83">
        <f>T993*R993</f>
        <v>0</v>
      </c>
      <c r="W993" s="58"/>
      <c r="X993" s="84"/>
      <c r="Y993" s="85"/>
      <c r="Z993" s="86"/>
      <c r="AA993" s="87"/>
    </row>
    <row r="994" spans="1:27" ht="15.75" customHeight="1">
      <c r="A994" s="63" t="s">
        <v>131</v>
      </c>
      <c r="B994" s="64" t="s">
        <v>132</v>
      </c>
      <c r="C994" s="65" t="s">
        <v>133</v>
      </c>
      <c r="D994" s="66" t="s">
        <v>277</v>
      </c>
      <c r="E994" s="67" t="s">
        <v>278</v>
      </c>
      <c r="F994" s="68"/>
      <c r="G994" s="69" t="s">
        <v>455</v>
      </c>
      <c r="H994" s="70" t="s">
        <v>457</v>
      </c>
      <c r="I994" s="67" t="s">
        <v>281</v>
      </c>
      <c r="J994" s="286">
        <v>2018</v>
      </c>
      <c r="K994" s="72" t="s">
        <v>155</v>
      </c>
      <c r="L994" s="73">
        <v>2</v>
      </c>
      <c r="M994" s="74" t="s">
        <v>140</v>
      </c>
      <c r="N994" s="75"/>
      <c r="O994" s="76"/>
      <c r="P994" s="77" t="s">
        <v>148</v>
      </c>
      <c r="Q994" s="78">
        <f>IF(P994="U",R994/1.2,R994)</f>
        <v>140</v>
      </c>
      <c r="R994" s="79">
        <v>140</v>
      </c>
      <c r="S994" s="80"/>
      <c r="T994" s="81"/>
      <c r="U994" s="82">
        <f>T994*Q994</f>
        <v>0</v>
      </c>
      <c r="V994" s="83">
        <f>T994*R994</f>
        <v>0</v>
      </c>
      <c r="W994" s="58"/>
      <c r="X994" s="84"/>
      <c r="Y994" s="85"/>
      <c r="Z994" s="86"/>
      <c r="AA994" s="87"/>
    </row>
    <row r="995" spans="1:27" ht="15.75" customHeight="1">
      <c r="A995" s="63" t="s">
        <v>131</v>
      </c>
      <c r="B995" s="64" t="s">
        <v>132</v>
      </c>
      <c r="C995" s="65" t="s">
        <v>133</v>
      </c>
      <c r="D995" s="66" t="s">
        <v>277</v>
      </c>
      <c r="E995" s="67" t="s">
        <v>278</v>
      </c>
      <c r="F995" s="68"/>
      <c r="G995" s="69" t="s">
        <v>455</v>
      </c>
      <c r="H995" s="70" t="s">
        <v>458</v>
      </c>
      <c r="I995" s="67" t="s">
        <v>281</v>
      </c>
      <c r="J995" s="286">
        <v>2018</v>
      </c>
      <c r="K995" s="72" t="s">
        <v>155</v>
      </c>
      <c r="L995" s="73">
        <v>3</v>
      </c>
      <c r="M995" s="74" t="s">
        <v>140</v>
      </c>
      <c r="N995" s="75"/>
      <c r="O995" s="76"/>
      <c r="P995" s="77" t="s">
        <v>148</v>
      </c>
      <c r="Q995" s="78">
        <f>IF(P995="U",R995/1.2,R995)</f>
        <v>240</v>
      </c>
      <c r="R995" s="79">
        <v>240</v>
      </c>
      <c r="S995" s="80"/>
      <c r="T995" s="81"/>
      <c r="U995" s="82">
        <f>T995*Q995</f>
        <v>0</v>
      </c>
      <c r="V995" s="83">
        <f>T995*R995</f>
        <v>0</v>
      </c>
      <c r="W995" s="58"/>
      <c r="X995" s="84"/>
      <c r="Y995" s="85"/>
      <c r="Z995" s="86"/>
      <c r="AA995" s="87"/>
    </row>
    <row r="996" spans="1:27" ht="15.75" customHeight="1">
      <c r="A996" s="63" t="s">
        <v>131</v>
      </c>
      <c r="B996" s="64" t="s">
        <v>132</v>
      </c>
      <c r="C996" s="65" t="s">
        <v>133</v>
      </c>
      <c r="D996" s="66" t="s">
        <v>277</v>
      </c>
      <c r="E996" s="67" t="s">
        <v>278</v>
      </c>
      <c r="F996" s="68"/>
      <c r="G996" s="69" t="s">
        <v>455</v>
      </c>
      <c r="H996" s="70" t="s">
        <v>456</v>
      </c>
      <c r="I996" s="67" t="s">
        <v>281</v>
      </c>
      <c r="J996" s="286">
        <v>2018</v>
      </c>
      <c r="K996" s="72" t="s">
        <v>155</v>
      </c>
      <c r="L996" s="73">
        <v>3</v>
      </c>
      <c r="M996" s="74" t="s">
        <v>140</v>
      </c>
      <c r="N996" s="75"/>
      <c r="O996" s="76"/>
      <c r="P996" s="77" t="s">
        <v>148</v>
      </c>
      <c r="Q996" s="78">
        <f>IF(P996="U",R996/1.2,R996)</f>
        <v>270</v>
      </c>
      <c r="R996" s="79">
        <v>270</v>
      </c>
      <c r="S996" s="80"/>
      <c r="T996" s="81"/>
      <c r="U996" s="82">
        <f>T996*Q996</f>
        <v>0</v>
      </c>
      <c r="V996" s="83">
        <f>T996*R996</f>
        <v>0</v>
      </c>
      <c r="W996" s="58"/>
      <c r="X996" s="84"/>
      <c r="Y996" s="85"/>
      <c r="Z996" s="86"/>
      <c r="AA996" s="87"/>
    </row>
    <row r="997" spans="1:27" ht="15.75" customHeight="1">
      <c r="A997" s="63" t="s">
        <v>131</v>
      </c>
      <c r="B997" s="64" t="s">
        <v>132</v>
      </c>
      <c r="C997" s="65" t="s">
        <v>133</v>
      </c>
      <c r="D997" s="66" t="s">
        <v>277</v>
      </c>
      <c r="E997" s="67" t="s">
        <v>278</v>
      </c>
      <c r="F997" s="68"/>
      <c r="G997" s="69" t="s">
        <v>279</v>
      </c>
      <c r="H997" s="70" t="s">
        <v>280</v>
      </c>
      <c r="I997" s="67" t="s">
        <v>281</v>
      </c>
      <c r="J997" s="286">
        <v>2010</v>
      </c>
      <c r="K997" s="72" t="s">
        <v>155</v>
      </c>
      <c r="L997" s="73">
        <v>1</v>
      </c>
      <c r="M997" s="74" t="s">
        <v>140</v>
      </c>
      <c r="N997" s="75"/>
      <c r="O997" s="76"/>
      <c r="P997" s="77" t="s">
        <v>141</v>
      </c>
      <c r="Q997" s="78">
        <f>IF(P997="U",R997/1.2,R997)</f>
        <v>75</v>
      </c>
      <c r="R997" s="79">
        <v>90</v>
      </c>
      <c r="S997" s="80"/>
      <c r="T997" s="81"/>
      <c r="U997" s="82">
        <f>T997*Q997</f>
        <v>0</v>
      </c>
      <c r="V997" s="83">
        <f>T997*R997</f>
        <v>0</v>
      </c>
      <c r="W997" s="58"/>
      <c r="X997" s="84"/>
      <c r="Y997" s="85"/>
      <c r="Z997" s="86"/>
      <c r="AA997" s="87"/>
    </row>
    <row r="998" spans="1:27" ht="15.75" customHeight="1">
      <c r="A998" s="63" t="s">
        <v>131</v>
      </c>
      <c r="B998" s="64" t="s">
        <v>132</v>
      </c>
      <c r="C998" s="65" t="s">
        <v>133</v>
      </c>
      <c r="D998" s="66" t="s">
        <v>277</v>
      </c>
      <c r="E998" s="67" t="s">
        <v>278</v>
      </c>
      <c r="F998" s="68"/>
      <c r="G998" s="69" t="s">
        <v>279</v>
      </c>
      <c r="H998" s="70" t="s">
        <v>280</v>
      </c>
      <c r="I998" s="67" t="s">
        <v>281</v>
      </c>
      <c r="J998" s="286">
        <v>2015</v>
      </c>
      <c r="K998" s="72" t="s">
        <v>155</v>
      </c>
      <c r="L998" s="73">
        <v>1</v>
      </c>
      <c r="M998" s="74" t="s">
        <v>147</v>
      </c>
      <c r="N998" s="75"/>
      <c r="O998" s="76"/>
      <c r="P998" s="77" t="s">
        <v>148</v>
      </c>
      <c r="Q998" s="78">
        <f>IF(P998="U",R998/1.2,R998)</f>
        <v>75</v>
      </c>
      <c r="R998" s="79">
        <v>75</v>
      </c>
      <c r="S998" s="80"/>
      <c r="T998" s="81"/>
      <c r="U998" s="82">
        <f>T998*Q998</f>
        <v>0</v>
      </c>
      <c r="V998" s="83">
        <f>T998*R998</f>
        <v>0</v>
      </c>
      <c r="W998" s="58"/>
      <c r="X998" s="84"/>
      <c r="Y998" s="85"/>
      <c r="Z998" s="86"/>
      <c r="AA998" s="87"/>
    </row>
    <row r="999" spans="1:27" ht="15.75" customHeight="1">
      <c r="A999" s="63" t="s">
        <v>131</v>
      </c>
      <c r="B999" s="64" t="s">
        <v>132</v>
      </c>
      <c r="C999" s="65" t="s">
        <v>133</v>
      </c>
      <c r="D999" s="66" t="s">
        <v>277</v>
      </c>
      <c r="E999" s="67" t="s">
        <v>278</v>
      </c>
      <c r="F999" s="68"/>
      <c r="G999" s="69" t="s">
        <v>1176</v>
      </c>
      <c r="H999" s="70" t="s">
        <v>1179</v>
      </c>
      <c r="I999" s="67" t="s">
        <v>281</v>
      </c>
      <c r="J999" s="286">
        <v>2020</v>
      </c>
      <c r="K999" s="72" t="s">
        <v>155</v>
      </c>
      <c r="L999" s="73">
        <v>2</v>
      </c>
      <c r="M999" s="74" t="s">
        <v>140</v>
      </c>
      <c r="N999" s="75"/>
      <c r="O999" s="76"/>
      <c r="P999" s="77" t="s">
        <v>148</v>
      </c>
      <c r="Q999" s="78">
        <f>IF(P999="U",R999/1.2,R999)</f>
        <v>190</v>
      </c>
      <c r="R999" s="79">
        <v>190</v>
      </c>
      <c r="S999" s="80"/>
      <c r="T999" s="81"/>
      <c r="U999" s="82">
        <f>T999*Q999</f>
        <v>0</v>
      </c>
      <c r="V999" s="83">
        <f>T999*R999</f>
        <v>0</v>
      </c>
      <c r="W999" s="58"/>
      <c r="X999" s="84"/>
      <c r="Y999" s="85"/>
      <c r="Z999" s="86"/>
      <c r="AA999" s="87"/>
    </row>
    <row r="1000" spans="1:27" ht="15.75" customHeight="1">
      <c r="A1000" s="63" t="s">
        <v>131</v>
      </c>
      <c r="B1000" s="64" t="s">
        <v>132</v>
      </c>
      <c r="C1000" s="65" t="s">
        <v>133</v>
      </c>
      <c r="D1000" s="66" t="s">
        <v>277</v>
      </c>
      <c r="E1000" s="67" t="s">
        <v>278</v>
      </c>
      <c r="F1000" s="68"/>
      <c r="G1000" s="69" t="s">
        <v>1176</v>
      </c>
      <c r="H1000" s="70" t="s">
        <v>1178</v>
      </c>
      <c r="I1000" s="67" t="s">
        <v>281</v>
      </c>
      <c r="J1000" s="286">
        <v>2019</v>
      </c>
      <c r="K1000" s="72" t="s">
        <v>155</v>
      </c>
      <c r="L1000" s="73">
        <v>2</v>
      </c>
      <c r="M1000" s="74" t="s">
        <v>140</v>
      </c>
      <c r="N1000" s="75"/>
      <c r="O1000" s="76"/>
      <c r="P1000" s="97" t="s">
        <v>148</v>
      </c>
      <c r="Q1000" s="78">
        <f>IF(P1000="U",R1000/1.2,R1000)</f>
        <v>130</v>
      </c>
      <c r="R1000" s="79">
        <v>130</v>
      </c>
      <c r="S1000" s="80"/>
      <c r="T1000" s="81"/>
      <c r="U1000" s="82">
        <f>T1000*Q1000</f>
        <v>0</v>
      </c>
      <c r="V1000" s="83">
        <f>T1000*R1000</f>
        <v>0</v>
      </c>
      <c r="W1000" s="58"/>
      <c r="X1000" s="84"/>
      <c r="Y1000" s="85"/>
      <c r="Z1000" s="86"/>
      <c r="AA1000" s="87"/>
    </row>
    <row r="1001" spans="1:27" ht="15.75" customHeight="1">
      <c r="A1001" s="63" t="s">
        <v>131</v>
      </c>
      <c r="B1001" s="64" t="s">
        <v>132</v>
      </c>
      <c r="C1001" s="65" t="s">
        <v>133</v>
      </c>
      <c r="D1001" s="66" t="s">
        <v>277</v>
      </c>
      <c r="E1001" s="67" t="s">
        <v>278</v>
      </c>
      <c r="F1001" s="68"/>
      <c r="G1001" s="69" t="s">
        <v>1176</v>
      </c>
      <c r="H1001" s="70" t="s">
        <v>1177</v>
      </c>
      <c r="I1001" s="67" t="s">
        <v>281</v>
      </c>
      <c r="J1001" s="286">
        <v>2019</v>
      </c>
      <c r="K1001" s="72" t="s">
        <v>155</v>
      </c>
      <c r="L1001" s="73">
        <v>1</v>
      </c>
      <c r="M1001" s="74" t="s">
        <v>140</v>
      </c>
      <c r="N1001" s="75"/>
      <c r="O1001" s="76"/>
      <c r="P1001" s="97" t="s">
        <v>148</v>
      </c>
      <c r="Q1001" s="78">
        <f>IF(P1001="U",R1001/1.2,R1001)</f>
        <v>150</v>
      </c>
      <c r="R1001" s="79">
        <v>150</v>
      </c>
      <c r="S1001" s="80"/>
      <c r="T1001" s="81"/>
      <c r="U1001" s="82">
        <f>T1001*Q1001</f>
        <v>0</v>
      </c>
      <c r="V1001" s="83">
        <f>T1001*R1001</f>
        <v>0</v>
      </c>
      <c r="W1001" s="58"/>
      <c r="X1001" s="84"/>
      <c r="Y1001" s="85"/>
      <c r="Z1001" s="86"/>
      <c r="AA1001" s="87"/>
    </row>
    <row r="1002" spans="1:27" ht="15.75" customHeight="1">
      <c r="A1002" s="63" t="s">
        <v>131</v>
      </c>
      <c r="B1002" s="64" t="s">
        <v>132</v>
      </c>
      <c r="C1002" s="65" t="s">
        <v>133</v>
      </c>
      <c r="D1002" s="66" t="s">
        <v>277</v>
      </c>
      <c r="E1002" s="67" t="s">
        <v>278</v>
      </c>
      <c r="F1002" s="68"/>
      <c r="G1002" s="69" t="s">
        <v>1174</v>
      </c>
      <c r="H1002" s="70" t="s">
        <v>1175</v>
      </c>
      <c r="I1002" s="67" t="s">
        <v>281</v>
      </c>
      <c r="J1002" s="286">
        <v>2014</v>
      </c>
      <c r="K1002" s="72" t="s">
        <v>155</v>
      </c>
      <c r="L1002" s="73">
        <v>2</v>
      </c>
      <c r="M1002" s="74" t="s">
        <v>140</v>
      </c>
      <c r="N1002" s="75"/>
      <c r="O1002" s="76"/>
      <c r="P1002" s="97" t="s">
        <v>148</v>
      </c>
      <c r="Q1002" s="78">
        <f>IF(P1002="U",R1002/1.2,R1002)</f>
        <v>70</v>
      </c>
      <c r="R1002" s="79">
        <v>70</v>
      </c>
      <c r="S1002" s="80"/>
      <c r="T1002" s="81"/>
      <c r="U1002" s="82">
        <f>T1002*Q1002</f>
        <v>0</v>
      </c>
      <c r="V1002" s="83">
        <f>T1002*R1002</f>
        <v>0</v>
      </c>
      <c r="W1002" s="58"/>
      <c r="X1002" s="84"/>
      <c r="Y1002" s="85"/>
      <c r="Z1002" s="86"/>
      <c r="AA1002" s="87"/>
    </row>
    <row r="1003" spans="1:27" ht="15.75" customHeight="1">
      <c r="A1003" s="63" t="s">
        <v>131</v>
      </c>
      <c r="B1003" s="64" t="s">
        <v>132</v>
      </c>
      <c r="C1003" s="65" t="s">
        <v>133</v>
      </c>
      <c r="D1003" s="66" t="s">
        <v>277</v>
      </c>
      <c r="E1003" s="67" t="s">
        <v>278</v>
      </c>
      <c r="F1003" s="68"/>
      <c r="G1003" s="69" t="s">
        <v>1376</v>
      </c>
      <c r="H1003" s="70" t="s">
        <v>1377</v>
      </c>
      <c r="I1003" s="67" t="s">
        <v>281</v>
      </c>
      <c r="J1003" s="286">
        <v>1989</v>
      </c>
      <c r="K1003" s="72" t="s">
        <v>155</v>
      </c>
      <c r="L1003" s="73">
        <v>4</v>
      </c>
      <c r="M1003" s="74" t="s">
        <v>140</v>
      </c>
      <c r="N1003" s="75"/>
      <c r="O1003" s="76"/>
      <c r="P1003" s="77" t="s">
        <v>148</v>
      </c>
      <c r="Q1003" s="78">
        <f>IF(P1003="U",R1003/1.2,R1003)</f>
        <v>220</v>
      </c>
      <c r="R1003" s="79">
        <v>220</v>
      </c>
      <c r="S1003" s="80"/>
      <c r="T1003" s="81"/>
      <c r="U1003" s="82">
        <f>T1003*Q1003</f>
        <v>0</v>
      </c>
      <c r="V1003" s="83">
        <f>T1003*R1003</f>
        <v>0</v>
      </c>
      <c r="W1003" s="58"/>
      <c r="X1003" s="84"/>
      <c r="Y1003" s="85"/>
      <c r="Z1003" s="86"/>
      <c r="AA1003" s="87"/>
    </row>
    <row r="1004" spans="1:27" ht="15.75" customHeight="1">
      <c r="A1004" s="63" t="s">
        <v>131</v>
      </c>
      <c r="B1004" s="64" t="s">
        <v>132</v>
      </c>
      <c r="C1004" s="65" t="s">
        <v>133</v>
      </c>
      <c r="D1004" s="66" t="s">
        <v>277</v>
      </c>
      <c r="E1004" s="67" t="s">
        <v>278</v>
      </c>
      <c r="F1004" s="68"/>
      <c r="G1004" s="69" t="s">
        <v>509</v>
      </c>
      <c r="H1004" s="70" t="s">
        <v>641</v>
      </c>
      <c r="I1004" s="67" t="s">
        <v>281</v>
      </c>
      <c r="J1004" s="286">
        <v>2015</v>
      </c>
      <c r="K1004" s="72" t="s">
        <v>155</v>
      </c>
      <c r="L1004" s="73">
        <v>1</v>
      </c>
      <c r="M1004" s="74" t="s">
        <v>140</v>
      </c>
      <c r="N1004" s="75"/>
      <c r="O1004" s="76"/>
      <c r="P1004" s="77" t="s">
        <v>148</v>
      </c>
      <c r="Q1004" s="78">
        <f>IF(P1004="U",R1004/1.2,R1004)</f>
        <v>55</v>
      </c>
      <c r="R1004" s="79">
        <v>55</v>
      </c>
      <c r="S1004" s="80"/>
      <c r="T1004" s="81"/>
      <c r="U1004" s="82">
        <f>T1004*Q1004</f>
        <v>0</v>
      </c>
      <c r="V1004" s="83">
        <f>T1004*R1004</f>
        <v>0</v>
      </c>
      <c r="W1004" s="58"/>
      <c r="X1004" s="84"/>
      <c r="Y1004" s="85"/>
      <c r="Z1004" s="86"/>
      <c r="AA1004" s="87"/>
    </row>
    <row r="1005" spans="1:27" ht="15.75" customHeight="1">
      <c r="A1005" s="63" t="s">
        <v>131</v>
      </c>
      <c r="B1005" s="64" t="s">
        <v>132</v>
      </c>
      <c r="C1005" s="65" t="s">
        <v>133</v>
      </c>
      <c r="D1005" s="66" t="s">
        <v>277</v>
      </c>
      <c r="E1005" s="67" t="s">
        <v>278</v>
      </c>
      <c r="F1005" s="68"/>
      <c r="G1005" s="69" t="s">
        <v>509</v>
      </c>
      <c r="H1005" s="70" t="s">
        <v>1505</v>
      </c>
      <c r="I1005" s="67" t="s">
        <v>281</v>
      </c>
      <c r="J1005" s="286">
        <v>2008</v>
      </c>
      <c r="K1005" s="72" t="s">
        <v>155</v>
      </c>
      <c r="L1005" s="73">
        <v>1</v>
      </c>
      <c r="M1005" s="74" t="s">
        <v>140</v>
      </c>
      <c r="N1005" s="75"/>
      <c r="O1005" s="76"/>
      <c r="P1005" s="77" t="s">
        <v>148</v>
      </c>
      <c r="Q1005" s="78">
        <f>IF(P1005="U",R1005/1.2,R1005)</f>
        <v>75</v>
      </c>
      <c r="R1005" s="79">
        <v>75</v>
      </c>
      <c r="S1005" s="80"/>
      <c r="T1005" s="81"/>
      <c r="U1005" s="82">
        <f>T1005*Q1005</f>
        <v>0</v>
      </c>
      <c r="V1005" s="83">
        <f>T1005*R1005</f>
        <v>0</v>
      </c>
      <c r="W1005" s="58"/>
      <c r="X1005" s="84"/>
      <c r="Y1005" s="85"/>
      <c r="Z1005" s="86"/>
      <c r="AA1005" s="87"/>
    </row>
    <row r="1006" spans="1:27" ht="15.75" customHeight="1">
      <c r="A1006" s="63" t="s">
        <v>131</v>
      </c>
      <c r="B1006" s="64" t="s">
        <v>132</v>
      </c>
      <c r="C1006" s="65" t="s">
        <v>133</v>
      </c>
      <c r="D1006" s="66" t="s">
        <v>277</v>
      </c>
      <c r="E1006" s="67" t="s">
        <v>278</v>
      </c>
      <c r="F1006" s="68"/>
      <c r="G1006" s="69" t="s">
        <v>509</v>
      </c>
      <c r="H1006" s="70" t="s">
        <v>510</v>
      </c>
      <c r="I1006" s="67" t="s">
        <v>281</v>
      </c>
      <c r="J1006" s="286">
        <v>2006</v>
      </c>
      <c r="K1006" s="72" t="s">
        <v>155</v>
      </c>
      <c r="L1006" s="73">
        <v>1</v>
      </c>
      <c r="M1006" s="74" t="s">
        <v>140</v>
      </c>
      <c r="N1006" s="75"/>
      <c r="O1006" s="76"/>
      <c r="P1006" s="97" t="s">
        <v>148</v>
      </c>
      <c r="Q1006" s="78">
        <f>IF(P1006="U",R1006/1.2,R1006)</f>
        <v>160</v>
      </c>
      <c r="R1006" s="79">
        <v>160</v>
      </c>
      <c r="S1006" s="80"/>
      <c r="T1006" s="81"/>
      <c r="U1006" s="82">
        <f>T1006*Q1006</f>
        <v>0</v>
      </c>
      <c r="V1006" s="83">
        <f>T1006*R1006</f>
        <v>0</v>
      </c>
      <c r="W1006" s="58"/>
      <c r="X1006" s="84"/>
      <c r="Y1006" s="85"/>
      <c r="Z1006" s="86"/>
      <c r="AA1006" s="87"/>
    </row>
    <row r="1007" spans="1:27" ht="15.75" customHeight="1">
      <c r="A1007" s="63" t="s">
        <v>131</v>
      </c>
      <c r="B1007" s="64" t="s">
        <v>132</v>
      </c>
      <c r="C1007" s="65" t="s">
        <v>133</v>
      </c>
      <c r="D1007" s="66" t="s">
        <v>277</v>
      </c>
      <c r="E1007" s="67" t="s">
        <v>278</v>
      </c>
      <c r="F1007" s="68"/>
      <c r="G1007" s="69" t="s">
        <v>509</v>
      </c>
      <c r="H1007" s="70" t="s">
        <v>510</v>
      </c>
      <c r="I1007" s="67" t="s">
        <v>281</v>
      </c>
      <c r="J1007" s="286">
        <v>2007</v>
      </c>
      <c r="K1007" s="72" t="s">
        <v>155</v>
      </c>
      <c r="L1007" s="73">
        <v>3</v>
      </c>
      <c r="M1007" s="74" t="s">
        <v>140</v>
      </c>
      <c r="N1007" s="75"/>
      <c r="O1007" s="76"/>
      <c r="P1007" s="77" t="s">
        <v>148</v>
      </c>
      <c r="Q1007" s="78">
        <f>IF(P1007="U",R1007/1.2,R1007)</f>
        <v>150</v>
      </c>
      <c r="R1007" s="79">
        <v>150</v>
      </c>
      <c r="S1007" s="80"/>
      <c r="T1007" s="81"/>
      <c r="U1007" s="82">
        <f>T1007*Q1007</f>
        <v>0</v>
      </c>
      <c r="V1007" s="83">
        <f>T1007*R1007</f>
        <v>0</v>
      </c>
      <c r="W1007" s="58"/>
      <c r="X1007" s="84"/>
      <c r="Y1007" s="85"/>
      <c r="Z1007" s="86"/>
      <c r="AA1007" s="87"/>
    </row>
    <row r="1008" spans="1:27" ht="15.75" customHeight="1">
      <c r="A1008" s="63" t="s">
        <v>131</v>
      </c>
      <c r="B1008" s="64" t="s">
        <v>132</v>
      </c>
      <c r="C1008" s="65" t="s">
        <v>133</v>
      </c>
      <c r="D1008" s="66" t="s">
        <v>277</v>
      </c>
      <c r="E1008" s="67" t="s">
        <v>278</v>
      </c>
      <c r="F1008" s="68"/>
      <c r="G1008" s="69" t="s">
        <v>1646</v>
      </c>
      <c r="H1008" s="70" t="s">
        <v>1647</v>
      </c>
      <c r="I1008" s="67" t="s">
        <v>281</v>
      </c>
      <c r="J1008" s="286">
        <v>2004</v>
      </c>
      <c r="K1008" s="72" t="s">
        <v>139</v>
      </c>
      <c r="L1008" s="73">
        <v>1</v>
      </c>
      <c r="M1008" s="74" t="s">
        <v>140</v>
      </c>
      <c r="N1008" s="75"/>
      <c r="O1008" s="76"/>
      <c r="P1008" s="77" t="s">
        <v>148</v>
      </c>
      <c r="Q1008" s="78">
        <f>IF(P1008="U",R1008/1.2,R1008)</f>
        <v>250</v>
      </c>
      <c r="R1008" s="79">
        <v>250</v>
      </c>
      <c r="S1008" s="80"/>
      <c r="T1008" s="81"/>
      <c r="U1008" s="82">
        <f>T1008*Q1008</f>
        <v>0</v>
      </c>
      <c r="V1008" s="83">
        <f>T1008*R1008</f>
        <v>0</v>
      </c>
      <c r="W1008" s="58"/>
      <c r="X1008" s="84"/>
      <c r="Y1008" s="85"/>
      <c r="Z1008" s="86"/>
      <c r="AA1008" s="87"/>
    </row>
    <row r="1009" spans="1:27" ht="15.75" customHeight="1">
      <c r="A1009" s="63" t="s">
        <v>131</v>
      </c>
      <c r="B1009" s="64" t="s">
        <v>132</v>
      </c>
      <c r="C1009" s="65" t="s">
        <v>133</v>
      </c>
      <c r="D1009" s="66" t="s">
        <v>277</v>
      </c>
      <c r="E1009" s="67" t="s">
        <v>278</v>
      </c>
      <c r="F1009" s="68"/>
      <c r="G1009" s="69" t="s">
        <v>1646</v>
      </c>
      <c r="H1009" s="70" t="s">
        <v>1648</v>
      </c>
      <c r="I1009" s="67" t="s">
        <v>281</v>
      </c>
      <c r="J1009" s="286">
        <v>2006</v>
      </c>
      <c r="K1009" s="72" t="s">
        <v>139</v>
      </c>
      <c r="L1009" s="73">
        <v>1</v>
      </c>
      <c r="M1009" s="74" t="s">
        <v>140</v>
      </c>
      <c r="N1009" s="75"/>
      <c r="O1009" s="76"/>
      <c r="P1009" s="77" t="s">
        <v>148</v>
      </c>
      <c r="Q1009" s="78">
        <f>IF(P1009="U",R1009/1.2,R1009)</f>
        <v>250</v>
      </c>
      <c r="R1009" s="79">
        <v>250</v>
      </c>
      <c r="S1009" s="80"/>
      <c r="T1009" s="81"/>
      <c r="U1009" s="82">
        <f>T1009*Q1009</f>
        <v>0</v>
      </c>
      <c r="V1009" s="83">
        <f>T1009*R1009</f>
        <v>0</v>
      </c>
      <c r="W1009" s="58"/>
      <c r="X1009" s="84"/>
      <c r="Y1009" s="85"/>
      <c r="Z1009" s="86"/>
      <c r="AA1009" s="87"/>
    </row>
    <row r="1010" spans="1:27" ht="15.75" customHeight="1">
      <c r="A1010" s="63" t="s">
        <v>131</v>
      </c>
      <c r="B1010" s="64" t="s">
        <v>132</v>
      </c>
      <c r="C1010" s="65" t="s">
        <v>133</v>
      </c>
      <c r="D1010" s="66" t="s">
        <v>277</v>
      </c>
      <c r="E1010" s="67" t="s">
        <v>278</v>
      </c>
      <c r="F1010" s="68"/>
      <c r="G1010" s="69" t="s">
        <v>1533</v>
      </c>
      <c r="H1010" s="70" t="s">
        <v>1566</v>
      </c>
      <c r="I1010" s="67" t="s">
        <v>281</v>
      </c>
      <c r="J1010" s="286">
        <v>1998</v>
      </c>
      <c r="K1010" s="72" t="s">
        <v>155</v>
      </c>
      <c r="L1010" s="73">
        <v>2</v>
      </c>
      <c r="M1010" s="74" t="s">
        <v>190</v>
      </c>
      <c r="N1010" s="75"/>
      <c r="O1010" s="76" t="s">
        <v>256</v>
      </c>
      <c r="P1010" s="77" t="s">
        <v>148</v>
      </c>
      <c r="Q1010" s="78">
        <f>IF(P1010="U",R1010/1.2,R1010)</f>
        <v>250</v>
      </c>
      <c r="R1010" s="79">
        <v>250</v>
      </c>
      <c r="S1010" s="80"/>
      <c r="T1010" s="81"/>
      <c r="U1010" s="82">
        <f>T1010*Q1010</f>
        <v>0</v>
      </c>
      <c r="V1010" s="83">
        <f>T1010*R1010</f>
        <v>0</v>
      </c>
      <c r="W1010" s="58"/>
      <c r="X1010" s="84"/>
      <c r="Y1010" s="85"/>
      <c r="Z1010" s="86"/>
      <c r="AA1010" s="87"/>
    </row>
    <row r="1011" spans="1:27" ht="15.75" customHeight="1">
      <c r="A1011" s="63" t="s">
        <v>131</v>
      </c>
      <c r="B1011" s="64" t="s">
        <v>132</v>
      </c>
      <c r="C1011" s="65" t="s">
        <v>133</v>
      </c>
      <c r="D1011" s="66" t="s">
        <v>277</v>
      </c>
      <c r="E1011" s="67" t="s">
        <v>278</v>
      </c>
      <c r="F1011" s="68"/>
      <c r="G1011" s="69" t="s">
        <v>1533</v>
      </c>
      <c r="H1011" s="70" t="s">
        <v>1534</v>
      </c>
      <c r="I1011" s="67" t="s">
        <v>145</v>
      </c>
      <c r="J1011" s="286">
        <v>2000</v>
      </c>
      <c r="K1011" s="72" t="s">
        <v>155</v>
      </c>
      <c r="L1011" s="73">
        <v>2</v>
      </c>
      <c r="M1011" s="74" t="s">
        <v>190</v>
      </c>
      <c r="N1011" s="75"/>
      <c r="O1011" s="76" t="s">
        <v>256</v>
      </c>
      <c r="P1011" s="77" t="s">
        <v>148</v>
      </c>
      <c r="Q1011" s="78">
        <f>IF(P1011="U",R1011/1.2,R1011)</f>
        <v>90</v>
      </c>
      <c r="R1011" s="79">
        <v>90</v>
      </c>
      <c r="S1011" s="80"/>
      <c r="T1011" s="81"/>
      <c r="U1011" s="82">
        <f>T1011*Q1011</f>
        <v>0</v>
      </c>
      <c r="V1011" s="83">
        <f>T1011*R1011</f>
        <v>0</v>
      </c>
      <c r="W1011" s="58"/>
      <c r="X1011" s="84"/>
      <c r="Y1011" s="85"/>
      <c r="Z1011" s="86"/>
      <c r="AA1011" s="87"/>
    </row>
    <row r="1012" spans="1:27" ht="15.75" customHeight="1">
      <c r="A1012" s="63" t="s">
        <v>131</v>
      </c>
      <c r="B1012" s="64" t="s">
        <v>132</v>
      </c>
      <c r="C1012" s="65" t="s">
        <v>133</v>
      </c>
      <c r="D1012" s="66" t="s">
        <v>277</v>
      </c>
      <c r="E1012" s="67" t="s">
        <v>278</v>
      </c>
      <c r="F1012" s="68"/>
      <c r="G1012" s="69" t="s">
        <v>493</v>
      </c>
      <c r="H1012" s="70" t="s">
        <v>494</v>
      </c>
      <c r="I1012" s="67" t="s">
        <v>281</v>
      </c>
      <c r="J1012" s="286">
        <v>2006</v>
      </c>
      <c r="K1012" s="72" t="s">
        <v>155</v>
      </c>
      <c r="L1012" s="73">
        <v>1</v>
      </c>
      <c r="M1012" s="74" t="s">
        <v>140</v>
      </c>
      <c r="N1012" s="75"/>
      <c r="O1012" s="76"/>
      <c r="P1012" s="97" t="s">
        <v>148</v>
      </c>
      <c r="Q1012" s="78">
        <f>IF(P1012="U",R1012/1.2,R1012)</f>
        <v>110</v>
      </c>
      <c r="R1012" s="79">
        <v>110</v>
      </c>
      <c r="S1012" s="80"/>
      <c r="T1012" s="81"/>
      <c r="U1012" s="82">
        <f>T1012*Q1012</f>
        <v>0</v>
      </c>
      <c r="V1012" s="83">
        <f>T1012*R1012</f>
        <v>0</v>
      </c>
      <c r="W1012" s="58"/>
      <c r="X1012" s="84"/>
      <c r="Y1012" s="85"/>
      <c r="Z1012" s="86"/>
      <c r="AA1012" s="87"/>
    </row>
    <row r="1013" spans="1:27" ht="15.75" customHeight="1">
      <c r="A1013" s="63" t="s">
        <v>131</v>
      </c>
      <c r="B1013" s="64" t="s">
        <v>132</v>
      </c>
      <c r="C1013" s="65" t="s">
        <v>133</v>
      </c>
      <c r="D1013" s="66" t="s">
        <v>277</v>
      </c>
      <c r="E1013" s="67" t="s">
        <v>278</v>
      </c>
      <c r="F1013" s="68"/>
      <c r="G1013" s="69" t="s">
        <v>493</v>
      </c>
      <c r="H1013" s="70" t="s">
        <v>494</v>
      </c>
      <c r="I1013" s="67" t="s">
        <v>281</v>
      </c>
      <c r="J1013" s="286">
        <v>2007</v>
      </c>
      <c r="K1013" s="72" t="s">
        <v>155</v>
      </c>
      <c r="L1013" s="73">
        <v>2</v>
      </c>
      <c r="M1013" s="74" t="s">
        <v>140</v>
      </c>
      <c r="N1013" s="75"/>
      <c r="O1013" s="76"/>
      <c r="P1013" s="77" t="s">
        <v>148</v>
      </c>
      <c r="Q1013" s="78">
        <f>IF(P1013="U",R1013/1.2,R1013)</f>
        <v>110</v>
      </c>
      <c r="R1013" s="79">
        <v>110</v>
      </c>
      <c r="S1013" s="80"/>
      <c r="T1013" s="81"/>
      <c r="U1013" s="82">
        <f>T1013*Q1013</f>
        <v>0</v>
      </c>
      <c r="V1013" s="83">
        <f>T1013*R1013</f>
        <v>0</v>
      </c>
      <c r="W1013" s="58"/>
      <c r="X1013" s="84"/>
      <c r="Y1013" s="85"/>
      <c r="Z1013" s="86"/>
      <c r="AA1013" s="87"/>
    </row>
    <row r="1014" spans="1:27" ht="15.75" customHeight="1">
      <c r="A1014" s="63" t="s">
        <v>131</v>
      </c>
      <c r="B1014" s="64" t="s">
        <v>132</v>
      </c>
      <c r="C1014" s="65" t="s">
        <v>133</v>
      </c>
      <c r="D1014" s="66" t="s">
        <v>277</v>
      </c>
      <c r="E1014" s="67" t="s">
        <v>278</v>
      </c>
      <c r="F1014" s="68"/>
      <c r="G1014" s="69" t="s">
        <v>493</v>
      </c>
      <c r="H1014" s="70" t="s">
        <v>1506</v>
      </c>
      <c r="I1014" s="67" t="s">
        <v>281</v>
      </c>
      <c r="J1014" s="286">
        <v>1999</v>
      </c>
      <c r="K1014" s="72" t="s">
        <v>155</v>
      </c>
      <c r="L1014" s="73">
        <v>1</v>
      </c>
      <c r="M1014" s="74" t="s">
        <v>140</v>
      </c>
      <c r="N1014" s="75"/>
      <c r="O1014" s="76"/>
      <c r="P1014" s="77" t="s">
        <v>148</v>
      </c>
      <c r="Q1014" s="78">
        <f>IF(P1014="U",R1014/1.2,R1014)</f>
        <v>120</v>
      </c>
      <c r="R1014" s="79">
        <v>120</v>
      </c>
      <c r="S1014" s="80"/>
      <c r="T1014" s="81"/>
      <c r="U1014" s="82">
        <f>T1014*Q1014</f>
        <v>0</v>
      </c>
      <c r="V1014" s="83">
        <f>T1014*R1014</f>
        <v>0</v>
      </c>
      <c r="W1014" s="58"/>
      <c r="X1014" s="84"/>
      <c r="Y1014" s="85"/>
      <c r="Z1014" s="86"/>
      <c r="AA1014" s="87"/>
    </row>
    <row r="1015" spans="1:27" ht="15.75" customHeight="1">
      <c r="A1015" s="63" t="s">
        <v>131</v>
      </c>
      <c r="B1015" s="64" t="s">
        <v>132</v>
      </c>
      <c r="C1015" s="65" t="s">
        <v>133</v>
      </c>
      <c r="D1015" s="66" t="s">
        <v>277</v>
      </c>
      <c r="E1015" s="67" t="s">
        <v>278</v>
      </c>
      <c r="F1015" s="68"/>
      <c r="G1015" s="69" t="s">
        <v>493</v>
      </c>
      <c r="H1015" s="70" t="s">
        <v>1506</v>
      </c>
      <c r="I1015" s="67" t="s">
        <v>281</v>
      </c>
      <c r="J1015" s="286">
        <v>2017</v>
      </c>
      <c r="K1015" s="72" t="s">
        <v>139</v>
      </c>
      <c r="L1015" s="73">
        <v>2</v>
      </c>
      <c r="M1015" s="74" t="s">
        <v>140</v>
      </c>
      <c r="N1015" s="75"/>
      <c r="O1015" s="76"/>
      <c r="P1015" s="77" t="s">
        <v>148</v>
      </c>
      <c r="Q1015" s="78">
        <f>IF(P1015="U",R1015/1.2,R1015)</f>
        <v>140</v>
      </c>
      <c r="R1015" s="79">
        <v>140</v>
      </c>
      <c r="S1015" s="80"/>
      <c r="T1015" s="81"/>
      <c r="U1015" s="82">
        <f>T1015*Q1015</f>
        <v>0</v>
      </c>
      <c r="V1015" s="83">
        <f>T1015*R1015</f>
        <v>0</v>
      </c>
      <c r="W1015" s="58"/>
      <c r="X1015" s="84"/>
      <c r="Y1015" s="85"/>
      <c r="Z1015" s="86"/>
      <c r="AA1015" s="87"/>
    </row>
    <row r="1016" spans="1:27" ht="15.75" customHeight="1">
      <c r="A1016" s="63" t="s">
        <v>131</v>
      </c>
      <c r="B1016" s="64" t="s">
        <v>132</v>
      </c>
      <c r="C1016" s="65" t="s">
        <v>133</v>
      </c>
      <c r="D1016" s="66" t="s">
        <v>277</v>
      </c>
      <c r="E1016" s="67" t="s">
        <v>278</v>
      </c>
      <c r="F1016" s="68"/>
      <c r="G1016" s="69" t="s">
        <v>928</v>
      </c>
      <c r="H1016" s="70" t="s">
        <v>408</v>
      </c>
      <c r="I1016" s="67" t="s">
        <v>316</v>
      </c>
      <c r="J1016" s="286">
        <v>2023</v>
      </c>
      <c r="K1016" s="72" t="s">
        <v>155</v>
      </c>
      <c r="L1016" s="73">
        <v>2</v>
      </c>
      <c r="M1016" s="74" t="s">
        <v>140</v>
      </c>
      <c r="N1016" s="75"/>
      <c r="O1016" s="76"/>
      <c r="P1016" s="77" t="s">
        <v>141</v>
      </c>
      <c r="Q1016" s="78">
        <f>IF(P1016="U",R1016/1.2,R1016)</f>
        <v>28.333333333333336</v>
      </c>
      <c r="R1016" s="79">
        <v>34</v>
      </c>
      <c r="S1016" s="80"/>
      <c r="T1016" s="81"/>
      <c r="U1016" s="82">
        <f>T1016*Q1016</f>
        <v>0</v>
      </c>
      <c r="V1016" s="83">
        <f>T1016*R1016</f>
        <v>0</v>
      </c>
      <c r="W1016" s="58"/>
      <c r="X1016" s="84"/>
      <c r="Y1016" s="85"/>
      <c r="Z1016" s="86"/>
      <c r="AA1016" s="87"/>
    </row>
    <row r="1017" spans="1:27" ht="15.75" customHeight="1">
      <c r="A1017" s="63" t="s">
        <v>131</v>
      </c>
      <c r="B1017" s="64" t="s">
        <v>132</v>
      </c>
      <c r="C1017" s="65" t="s">
        <v>133</v>
      </c>
      <c r="D1017" s="66" t="s">
        <v>277</v>
      </c>
      <c r="E1017" s="67" t="s">
        <v>278</v>
      </c>
      <c r="F1017" s="68"/>
      <c r="G1017" s="69" t="s">
        <v>928</v>
      </c>
      <c r="H1017" s="70" t="s">
        <v>934</v>
      </c>
      <c r="I1017" s="67" t="s">
        <v>281</v>
      </c>
      <c r="J1017" s="286">
        <v>2019</v>
      </c>
      <c r="K1017" s="72" t="s">
        <v>155</v>
      </c>
      <c r="L1017" s="73">
        <v>22</v>
      </c>
      <c r="M1017" s="74" t="s">
        <v>140</v>
      </c>
      <c r="N1017" s="75"/>
      <c r="O1017" s="76"/>
      <c r="P1017" s="77" t="s">
        <v>141</v>
      </c>
      <c r="Q1017" s="78">
        <f>IF(P1017="U",R1017/1.2,R1017)</f>
        <v>70.833333333333343</v>
      </c>
      <c r="R1017" s="79">
        <v>85</v>
      </c>
      <c r="S1017" s="80"/>
      <c r="T1017" s="81"/>
      <c r="U1017" s="82">
        <f>T1017*Q1017</f>
        <v>0</v>
      </c>
      <c r="V1017" s="83">
        <f>T1017*R1017</f>
        <v>0</v>
      </c>
      <c r="W1017" s="58"/>
      <c r="X1017" s="84"/>
      <c r="Y1017" s="85"/>
      <c r="Z1017" s="86"/>
      <c r="AA1017" s="87"/>
    </row>
    <row r="1018" spans="1:27" ht="15.75" customHeight="1">
      <c r="A1018" s="63" t="s">
        <v>131</v>
      </c>
      <c r="B1018" s="64" t="s">
        <v>177</v>
      </c>
      <c r="C1018" s="65" t="s">
        <v>133</v>
      </c>
      <c r="D1018" s="66" t="s">
        <v>277</v>
      </c>
      <c r="E1018" s="67" t="s">
        <v>278</v>
      </c>
      <c r="F1018" s="68"/>
      <c r="G1018" s="69" t="s">
        <v>928</v>
      </c>
      <c r="H1018" s="70" t="s">
        <v>929</v>
      </c>
      <c r="I1018" s="67" t="s">
        <v>930</v>
      </c>
      <c r="J1018" s="286">
        <v>2023</v>
      </c>
      <c r="K1018" s="72" t="s">
        <v>155</v>
      </c>
      <c r="L1018" s="73">
        <v>17</v>
      </c>
      <c r="M1018" s="74" t="s">
        <v>140</v>
      </c>
      <c r="N1018" s="75"/>
      <c r="O1018" s="76"/>
      <c r="P1018" s="77" t="s">
        <v>141</v>
      </c>
      <c r="Q1018" s="78">
        <f>IF(P1018="U",R1018/1.2,R1018)</f>
        <v>28.333333333333336</v>
      </c>
      <c r="R1018" s="79">
        <v>34</v>
      </c>
      <c r="S1018" s="80"/>
      <c r="T1018" s="81"/>
      <c r="U1018" s="82">
        <f>T1018*Q1018</f>
        <v>0</v>
      </c>
      <c r="V1018" s="83">
        <f>T1018*R1018</f>
        <v>0</v>
      </c>
      <c r="W1018" s="58"/>
      <c r="X1018" s="84"/>
      <c r="Y1018" s="85"/>
      <c r="Z1018" s="86"/>
      <c r="AA1018" s="87"/>
    </row>
    <row r="1019" spans="1:27" ht="15.75" customHeight="1">
      <c r="A1019" s="63" t="s">
        <v>131</v>
      </c>
      <c r="B1019" s="64" t="s">
        <v>132</v>
      </c>
      <c r="C1019" s="65" t="s">
        <v>133</v>
      </c>
      <c r="D1019" s="66" t="s">
        <v>277</v>
      </c>
      <c r="E1019" s="67" t="s">
        <v>278</v>
      </c>
      <c r="F1019" s="68"/>
      <c r="G1019" s="69" t="s">
        <v>928</v>
      </c>
      <c r="H1019" s="70" t="s">
        <v>932</v>
      </c>
      <c r="I1019" s="67" t="s">
        <v>933</v>
      </c>
      <c r="J1019" s="286">
        <v>2019</v>
      </c>
      <c r="K1019" s="72" t="s">
        <v>155</v>
      </c>
      <c r="L1019" s="73">
        <v>20</v>
      </c>
      <c r="M1019" s="74" t="s">
        <v>140</v>
      </c>
      <c r="N1019" s="75"/>
      <c r="O1019" s="76"/>
      <c r="P1019" s="77" t="s">
        <v>141</v>
      </c>
      <c r="Q1019" s="78">
        <f>IF(P1019="U",R1019/1.2,R1019)</f>
        <v>28.333333333333336</v>
      </c>
      <c r="R1019" s="79">
        <v>34</v>
      </c>
      <c r="S1019" s="80"/>
      <c r="T1019" s="81"/>
      <c r="U1019" s="82">
        <f>T1019*Q1019</f>
        <v>0</v>
      </c>
      <c r="V1019" s="83">
        <f>T1019*R1019</f>
        <v>0</v>
      </c>
      <c r="W1019" s="58"/>
      <c r="X1019" s="84"/>
      <c r="Y1019" s="85"/>
      <c r="Z1019" s="86"/>
      <c r="AA1019" s="87"/>
    </row>
    <row r="1020" spans="1:27" ht="15.75" customHeight="1">
      <c r="A1020" s="63" t="s">
        <v>131</v>
      </c>
      <c r="B1020" s="64" t="s">
        <v>132</v>
      </c>
      <c r="C1020" s="65" t="s">
        <v>133</v>
      </c>
      <c r="D1020" s="66" t="s">
        <v>277</v>
      </c>
      <c r="E1020" s="67" t="s">
        <v>278</v>
      </c>
      <c r="F1020" s="68"/>
      <c r="G1020" s="69" t="s">
        <v>928</v>
      </c>
      <c r="H1020" s="70" t="s">
        <v>343</v>
      </c>
      <c r="I1020" s="67" t="s">
        <v>281</v>
      </c>
      <c r="J1020" s="286">
        <v>2023</v>
      </c>
      <c r="K1020" s="72" t="s">
        <v>155</v>
      </c>
      <c r="L1020" s="73">
        <v>15</v>
      </c>
      <c r="M1020" s="74" t="s">
        <v>140</v>
      </c>
      <c r="N1020" s="75"/>
      <c r="O1020" s="76"/>
      <c r="P1020" s="77" t="s">
        <v>141</v>
      </c>
      <c r="Q1020" s="78">
        <f>IF(P1020="U",R1020/1.2,R1020)</f>
        <v>28.333333333333336</v>
      </c>
      <c r="R1020" s="79">
        <v>34</v>
      </c>
      <c r="S1020" s="80"/>
      <c r="T1020" s="81"/>
      <c r="U1020" s="82">
        <f>T1020*Q1020</f>
        <v>0</v>
      </c>
      <c r="V1020" s="83">
        <f>T1020*R1020</f>
        <v>0</v>
      </c>
      <c r="W1020" s="58"/>
      <c r="X1020" s="84"/>
      <c r="Y1020" s="85"/>
      <c r="Z1020" s="86"/>
      <c r="AA1020" s="87"/>
    </row>
    <row r="1021" spans="1:27" ht="15.75" customHeight="1">
      <c r="A1021" s="63" t="s">
        <v>131</v>
      </c>
      <c r="B1021" s="64" t="s">
        <v>472</v>
      </c>
      <c r="C1021" s="65" t="s">
        <v>133</v>
      </c>
      <c r="D1021" s="66" t="s">
        <v>277</v>
      </c>
      <c r="E1021" s="67" t="s">
        <v>278</v>
      </c>
      <c r="F1021" s="68"/>
      <c r="G1021" s="69" t="s">
        <v>928</v>
      </c>
      <c r="H1021" s="70" t="s">
        <v>931</v>
      </c>
      <c r="I1021" s="67" t="s">
        <v>281</v>
      </c>
      <c r="J1021" s="286">
        <v>2022</v>
      </c>
      <c r="K1021" s="72" t="s">
        <v>155</v>
      </c>
      <c r="L1021" s="73">
        <v>15</v>
      </c>
      <c r="M1021" s="74" t="s">
        <v>140</v>
      </c>
      <c r="N1021" s="75"/>
      <c r="O1021" s="76"/>
      <c r="P1021" s="77" t="s">
        <v>141</v>
      </c>
      <c r="Q1021" s="78">
        <f>IF(P1021="U",R1021/1.2,R1021)</f>
        <v>58.333333333333336</v>
      </c>
      <c r="R1021" s="79">
        <v>70</v>
      </c>
      <c r="S1021" s="80"/>
      <c r="T1021" s="81"/>
      <c r="U1021" s="82">
        <f>T1021*Q1021</f>
        <v>0</v>
      </c>
      <c r="V1021" s="83">
        <f>T1021*R1021</f>
        <v>0</v>
      </c>
      <c r="W1021" s="58"/>
      <c r="X1021" s="84"/>
      <c r="Y1021" s="85"/>
      <c r="Z1021" s="86"/>
      <c r="AA1021" s="87"/>
    </row>
    <row r="1022" spans="1:27" ht="15.75" customHeight="1">
      <c r="A1022" s="63" t="s">
        <v>131</v>
      </c>
      <c r="B1022" s="64" t="s">
        <v>132</v>
      </c>
      <c r="C1022" s="65" t="s">
        <v>133</v>
      </c>
      <c r="D1022" s="66" t="s">
        <v>277</v>
      </c>
      <c r="E1022" s="67" t="s">
        <v>278</v>
      </c>
      <c r="F1022" s="68"/>
      <c r="G1022" s="69" t="s">
        <v>693</v>
      </c>
      <c r="H1022" s="70" t="s">
        <v>344</v>
      </c>
      <c r="I1022" s="67" t="s">
        <v>281</v>
      </c>
      <c r="J1022" s="286">
        <v>1982</v>
      </c>
      <c r="K1022" s="72" t="s">
        <v>155</v>
      </c>
      <c r="L1022" s="73">
        <v>1</v>
      </c>
      <c r="M1022" s="74" t="s">
        <v>497</v>
      </c>
      <c r="N1022" s="75" t="s">
        <v>563</v>
      </c>
      <c r="O1022" s="76"/>
      <c r="P1022" s="77" t="s">
        <v>148</v>
      </c>
      <c r="Q1022" s="78">
        <f>IF(P1022="U",R1022/1.2,R1022)</f>
        <v>300</v>
      </c>
      <c r="R1022" s="79">
        <v>300</v>
      </c>
      <c r="S1022" s="80"/>
      <c r="T1022" s="81"/>
      <c r="U1022" s="82">
        <f>T1022*Q1022</f>
        <v>0</v>
      </c>
      <c r="V1022" s="83">
        <f>T1022*R1022</f>
        <v>0</v>
      </c>
      <c r="W1022" s="58"/>
      <c r="X1022" s="84"/>
      <c r="Y1022" s="85"/>
      <c r="Z1022" s="86"/>
      <c r="AA1022" s="87"/>
    </row>
    <row r="1023" spans="1:27" ht="15.75" customHeight="1">
      <c r="A1023" s="63" t="s">
        <v>131</v>
      </c>
      <c r="B1023" s="64" t="s">
        <v>132</v>
      </c>
      <c r="C1023" s="65" t="s">
        <v>133</v>
      </c>
      <c r="D1023" s="66" t="s">
        <v>277</v>
      </c>
      <c r="E1023" s="67" t="s">
        <v>278</v>
      </c>
      <c r="F1023" s="68"/>
      <c r="G1023" s="69" t="s">
        <v>693</v>
      </c>
      <c r="H1023" s="70" t="s">
        <v>344</v>
      </c>
      <c r="I1023" s="67" t="s">
        <v>281</v>
      </c>
      <c r="J1023" s="286">
        <v>1982</v>
      </c>
      <c r="K1023" s="72" t="s">
        <v>155</v>
      </c>
      <c r="L1023" s="73">
        <v>1</v>
      </c>
      <c r="M1023" s="74" t="s">
        <v>497</v>
      </c>
      <c r="N1023" s="75" t="s">
        <v>563</v>
      </c>
      <c r="O1023" s="76"/>
      <c r="P1023" s="77" t="s">
        <v>148</v>
      </c>
      <c r="Q1023" s="78">
        <f>IF(P1023="U",R1023/1.2,R1023)</f>
        <v>300</v>
      </c>
      <c r="R1023" s="79">
        <v>300</v>
      </c>
      <c r="S1023" s="80"/>
      <c r="T1023" s="81"/>
      <c r="U1023" s="82">
        <f>T1023*Q1023</f>
        <v>0</v>
      </c>
      <c r="V1023" s="83">
        <f>T1023*R1023</f>
        <v>0</v>
      </c>
      <c r="W1023" s="58"/>
      <c r="X1023" s="84"/>
      <c r="Y1023" s="85"/>
      <c r="Z1023" s="86"/>
      <c r="AA1023" s="87"/>
    </row>
    <row r="1024" spans="1:27" ht="15.75" customHeight="1">
      <c r="A1024" s="63" t="s">
        <v>131</v>
      </c>
      <c r="B1024" s="64" t="s">
        <v>132</v>
      </c>
      <c r="C1024" s="65" t="s">
        <v>133</v>
      </c>
      <c r="D1024" s="66" t="s">
        <v>277</v>
      </c>
      <c r="E1024" s="67" t="s">
        <v>278</v>
      </c>
      <c r="F1024" s="68"/>
      <c r="G1024" s="69" t="s">
        <v>693</v>
      </c>
      <c r="H1024" s="70" t="s">
        <v>344</v>
      </c>
      <c r="I1024" s="67" t="s">
        <v>281</v>
      </c>
      <c r="J1024" s="286">
        <v>2013</v>
      </c>
      <c r="K1024" s="72" t="s">
        <v>155</v>
      </c>
      <c r="L1024" s="73">
        <v>1</v>
      </c>
      <c r="M1024" s="74" t="s">
        <v>140</v>
      </c>
      <c r="N1024" s="75"/>
      <c r="O1024" s="76"/>
      <c r="P1024" s="77" t="s">
        <v>148</v>
      </c>
      <c r="Q1024" s="78">
        <f>IF(P1024="U",R1024/1.2,R1024)</f>
        <v>230</v>
      </c>
      <c r="R1024" s="79">
        <v>230</v>
      </c>
      <c r="S1024" s="80"/>
      <c r="T1024" s="81"/>
      <c r="U1024" s="82">
        <f>T1024*Q1024</f>
        <v>0</v>
      </c>
      <c r="V1024" s="83">
        <f>T1024*R1024</f>
        <v>0</v>
      </c>
      <c r="W1024" s="58"/>
      <c r="X1024" s="84"/>
      <c r="Y1024" s="85"/>
      <c r="Z1024" s="86"/>
      <c r="AA1024" s="87"/>
    </row>
    <row r="1025" spans="1:27" ht="15.75" customHeight="1">
      <c r="A1025" s="63" t="s">
        <v>131</v>
      </c>
      <c r="B1025" s="64" t="s">
        <v>132</v>
      </c>
      <c r="C1025" s="65" t="s">
        <v>133</v>
      </c>
      <c r="D1025" s="66" t="s">
        <v>277</v>
      </c>
      <c r="E1025" s="67" t="s">
        <v>278</v>
      </c>
      <c r="F1025" s="68"/>
      <c r="G1025" s="69" t="s">
        <v>693</v>
      </c>
      <c r="H1025" s="70" t="s">
        <v>344</v>
      </c>
      <c r="I1025" s="67" t="s">
        <v>281</v>
      </c>
      <c r="J1025" s="286">
        <v>2016</v>
      </c>
      <c r="K1025" s="72" t="s">
        <v>155</v>
      </c>
      <c r="L1025" s="73">
        <v>2</v>
      </c>
      <c r="M1025" s="74" t="s">
        <v>140</v>
      </c>
      <c r="N1025" s="75"/>
      <c r="O1025" s="76"/>
      <c r="P1025" s="77" t="s">
        <v>141</v>
      </c>
      <c r="Q1025" s="78">
        <f>IF(P1025="U",R1025/1.2,R1025)</f>
        <v>200</v>
      </c>
      <c r="R1025" s="79">
        <v>240</v>
      </c>
      <c r="S1025" s="80"/>
      <c r="T1025" s="81"/>
      <c r="U1025" s="82">
        <f>T1025*Q1025</f>
        <v>0</v>
      </c>
      <c r="V1025" s="83">
        <f>T1025*R1025</f>
        <v>0</v>
      </c>
      <c r="W1025" s="58"/>
      <c r="X1025" s="84"/>
      <c r="Y1025" s="85"/>
      <c r="Z1025" s="86"/>
      <c r="AA1025" s="87"/>
    </row>
    <row r="1026" spans="1:27" ht="15.75" customHeight="1">
      <c r="A1026" s="63" t="s">
        <v>131</v>
      </c>
      <c r="B1026" s="64" t="s">
        <v>132</v>
      </c>
      <c r="C1026" s="65" t="s">
        <v>133</v>
      </c>
      <c r="D1026" s="66" t="s">
        <v>277</v>
      </c>
      <c r="E1026" s="67" t="s">
        <v>278</v>
      </c>
      <c r="F1026" s="68"/>
      <c r="G1026" s="69" t="s">
        <v>693</v>
      </c>
      <c r="H1026" s="70" t="s">
        <v>344</v>
      </c>
      <c r="I1026" s="67" t="s">
        <v>281</v>
      </c>
      <c r="J1026" s="286">
        <v>2018</v>
      </c>
      <c r="K1026" s="72" t="s">
        <v>155</v>
      </c>
      <c r="L1026" s="73">
        <v>1</v>
      </c>
      <c r="M1026" s="74" t="s">
        <v>140</v>
      </c>
      <c r="N1026" s="75"/>
      <c r="O1026" s="76"/>
      <c r="P1026" s="77" t="s">
        <v>141</v>
      </c>
      <c r="Q1026" s="78">
        <f>IF(P1026="U",R1026/1.2,R1026)</f>
        <v>183.33333333333334</v>
      </c>
      <c r="R1026" s="79">
        <v>220</v>
      </c>
      <c r="S1026" s="80"/>
      <c r="T1026" s="81"/>
      <c r="U1026" s="82">
        <f>T1026*Q1026</f>
        <v>0</v>
      </c>
      <c r="V1026" s="83">
        <f>T1026*R1026</f>
        <v>0</v>
      </c>
      <c r="W1026" s="58"/>
      <c r="X1026" s="84"/>
      <c r="Y1026" s="85"/>
      <c r="Z1026" s="86"/>
      <c r="AA1026" s="87"/>
    </row>
    <row r="1027" spans="1:27" ht="15.75" customHeight="1">
      <c r="A1027" s="63" t="s">
        <v>131</v>
      </c>
      <c r="B1027" s="64" t="s">
        <v>132</v>
      </c>
      <c r="C1027" s="65" t="s">
        <v>133</v>
      </c>
      <c r="D1027" s="66" t="s">
        <v>277</v>
      </c>
      <c r="E1027" s="67" t="s">
        <v>278</v>
      </c>
      <c r="F1027" s="68"/>
      <c r="G1027" s="69" t="s">
        <v>693</v>
      </c>
      <c r="H1027" s="70" t="s">
        <v>1654</v>
      </c>
      <c r="I1027" s="67" t="s">
        <v>463</v>
      </c>
      <c r="J1027" s="286">
        <v>1983</v>
      </c>
      <c r="K1027" s="72" t="s">
        <v>155</v>
      </c>
      <c r="L1027" s="73">
        <v>1</v>
      </c>
      <c r="M1027" s="74" t="s">
        <v>140</v>
      </c>
      <c r="N1027" s="75"/>
      <c r="O1027" s="76"/>
      <c r="P1027" s="77" t="s">
        <v>148</v>
      </c>
      <c r="Q1027" s="78">
        <f>IF(P1027="U",R1027/1.2,R1027)</f>
        <v>350</v>
      </c>
      <c r="R1027" s="79">
        <v>350</v>
      </c>
      <c r="S1027" s="80"/>
      <c r="T1027" s="81"/>
      <c r="U1027" s="82">
        <f>T1027*Q1027</f>
        <v>0</v>
      </c>
      <c r="V1027" s="83">
        <f>T1027*R1027</f>
        <v>0</v>
      </c>
      <c r="W1027" s="58"/>
      <c r="X1027" s="84"/>
      <c r="Y1027" s="85"/>
      <c r="Z1027" s="86"/>
      <c r="AA1027" s="87"/>
    </row>
    <row r="1028" spans="1:27" ht="15.75" customHeight="1">
      <c r="A1028" s="63" t="s">
        <v>131</v>
      </c>
      <c r="B1028" s="64" t="s">
        <v>132</v>
      </c>
      <c r="C1028" s="65" t="s">
        <v>133</v>
      </c>
      <c r="D1028" s="66" t="s">
        <v>277</v>
      </c>
      <c r="E1028" s="67" t="s">
        <v>278</v>
      </c>
      <c r="F1028" s="68"/>
      <c r="G1028" s="69" t="s">
        <v>693</v>
      </c>
      <c r="H1028" s="70" t="s">
        <v>1654</v>
      </c>
      <c r="I1028" s="67" t="s">
        <v>463</v>
      </c>
      <c r="J1028" s="286">
        <v>1986</v>
      </c>
      <c r="K1028" s="72" t="s">
        <v>155</v>
      </c>
      <c r="L1028" s="73">
        <v>1</v>
      </c>
      <c r="M1028" s="74" t="s">
        <v>140</v>
      </c>
      <c r="N1028" s="75"/>
      <c r="O1028" s="76"/>
      <c r="P1028" s="77" t="s">
        <v>148</v>
      </c>
      <c r="Q1028" s="78">
        <f>IF(P1028="U",R1028/1.2,R1028)</f>
        <v>350</v>
      </c>
      <c r="R1028" s="79">
        <v>350</v>
      </c>
      <c r="S1028" s="80"/>
      <c r="T1028" s="81"/>
      <c r="U1028" s="82">
        <f>T1028*Q1028</f>
        <v>0</v>
      </c>
      <c r="V1028" s="83">
        <f>T1028*R1028</f>
        <v>0</v>
      </c>
      <c r="W1028" s="58"/>
      <c r="X1028" s="84"/>
      <c r="Y1028" s="85"/>
      <c r="Z1028" s="86"/>
      <c r="AA1028" s="87"/>
    </row>
    <row r="1029" spans="1:27" ht="15.75" customHeight="1">
      <c r="A1029" s="63" t="s">
        <v>131</v>
      </c>
      <c r="B1029" s="64" t="s">
        <v>177</v>
      </c>
      <c r="C1029" s="65" t="s">
        <v>133</v>
      </c>
      <c r="D1029" s="66" t="s">
        <v>277</v>
      </c>
      <c r="E1029" s="67" t="s">
        <v>278</v>
      </c>
      <c r="F1029" s="68"/>
      <c r="G1029" s="69" t="s">
        <v>693</v>
      </c>
      <c r="H1029" s="70" t="s">
        <v>1105</v>
      </c>
      <c r="I1029" s="67" t="s">
        <v>396</v>
      </c>
      <c r="J1029" s="286">
        <v>2011</v>
      </c>
      <c r="K1029" s="72" t="s">
        <v>155</v>
      </c>
      <c r="L1029" s="73">
        <v>1</v>
      </c>
      <c r="M1029" s="74" t="s">
        <v>140</v>
      </c>
      <c r="N1029" s="75"/>
      <c r="O1029" s="76"/>
      <c r="P1029" s="77" t="s">
        <v>148</v>
      </c>
      <c r="Q1029" s="78">
        <f>IF(P1029="U",R1029/1.2,R1029)</f>
        <v>110</v>
      </c>
      <c r="R1029" s="79">
        <v>110</v>
      </c>
      <c r="S1029" s="80"/>
      <c r="T1029" s="81"/>
      <c r="U1029" s="82">
        <f>T1029*Q1029</f>
        <v>0</v>
      </c>
      <c r="V1029" s="83">
        <f>T1029*R1029</f>
        <v>0</v>
      </c>
      <c r="W1029" s="58"/>
      <c r="X1029" s="84"/>
      <c r="Y1029" s="85"/>
      <c r="Z1029" s="86"/>
      <c r="AA1029" s="87"/>
    </row>
    <row r="1030" spans="1:27" ht="15.75" customHeight="1">
      <c r="A1030" s="63" t="s">
        <v>131</v>
      </c>
      <c r="B1030" s="64" t="s">
        <v>177</v>
      </c>
      <c r="C1030" s="65" t="s">
        <v>133</v>
      </c>
      <c r="D1030" s="66" t="s">
        <v>277</v>
      </c>
      <c r="E1030" s="67" t="s">
        <v>278</v>
      </c>
      <c r="F1030" s="68"/>
      <c r="G1030" s="69" t="s">
        <v>693</v>
      </c>
      <c r="H1030" s="70" t="s">
        <v>1653</v>
      </c>
      <c r="I1030" s="67" t="s">
        <v>396</v>
      </c>
      <c r="J1030" s="286">
        <v>2007</v>
      </c>
      <c r="K1030" s="72" t="s">
        <v>139</v>
      </c>
      <c r="L1030" s="73">
        <v>1</v>
      </c>
      <c r="M1030" s="74" t="s">
        <v>147</v>
      </c>
      <c r="N1030" s="75"/>
      <c r="O1030" s="76"/>
      <c r="P1030" s="77" t="s">
        <v>148</v>
      </c>
      <c r="Q1030" s="78">
        <f>IF(P1030="U",R1030/1.2,R1030)</f>
        <v>80</v>
      </c>
      <c r="R1030" s="79">
        <v>80</v>
      </c>
      <c r="S1030" s="80"/>
      <c r="T1030" s="81"/>
      <c r="U1030" s="82">
        <f>T1030*Q1030</f>
        <v>0</v>
      </c>
      <c r="V1030" s="83">
        <f>T1030*R1030</f>
        <v>0</v>
      </c>
      <c r="W1030" s="58"/>
      <c r="X1030" s="84"/>
      <c r="Y1030" s="85"/>
      <c r="Z1030" s="86"/>
      <c r="AA1030" s="87"/>
    </row>
    <row r="1031" spans="1:27" ht="15.75" customHeight="1">
      <c r="A1031" s="63" t="s">
        <v>131</v>
      </c>
      <c r="B1031" s="64" t="s">
        <v>132</v>
      </c>
      <c r="C1031" s="65" t="s">
        <v>133</v>
      </c>
      <c r="D1031" s="66" t="s">
        <v>277</v>
      </c>
      <c r="E1031" s="67" t="s">
        <v>278</v>
      </c>
      <c r="F1031" s="68"/>
      <c r="G1031" s="69" t="s">
        <v>282</v>
      </c>
      <c r="H1031" s="70" t="s">
        <v>284</v>
      </c>
      <c r="I1031" s="67" t="s">
        <v>281</v>
      </c>
      <c r="J1031" s="286">
        <v>2012</v>
      </c>
      <c r="K1031" s="72" t="s">
        <v>155</v>
      </c>
      <c r="L1031" s="73">
        <v>1</v>
      </c>
      <c r="M1031" s="74" t="s">
        <v>147</v>
      </c>
      <c r="N1031" s="75"/>
      <c r="O1031" s="76"/>
      <c r="P1031" s="97" t="s">
        <v>148</v>
      </c>
      <c r="Q1031" s="78">
        <f>IF(P1031="U",R1031/1.2,R1031)</f>
        <v>100</v>
      </c>
      <c r="R1031" s="79">
        <v>100</v>
      </c>
      <c r="S1031" s="80"/>
      <c r="T1031" s="81"/>
      <c r="U1031" s="82">
        <f>T1031*Q1031</f>
        <v>0</v>
      </c>
      <c r="V1031" s="83">
        <f>T1031*R1031</f>
        <v>0</v>
      </c>
      <c r="W1031" s="58"/>
      <c r="X1031" s="84"/>
      <c r="Y1031" s="85"/>
      <c r="Z1031" s="86"/>
      <c r="AA1031" s="87"/>
    </row>
    <row r="1032" spans="1:27" ht="15.75" customHeight="1">
      <c r="A1032" s="63" t="s">
        <v>131</v>
      </c>
      <c r="B1032" s="64" t="s">
        <v>132</v>
      </c>
      <c r="C1032" s="65" t="s">
        <v>133</v>
      </c>
      <c r="D1032" s="66" t="s">
        <v>277</v>
      </c>
      <c r="E1032" s="67" t="s">
        <v>278</v>
      </c>
      <c r="F1032" s="68"/>
      <c r="G1032" s="69" t="s">
        <v>282</v>
      </c>
      <c r="H1032" s="70" t="s">
        <v>283</v>
      </c>
      <c r="I1032" s="67" t="s">
        <v>281</v>
      </c>
      <c r="J1032" s="286">
        <v>2015</v>
      </c>
      <c r="K1032" s="72" t="s">
        <v>155</v>
      </c>
      <c r="L1032" s="73">
        <v>2</v>
      </c>
      <c r="M1032" s="74" t="s">
        <v>147</v>
      </c>
      <c r="N1032" s="75"/>
      <c r="O1032" s="76"/>
      <c r="P1032" s="77" t="s">
        <v>148</v>
      </c>
      <c r="Q1032" s="78">
        <f>IF(P1032="U",R1032/1.2,R1032)</f>
        <v>80</v>
      </c>
      <c r="R1032" s="79">
        <v>80</v>
      </c>
      <c r="S1032" s="80"/>
      <c r="T1032" s="81"/>
      <c r="U1032" s="82">
        <f>T1032*Q1032</f>
        <v>0</v>
      </c>
      <c r="V1032" s="83">
        <f>T1032*R1032</f>
        <v>0</v>
      </c>
      <c r="W1032" s="58"/>
      <c r="X1032" s="84"/>
      <c r="Y1032" s="85"/>
      <c r="Z1032" s="86"/>
      <c r="AA1032" s="87"/>
    </row>
    <row r="1033" spans="1:27" ht="15.75" customHeight="1">
      <c r="A1033" s="63" t="s">
        <v>131</v>
      </c>
      <c r="B1033" s="64" t="s">
        <v>177</v>
      </c>
      <c r="C1033" s="65" t="s">
        <v>133</v>
      </c>
      <c r="D1033" s="66" t="s">
        <v>277</v>
      </c>
      <c r="E1033" s="67" t="s">
        <v>278</v>
      </c>
      <c r="F1033" s="68"/>
      <c r="G1033" s="69" t="s">
        <v>694</v>
      </c>
      <c r="H1033" s="70" t="s">
        <v>342</v>
      </c>
      <c r="I1033" s="67" t="s">
        <v>316</v>
      </c>
      <c r="J1033" s="286">
        <v>2020</v>
      </c>
      <c r="K1033" s="72" t="s">
        <v>146</v>
      </c>
      <c r="L1033" s="73">
        <v>1</v>
      </c>
      <c r="M1033" s="74" t="s">
        <v>140</v>
      </c>
      <c r="N1033" s="75"/>
      <c r="O1033" s="76"/>
      <c r="P1033" s="77" t="s">
        <v>141</v>
      </c>
      <c r="Q1033" s="78">
        <f>IF(P1033="U",R1033/1.2,R1033)</f>
        <v>133.33333333333334</v>
      </c>
      <c r="R1033" s="79">
        <v>160</v>
      </c>
      <c r="S1033" s="80"/>
      <c r="T1033" s="81"/>
      <c r="U1033" s="82">
        <f>T1033*Q1033</f>
        <v>0</v>
      </c>
      <c r="V1033" s="83">
        <f>T1033*R1033</f>
        <v>0</v>
      </c>
      <c r="W1033" s="58"/>
      <c r="X1033" s="84"/>
      <c r="Y1033" s="85"/>
      <c r="Z1033" s="86"/>
      <c r="AA1033" s="87"/>
    </row>
    <row r="1034" spans="1:27" ht="15.75" customHeight="1">
      <c r="A1034" s="63" t="s">
        <v>131</v>
      </c>
      <c r="B1034" s="64" t="s">
        <v>132</v>
      </c>
      <c r="C1034" s="65" t="s">
        <v>133</v>
      </c>
      <c r="D1034" s="66" t="s">
        <v>277</v>
      </c>
      <c r="E1034" s="67" t="s">
        <v>278</v>
      </c>
      <c r="F1034" s="68"/>
      <c r="G1034" s="69" t="s">
        <v>694</v>
      </c>
      <c r="H1034" s="70" t="s">
        <v>703</v>
      </c>
      <c r="I1034" s="67" t="s">
        <v>316</v>
      </c>
      <c r="J1034" s="286">
        <v>2021</v>
      </c>
      <c r="K1034" s="72" t="s">
        <v>146</v>
      </c>
      <c r="L1034" s="73">
        <v>2</v>
      </c>
      <c r="M1034" s="74" t="s">
        <v>140</v>
      </c>
      <c r="N1034" s="75"/>
      <c r="O1034" s="76"/>
      <c r="P1034" s="97" t="s">
        <v>141</v>
      </c>
      <c r="Q1034" s="78">
        <f>IF(P1034="U",R1034/1.2,R1034)</f>
        <v>133.33333333333334</v>
      </c>
      <c r="R1034" s="79">
        <v>160</v>
      </c>
      <c r="S1034" s="80"/>
      <c r="T1034" s="81"/>
      <c r="U1034" s="82">
        <f>T1034*Q1034</f>
        <v>0</v>
      </c>
      <c r="V1034" s="83">
        <f>T1034*R1034</f>
        <v>0</v>
      </c>
      <c r="W1034" s="58"/>
      <c r="X1034" s="84"/>
      <c r="Y1034" s="85"/>
      <c r="Z1034" s="86"/>
      <c r="AA1034" s="87"/>
    </row>
    <row r="1035" spans="1:27" ht="15.75" customHeight="1">
      <c r="A1035" s="63" t="s">
        <v>131</v>
      </c>
      <c r="B1035" s="64" t="s">
        <v>132</v>
      </c>
      <c r="C1035" s="65" t="s">
        <v>133</v>
      </c>
      <c r="D1035" s="66" t="s">
        <v>277</v>
      </c>
      <c r="E1035" s="67" t="s">
        <v>278</v>
      </c>
      <c r="F1035" s="68"/>
      <c r="G1035" s="69" t="s">
        <v>1680</v>
      </c>
      <c r="H1035" s="70" t="s">
        <v>1681</v>
      </c>
      <c r="I1035" s="67" t="s">
        <v>281</v>
      </c>
      <c r="J1035" s="286">
        <v>2017</v>
      </c>
      <c r="K1035" s="72" t="s">
        <v>155</v>
      </c>
      <c r="L1035" s="73">
        <v>2</v>
      </c>
      <c r="M1035" s="74" t="s">
        <v>140</v>
      </c>
      <c r="N1035" s="75"/>
      <c r="O1035" s="76"/>
      <c r="P1035" s="77" t="s">
        <v>148</v>
      </c>
      <c r="Q1035" s="78">
        <f>IF(P1035="U",R1035/1.2,R1035)</f>
        <v>150</v>
      </c>
      <c r="R1035" s="79">
        <v>150</v>
      </c>
      <c r="S1035" s="80"/>
      <c r="T1035" s="81"/>
      <c r="U1035" s="82">
        <f>T1035*Q1035</f>
        <v>0</v>
      </c>
      <c r="V1035" s="83">
        <f>T1035*R1035</f>
        <v>0</v>
      </c>
      <c r="W1035" s="58"/>
      <c r="X1035" s="84"/>
      <c r="Y1035" s="85"/>
      <c r="Z1035" s="86"/>
      <c r="AA1035" s="87"/>
    </row>
    <row r="1036" spans="1:27" ht="15.75" customHeight="1">
      <c r="A1036" s="63" t="s">
        <v>131</v>
      </c>
      <c r="B1036" s="64" t="s">
        <v>132</v>
      </c>
      <c r="C1036" s="65" t="s">
        <v>133</v>
      </c>
      <c r="D1036" s="66" t="s">
        <v>277</v>
      </c>
      <c r="E1036" s="67" t="s">
        <v>278</v>
      </c>
      <c r="F1036" s="68"/>
      <c r="G1036" s="69" t="s">
        <v>1680</v>
      </c>
      <c r="H1036" s="70" t="s">
        <v>1682</v>
      </c>
      <c r="I1036" s="67" t="s">
        <v>281</v>
      </c>
      <c r="J1036" s="286">
        <v>2017</v>
      </c>
      <c r="K1036" s="72" t="s">
        <v>155</v>
      </c>
      <c r="L1036" s="73">
        <v>1</v>
      </c>
      <c r="M1036" s="74" t="s">
        <v>140</v>
      </c>
      <c r="N1036" s="75"/>
      <c r="O1036" s="76"/>
      <c r="P1036" s="77" t="s">
        <v>148</v>
      </c>
      <c r="Q1036" s="78">
        <f>IF(P1036="U",R1036/1.2,R1036)</f>
        <v>170</v>
      </c>
      <c r="R1036" s="79">
        <v>170</v>
      </c>
      <c r="S1036" s="80"/>
      <c r="T1036" s="81"/>
      <c r="U1036" s="82">
        <f>T1036*Q1036</f>
        <v>0</v>
      </c>
      <c r="V1036" s="83">
        <f>T1036*R1036</f>
        <v>0</v>
      </c>
      <c r="W1036" s="58"/>
      <c r="X1036" s="84"/>
      <c r="Y1036" s="85"/>
      <c r="Z1036" s="86"/>
      <c r="AA1036" s="87"/>
    </row>
    <row r="1037" spans="1:27" ht="15.75" customHeight="1">
      <c r="A1037" s="63" t="s">
        <v>131</v>
      </c>
      <c r="B1037" s="64" t="s">
        <v>132</v>
      </c>
      <c r="C1037" s="65" t="s">
        <v>133</v>
      </c>
      <c r="D1037" s="66" t="s">
        <v>277</v>
      </c>
      <c r="E1037" s="67" t="s">
        <v>278</v>
      </c>
      <c r="F1037" s="68"/>
      <c r="G1037" s="69" t="s">
        <v>659</v>
      </c>
      <c r="H1037" s="70" t="s">
        <v>660</v>
      </c>
      <c r="I1037" s="67" t="s">
        <v>281</v>
      </c>
      <c r="J1037" s="286">
        <v>2003</v>
      </c>
      <c r="K1037" s="72" t="s">
        <v>155</v>
      </c>
      <c r="L1037" s="73">
        <v>2</v>
      </c>
      <c r="M1037" s="74" t="s">
        <v>140</v>
      </c>
      <c r="N1037" s="75"/>
      <c r="O1037" s="76" t="s">
        <v>661</v>
      </c>
      <c r="P1037" s="97" t="s">
        <v>148</v>
      </c>
      <c r="Q1037" s="78">
        <f>IF(P1037="U",R1037/1.2,R1037)</f>
        <v>240</v>
      </c>
      <c r="R1037" s="79">
        <v>240</v>
      </c>
      <c r="S1037" s="80"/>
      <c r="T1037" s="81"/>
      <c r="U1037" s="82">
        <f>T1037*Q1037</f>
        <v>0</v>
      </c>
      <c r="V1037" s="83">
        <f>T1037*R1037</f>
        <v>0</v>
      </c>
      <c r="W1037" s="58"/>
      <c r="X1037" s="84"/>
      <c r="Y1037" s="85"/>
      <c r="Z1037" s="86"/>
      <c r="AA1037" s="87"/>
    </row>
    <row r="1038" spans="1:27" ht="15.75" customHeight="1">
      <c r="A1038" s="63" t="s">
        <v>131</v>
      </c>
      <c r="B1038" s="64" t="s">
        <v>132</v>
      </c>
      <c r="C1038" s="65" t="s">
        <v>133</v>
      </c>
      <c r="D1038" s="66" t="s">
        <v>277</v>
      </c>
      <c r="E1038" s="67" t="s">
        <v>278</v>
      </c>
      <c r="F1038" s="68"/>
      <c r="G1038" s="69" t="s">
        <v>659</v>
      </c>
      <c r="H1038" s="70" t="s">
        <v>660</v>
      </c>
      <c r="I1038" s="67" t="s">
        <v>281</v>
      </c>
      <c r="J1038" s="286">
        <v>2003</v>
      </c>
      <c r="K1038" s="72" t="s">
        <v>155</v>
      </c>
      <c r="L1038" s="73">
        <v>1</v>
      </c>
      <c r="M1038" s="74" t="s">
        <v>140</v>
      </c>
      <c r="N1038" s="75"/>
      <c r="O1038" s="76" t="s">
        <v>661</v>
      </c>
      <c r="P1038" s="77" t="s">
        <v>148</v>
      </c>
      <c r="Q1038" s="78">
        <f>IF(P1038="U",R1038/1.2,R1038)</f>
        <v>240</v>
      </c>
      <c r="R1038" s="79">
        <v>240</v>
      </c>
      <c r="S1038" s="80"/>
      <c r="T1038" s="81"/>
      <c r="U1038" s="82">
        <f>T1038*Q1038</f>
        <v>0</v>
      </c>
      <c r="V1038" s="83">
        <f>T1038*R1038</f>
        <v>0</v>
      </c>
      <c r="W1038" s="58"/>
      <c r="X1038" s="84"/>
      <c r="Y1038" s="85"/>
      <c r="Z1038" s="86"/>
      <c r="AA1038" s="87"/>
    </row>
    <row r="1039" spans="1:27" ht="15.75" customHeight="1">
      <c r="A1039" s="63" t="s">
        <v>131</v>
      </c>
      <c r="B1039" s="64" t="s">
        <v>132</v>
      </c>
      <c r="C1039" s="65" t="s">
        <v>133</v>
      </c>
      <c r="D1039" s="66" t="s">
        <v>277</v>
      </c>
      <c r="E1039" s="67" t="s">
        <v>278</v>
      </c>
      <c r="F1039" s="68"/>
      <c r="G1039" s="69" t="s">
        <v>659</v>
      </c>
      <c r="H1039" s="70" t="s">
        <v>660</v>
      </c>
      <c r="I1039" s="67" t="s">
        <v>281</v>
      </c>
      <c r="J1039" s="286">
        <v>2005</v>
      </c>
      <c r="K1039" s="72" t="s">
        <v>155</v>
      </c>
      <c r="L1039" s="73">
        <v>4</v>
      </c>
      <c r="M1039" s="74" t="s">
        <v>140</v>
      </c>
      <c r="N1039" s="75"/>
      <c r="O1039" s="76"/>
      <c r="P1039" s="97" t="s">
        <v>148</v>
      </c>
      <c r="Q1039" s="78">
        <f>IF(P1039="U",R1039/1.2,R1039)</f>
        <v>230</v>
      </c>
      <c r="R1039" s="79">
        <v>230</v>
      </c>
      <c r="S1039" s="80"/>
      <c r="T1039" s="81"/>
      <c r="U1039" s="82">
        <f>T1039*Q1039</f>
        <v>0</v>
      </c>
      <c r="V1039" s="83">
        <f>T1039*R1039</f>
        <v>0</v>
      </c>
      <c r="W1039" s="58"/>
      <c r="X1039" s="84"/>
      <c r="Y1039" s="85"/>
      <c r="Z1039" s="86"/>
      <c r="AA1039" s="87"/>
    </row>
    <row r="1040" spans="1:27" ht="15.75" customHeight="1">
      <c r="A1040" s="63" t="s">
        <v>131</v>
      </c>
      <c r="B1040" s="64" t="s">
        <v>132</v>
      </c>
      <c r="C1040" s="65" t="s">
        <v>133</v>
      </c>
      <c r="D1040" s="66" t="s">
        <v>277</v>
      </c>
      <c r="E1040" s="67" t="s">
        <v>278</v>
      </c>
      <c r="F1040" s="68"/>
      <c r="G1040" s="69" t="s">
        <v>659</v>
      </c>
      <c r="H1040" s="70" t="s">
        <v>660</v>
      </c>
      <c r="I1040" s="67" t="s">
        <v>281</v>
      </c>
      <c r="J1040" s="286">
        <v>2005</v>
      </c>
      <c r="K1040" s="72" t="s">
        <v>155</v>
      </c>
      <c r="L1040" s="73">
        <v>1</v>
      </c>
      <c r="M1040" s="74" t="s">
        <v>140</v>
      </c>
      <c r="N1040" s="75"/>
      <c r="O1040" s="76"/>
      <c r="P1040" s="77" t="s">
        <v>148</v>
      </c>
      <c r="Q1040" s="78">
        <f>IF(P1040="U",R1040/1.2,R1040)</f>
        <v>230</v>
      </c>
      <c r="R1040" s="79">
        <v>230</v>
      </c>
      <c r="S1040" s="80"/>
      <c r="T1040" s="81"/>
      <c r="U1040" s="82">
        <f>T1040*Q1040</f>
        <v>0</v>
      </c>
      <c r="V1040" s="83">
        <f>T1040*R1040</f>
        <v>0</v>
      </c>
      <c r="W1040" s="58"/>
      <c r="X1040" s="84"/>
      <c r="Y1040" s="85"/>
      <c r="Z1040" s="86"/>
      <c r="AA1040" s="87"/>
    </row>
    <row r="1041" spans="1:27" ht="15.75" customHeight="1">
      <c r="A1041" s="63" t="s">
        <v>131</v>
      </c>
      <c r="B1041" s="64" t="s">
        <v>132</v>
      </c>
      <c r="C1041" s="65" t="s">
        <v>133</v>
      </c>
      <c r="D1041" s="66" t="s">
        <v>277</v>
      </c>
      <c r="E1041" s="67" t="s">
        <v>278</v>
      </c>
      <c r="F1041" s="68"/>
      <c r="G1041" s="69" t="s">
        <v>659</v>
      </c>
      <c r="H1041" s="70" t="s">
        <v>660</v>
      </c>
      <c r="I1041" s="67" t="s">
        <v>281</v>
      </c>
      <c r="J1041" s="286">
        <v>2006</v>
      </c>
      <c r="K1041" s="72" t="s">
        <v>155</v>
      </c>
      <c r="L1041" s="73">
        <v>12</v>
      </c>
      <c r="M1041" s="74" t="s">
        <v>140</v>
      </c>
      <c r="N1041" s="75"/>
      <c r="O1041" s="76" t="s">
        <v>256</v>
      </c>
      <c r="P1041" s="77" t="s">
        <v>148</v>
      </c>
      <c r="Q1041" s="78">
        <f>IF(P1041="U",R1041/1.2,R1041)</f>
        <v>250</v>
      </c>
      <c r="R1041" s="79">
        <v>250</v>
      </c>
      <c r="S1041" s="80"/>
      <c r="T1041" s="81"/>
      <c r="U1041" s="82">
        <f>T1041*Q1041</f>
        <v>0</v>
      </c>
      <c r="V1041" s="83">
        <f>T1041*R1041</f>
        <v>0</v>
      </c>
      <c r="W1041" s="58"/>
      <c r="X1041" s="84"/>
      <c r="Y1041" s="85"/>
      <c r="Z1041" s="86"/>
      <c r="AA1041" s="87"/>
    </row>
    <row r="1042" spans="1:27" ht="15.75" customHeight="1">
      <c r="A1042" s="63" t="s">
        <v>131</v>
      </c>
      <c r="B1042" s="64" t="s">
        <v>132</v>
      </c>
      <c r="C1042" s="65" t="s">
        <v>133</v>
      </c>
      <c r="D1042" s="66" t="s">
        <v>277</v>
      </c>
      <c r="E1042" s="67" t="s">
        <v>278</v>
      </c>
      <c r="F1042" s="68"/>
      <c r="G1042" s="69" t="s">
        <v>1643</v>
      </c>
      <c r="H1042" s="70" t="s">
        <v>1644</v>
      </c>
      <c r="I1042" s="67" t="s">
        <v>281</v>
      </c>
      <c r="J1042" s="286">
        <v>2013</v>
      </c>
      <c r="K1042" s="72" t="s">
        <v>155</v>
      </c>
      <c r="L1042" s="73">
        <v>1</v>
      </c>
      <c r="M1042" s="74" t="s">
        <v>140</v>
      </c>
      <c r="N1042" s="75"/>
      <c r="O1042" s="76"/>
      <c r="P1042" s="77" t="s">
        <v>148</v>
      </c>
      <c r="Q1042" s="78">
        <f>IF(P1042="U",R1042/1.2,R1042)</f>
        <v>360</v>
      </c>
      <c r="R1042" s="79">
        <v>360</v>
      </c>
      <c r="S1042" s="80"/>
      <c r="T1042" s="81"/>
      <c r="U1042" s="82">
        <f>T1042*Q1042</f>
        <v>0</v>
      </c>
      <c r="V1042" s="83">
        <f>T1042*R1042</f>
        <v>0</v>
      </c>
      <c r="W1042" s="58"/>
      <c r="X1042" s="84"/>
      <c r="Y1042" s="85"/>
      <c r="Z1042" s="86"/>
      <c r="AA1042" s="87"/>
    </row>
    <row r="1043" spans="1:27" ht="15.75" customHeight="1">
      <c r="A1043" s="63" t="s">
        <v>131</v>
      </c>
      <c r="B1043" s="64" t="s">
        <v>132</v>
      </c>
      <c r="C1043" s="65" t="s">
        <v>133</v>
      </c>
      <c r="D1043" s="66" t="s">
        <v>277</v>
      </c>
      <c r="E1043" s="67" t="s">
        <v>278</v>
      </c>
      <c r="F1043" s="68"/>
      <c r="G1043" s="69" t="s">
        <v>1643</v>
      </c>
      <c r="H1043" s="70" t="s">
        <v>1689</v>
      </c>
      <c r="I1043" s="67" t="s">
        <v>281</v>
      </c>
      <c r="J1043" s="286">
        <v>2005</v>
      </c>
      <c r="K1043" s="72" t="s">
        <v>155</v>
      </c>
      <c r="L1043" s="73">
        <v>1</v>
      </c>
      <c r="M1043" s="74" t="s">
        <v>140</v>
      </c>
      <c r="N1043" s="75"/>
      <c r="O1043" s="76"/>
      <c r="P1043" s="77" t="s">
        <v>148</v>
      </c>
      <c r="Q1043" s="78">
        <f>IF(P1043="U",R1043/1.2,R1043)</f>
        <v>540</v>
      </c>
      <c r="R1043" s="79">
        <v>540</v>
      </c>
      <c r="S1043" s="80"/>
      <c r="T1043" s="81"/>
      <c r="U1043" s="82">
        <f>T1043*Q1043</f>
        <v>0</v>
      </c>
      <c r="V1043" s="83">
        <f>T1043*R1043</f>
        <v>0</v>
      </c>
      <c r="W1043" s="58"/>
      <c r="X1043" s="84"/>
      <c r="Y1043" s="85"/>
      <c r="Z1043" s="86"/>
      <c r="AA1043" s="87"/>
    </row>
    <row r="1044" spans="1:27" ht="15.75" customHeight="1">
      <c r="A1044" s="63" t="s">
        <v>131</v>
      </c>
      <c r="B1044" s="64" t="s">
        <v>132</v>
      </c>
      <c r="C1044" s="65" t="s">
        <v>133</v>
      </c>
      <c r="D1044" s="66" t="s">
        <v>277</v>
      </c>
      <c r="E1044" s="67" t="s">
        <v>278</v>
      </c>
      <c r="F1044" s="68"/>
      <c r="G1044" s="69" t="s">
        <v>341</v>
      </c>
      <c r="H1044" s="70" t="s">
        <v>344</v>
      </c>
      <c r="I1044" s="67" t="s">
        <v>281</v>
      </c>
      <c r="J1044" s="286">
        <v>2023</v>
      </c>
      <c r="K1044" s="72" t="s">
        <v>155</v>
      </c>
      <c r="L1044" s="73">
        <v>24</v>
      </c>
      <c r="M1044" s="74" t="s">
        <v>140</v>
      </c>
      <c r="N1044" s="75"/>
      <c r="O1044" s="76"/>
      <c r="P1044" s="77" t="s">
        <v>141</v>
      </c>
      <c r="Q1044" s="78">
        <f>IF(P1044="U",R1044/1.2,R1044)</f>
        <v>25</v>
      </c>
      <c r="R1044" s="79">
        <v>30</v>
      </c>
      <c r="S1044" s="80"/>
      <c r="T1044" s="81"/>
      <c r="U1044" s="82">
        <f>T1044*Q1044</f>
        <v>0</v>
      </c>
      <c r="V1044" s="83">
        <f>T1044*R1044</f>
        <v>0</v>
      </c>
      <c r="W1044" s="58"/>
      <c r="X1044" s="84"/>
      <c r="Y1044" s="85"/>
      <c r="Z1044" s="86"/>
      <c r="AA1044" s="87"/>
    </row>
    <row r="1045" spans="1:27" ht="15.75" customHeight="1">
      <c r="A1045" s="63" t="s">
        <v>131</v>
      </c>
      <c r="B1045" s="64" t="s">
        <v>132</v>
      </c>
      <c r="C1045" s="65" t="s">
        <v>133</v>
      </c>
      <c r="D1045" s="66" t="s">
        <v>277</v>
      </c>
      <c r="E1045" s="67" t="s">
        <v>278</v>
      </c>
      <c r="F1045" s="68"/>
      <c r="G1045" s="69" t="s">
        <v>341</v>
      </c>
      <c r="H1045" s="70" t="s">
        <v>345</v>
      </c>
      <c r="I1045" s="67" t="s">
        <v>281</v>
      </c>
      <c r="J1045" s="286">
        <v>2022</v>
      </c>
      <c r="K1045" s="72" t="s">
        <v>155</v>
      </c>
      <c r="L1045" s="73">
        <v>1</v>
      </c>
      <c r="M1045" s="74" t="s">
        <v>140</v>
      </c>
      <c r="N1045" s="75"/>
      <c r="O1045" s="76"/>
      <c r="P1045" s="97" t="s">
        <v>141</v>
      </c>
      <c r="Q1045" s="78">
        <f>IF(P1045="U",R1045/1.2,R1045)</f>
        <v>35</v>
      </c>
      <c r="R1045" s="79">
        <v>42</v>
      </c>
      <c r="S1045" s="80"/>
      <c r="T1045" s="81"/>
      <c r="U1045" s="82">
        <f>T1045*Q1045</f>
        <v>0</v>
      </c>
      <c r="V1045" s="83">
        <f>T1045*R1045</f>
        <v>0</v>
      </c>
      <c r="W1045" s="58"/>
      <c r="X1045" s="84"/>
      <c r="Y1045" s="85"/>
      <c r="Z1045" s="86"/>
      <c r="AA1045" s="87"/>
    </row>
    <row r="1046" spans="1:27" ht="15.75" customHeight="1">
      <c r="A1046" s="63" t="s">
        <v>131</v>
      </c>
      <c r="B1046" s="64" t="s">
        <v>132</v>
      </c>
      <c r="C1046" s="65" t="s">
        <v>133</v>
      </c>
      <c r="D1046" s="66" t="s">
        <v>277</v>
      </c>
      <c r="E1046" s="67" t="s">
        <v>278</v>
      </c>
      <c r="F1046" s="68"/>
      <c r="G1046" s="69" t="s">
        <v>341</v>
      </c>
      <c r="H1046" s="70" t="s">
        <v>345</v>
      </c>
      <c r="I1046" s="67" t="s">
        <v>281</v>
      </c>
      <c r="J1046" s="286">
        <v>2023</v>
      </c>
      <c r="K1046" s="72" t="s">
        <v>155</v>
      </c>
      <c r="L1046" s="73">
        <v>24</v>
      </c>
      <c r="M1046" s="74" t="s">
        <v>140</v>
      </c>
      <c r="N1046" s="75"/>
      <c r="O1046" s="76"/>
      <c r="P1046" s="77" t="s">
        <v>141</v>
      </c>
      <c r="Q1046" s="78">
        <f>IF(P1046="U",R1046/1.2,R1046)</f>
        <v>35</v>
      </c>
      <c r="R1046" s="79">
        <v>42</v>
      </c>
      <c r="S1046" s="80"/>
      <c r="T1046" s="81"/>
      <c r="U1046" s="82">
        <f>T1046*Q1046</f>
        <v>0</v>
      </c>
      <c r="V1046" s="83">
        <f>T1046*R1046</f>
        <v>0</v>
      </c>
      <c r="W1046" s="58"/>
      <c r="X1046" s="84"/>
      <c r="Y1046" s="85"/>
      <c r="Z1046" s="86"/>
      <c r="AA1046" s="87"/>
    </row>
    <row r="1047" spans="1:27" ht="15.75" customHeight="1">
      <c r="A1047" s="63" t="s">
        <v>131</v>
      </c>
      <c r="B1047" s="64" t="s">
        <v>132</v>
      </c>
      <c r="C1047" s="65" t="s">
        <v>133</v>
      </c>
      <c r="D1047" s="66" t="s">
        <v>277</v>
      </c>
      <c r="E1047" s="67" t="s">
        <v>278</v>
      </c>
      <c r="F1047" s="68"/>
      <c r="G1047" s="69" t="s">
        <v>341</v>
      </c>
      <c r="H1047" s="70" t="s">
        <v>346</v>
      </c>
      <c r="I1047" s="67" t="s">
        <v>281</v>
      </c>
      <c r="J1047" s="286">
        <v>2022</v>
      </c>
      <c r="K1047" s="72" t="s">
        <v>155</v>
      </c>
      <c r="L1047" s="73">
        <v>8</v>
      </c>
      <c r="M1047" s="74" t="s">
        <v>140</v>
      </c>
      <c r="N1047" s="75"/>
      <c r="O1047" s="76"/>
      <c r="P1047" s="97" t="s">
        <v>141</v>
      </c>
      <c r="Q1047" s="78">
        <f>IF(P1047="U",R1047/1.2,R1047)</f>
        <v>35</v>
      </c>
      <c r="R1047" s="79">
        <v>42</v>
      </c>
      <c r="S1047" s="80"/>
      <c r="T1047" s="81"/>
      <c r="U1047" s="82">
        <f>T1047*Q1047</f>
        <v>0</v>
      </c>
      <c r="V1047" s="83">
        <f>T1047*R1047</f>
        <v>0</v>
      </c>
      <c r="W1047" s="58"/>
      <c r="X1047" s="84"/>
      <c r="Y1047" s="85"/>
      <c r="Z1047" s="86"/>
      <c r="AA1047" s="87"/>
    </row>
    <row r="1048" spans="1:27" ht="15.75" customHeight="1">
      <c r="A1048" s="63" t="s">
        <v>131</v>
      </c>
      <c r="B1048" s="64" t="s">
        <v>132</v>
      </c>
      <c r="C1048" s="65" t="s">
        <v>133</v>
      </c>
      <c r="D1048" s="66" t="s">
        <v>277</v>
      </c>
      <c r="E1048" s="67" t="s">
        <v>278</v>
      </c>
      <c r="F1048" s="68"/>
      <c r="G1048" s="69" t="s">
        <v>341</v>
      </c>
      <c r="H1048" s="70" t="s">
        <v>346</v>
      </c>
      <c r="I1048" s="67" t="s">
        <v>281</v>
      </c>
      <c r="J1048" s="286">
        <v>2023</v>
      </c>
      <c r="K1048" s="72" t="s">
        <v>155</v>
      </c>
      <c r="L1048" s="73">
        <v>24</v>
      </c>
      <c r="M1048" s="74" t="s">
        <v>140</v>
      </c>
      <c r="N1048" s="75"/>
      <c r="O1048" s="76"/>
      <c r="P1048" s="77" t="s">
        <v>141</v>
      </c>
      <c r="Q1048" s="78">
        <f>IF(P1048="U",R1048/1.2,R1048)</f>
        <v>35</v>
      </c>
      <c r="R1048" s="79">
        <v>42</v>
      </c>
      <c r="S1048" s="80"/>
      <c r="T1048" s="81"/>
      <c r="U1048" s="82">
        <f>T1048*Q1048</f>
        <v>0</v>
      </c>
      <c r="V1048" s="83">
        <f>T1048*R1048</f>
        <v>0</v>
      </c>
      <c r="W1048" s="58"/>
      <c r="X1048" s="84"/>
      <c r="Y1048" s="85"/>
      <c r="Z1048" s="86"/>
      <c r="AA1048" s="87"/>
    </row>
    <row r="1049" spans="1:27" ht="15.75" customHeight="1">
      <c r="A1049" s="63" t="s">
        <v>131</v>
      </c>
      <c r="B1049" s="64" t="s">
        <v>132</v>
      </c>
      <c r="C1049" s="65" t="s">
        <v>133</v>
      </c>
      <c r="D1049" s="66" t="s">
        <v>277</v>
      </c>
      <c r="E1049" s="67" t="s">
        <v>278</v>
      </c>
      <c r="F1049" s="68"/>
      <c r="G1049" s="69" t="s">
        <v>341</v>
      </c>
      <c r="H1049" s="70" t="s">
        <v>342</v>
      </c>
      <c r="I1049" s="67" t="s">
        <v>316</v>
      </c>
      <c r="J1049" s="286">
        <v>2023</v>
      </c>
      <c r="K1049" s="72" t="s">
        <v>155</v>
      </c>
      <c r="L1049" s="73">
        <v>13</v>
      </c>
      <c r="M1049" s="74" t="s">
        <v>140</v>
      </c>
      <c r="N1049" s="75"/>
      <c r="O1049" s="76"/>
      <c r="P1049" s="97" t="s">
        <v>141</v>
      </c>
      <c r="Q1049" s="78">
        <f>IF(P1049="U",R1049/1.2,R1049)</f>
        <v>15.833333333333334</v>
      </c>
      <c r="R1049" s="79">
        <v>19</v>
      </c>
      <c r="S1049" s="80"/>
      <c r="T1049" s="81"/>
      <c r="U1049" s="82">
        <f>T1049*Q1049</f>
        <v>0</v>
      </c>
      <c r="V1049" s="83">
        <f>T1049*R1049</f>
        <v>0</v>
      </c>
      <c r="W1049" s="58"/>
      <c r="X1049" s="84"/>
      <c r="Y1049" s="85"/>
      <c r="Z1049" s="86"/>
      <c r="AA1049" s="87"/>
    </row>
    <row r="1050" spans="1:27" ht="15.75" customHeight="1">
      <c r="A1050" s="63" t="s">
        <v>131</v>
      </c>
      <c r="B1050" s="64" t="s">
        <v>132</v>
      </c>
      <c r="C1050" s="65" t="s">
        <v>133</v>
      </c>
      <c r="D1050" s="66" t="s">
        <v>277</v>
      </c>
      <c r="E1050" s="67" t="s">
        <v>278</v>
      </c>
      <c r="F1050" s="68"/>
      <c r="G1050" s="69" t="s">
        <v>341</v>
      </c>
      <c r="H1050" s="70" t="s">
        <v>342</v>
      </c>
      <c r="I1050" s="67" t="s">
        <v>316</v>
      </c>
      <c r="J1050" s="286">
        <v>2024</v>
      </c>
      <c r="K1050" s="72" t="s">
        <v>155</v>
      </c>
      <c r="L1050" s="73">
        <v>24</v>
      </c>
      <c r="M1050" s="74" t="s">
        <v>140</v>
      </c>
      <c r="N1050" s="75"/>
      <c r="O1050" s="76"/>
      <c r="P1050" s="77" t="s">
        <v>141</v>
      </c>
      <c r="Q1050" s="78">
        <f>IF(P1050="U",R1050/1.2,R1050)</f>
        <v>15.833333333333334</v>
      </c>
      <c r="R1050" s="79">
        <v>19</v>
      </c>
      <c r="S1050" s="80"/>
      <c r="T1050" s="81"/>
      <c r="U1050" s="82">
        <f>T1050*Q1050</f>
        <v>0</v>
      </c>
      <c r="V1050" s="83">
        <f>T1050*R1050</f>
        <v>0</v>
      </c>
      <c r="W1050" s="58"/>
      <c r="X1050" s="84"/>
      <c r="Y1050" s="85"/>
      <c r="Z1050" s="86"/>
      <c r="AA1050" s="87"/>
    </row>
    <row r="1051" spans="1:27" ht="15.75" customHeight="1">
      <c r="A1051" s="63" t="s">
        <v>131</v>
      </c>
      <c r="B1051" s="64" t="s">
        <v>132</v>
      </c>
      <c r="C1051" s="65" t="s">
        <v>133</v>
      </c>
      <c r="D1051" s="66" t="s">
        <v>277</v>
      </c>
      <c r="E1051" s="67" t="s">
        <v>278</v>
      </c>
      <c r="F1051" s="68"/>
      <c r="G1051" s="69" t="s">
        <v>341</v>
      </c>
      <c r="H1051" s="70" t="s">
        <v>343</v>
      </c>
      <c r="I1051" s="67" t="s">
        <v>281</v>
      </c>
      <c r="J1051" s="286">
        <v>2023</v>
      </c>
      <c r="K1051" s="72" t="s">
        <v>155</v>
      </c>
      <c r="L1051" s="73">
        <v>1</v>
      </c>
      <c r="M1051" s="74" t="s">
        <v>140</v>
      </c>
      <c r="N1051" s="75"/>
      <c r="O1051" s="76"/>
      <c r="P1051" s="97" t="s">
        <v>141</v>
      </c>
      <c r="Q1051" s="78">
        <f>IF(P1051="U",R1051/1.2,R1051)</f>
        <v>17.5</v>
      </c>
      <c r="R1051" s="79">
        <v>21</v>
      </c>
      <c r="S1051" s="80"/>
      <c r="T1051" s="81"/>
      <c r="U1051" s="82">
        <f>T1051*Q1051</f>
        <v>0</v>
      </c>
      <c r="V1051" s="83">
        <f>T1051*R1051</f>
        <v>0</v>
      </c>
      <c r="W1051" s="58"/>
      <c r="X1051" s="84"/>
      <c r="Y1051" s="85"/>
      <c r="Z1051" s="86"/>
      <c r="AA1051" s="87"/>
    </row>
    <row r="1052" spans="1:27" ht="15.75" customHeight="1">
      <c r="A1052" s="63" t="s">
        <v>131</v>
      </c>
      <c r="B1052" s="64" t="s">
        <v>132</v>
      </c>
      <c r="C1052" s="65" t="s">
        <v>133</v>
      </c>
      <c r="D1052" s="66" t="s">
        <v>277</v>
      </c>
      <c r="E1052" s="67" t="s">
        <v>278</v>
      </c>
      <c r="F1052" s="68"/>
      <c r="G1052" s="69" t="s">
        <v>341</v>
      </c>
      <c r="H1052" s="70" t="s">
        <v>343</v>
      </c>
      <c r="I1052" s="67" t="s">
        <v>281</v>
      </c>
      <c r="J1052" s="286">
        <v>2024</v>
      </c>
      <c r="K1052" s="72" t="s">
        <v>155</v>
      </c>
      <c r="L1052" s="73">
        <v>24</v>
      </c>
      <c r="M1052" s="74" t="s">
        <v>140</v>
      </c>
      <c r="N1052" s="75"/>
      <c r="O1052" s="76"/>
      <c r="P1052" s="77" t="s">
        <v>141</v>
      </c>
      <c r="Q1052" s="78">
        <f>IF(P1052="U",R1052/1.2,R1052)</f>
        <v>17.5</v>
      </c>
      <c r="R1052" s="79">
        <v>21</v>
      </c>
      <c r="S1052" s="80"/>
      <c r="T1052" s="81"/>
      <c r="U1052" s="82">
        <f>T1052*Q1052</f>
        <v>0</v>
      </c>
      <c r="V1052" s="83">
        <f>T1052*R1052</f>
        <v>0</v>
      </c>
      <c r="W1052" s="58"/>
      <c r="X1052" s="84"/>
      <c r="Y1052" s="85"/>
      <c r="Z1052" s="86"/>
      <c r="AA1052" s="87"/>
    </row>
    <row r="1053" spans="1:27" ht="15.75" customHeight="1">
      <c r="A1053" s="63" t="s">
        <v>131</v>
      </c>
      <c r="B1053" s="64" t="s">
        <v>132</v>
      </c>
      <c r="C1053" s="65" t="s">
        <v>133</v>
      </c>
      <c r="D1053" s="66" t="s">
        <v>277</v>
      </c>
      <c r="E1053" s="67" t="s">
        <v>278</v>
      </c>
      <c r="F1053" s="68"/>
      <c r="G1053" s="69" t="s">
        <v>695</v>
      </c>
      <c r="H1053" s="70" t="s">
        <v>696</v>
      </c>
      <c r="I1053" s="67" t="s">
        <v>281</v>
      </c>
      <c r="J1053" s="286">
        <v>2011</v>
      </c>
      <c r="K1053" s="72" t="s">
        <v>146</v>
      </c>
      <c r="L1053" s="73">
        <v>1</v>
      </c>
      <c r="M1053" s="74" t="s">
        <v>140</v>
      </c>
      <c r="N1053" s="75"/>
      <c r="O1053" s="76"/>
      <c r="P1053" s="77" t="s">
        <v>141</v>
      </c>
      <c r="Q1053" s="78">
        <f>IF(P1053="U",R1053/1.2,R1053)</f>
        <v>166.66666666666669</v>
      </c>
      <c r="R1053" s="79">
        <v>200</v>
      </c>
      <c r="S1053" s="80"/>
      <c r="T1053" s="81"/>
      <c r="U1053" s="82">
        <f>T1053*Q1053</f>
        <v>0</v>
      </c>
      <c r="V1053" s="83">
        <f>T1053*R1053</f>
        <v>0</v>
      </c>
      <c r="W1053" s="58"/>
      <c r="X1053" s="84"/>
      <c r="Y1053" s="85"/>
      <c r="Z1053" s="86"/>
      <c r="AA1053" s="87"/>
    </row>
    <row r="1054" spans="1:27" ht="15.75" customHeight="1">
      <c r="A1054" s="63" t="s">
        <v>131</v>
      </c>
      <c r="B1054" s="64" t="s">
        <v>132</v>
      </c>
      <c r="C1054" s="65" t="s">
        <v>133</v>
      </c>
      <c r="D1054" s="66" t="s">
        <v>277</v>
      </c>
      <c r="E1054" s="67" t="s">
        <v>278</v>
      </c>
      <c r="F1054" s="68"/>
      <c r="G1054" s="69" t="s">
        <v>1660</v>
      </c>
      <c r="H1054" s="70" t="s">
        <v>1661</v>
      </c>
      <c r="I1054" s="67" t="s">
        <v>281</v>
      </c>
      <c r="J1054" s="286">
        <v>2012</v>
      </c>
      <c r="K1054" s="72" t="s">
        <v>155</v>
      </c>
      <c r="L1054" s="73">
        <v>1</v>
      </c>
      <c r="M1054" s="74" t="s">
        <v>140</v>
      </c>
      <c r="N1054" s="75"/>
      <c r="O1054" s="76"/>
      <c r="P1054" s="77" t="s">
        <v>148</v>
      </c>
      <c r="Q1054" s="78">
        <f>IF(P1054="U",R1054/1.2,R1054)</f>
        <v>70</v>
      </c>
      <c r="R1054" s="79">
        <v>70</v>
      </c>
      <c r="S1054" s="80"/>
      <c r="T1054" s="81"/>
      <c r="U1054" s="82">
        <f>T1054*Q1054</f>
        <v>0</v>
      </c>
      <c r="V1054" s="83">
        <f>T1054*R1054</f>
        <v>0</v>
      </c>
      <c r="W1054" s="58"/>
      <c r="X1054" s="84"/>
      <c r="Y1054" s="85"/>
      <c r="Z1054" s="86"/>
      <c r="AA1054" s="87"/>
    </row>
    <row r="1055" spans="1:27" ht="15.75" customHeight="1">
      <c r="A1055" s="63" t="s">
        <v>131</v>
      </c>
      <c r="B1055" s="64" t="s">
        <v>132</v>
      </c>
      <c r="C1055" s="65" t="s">
        <v>133</v>
      </c>
      <c r="D1055" s="66" t="s">
        <v>277</v>
      </c>
      <c r="E1055" s="67" t="s">
        <v>278</v>
      </c>
      <c r="F1055" s="68"/>
      <c r="G1055" s="69" t="s">
        <v>1375</v>
      </c>
      <c r="H1055" s="70" t="s">
        <v>477</v>
      </c>
      <c r="I1055" s="67" t="s">
        <v>281</v>
      </c>
      <c r="J1055" s="286">
        <v>1990</v>
      </c>
      <c r="K1055" s="72" t="s">
        <v>146</v>
      </c>
      <c r="L1055" s="73">
        <v>1</v>
      </c>
      <c r="M1055" s="74" t="s">
        <v>190</v>
      </c>
      <c r="N1055" s="75"/>
      <c r="O1055" s="76"/>
      <c r="P1055" s="77" t="s">
        <v>148</v>
      </c>
      <c r="Q1055" s="78">
        <f>IF(P1055="U",R1055/1.2,R1055)</f>
        <v>580</v>
      </c>
      <c r="R1055" s="79">
        <v>580</v>
      </c>
      <c r="S1055" s="80"/>
      <c r="T1055" s="81"/>
      <c r="U1055" s="82">
        <f>T1055*Q1055</f>
        <v>0</v>
      </c>
      <c r="V1055" s="83">
        <f>T1055*R1055</f>
        <v>0</v>
      </c>
      <c r="W1055" s="58"/>
      <c r="X1055" s="84"/>
      <c r="Y1055" s="85"/>
      <c r="Z1055" s="86"/>
      <c r="AA1055" s="87"/>
    </row>
    <row r="1056" spans="1:27" ht="15.75" customHeight="1">
      <c r="A1056" s="63" t="s">
        <v>131</v>
      </c>
      <c r="B1056" s="64" t="s">
        <v>132</v>
      </c>
      <c r="C1056" s="65" t="s">
        <v>133</v>
      </c>
      <c r="D1056" s="66" t="s">
        <v>277</v>
      </c>
      <c r="E1056" s="67" t="s">
        <v>278</v>
      </c>
      <c r="F1056" s="68"/>
      <c r="G1056" s="69" t="s">
        <v>402</v>
      </c>
      <c r="H1056" s="70" t="s">
        <v>1645</v>
      </c>
      <c r="I1056" s="67" t="s">
        <v>281</v>
      </c>
      <c r="J1056" s="286">
        <v>2003</v>
      </c>
      <c r="K1056" s="72" t="s">
        <v>139</v>
      </c>
      <c r="L1056" s="73">
        <v>1</v>
      </c>
      <c r="M1056" s="74" t="s">
        <v>140</v>
      </c>
      <c r="N1056" s="75"/>
      <c r="O1056" s="76"/>
      <c r="P1056" s="77" t="s">
        <v>148</v>
      </c>
      <c r="Q1056" s="78">
        <f>IF(P1056="U",R1056/1.2,R1056)</f>
        <v>180</v>
      </c>
      <c r="R1056" s="79">
        <v>180</v>
      </c>
      <c r="S1056" s="80"/>
      <c r="T1056" s="81"/>
      <c r="U1056" s="82">
        <f>T1056*Q1056</f>
        <v>0</v>
      </c>
      <c r="V1056" s="83">
        <f>T1056*R1056</f>
        <v>0</v>
      </c>
      <c r="W1056" s="58"/>
      <c r="X1056" s="84"/>
      <c r="Y1056" s="85"/>
      <c r="Z1056" s="86"/>
      <c r="AA1056" s="87"/>
    </row>
    <row r="1057" spans="1:27" ht="15.75" customHeight="1">
      <c r="A1057" s="63" t="s">
        <v>131</v>
      </c>
      <c r="B1057" s="64" t="s">
        <v>132</v>
      </c>
      <c r="C1057" s="65" t="s">
        <v>133</v>
      </c>
      <c r="D1057" s="66" t="s">
        <v>277</v>
      </c>
      <c r="E1057" s="67" t="s">
        <v>278</v>
      </c>
      <c r="F1057" s="68"/>
      <c r="G1057" s="69" t="s">
        <v>402</v>
      </c>
      <c r="H1057" s="70" t="s">
        <v>1645</v>
      </c>
      <c r="I1057" s="67" t="s">
        <v>281</v>
      </c>
      <c r="J1057" s="286">
        <v>2004</v>
      </c>
      <c r="K1057" s="72" t="s">
        <v>139</v>
      </c>
      <c r="L1057" s="73">
        <v>1</v>
      </c>
      <c r="M1057" s="74" t="s">
        <v>140</v>
      </c>
      <c r="N1057" s="75"/>
      <c r="O1057" s="76"/>
      <c r="P1057" s="77" t="s">
        <v>148</v>
      </c>
      <c r="Q1057" s="78">
        <f>IF(P1057="U",R1057/1.2,R1057)</f>
        <v>270</v>
      </c>
      <c r="R1057" s="79">
        <v>270</v>
      </c>
      <c r="S1057" s="80"/>
      <c r="T1057" s="81"/>
      <c r="U1057" s="82">
        <f>T1057*Q1057</f>
        <v>0</v>
      </c>
      <c r="V1057" s="83">
        <f>T1057*R1057</f>
        <v>0</v>
      </c>
      <c r="W1057" s="58"/>
      <c r="X1057" s="84"/>
      <c r="Y1057" s="85"/>
      <c r="Z1057" s="86"/>
      <c r="AA1057" s="87"/>
    </row>
    <row r="1058" spans="1:27" ht="15.75" customHeight="1">
      <c r="A1058" s="63" t="s">
        <v>131</v>
      </c>
      <c r="B1058" s="64" t="s">
        <v>132</v>
      </c>
      <c r="C1058" s="65" t="s">
        <v>133</v>
      </c>
      <c r="D1058" s="66" t="s">
        <v>277</v>
      </c>
      <c r="E1058" s="67" t="s">
        <v>278</v>
      </c>
      <c r="F1058" s="68"/>
      <c r="G1058" s="69" t="s">
        <v>402</v>
      </c>
      <c r="H1058" s="70" t="s">
        <v>403</v>
      </c>
      <c r="I1058" s="67" t="s">
        <v>281</v>
      </c>
      <c r="J1058" s="286">
        <v>2000</v>
      </c>
      <c r="K1058" s="72" t="s">
        <v>155</v>
      </c>
      <c r="L1058" s="73">
        <v>1</v>
      </c>
      <c r="M1058" s="74" t="s">
        <v>140</v>
      </c>
      <c r="N1058" s="75"/>
      <c r="O1058" s="76"/>
      <c r="P1058" s="97" t="s">
        <v>148</v>
      </c>
      <c r="Q1058" s="78">
        <f>IF(P1058="U",R1058/1.2,R1058)</f>
        <v>120</v>
      </c>
      <c r="R1058" s="79">
        <v>120</v>
      </c>
      <c r="S1058" s="80"/>
      <c r="T1058" s="81"/>
      <c r="U1058" s="82">
        <f>T1058*Q1058</f>
        <v>0</v>
      </c>
      <c r="V1058" s="83">
        <f>T1058*R1058</f>
        <v>0</v>
      </c>
      <c r="W1058" s="58"/>
      <c r="X1058" s="84"/>
      <c r="Y1058" s="85"/>
      <c r="Z1058" s="86"/>
      <c r="AA1058" s="87"/>
    </row>
    <row r="1059" spans="1:27" ht="15.75" customHeight="1">
      <c r="A1059" s="63" t="s">
        <v>131</v>
      </c>
      <c r="B1059" s="64" t="s">
        <v>132</v>
      </c>
      <c r="C1059" s="65" t="s">
        <v>133</v>
      </c>
      <c r="D1059" s="66" t="s">
        <v>277</v>
      </c>
      <c r="E1059" s="67" t="s">
        <v>278</v>
      </c>
      <c r="F1059" s="68"/>
      <c r="G1059" s="69" t="s">
        <v>743</v>
      </c>
      <c r="H1059" s="70" t="s">
        <v>744</v>
      </c>
      <c r="I1059" s="67" t="s">
        <v>281</v>
      </c>
      <c r="J1059" s="286">
        <v>2013</v>
      </c>
      <c r="K1059" s="72" t="s">
        <v>155</v>
      </c>
      <c r="L1059" s="73">
        <v>3</v>
      </c>
      <c r="M1059" s="74" t="s">
        <v>140</v>
      </c>
      <c r="N1059" s="75"/>
      <c r="O1059" s="76"/>
      <c r="P1059" s="77" t="s">
        <v>148</v>
      </c>
      <c r="Q1059" s="78">
        <f>IF(P1059="U",R1059/1.2,R1059)</f>
        <v>45</v>
      </c>
      <c r="R1059" s="79">
        <v>45</v>
      </c>
      <c r="S1059" s="80"/>
      <c r="T1059" s="81"/>
      <c r="U1059" s="82">
        <f>T1059*Q1059</f>
        <v>0</v>
      </c>
      <c r="V1059" s="83">
        <f>T1059*R1059</f>
        <v>0</v>
      </c>
      <c r="W1059" s="58"/>
      <c r="X1059" s="84"/>
      <c r="Y1059" s="85"/>
      <c r="Z1059" s="86"/>
      <c r="AA1059" s="87"/>
    </row>
    <row r="1060" spans="1:27" ht="15.75" customHeight="1">
      <c r="A1060" s="63" t="s">
        <v>131</v>
      </c>
      <c r="B1060" s="64" t="s">
        <v>132</v>
      </c>
      <c r="C1060" s="65" t="s">
        <v>133</v>
      </c>
      <c r="D1060" s="66" t="s">
        <v>277</v>
      </c>
      <c r="E1060" s="67" t="s">
        <v>278</v>
      </c>
      <c r="F1060" s="68"/>
      <c r="G1060" s="69" t="s">
        <v>743</v>
      </c>
      <c r="H1060" s="70" t="s">
        <v>744</v>
      </c>
      <c r="I1060" s="67" t="s">
        <v>281</v>
      </c>
      <c r="J1060" s="286">
        <v>2014</v>
      </c>
      <c r="K1060" s="72" t="s">
        <v>155</v>
      </c>
      <c r="L1060" s="73">
        <v>2</v>
      </c>
      <c r="M1060" s="74" t="s">
        <v>140</v>
      </c>
      <c r="N1060" s="75"/>
      <c r="O1060" s="76"/>
      <c r="P1060" s="77" t="s">
        <v>148</v>
      </c>
      <c r="Q1060" s="78">
        <f>IF(P1060="U",R1060/1.2,R1060)</f>
        <v>45</v>
      </c>
      <c r="R1060" s="79">
        <v>45</v>
      </c>
      <c r="S1060" s="80"/>
      <c r="T1060" s="81"/>
      <c r="U1060" s="82">
        <f>T1060*Q1060</f>
        <v>0</v>
      </c>
      <c r="V1060" s="83">
        <f>T1060*R1060</f>
        <v>0</v>
      </c>
      <c r="W1060" s="58"/>
      <c r="X1060" s="84"/>
      <c r="Y1060" s="85"/>
      <c r="Z1060" s="86"/>
      <c r="AA1060" s="87"/>
    </row>
    <row r="1061" spans="1:27" ht="15.75" customHeight="1">
      <c r="A1061" s="63" t="s">
        <v>131</v>
      </c>
      <c r="B1061" s="64" t="s">
        <v>132</v>
      </c>
      <c r="C1061" s="65" t="s">
        <v>133</v>
      </c>
      <c r="D1061" s="66" t="s">
        <v>277</v>
      </c>
      <c r="E1061" s="67" t="s">
        <v>278</v>
      </c>
      <c r="F1061" s="68"/>
      <c r="G1061" s="69" t="s">
        <v>407</v>
      </c>
      <c r="H1061" s="70" t="s">
        <v>408</v>
      </c>
      <c r="I1061" s="67" t="s">
        <v>316</v>
      </c>
      <c r="J1061" s="286">
        <v>2021</v>
      </c>
      <c r="K1061" s="72" t="s">
        <v>155</v>
      </c>
      <c r="L1061" s="73">
        <v>1</v>
      </c>
      <c r="M1061" s="74" t="s">
        <v>140</v>
      </c>
      <c r="N1061" s="75"/>
      <c r="O1061" s="76"/>
      <c r="P1061" s="97" t="s">
        <v>141</v>
      </c>
      <c r="Q1061" s="78">
        <f>IF(P1061="U",R1061/1.2,R1061)</f>
        <v>19.166666666666668</v>
      </c>
      <c r="R1061" s="79">
        <v>23</v>
      </c>
      <c r="S1061" s="80"/>
      <c r="T1061" s="81"/>
      <c r="U1061" s="82">
        <f>T1061*Q1061</f>
        <v>0</v>
      </c>
      <c r="V1061" s="83">
        <f>T1061*R1061</f>
        <v>0</v>
      </c>
      <c r="W1061" s="58"/>
      <c r="X1061" s="84"/>
      <c r="Y1061" s="85"/>
      <c r="Z1061" s="86"/>
      <c r="AA1061" s="87"/>
    </row>
    <row r="1062" spans="1:27" ht="15.75" customHeight="1">
      <c r="A1062" s="63" t="s">
        <v>131</v>
      </c>
      <c r="B1062" s="64" t="s">
        <v>132</v>
      </c>
      <c r="C1062" s="65" t="s">
        <v>133</v>
      </c>
      <c r="D1062" s="66" t="s">
        <v>277</v>
      </c>
      <c r="E1062" s="67" t="s">
        <v>278</v>
      </c>
      <c r="F1062" s="68"/>
      <c r="G1062" s="69" t="s">
        <v>407</v>
      </c>
      <c r="H1062" s="70" t="s">
        <v>408</v>
      </c>
      <c r="I1062" s="67" t="s">
        <v>281</v>
      </c>
      <c r="J1062" s="286">
        <v>2022</v>
      </c>
      <c r="K1062" s="72" t="s">
        <v>155</v>
      </c>
      <c r="L1062" s="73">
        <v>5</v>
      </c>
      <c r="M1062" s="74" t="s">
        <v>140</v>
      </c>
      <c r="N1062" s="75"/>
      <c r="O1062" s="76"/>
      <c r="P1062" s="77" t="s">
        <v>141</v>
      </c>
      <c r="Q1062" s="78">
        <f>IF(P1062="U",R1062/1.2,R1062)</f>
        <v>19.166666666666668</v>
      </c>
      <c r="R1062" s="79">
        <v>23</v>
      </c>
      <c r="S1062" s="80"/>
      <c r="T1062" s="81"/>
      <c r="U1062" s="82">
        <f>T1062*Q1062</f>
        <v>0</v>
      </c>
      <c r="V1062" s="83">
        <f>T1062*R1062</f>
        <v>0</v>
      </c>
      <c r="W1062" s="58"/>
      <c r="X1062" s="84"/>
      <c r="Y1062" s="85"/>
      <c r="Z1062" s="86"/>
      <c r="AA1062" s="87"/>
    </row>
    <row r="1063" spans="1:27" ht="15.75" customHeight="1">
      <c r="A1063" s="63" t="s">
        <v>131</v>
      </c>
      <c r="B1063" s="64" t="s">
        <v>132</v>
      </c>
      <c r="C1063" s="65" t="s">
        <v>133</v>
      </c>
      <c r="D1063" s="66" t="s">
        <v>277</v>
      </c>
      <c r="E1063" s="67" t="s">
        <v>278</v>
      </c>
      <c r="F1063" s="68"/>
      <c r="G1063" s="69" t="s">
        <v>407</v>
      </c>
      <c r="H1063" s="70" t="s">
        <v>408</v>
      </c>
      <c r="I1063" s="67" t="s">
        <v>281</v>
      </c>
      <c r="J1063" s="286">
        <v>2022</v>
      </c>
      <c r="K1063" s="72" t="s">
        <v>155</v>
      </c>
      <c r="L1063" s="73">
        <v>2</v>
      </c>
      <c r="M1063" s="74" t="s">
        <v>140</v>
      </c>
      <c r="N1063" s="75"/>
      <c r="O1063" s="76"/>
      <c r="P1063" s="77" t="s">
        <v>141</v>
      </c>
      <c r="Q1063" s="78">
        <f>IF(P1063="U",R1063/1.2,R1063)</f>
        <v>19.166666666666668</v>
      </c>
      <c r="R1063" s="79">
        <v>23</v>
      </c>
      <c r="S1063" s="80"/>
      <c r="T1063" s="81"/>
      <c r="U1063" s="82">
        <f>T1063*Q1063</f>
        <v>0</v>
      </c>
      <c r="V1063" s="83">
        <f>T1063*R1063</f>
        <v>0</v>
      </c>
      <c r="W1063" s="58"/>
      <c r="X1063" s="84"/>
      <c r="Y1063" s="85"/>
      <c r="Z1063" s="86"/>
      <c r="AA1063" s="87"/>
    </row>
    <row r="1064" spans="1:27" ht="15.75" customHeight="1">
      <c r="A1064" s="63" t="s">
        <v>131</v>
      </c>
      <c r="B1064" s="64" t="s">
        <v>132</v>
      </c>
      <c r="C1064" s="65" t="s">
        <v>133</v>
      </c>
      <c r="D1064" s="66" t="s">
        <v>277</v>
      </c>
      <c r="E1064" s="67" t="s">
        <v>278</v>
      </c>
      <c r="F1064" s="68"/>
      <c r="G1064" s="69" t="s">
        <v>407</v>
      </c>
      <c r="H1064" s="70" t="s">
        <v>408</v>
      </c>
      <c r="I1064" s="67" t="s">
        <v>316</v>
      </c>
      <c r="J1064" s="286">
        <v>2023</v>
      </c>
      <c r="K1064" s="72" t="s">
        <v>155</v>
      </c>
      <c r="L1064" s="73">
        <v>24</v>
      </c>
      <c r="M1064" s="74" t="s">
        <v>140</v>
      </c>
      <c r="N1064" s="75"/>
      <c r="O1064" s="76"/>
      <c r="P1064" s="97" t="s">
        <v>141</v>
      </c>
      <c r="Q1064" s="78">
        <f>IF(P1064="U",R1064/1.2,R1064)</f>
        <v>19.166666666666668</v>
      </c>
      <c r="R1064" s="79">
        <v>23</v>
      </c>
      <c r="S1064" s="80"/>
      <c r="T1064" s="81"/>
      <c r="U1064" s="82">
        <f>T1064*Q1064</f>
        <v>0</v>
      </c>
      <c r="V1064" s="83">
        <f>T1064*R1064</f>
        <v>0</v>
      </c>
      <c r="W1064" s="58"/>
      <c r="X1064" s="84"/>
      <c r="Y1064" s="85"/>
      <c r="Z1064" s="86"/>
      <c r="AA1064" s="87"/>
    </row>
    <row r="1065" spans="1:27" ht="15.75" customHeight="1">
      <c r="A1065" s="63" t="s">
        <v>131</v>
      </c>
      <c r="B1065" s="64" t="s">
        <v>132</v>
      </c>
      <c r="C1065" s="65" t="s">
        <v>133</v>
      </c>
      <c r="D1065" s="66" t="s">
        <v>277</v>
      </c>
      <c r="E1065" s="67" t="s">
        <v>278</v>
      </c>
      <c r="F1065" s="68"/>
      <c r="G1065" s="69" t="s">
        <v>407</v>
      </c>
      <c r="H1065" s="70" t="s">
        <v>641</v>
      </c>
      <c r="I1065" s="67" t="s">
        <v>281</v>
      </c>
      <c r="J1065" s="286">
        <v>2020</v>
      </c>
      <c r="K1065" s="72" t="s">
        <v>155</v>
      </c>
      <c r="L1065" s="73">
        <v>5</v>
      </c>
      <c r="M1065" s="74" t="s">
        <v>140</v>
      </c>
      <c r="N1065" s="75"/>
      <c r="O1065" s="76"/>
      <c r="P1065" s="77" t="s">
        <v>141</v>
      </c>
      <c r="Q1065" s="78">
        <f>IF(P1065="U",R1065/1.2,R1065)</f>
        <v>37.5</v>
      </c>
      <c r="R1065" s="79">
        <v>45</v>
      </c>
      <c r="S1065" s="80"/>
      <c r="T1065" s="81"/>
      <c r="U1065" s="82">
        <f>T1065*Q1065</f>
        <v>0</v>
      </c>
      <c r="V1065" s="83">
        <f>T1065*R1065</f>
        <v>0</v>
      </c>
      <c r="W1065" s="58"/>
      <c r="X1065" s="84"/>
      <c r="Y1065" s="85"/>
      <c r="Z1065" s="86"/>
      <c r="AA1065" s="87"/>
    </row>
    <row r="1066" spans="1:27" ht="15.75" customHeight="1">
      <c r="A1066" s="63" t="s">
        <v>131</v>
      </c>
      <c r="B1066" s="64" t="s">
        <v>132</v>
      </c>
      <c r="C1066" s="65" t="s">
        <v>133</v>
      </c>
      <c r="D1066" s="66" t="s">
        <v>277</v>
      </c>
      <c r="E1066" s="67" t="s">
        <v>278</v>
      </c>
      <c r="F1066" s="68"/>
      <c r="G1066" s="69" t="s">
        <v>407</v>
      </c>
      <c r="H1066" s="70" t="s">
        <v>641</v>
      </c>
      <c r="I1066" s="67" t="s">
        <v>281</v>
      </c>
      <c r="J1066" s="286">
        <v>2021</v>
      </c>
      <c r="K1066" s="72" t="s">
        <v>155</v>
      </c>
      <c r="L1066" s="73">
        <v>24</v>
      </c>
      <c r="M1066" s="74" t="s">
        <v>140</v>
      </c>
      <c r="N1066" s="75"/>
      <c r="O1066" s="76"/>
      <c r="P1066" s="97" t="s">
        <v>141</v>
      </c>
      <c r="Q1066" s="78">
        <f>IF(P1066="U",R1066/1.2,R1066)</f>
        <v>37.5</v>
      </c>
      <c r="R1066" s="79">
        <v>45</v>
      </c>
      <c r="S1066" s="80"/>
      <c r="T1066" s="81"/>
      <c r="U1066" s="82">
        <f>T1066*Q1066</f>
        <v>0</v>
      </c>
      <c r="V1066" s="83">
        <f>T1066*R1066</f>
        <v>0</v>
      </c>
      <c r="W1066" s="58"/>
      <c r="X1066" s="84"/>
      <c r="Y1066" s="85"/>
      <c r="Z1066" s="86"/>
      <c r="AA1066" s="87"/>
    </row>
    <row r="1067" spans="1:27" ht="15.75" customHeight="1">
      <c r="A1067" s="63" t="s">
        <v>131</v>
      </c>
      <c r="B1067" s="64" t="s">
        <v>132</v>
      </c>
      <c r="C1067" s="65" t="s">
        <v>133</v>
      </c>
      <c r="D1067" s="66" t="s">
        <v>277</v>
      </c>
      <c r="E1067" s="67" t="s">
        <v>278</v>
      </c>
      <c r="F1067" s="68"/>
      <c r="G1067" s="69" t="s">
        <v>407</v>
      </c>
      <c r="H1067" s="70" t="s">
        <v>641</v>
      </c>
      <c r="I1067" s="67" t="s">
        <v>281</v>
      </c>
      <c r="J1067" s="286">
        <v>2021</v>
      </c>
      <c r="K1067" s="72" t="s">
        <v>155</v>
      </c>
      <c r="L1067" s="73">
        <v>5</v>
      </c>
      <c r="M1067" s="74" t="s">
        <v>140</v>
      </c>
      <c r="N1067" s="75"/>
      <c r="O1067" s="76"/>
      <c r="P1067" s="77" t="s">
        <v>141</v>
      </c>
      <c r="Q1067" s="78">
        <f>IF(P1067="U",R1067/1.2,R1067)</f>
        <v>37.5</v>
      </c>
      <c r="R1067" s="79">
        <v>45</v>
      </c>
      <c r="S1067" s="80"/>
      <c r="T1067" s="81"/>
      <c r="U1067" s="82">
        <f>T1067*Q1067</f>
        <v>0</v>
      </c>
      <c r="V1067" s="83">
        <f>T1067*R1067</f>
        <v>0</v>
      </c>
      <c r="W1067" s="58"/>
      <c r="X1067" s="84"/>
      <c r="Y1067" s="85"/>
      <c r="Z1067" s="86"/>
      <c r="AA1067" s="87"/>
    </row>
    <row r="1068" spans="1:27" ht="15.75" customHeight="1">
      <c r="A1068" s="63" t="s">
        <v>131</v>
      </c>
      <c r="B1068" s="64" t="s">
        <v>132</v>
      </c>
      <c r="C1068" s="65" t="s">
        <v>133</v>
      </c>
      <c r="D1068" s="66" t="s">
        <v>277</v>
      </c>
      <c r="E1068" s="67" t="s">
        <v>278</v>
      </c>
      <c r="F1068" s="68"/>
      <c r="G1068" s="69" t="s">
        <v>407</v>
      </c>
      <c r="H1068" s="70" t="s">
        <v>641</v>
      </c>
      <c r="I1068" s="67" t="s">
        <v>281</v>
      </c>
      <c r="J1068" s="286">
        <v>2021</v>
      </c>
      <c r="K1068" s="72" t="s">
        <v>139</v>
      </c>
      <c r="L1068" s="73">
        <v>3</v>
      </c>
      <c r="M1068" s="74" t="s">
        <v>140</v>
      </c>
      <c r="N1068" s="75"/>
      <c r="O1068" s="76"/>
      <c r="P1068" s="77" t="s">
        <v>141</v>
      </c>
      <c r="Q1068" s="78">
        <f>IF(P1068="U",R1068/1.2,R1068)</f>
        <v>75</v>
      </c>
      <c r="R1068" s="79">
        <v>90</v>
      </c>
      <c r="S1068" s="80"/>
      <c r="T1068" s="81"/>
      <c r="U1068" s="82">
        <f>T1068*Q1068</f>
        <v>0</v>
      </c>
      <c r="V1068" s="83">
        <f>T1068*R1068</f>
        <v>0</v>
      </c>
      <c r="W1068" s="58"/>
      <c r="X1068" s="84"/>
      <c r="Y1068" s="85"/>
      <c r="Z1068" s="86"/>
      <c r="AA1068" s="87"/>
    </row>
    <row r="1069" spans="1:27" ht="15.75" customHeight="1">
      <c r="A1069" s="63" t="s">
        <v>131</v>
      </c>
      <c r="B1069" s="64" t="s">
        <v>132</v>
      </c>
      <c r="C1069" s="65" t="s">
        <v>133</v>
      </c>
      <c r="D1069" s="66" t="s">
        <v>277</v>
      </c>
      <c r="E1069" s="67" t="s">
        <v>278</v>
      </c>
      <c r="F1069" s="68"/>
      <c r="G1069" s="69" t="s">
        <v>407</v>
      </c>
      <c r="H1069" s="70" t="s">
        <v>641</v>
      </c>
      <c r="I1069" s="67" t="s">
        <v>281</v>
      </c>
      <c r="J1069" s="286">
        <v>2022</v>
      </c>
      <c r="K1069" s="72" t="s">
        <v>155</v>
      </c>
      <c r="L1069" s="73">
        <v>24</v>
      </c>
      <c r="M1069" s="74" t="s">
        <v>140</v>
      </c>
      <c r="N1069" s="75"/>
      <c r="O1069" s="76"/>
      <c r="P1069" s="97" t="s">
        <v>141</v>
      </c>
      <c r="Q1069" s="78">
        <f>IF(P1069="U",R1069/1.2,R1069)</f>
        <v>37.5</v>
      </c>
      <c r="R1069" s="79">
        <v>45</v>
      </c>
      <c r="S1069" s="80"/>
      <c r="T1069" s="81"/>
      <c r="U1069" s="82">
        <f>T1069*Q1069</f>
        <v>0</v>
      </c>
      <c r="V1069" s="83">
        <f>T1069*R1069</f>
        <v>0</v>
      </c>
      <c r="W1069" s="58"/>
      <c r="X1069" s="84"/>
      <c r="Y1069" s="85"/>
      <c r="Z1069" s="86"/>
      <c r="AA1069" s="87"/>
    </row>
    <row r="1070" spans="1:27" ht="15.75" customHeight="1">
      <c r="A1070" s="63" t="s">
        <v>131</v>
      </c>
      <c r="B1070" s="64" t="s">
        <v>132</v>
      </c>
      <c r="C1070" s="65" t="s">
        <v>133</v>
      </c>
      <c r="D1070" s="66" t="s">
        <v>277</v>
      </c>
      <c r="E1070" s="67" t="s">
        <v>278</v>
      </c>
      <c r="F1070" s="68"/>
      <c r="G1070" s="69" t="s">
        <v>407</v>
      </c>
      <c r="H1070" s="70" t="s">
        <v>477</v>
      </c>
      <c r="I1070" s="67" t="s">
        <v>281</v>
      </c>
      <c r="J1070" s="286">
        <v>2018</v>
      </c>
      <c r="K1070" s="72" t="s">
        <v>155</v>
      </c>
      <c r="L1070" s="73">
        <v>1</v>
      </c>
      <c r="M1070" s="74" t="s">
        <v>140</v>
      </c>
      <c r="N1070" s="75"/>
      <c r="O1070" s="76"/>
      <c r="P1070" s="97" t="s">
        <v>141</v>
      </c>
      <c r="Q1070" s="78">
        <f>IF(P1070="U",R1070/1.2,R1070)</f>
        <v>133.33333333333334</v>
      </c>
      <c r="R1070" s="79">
        <v>160</v>
      </c>
      <c r="S1070" s="80"/>
      <c r="T1070" s="81"/>
      <c r="U1070" s="82">
        <f>T1070*Q1070</f>
        <v>0</v>
      </c>
      <c r="V1070" s="83">
        <f>T1070*R1070</f>
        <v>0</v>
      </c>
      <c r="W1070" s="58"/>
      <c r="X1070" s="84"/>
      <c r="Y1070" s="85"/>
      <c r="Z1070" s="86"/>
      <c r="AA1070" s="87"/>
    </row>
    <row r="1071" spans="1:27" ht="15.75" customHeight="1">
      <c r="A1071" s="63" t="s">
        <v>131</v>
      </c>
      <c r="B1071" s="64" t="s">
        <v>132</v>
      </c>
      <c r="C1071" s="65" t="s">
        <v>133</v>
      </c>
      <c r="D1071" s="66" t="s">
        <v>277</v>
      </c>
      <c r="E1071" s="67" t="s">
        <v>278</v>
      </c>
      <c r="F1071" s="68"/>
      <c r="G1071" s="69" t="s">
        <v>407</v>
      </c>
      <c r="H1071" s="70" t="s">
        <v>477</v>
      </c>
      <c r="I1071" s="67" t="s">
        <v>281</v>
      </c>
      <c r="J1071" s="286">
        <v>2019</v>
      </c>
      <c r="K1071" s="72" t="s">
        <v>155</v>
      </c>
      <c r="L1071" s="73">
        <v>24</v>
      </c>
      <c r="M1071" s="74" t="s">
        <v>140</v>
      </c>
      <c r="N1071" s="75"/>
      <c r="O1071" s="76"/>
      <c r="P1071" s="97" t="s">
        <v>141</v>
      </c>
      <c r="Q1071" s="78">
        <f>IF(P1071="U",R1071/1.2,R1071)</f>
        <v>133.33333333333334</v>
      </c>
      <c r="R1071" s="79">
        <v>160</v>
      </c>
      <c r="S1071" s="80"/>
      <c r="T1071" s="81"/>
      <c r="U1071" s="82">
        <f>T1071*Q1071</f>
        <v>0</v>
      </c>
      <c r="V1071" s="83">
        <f>T1071*R1071</f>
        <v>0</v>
      </c>
      <c r="W1071" s="58"/>
      <c r="X1071" s="84"/>
      <c r="Y1071" s="85"/>
      <c r="Z1071" s="86"/>
      <c r="AA1071" s="87"/>
    </row>
    <row r="1072" spans="1:27" ht="15.75" customHeight="1">
      <c r="A1072" s="63" t="s">
        <v>131</v>
      </c>
      <c r="B1072" s="64" t="s">
        <v>132</v>
      </c>
      <c r="C1072" s="65" t="s">
        <v>133</v>
      </c>
      <c r="D1072" s="66" t="s">
        <v>277</v>
      </c>
      <c r="E1072" s="67" t="s">
        <v>278</v>
      </c>
      <c r="F1072" s="68"/>
      <c r="G1072" s="69" t="s">
        <v>407</v>
      </c>
      <c r="H1072" s="70" t="s">
        <v>477</v>
      </c>
      <c r="I1072" s="67" t="s">
        <v>281</v>
      </c>
      <c r="J1072" s="286">
        <v>2020</v>
      </c>
      <c r="K1072" s="72" t="s">
        <v>155</v>
      </c>
      <c r="L1072" s="73">
        <v>24</v>
      </c>
      <c r="M1072" s="74" t="s">
        <v>140</v>
      </c>
      <c r="N1072" s="75"/>
      <c r="O1072" s="76"/>
      <c r="P1072" s="97" t="s">
        <v>141</v>
      </c>
      <c r="Q1072" s="78">
        <f>IF(P1072="U",R1072/1.2,R1072)</f>
        <v>133.33333333333334</v>
      </c>
      <c r="R1072" s="79">
        <v>160</v>
      </c>
      <c r="S1072" s="80"/>
      <c r="T1072" s="81"/>
      <c r="U1072" s="82">
        <f>T1072*Q1072</f>
        <v>0</v>
      </c>
      <c r="V1072" s="83">
        <f>T1072*R1072</f>
        <v>0</v>
      </c>
      <c r="W1072" s="58"/>
      <c r="X1072" s="84"/>
      <c r="Y1072" s="85"/>
      <c r="Z1072" s="86"/>
      <c r="AA1072" s="87"/>
    </row>
    <row r="1073" spans="1:27" ht="15.75" customHeight="1">
      <c r="A1073" s="63" t="s">
        <v>131</v>
      </c>
      <c r="B1073" s="64" t="s">
        <v>132</v>
      </c>
      <c r="C1073" s="65" t="s">
        <v>133</v>
      </c>
      <c r="D1073" s="66" t="s">
        <v>277</v>
      </c>
      <c r="E1073" s="67" t="s">
        <v>278</v>
      </c>
      <c r="F1073" s="68"/>
      <c r="G1073" s="69" t="s">
        <v>407</v>
      </c>
      <c r="H1073" s="70" t="s">
        <v>477</v>
      </c>
      <c r="I1073" s="67" t="s">
        <v>281</v>
      </c>
      <c r="J1073" s="286">
        <v>2021</v>
      </c>
      <c r="K1073" s="72" t="s">
        <v>155</v>
      </c>
      <c r="L1073" s="73">
        <v>24</v>
      </c>
      <c r="M1073" s="74" t="s">
        <v>140</v>
      </c>
      <c r="N1073" s="75"/>
      <c r="O1073" s="76"/>
      <c r="P1073" s="97" t="s">
        <v>141</v>
      </c>
      <c r="Q1073" s="78">
        <f>IF(P1073="U",R1073/1.2,R1073)</f>
        <v>133.33333333333334</v>
      </c>
      <c r="R1073" s="79">
        <v>160</v>
      </c>
      <c r="S1073" s="80"/>
      <c r="T1073" s="81"/>
      <c r="U1073" s="82">
        <f>T1073*Q1073</f>
        <v>0</v>
      </c>
      <c r="V1073" s="83">
        <f>T1073*R1073</f>
        <v>0</v>
      </c>
      <c r="W1073" s="58"/>
      <c r="X1073" s="84"/>
      <c r="Y1073" s="85"/>
      <c r="Z1073" s="86"/>
      <c r="AA1073" s="87"/>
    </row>
    <row r="1074" spans="1:27" ht="15.75" customHeight="1">
      <c r="A1074" s="63" t="s">
        <v>131</v>
      </c>
      <c r="B1074" s="64" t="s">
        <v>132</v>
      </c>
      <c r="C1074" s="65" t="s">
        <v>133</v>
      </c>
      <c r="D1074" s="66" t="s">
        <v>277</v>
      </c>
      <c r="E1074" s="67" t="s">
        <v>278</v>
      </c>
      <c r="F1074" s="68"/>
      <c r="G1074" s="69" t="s">
        <v>407</v>
      </c>
      <c r="H1074" s="70" t="s">
        <v>477</v>
      </c>
      <c r="I1074" s="67" t="s">
        <v>281</v>
      </c>
      <c r="J1074" s="286">
        <v>2022</v>
      </c>
      <c r="K1074" s="72" t="s">
        <v>155</v>
      </c>
      <c r="L1074" s="73">
        <v>24</v>
      </c>
      <c r="M1074" s="74" t="s">
        <v>140</v>
      </c>
      <c r="N1074" s="75"/>
      <c r="O1074" s="76"/>
      <c r="P1074" s="97" t="s">
        <v>141</v>
      </c>
      <c r="Q1074" s="78">
        <f>IF(P1074="U",R1074/1.2,R1074)</f>
        <v>133.33333333333334</v>
      </c>
      <c r="R1074" s="79">
        <v>160</v>
      </c>
      <c r="S1074" s="80"/>
      <c r="T1074" s="81"/>
      <c r="U1074" s="82">
        <f>T1074*Q1074</f>
        <v>0</v>
      </c>
      <c r="V1074" s="83">
        <f>T1074*R1074</f>
        <v>0</v>
      </c>
      <c r="W1074" s="58"/>
      <c r="X1074" s="84"/>
      <c r="Y1074" s="85"/>
      <c r="Z1074" s="86"/>
      <c r="AA1074" s="87"/>
    </row>
    <row r="1075" spans="1:27" ht="15.75" customHeight="1">
      <c r="A1075" s="63" t="s">
        <v>131</v>
      </c>
      <c r="B1075" s="64" t="s">
        <v>132</v>
      </c>
      <c r="C1075" s="65" t="s">
        <v>133</v>
      </c>
      <c r="D1075" s="66" t="s">
        <v>277</v>
      </c>
      <c r="E1075" s="67" t="s">
        <v>278</v>
      </c>
      <c r="F1075" s="68"/>
      <c r="G1075" s="69" t="s">
        <v>407</v>
      </c>
      <c r="H1075" s="70" t="s">
        <v>648</v>
      </c>
      <c r="I1075" s="67" t="s">
        <v>281</v>
      </c>
      <c r="J1075" s="286">
        <v>2022</v>
      </c>
      <c r="K1075" s="72" t="s">
        <v>155</v>
      </c>
      <c r="L1075" s="73">
        <v>24</v>
      </c>
      <c r="M1075" s="74" t="s">
        <v>140</v>
      </c>
      <c r="N1075" s="75"/>
      <c r="O1075" s="76"/>
      <c r="P1075" s="97" t="s">
        <v>141</v>
      </c>
      <c r="Q1075" s="78">
        <f>IF(P1075="U",R1075/1.2,R1075)</f>
        <v>50</v>
      </c>
      <c r="R1075" s="79">
        <v>60</v>
      </c>
      <c r="S1075" s="80"/>
      <c r="T1075" s="81"/>
      <c r="U1075" s="82">
        <f>T1075*Q1075</f>
        <v>0</v>
      </c>
      <c r="V1075" s="83">
        <f>T1075*R1075</f>
        <v>0</v>
      </c>
      <c r="W1075" s="58"/>
      <c r="X1075" s="84"/>
      <c r="Y1075" s="85"/>
      <c r="Z1075" s="86"/>
      <c r="AA1075" s="87"/>
    </row>
    <row r="1076" spans="1:27" ht="15.75" customHeight="1">
      <c r="A1076" s="63" t="s">
        <v>131</v>
      </c>
      <c r="B1076" s="64" t="s">
        <v>132</v>
      </c>
      <c r="C1076" s="65" t="s">
        <v>133</v>
      </c>
      <c r="D1076" s="66" t="s">
        <v>277</v>
      </c>
      <c r="E1076" s="67" t="s">
        <v>278</v>
      </c>
      <c r="F1076" s="68"/>
      <c r="G1076" s="69" t="s">
        <v>407</v>
      </c>
      <c r="H1076" s="70" t="s">
        <v>1492</v>
      </c>
      <c r="I1076" s="67" t="s">
        <v>281</v>
      </c>
      <c r="J1076" s="286">
        <v>2019</v>
      </c>
      <c r="K1076" s="72" t="s">
        <v>155</v>
      </c>
      <c r="L1076" s="73">
        <v>24</v>
      </c>
      <c r="M1076" s="74" t="s">
        <v>140</v>
      </c>
      <c r="N1076" s="75"/>
      <c r="O1076" s="76"/>
      <c r="P1076" s="77" t="s">
        <v>141</v>
      </c>
      <c r="Q1076" s="78">
        <f>IF(P1076="U",R1076/1.2,R1076)</f>
        <v>45.833333333333336</v>
      </c>
      <c r="R1076" s="79">
        <v>55</v>
      </c>
      <c r="S1076" s="80"/>
      <c r="T1076" s="81"/>
      <c r="U1076" s="82">
        <f>T1076*Q1076</f>
        <v>0</v>
      </c>
      <c r="V1076" s="83">
        <f>T1076*R1076</f>
        <v>0</v>
      </c>
      <c r="W1076" s="58"/>
      <c r="X1076" s="84"/>
      <c r="Y1076" s="85"/>
      <c r="Z1076" s="86"/>
      <c r="AA1076" s="87"/>
    </row>
    <row r="1077" spans="1:27" ht="15.75" customHeight="1">
      <c r="A1077" s="63" t="s">
        <v>131</v>
      </c>
      <c r="B1077" s="64" t="s">
        <v>132</v>
      </c>
      <c r="C1077" s="65" t="s">
        <v>133</v>
      </c>
      <c r="D1077" s="66" t="s">
        <v>277</v>
      </c>
      <c r="E1077" s="67" t="s">
        <v>278</v>
      </c>
      <c r="F1077" s="68"/>
      <c r="G1077" s="69" t="s">
        <v>407</v>
      </c>
      <c r="H1077" s="70" t="s">
        <v>1492</v>
      </c>
      <c r="I1077" s="67" t="s">
        <v>281</v>
      </c>
      <c r="J1077" s="286">
        <v>2019</v>
      </c>
      <c r="K1077" s="72" t="s">
        <v>139</v>
      </c>
      <c r="L1077" s="73">
        <v>6</v>
      </c>
      <c r="M1077" s="74" t="s">
        <v>140</v>
      </c>
      <c r="N1077" s="75"/>
      <c r="O1077" s="76"/>
      <c r="P1077" s="77" t="s">
        <v>141</v>
      </c>
      <c r="Q1077" s="78">
        <f>IF(P1077="U",R1077/1.2,R1077)</f>
        <v>100</v>
      </c>
      <c r="R1077" s="79">
        <v>120</v>
      </c>
      <c r="S1077" s="80"/>
      <c r="T1077" s="81"/>
      <c r="U1077" s="82">
        <f>T1077*Q1077</f>
        <v>0</v>
      </c>
      <c r="V1077" s="83">
        <f>T1077*R1077</f>
        <v>0</v>
      </c>
      <c r="W1077" s="58"/>
      <c r="X1077" s="84"/>
      <c r="Y1077" s="85"/>
      <c r="Z1077" s="86"/>
      <c r="AA1077" s="87"/>
    </row>
    <row r="1078" spans="1:27" ht="15.75" customHeight="1">
      <c r="A1078" s="63" t="s">
        <v>131</v>
      </c>
      <c r="B1078" s="64" t="s">
        <v>132</v>
      </c>
      <c r="C1078" s="65" t="s">
        <v>133</v>
      </c>
      <c r="D1078" s="66" t="s">
        <v>277</v>
      </c>
      <c r="E1078" s="67" t="s">
        <v>278</v>
      </c>
      <c r="F1078" s="68"/>
      <c r="G1078" s="69" t="s">
        <v>407</v>
      </c>
      <c r="H1078" s="70" t="s">
        <v>1119</v>
      </c>
      <c r="I1078" s="67" t="s">
        <v>281</v>
      </c>
      <c r="J1078" s="286">
        <v>2016</v>
      </c>
      <c r="K1078" s="72" t="s">
        <v>155</v>
      </c>
      <c r="L1078" s="73">
        <v>16</v>
      </c>
      <c r="M1078" s="74" t="s">
        <v>140</v>
      </c>
      <c r="N1078" s="75"/>
      <c r="O1078" s="76"/>
      <c r="P1078" s="97" t="s">
        <v>141</v>
      </c>
      <c r="Q1078" s="78">
        <f>IF(P1078="U",R1078/1.2,R1078)</f>
        <v>275</v>
      </c>
      <c r="R1078" s="79">
        <v>330</v>
      </c>
      <c r="S1078" s="80"/>
      <c r="T1078" s="81"/>
      <c r="U1078" s="82">
        <f>T1078*Q1078</f>
        <v>0</v>
      </c>
      <c r="V1078" s="83">
        <f>T1078*R1078</f>
        <v>0</v>
      </c>
      <c r="W1078" s="58"/>
      <c r="X1078" s="84"/>
      <c r="Y1078" s="85"/>
      <c r="Z1078" s="86"/>
      <c r="AA1078" s="87"/>
    </row>
    <row r="1079" spans="1:27" ht="15.75" customHeight="1">
      <c r="A1079" s="63" t="s">
        <v>131</v>
      </c>
      <c r="B1079" s="64" t="s">
        <v>132</v>
      </c>
      <c r="C1079" s="65" t="s">
        <v>133</v>
      </c>
      <c r="D1079" s="66" t="s">
        <v>277</v>
      </c>
      <c r="E1079" s="67" t="s">
        <v>278</v>
      </c>
      <c r="F1079" s="68"/>
      <c r="G1079" s="69" t="s">
        <v>407</v>
      </c>
      <c r="H1079" s="70" t="s">
        <v>1119</v>
      </c>
      <c r="I1079" s="67" t="s">
        <v>281</v>
      </c>
      <c r="J1079" s="286">
        <v>2017</v>
      </c>
      <c r="K1079" s="72" t="s">
        <v>155</v>
      </c>
      <c r="L1079" s="73">
        <v>17</v>
      </c>
      <c r="M1079" s="74" t="s">
        <v>140</v>
      </c>
      <c r="N1079" s="75"/>
      <c r="O1079" s="76"/>
      <c r="P1079" s="97" t="s">
        <v>141</v>
      </c>
      <c r="Q1079" s="78">
        <f>IF(P1079="U",R1079/1.2,R1079)</f>
        <v>275</v>
      </c>
      <c r="R1079" s="79">
        <v>330</v>
      </c>
      <c r="S1079" s="80"/>
      <c r="T1079" s="81"/>
      <c r="U1079" s="82">
        <f>T1079*Q1079</f>
        <v>0</v>
      </c>
      <c r="V1079" s="83">
        <f>T1079*R1079</f>
        <v>0</v>
      </c>
      <c r="W1079" s="58"/>
      <c r="X1079" s="84"/>
      <c r="Y1079" s="85"/>
      <c r="Z1079" s="86"/>
      <c r="AA1079" s="87"/>
    </row>
    <row r="1080" spans="1:27" ht="15.75" customHeight="1">
      <c r="A1080" s="63" t="s">
        <v>131</v>
      </c>
      <c r="B1080" s="64" t="s">
        <v>132</v>
      </c>
      <c r="C1080" s="65" t="s">
        <v>133</v>
      </c>
      <c r="D1080" s="66" t="s">
        <v>277</v>
      </c>
      <c r="E1080" s="67" t="s">
        <v>278</v>
      </c>
      <c r="F1080" s="68"/>
      <c r="G1080" s="69" t="s">
        <v>407</v>
      </c>
      <c r="H1080" s="70" t="s">
        <v>649</v>
      </c>
      <c r="I1080" s="67" t="s">
        <v>281</v>
      </c>
      <c r="J1080" s="286">
        <v>2019</v>
      </c>
      <c r="K1080" s="72" t="s">
        <v>155</v>
      </c>
      <c r="L1080" s="73">
        <v>4</v>
      </c>
      <c r="M1080" s="74" t="s">
        <v>140</v>
      </c>
      <c r="N1080" s="75"/>
      <c r="O1080" s="76"/>
      <c r="P1080" s="97" t="s">
        <v>141</v>
      </c>
      <c r="Q1080" s="78">
        <f>IF(P1080="U",R1080/1.2,R1080)</f>
        <v>79.166666666666671</v>
      </c>
      <c r="R1080" s="79">
        <v>95</v>
      </c>
      <c r="S1080" s="80"/>
      <c r="T1080" s="81"/>
      <c r="U1080" s="82">
        <f>T1080*Q1080</f>
        <v>0</v>
      </c>
      <c r="V1080" s="83">
        <f>T1080*R1080</f>
        <v>0</v>
      </c>
      <c r="W1080" s="58"/>
      <c r="X1080" s="84"/>
      <c r="Y1080" s="85"/>
      <c r="Z1080" s="86"/>
      <c r="AA1080" s="87"/>
    </row>
    <row r="1081" spans="1:27" ht="15.75" customHeight="1">
      <c r="A1081" s="63" t="s">
        <v>131</v>
      </c>
      <c r="B1081" s="64" t="s">
        <v>132</v>
      </c>
      <c r="C1081" s="65" t="s">
        <v>133</v>
      </c>
      <c r="D1081" s="66" t="s">
        <v>277</v>
      </c>
      <c r="E1081" s="67" t="s">
        <v>278</v>
      </c>
      <c r="F1081" s="68"/>
      <c r="G1081" s="69" t="s">
        <v>407</v>
      </c>
      <c r="H1081" s="70" t="s">
        <v>649</v>
      </c>
      <c r="I1081" s="67" t="s">
        <v>281</v>
      </c>
      <c r="J1081" s="286">
        <v>2020</v>
      </c>
      <c r="K1081" s="72" t="s">
        <v>155</v>
      </c>
      <c r="L1081" s="73">
        <v>15</v>
      </c>
      <c r="M1081" s="74" t="s">
        <v>140</v>
      </c>
      <c r="N1081" s="75"/>
      <c r="O1081" s="76"/>
      <c r="P1081" s="77" t="s">
        <v>141</v>
      </c>
      <c r="Q1081" s="78">
        <f>IF(P1081="U",R1081/1.2,R1081)</f>
        <v>79.166666666666671</v>
      </c>
      <c r="R1081" s="79">
        <v>95</v>
      </c>
      <c r="S1081" s="80"/>
      <c r="T1081" s="81"/>
      <c r="U1081" s="82">
        <f>T1081*Q1081</f>
        <v>0</v>
      </c>
      <c r="V1081" s="83">
        <f>T1081*R1081</f>
        <v>0</v>
      </c>
      <c r="W1081" s="58"/>
      <c r="X1081" s="84"/>
      <c r="Y1081" s="85"/>
      <c r="Z1081" s="86"/>
      <c r="AA1081" s="87"/>
    </row>
    <row r="1082" spans="1:27" ht="15.75" customHeight="1">
      <c r="A1082" s="63" t="s">
        <v>131</v>
      </c>
      <c r="B1082" s="64" t="s">
        <v>132</v>
      </c>
      <c r="C1082" s="65" t="s">
        <v>133</v>
      </c>
      <c r="D1082" s="66" t="s">
        <v>277</v>
      </c>
      <c r="E1082" s="67" t="s">
        <v>278</v>
      </c>
      <c r="F1082" s="68"/>
      <c r="G1082" s="69" t="s">
        <v>407</v>
      </c>
      <c r="H1082" s="70" t="s">
        <v>649</v>
      </c>
      <c r="I1082" s="67" t="s">
        <v>281</v>
      </c>
      <c r="J1082" s="286">
        <v>2020</v>
      </c>
      <c r="K1082" s="72" t="s">
        <v>155</v>
      </c>
      <c r="L1082" s="73">
        <v>6</v>
      </c>
      <c r="M1082" s="74" t="s">
        <v>140</v>
      </c>
      <c r="N1082" s="75"/>
      <c r="O1082" s="76"/>
      <c r="P1082" s="77" t="s">
        <v>141</v>
      </c>
      <c r="Q1082" s="78">
        <f>IF(P1082="U",R1082/1.2,R1082)</f>
        <v>79.166666666666671</v>
      </c>
      <c r="R1082" s="79">
        <v>95</v>
      </c>
      <c r="S1082" s="80"/>
      <c r="T1082" s="81"/>
      <c r="U1082" s="82">
        <f>T1082*Q1082</f>
        <v>0</v>
      </c>
      <c r="V1082" s="83">
        <f>T1082*R1082</f>
        <v>0</v>
      </c>
      <c r="W1082" s="58"/>
      <c r="X1082" s="84"/>
      <c r="Y1082" s="85"/>
      <c r="Z1082" s="86"/>
      <c r="AA1082" s="87"/>
    </row>
    <row r="1083" spans="1:27" ht="15.75" customHeight="1">
      <c r="A1083" s="63" t="s">
        <v>131</v>
      </c>
      <c r="B1083" s="64" t="s">
        <v>132</v>
      </c>
      <c r="C1083" s="65" t="s">
        <v>133</v>
      </c>
      <c r="D1083" s="66" t="s">
        <v>277</v>
      </c>
      <c r="E1083" s="67" t="s">
        <v>278</v>
      </c>
      <c r="F1083" s="68"/>
      <c r="G1083" s="69" t="s">
        <v>407</v>
      </c>
      <c r="H1083" s="70" t="s">
        <v>649</v>
      </c>
      <c r="I1083" s="67" t="s">
        <v>281</v>
      </c>
      <c r="J1083" s="286">
        <v>2021</v>
      </c>
      <c r="K1083" s="72" t="s">
        <v>155</v>
      </c>
      <c r="L1083" s="73">
        <v>24</v>
      </c>
      <c r="M1083" s="74" t="s">
        <v>140</v>
      </c>
      <c r="N1083" s="75"/>
      <c r="O1083" s="76"/>
      <c r="P1083" s="97" t="s">
        <v>141</v>
      </c>
      <c r="Q1083" s="78">
        <f>IF(P1083="U",R1083/1.2,R1083)</f>
        <v>79.166666666666671</v>
      </c>
      <c r="R1083" s="79">
        <v>95</v>
      </c>
      <c r="S1083" s="80"/>
      <c r="T1083" s="81"/>
      <c r="U1083" s="82">
        <f>T1083*Q1083</f>
        <v>0</v>
      </c>
      <c r="V1083" s="83">
        <f>T1083*R1083</f>
        <v>0</v>
      </c>
      <c r="W1083" s="58"/>
      <c r="X1083" s="84"/>
      <c r="Y1083" s="85"/>
      <c r="Z1083" s="86"/>
      <c r="AA1083" s="87"/>
    </row>
    <row r="1084" spans="1:27" ht="15.75" customHeight="1">
      <c r="A1084" s="63" t="s">
        <v>131</v>
      </c>
      <c r="B1084" s="64" t="s">
        <v>177</v>
      </c>
      <c r="C1084" s="65" t="s">
        <v>133</v>
      </c>
      <c r="D1084" s="66" t="s">
        <v>277</v>
      </c>
      <c r="E1084" s="67" t="s">
        <v>278</v>
      </c>
      <c r="F1084" s="68"/>
      <c r="G1084" s="69" t="s">
        <v>407</v>
      </c>
      <c r="H1084" s="70" t="s">
        <v>1470</v>
      </c>
      <c r="I1084" s="67" t="s">
        <v>145</v>
      </c>
      <c r="J1084" s="286">
        <v>2023</v>
      </c>
      <c r="K1084" s="72" t="s">
        <v>155</v>
      </c>
      <c r="L1084" s="73">
        <v>21</v>
      </c>
      <c r="M1084" s="74" t="s">
        <v>140</v>
      </c>
      <c r="N1084" s="75"/>
      <c r="O1084" s="76"/>
      <c r="P1084" s="77" t="s">
        <v>141</v>
      </c>
      <c r="Q1084" s="78">
        <f>IF(P1084="U",R1084/1.2,R1084)</f>
        <v>19.166666666666668</v>
      </c>
      <c r="R1084" s="79">
        <v>23</v>
      </c>
      <c r="S1084" s="80"/>
      <c r="T1084" s="81"/>
      <c r="U1084" s="82">
        <f>T1084*Q1084</f>
        <v>0</v>
      </c>
      <c r="V1084" s="83">
        <f>T1084*R1084</f>
        <v>0</v>
      </c>
      <c r="W1084" s="58"/>
      <c r="X1084" s="84"/>
      <c r="Y1084" s="85"/>
      <c r="Z1084" s="86"/>
      <c r="AA1084" s="87"/>
    </row>
    <row r="1085" spans="1:27" ht="15.75" customHeight="1">
      <c r="A1085" s="63" t="s">
        <v>131</v>
      </c>
      <c r="B1085" s="64" t="s">
        <v>132</v>
      </c>
      <c r="C1085" s="65" t="s">
        <v>133</v>
      </c>
      <c r="D1085" s="66" t="s">
        <v>277</v>
      </c>
      <c r="E1085" s="67" t="s">
        <v>278</v>
      </c>
      <c r="F1085" s="68"/>
      <c r="G1085" s="69" t="s">
        <v>407</v>
      </c>
      <c r="H1085" s="70" t="s">
        <v>343</v>
      </c>
      <c r="I1085" s="67" t="s">
        <v>281</v>
      </c>
      <c r="J1085" s="286">
        <v>2023</v>
      </c>
      <c r="K1085" s="72" t="s">
        <v>155</v>
      </c>
      <c r="L1085" s="73">
        <v>12</v>
      </c>
      <c r="M1085" s="74" t="s">
        <v>140</v>
      </c>
      <c r="N1085" s="75"/>
      <c r="O1085" s="76"/>
      <c r="P1085" s="77" t="s">
        <v>141</v>
      </c>
      <c r="Q1085" s="78">
        <f>IF(P1085="U",R1085/1.2,R1085)</f>
        <v>16.666666666666668</v>
      </c>
      <c r="R1085" s="79">
        <v>20</v>
      </c>
      <c r="S1085" s="80"/>
      <c r="T1085" s="81"/>
      <c r="U1085" s="82">
        <f>T1085*Q1085</f>
        <v>0</v>
      </c>
      <c r="V1085" s="83">
        <f>T1085*R1085</f>
        <v>0</v>
      </c>
      <c r="W1085" s="58"/>
      <c r="X1085" s="84"/>
      <c r="Y1085" s="85"/>
      <c r="Z1085" s="86"/>
      <c r="AA1085" s="87"/>
    </row>
    <row r="1086" spans="1:27" ht="15.75" customHeight="1">
      <c r="A1086" s="63" t="s">
        <v>131</v>
      </c>
      <c r="B1086" s="64" t="s">
        <v>132</v>
      </c>
      <c r="C1086" s="65" t="s">
        <v>133</v>
      </c>
      <c r="D1086" s="66" t="s">
        <v>277</v>
      </c>
      <c r="E1086" s="67" t="s">
        <v>278</v>
      </c>
      <c r="F1086" s="68"/>
      <c r="G1086" s="69" t="s">
        <v>407</v>
      </c>
      <c r="H1086" s="70" t="s">
        <v>343</v>
      </c>
      <c r="I1086" s="67" t="s">
        <v>281</v>
      </c>
      <c r="J1086" s="286">
        <v>2024</v>
      </c>
      <c r="K1086" s="72" t="s">
        <v>155</v>
      </c>
      <c r="L1086" s="73">
        <v>24</v>
      </c>
      <c r="M1086" s="74" t="s">
        <v>140</v>
      </c>
      <c r="N1086" s="75"/>
      <c r="O1086" s="76"/>
      <c r="P1086" s="77" t="s">
        <v>141</v>
      </c>
      <c r="Q1086" s="78">
        <f>IF(P1086="U",R1086/1.2,R1086)</f>
        <v>16.666666666666668</v>
      </c>
      <c r="R1086" s="79">
        <v>20</v>
      </c>
      <c r="S1086" s="80"/>
      <c r="T1086" s="81"/>
      <c r="U1086" s="82">
        <f>T1086*Q1086</f>
        <v>0</v>
      </c>
      <c r="V1086" s="83">
        <f>T1086*R1086</f>
        <v>0</v>
      </c>
      <c r="W1086" s="58"/>
      <c r="X1086" s="84"/>
      <c r="Y1086" s="85"/>
      <c r="Z1086" s="86"/>
      <c r="AA1086" s="87"/>
    </row>
    <row r="1087" spans="1:27" ht="15.75" customHeight="1">
      <c r="A1087" s="63" t="s">
        <v>131</v>
      </c>
      <c r="B1087" s="64" t="s">
        <v>132</v>
      </c>
      <c r="C1087" s="65" t="s">
        <v>133</v>
      </c>
      <c r="D1087" s="66" t="s">
        <v>277</v>
      </c>
      <c r="E1087" s="67" t="s">
        <v>278</v>
      </c>
      <c r="F1087" s="68"/>
      <c r="G1087" s="69" t="s">
        <v>1664</v>
      </c>
      <c r="H1087" s="70" t="s">
        <v>1665</v>
      </c>
      <c r="I1087" s="67" t="s">
        <v>281</v>
      </c>
      <c r="J1087" s="286">
        <v>2017</v>
      </c>
      <c r="K1087" s="72" t="s">
        <v>155</v>
      </c>
      <c r="L1087" s="73">
        <v>1</v>
      </c>
      <c r="M1087" s="74" t="s">
        <v>140</v>
      </c>
      <c r="N1087" s="75"/>
      <c r="O1087" s="76"/>
      <c r="P1087" s="77" t="s">
        <v>148</v>
      </c>
      <c r="Q1087" s="78">
        <f>IF(P1087="U",R1087/1.2,R1087)</f>
        <v>65</v>
      </c>
      <c r="R1087" s="79">
        <v>65</v>
      </c>
      <c r="S1087" s="80"/>
      <c r="T1087" s="81"/>
      <c r="U1087" s="82">
        <f>T1087*Q1087</f>
        <v>0</v>
      </c>
      <c r="V1087" s="83">
        <f>T1087*R1087</f>
        <v>0</v>
      </c>
      <c r="W1087" s="58"/>
      <c r="X1087" s="84"/>
      <c r="Y1087" s="85"/>
      <c r="Z1087" s="86"/>
      <c r="AA1087" s="87"/>
    </row>
    <row r="1088" spans="1:27" ht="15.75" customHeight="1">
      <c r="A1088" s="63" t="s">
        <v>131</v>
      </c>
      <c r="B1088" s="64" t="s">
        <v>132</v>
      </c>
      <c r="C1088" s="65" t="s">
        <v>133</v>
      </c>
      <c r="D1088" s="66" t="s">
        <v>277</v>
      </c>
      <c r="E1088" s="67" t="s">
        <v>278</v>
      </c>
      <c r="F1088" s="68"/>
      <c r="G1088" s="69" t="s">
        <v>1335</v>
      </c>
      <c r="H1088" s="70" t="s">
        <v>1336</v>
      </c>
      <c r="I1088" s="67" t="s">
        <v>281</v>
      </c>
      <c r="J1088" s="286">
        <v>2018</v>
      </c>
      <c r="K1088" s="72" t="s">
        <v>155</v>
      </c>
      <c r="L1088" s="73">
        <v>10</v>
      </c>
      <c r="M1088" s="74" t="s">
        <v>140</v>
      </c>
      <c r="N1088" s="75"/>
      <c r="O1088" s="76"/>
      <c r="P1088" s="77" t="s">
        <v>141</v>
      </c>
      <c r="Q1088" s="78">
        <f>IF(P1088="U",R1088/1.2,R1088)</f>
        <v>91.666666666666671</v>
      </c>
      <c r="R1088" s="79">
        <v>110</v>
      </c>
      <c r="S1088" s="80"/>
      <c r="T1088" s="81"/>
      <c r="U1088" s="82">
        <f>T1088*Q1088</f>
        <v>0</v>
      </c>
      <c r="V1088" s="83">
        <f>T1088*R1088</f>
        <v>0</v>
      </c>
      <c r="W1088" s="58"/>
      <c r="X1088" s="84"/>
      <c r="Y1088" s="85"/>
      <c r="Z1088" s="86"/>
      <c r="AA1088" s="87"/>
    </row>
    <row r="1089" spans="1:27" ht="15.75" customHeight="1">
      <c r="A1089" s="63" t="s">
        <v>131</v>
      </c>
      <c r="B1089" s="64" t="s">
        <v>132</v>
      </c>
      <c r="C1089" s="65" t="s">
        <v>133</v>
      </c>
      <c r="D1089" s="66" t="s">
        <v>277</v>
      </c>
      <c r="E1089" s="67" t="s">
        <v>278</v>
      </c>
      <c r="F1089" s="68"/>
      <c r="G1089" s="69" t="s">
        <v>1172</v>
      </c>
      <c r="H1089" s="70" t="s">
        <v>1173</v>
      </c>
      <c r="I1089" s="67" t="s">
        <v>281</v>
      </c>
      <c r="J1089" s="286">
        <v>2015</v>
      </c>
      <c r="K1089" s="72" t="s">
        <v>155</v>
      </c>
      <c r="L1089" s="73">
        <v>2</v>
      </c>
      <c r="M1089" s="74" t="s">
        <v>140</v>
      </c>
      <c r="N1089" s="75"/>
      <c r="O1089" s="76"/>
      <c r="P1089" s="97" t="s">
        <v>148</v>
      </c>
      <c r="Q1089" s="78">
        <f>IF(P1089="U",R1089/1.2,R1089)</f>
        <v>90</v>
      </c>
      <c r="R1089" s="79">
        <v>90</v>
      </c>
      <c r="S1089" s="80"/>
      <c r="T1089" s="81"/>
      <c r="U1089" s="82">
        <f>T1089*Q1089</f>
        <v>0</v>
      </c>
      <c r="V1089" s="83">
        <f>T1089*R1089</f>
        <v>0</v>
      </c>
      <c r="W1089" s="58"/>
      <c r="X1089" s="84"/>
      <c r="Y1089" s="85"/>
      <c r="Z1089" s="86"/>
      <c r="AA1089" s="87"/>
    </row>
    <row r="1090" spans="1:27" ht="15.75" customHeight="1">
      <c r="A1090" s="63" t="s">
        <v>131</v>
      </c>
      <c r="B1090" s="64" t="s">
        <v>132</v>
      </c>
      <c r="C1090" s="65" t="s">
        <v>133</v>
      </c>
      <c r="D1090" s="66" t="s">
        <v>277</v>
      </c>
      <c r="E1090" s="67" t="s">
        <v>278</v>
      </c>
      <c r="F1090" s="68"/>
      <c r="G1090" s="69" t="s">
        <v>1077</v>
      </c>
      <c r="H1090" s="70" t="s">
        <v>1078</v>
      </c>
      <c r="I1090" s="67" t="s">
        <v>281</v>
      </c>
      <c r="J1090" s="286">
        <v>2007</v>
      </c>
      <c r="K1090" s="72" t="s">
        <v>155</v>
      </c>
      <c r="L1090" s="73">
        <v>1</v>
      </c>
      <c r="M1090" s="74" t="s">
        <v>140</v>
      </c>
      <c r="N1090" s="75"/>
      <c r="O1090" s="76" t="s">
        <v>360</v>
      </c>
      <c r="P1090" s="97" t="s">
        <v>148</v>
      </c>
      <c r="Q1090" s="78">
        <f>IF(P1090="U",R1090/1.2,R1090)</f>
        <v>600</v>
      </c>
      <c r="R1090" s="79">
        <v>600</v>
      </c>
      <c r="S1090" s="80"/>
      <c r="T1090" s="81"/>
      <c r="U1090" s="82">
        <f>T1090*Q1090</f>
        <v>0</v>
      </c>
      <c r="V1090" s="83">
        <f>T1090*R1090</f>
        <v>0</v>
      </c>
      <c r="W1090" s="58"/>
      <c r="X1090" s="84"/>
      <c r="Y1090" s="85"/>
      <c r="Z1090" s="86"/>
      <c r="AA1090" s="87"/>
    </row>
    <row r="1091" spans="1:27" ht="15.75" customHeight="1">
      <c r="A1091" s="63" t="s">
        <v>131</v>
      </c>
      <c r="B1091" s="64" t="s">
        <v>132</v>
      </c>
      <c r="C1091" s="65" t="s">
        <v>133</v>
      </c>
      <c r="D1091" s="66" t="s">
        <v>277</v>
      </c>
      <c r="E1091" s="67" t="s">
        <v>288</v>
      </c>
      <c r="F1091" s="68"/>
      <c r="G1091" s="69" t="s">
        <v>358</v>
      </c>
      <c r="H1091" s="70" t="s">
        <v>359</v>
      </c>
      <c r="I1091" s="67" t="s">
        <v>145</v>
      </c>
      <c r="J1091" s="286">
        <v>1999</v>
      </c>
      <c r="K1091" s="72" t="s">
        <v>155</v>
      </c>
      <c r="L1091" s="73">
        <v>4</v>
      </c>
      <c r="M1091" s="74" t="s">
        <v>147</v>
      </c>
      <c r="N1091" s="75"/>
      <c r="O1091" s="76" t="s">
        <v>360</v>
      </c>
      <c r="P1091" s="77" t="s">
        <v>148</v>
      </c>
      <c r="Q1091" s="78">
        <f>IF(P1091="U",R1091/1.2,R1091)</f>
        <v>330</v>
      </c>
      <c r="R1091" s="79">
        <v>330</v>
      </c>
      <c r="S1091" s="80"/>
      <c r="T1091" s="81"/>
      <c r="U1091" s="82">
        <f>T1091*Q1091</f>
        <v>0</v>
      </c>
      <c r="V1091" s="83">
        <f>T1091*R1091</f>
        <v>0</v>
      </c>
      <c r="W1091" s="58"/>
      <c r="X1091" s="84"/>
      <c r="Y1091" s="85"/>
      <c r="Z1091" s="86"/>
      <c r="AA1091" s="87"/>
    </row>
    <row r="1092" spans="1:27" ht="15.75" customHeight="1">
      <c r="A1092" s="63" t="s">
        <v>131</v>
      </c>
      <c r="B1092" s="64" t="s">
        <v>132</v>
      </c>
      <c r="C1092" s="65" t="s">
        <v>133</v>
      </c>
      <c r="D1092" s="66" t="s">
        <v>277</v>
      </c>
      <c r="E1092" s="67" t="s">
        <v>288</v>
      </c>
      <c r="F1092" s="68"/>
      <c r="G1092" s="69" t="s">
        <v>358</v>
      </c>
      <c r="H1092" s="70" t="s">
        <v>359</v>
      </c>
      <c r="I1092" s="67" t="s">
        <v>145</v>
      </c>
      <c r="J1092" s="286">
        <v>2002</v>
      </c>
      <c r="K1092" s="72" t="s">
        <v>155</v>
      </c>
      <c r="L1092" s="73">
        <v>1</v>
      </c>
      <c r="M1092" s="74" t="s">
        <v>147</v>
      </c>
      <c r="N1092" s="75"/>
      <c r="O1092" s="76"/>
      <c r="P1092" s="77" t="s">
        <v>148</v>
      </c>
      <c r="Q1092" s="78">
        <f>IF(P1092="U",R1092/1.2,R1092)</f>
        <v>330</v>
      </c>
      <c r="R1092" s="79">
        <v>330</v>
      </c>
      <c r="S1092" s="80"/>
      <c r="T1092" s="81"/>
      <c r="U1092" s="82">
        <f>T1092*Q1092</f>
        <v>0</v>
      </c>
      <c r="V1092" s="83">
        <f>T1092*R1092</f>
        <v>0</v>
      </c>
      <c r="W1092" s="58"/>
      <c r="X1092" s="84"/>
      <c r="Y1092" s="85"/>
      <c r="Z1092" s="86"/>
      <c r="AA1092" s="87"/>
    </row>
    <row r="1093" spans="1:27" ht="15.75" customHeight="1">
      <c r="A1093" s="63" t="s">
        <v>131</v>
      </c>
      <c r="B1093" s="64" t="s">
        <v>132</v>
      </c>
      <c r="C1093" s="65" t="s">
        <v>133</v>
      </c>
      <c r="D1093" s="66" t="s">
        <v>277</v>
      </c>
      <c r="E1093" s="67" t="s">
        <v>288</v>
      </c>
      <c r="F1093" s="68"/>
      <c r="G1093" s="69" t="s">
        <v>358</v>
      </c>
      <c r="H1093" s="70" t="s">
        <v>359</v>
      </c>
      <c r="I1093" s="67" t="s">
        <v>145</v>
      </c>
      <c r="J1093" s="286">
        <v>2010</v>
      </c>
      <c r="K1093" s="72" t="s">
        <v>155</v>
      </c>
      <c r="L1093" s="73">
        <v>1</v>
      </c>
      <c r="M1093" s="74" t="s">
        <v>140</v>
      </c>
      <c r="N1093" s="75"/>
      <c r="O1093" s="76"/>
      <c r="P1093" s="77" t="s">
        <v>148</v>
      </c>
      <c r="Q1093" s="78">
        <f>IF(P1093="U",R1093/1.2,R1093)</f>
        <v>340</v>
      </c>
      <c r="R1093" s="79">
        <v>340</v>
      </c>
      <c r="S1093" s="80"/>
      <c r="T1093" s="81"/>
      <c r="U1093" s="82">
        <f>T1093*Q1093</f>
        <v>0</v>
      </c>
      <c r="V1093" s="83">
        <f>T1093*R1093</f>
        <v>0</v>
      </c>
      <c r="W1093" s="58"/>
      <c r="X1093" s="84"/>
      <c r="Y1093" s="85"/>
      <c r="Z1093" s="86"/>
      <c r="AA1093" s="87"/>
    </row>
    <row r="1094" spans="1:27" ht="15.75" customHeight="1">
      <c r="A1094" s="63" t="s">
        <v>131</v>
      </c>
      <c r="B1094" s="64" t="s">
        <v>132</v>
      </c>
      <c r="C1094" s="65" t="s">
        <v>133</v>
      </c>
      <c r="D1094" s="66" t="s">
        <v>277</v>
      </c>
      <c r="E1094" s="67" t="s">
        <v>288</v>
      </c>
      <c r="F1094" s="68"/>
      <c r="G1094" s="69" t="s">
        <v>358</v>
      </c>
      <c r="H1094" s="70" t="s">
        <v>702</v>
      </c>
      <c r="I1094" s="67" t="s">
        <v>145</v>
      </c>
      <c r="J1094" s="286">
        <v>2006</v>
      </c>
      <c r="K1094" s="72" t="s">
        <v>155</v>
      </c>
      <c r="L1094" s="73">
        <v>1</v>
      </c>
      <c r="M1094" s="74" t="s">
        <v>147</v>
      </c>
      <c r="N1094" s="75"/>
      <c r="O1094" s="76"/>
      <c r="P1094" s="77" t="s">
        <v>148</v>
      </c>
      <c r="Q1094" s="78">
        <f>IF(P1094="U",R1094/1.2,R1094)</f>
        <v>200</v>
      </c>
      <c r="R1094" s="79">
        <v>200</v>
      </c>
      <c r="S1094" s="80"/>
      <c r="T1094" s="81"/>
      <c r="U1094" s="82">
        <f>T1094*Q1094</f>
        <v>0</v>
      </c>
      <c r="V1094" s="83">
        <f>T1094*R1094</f>
        <v>0</v>
      </c>
      <c r="W1094" s="58"/>
      <c r="X1094" s="84"/>
      <c r="Y1094" s="85"/>
      <c r="Z1094" s="86"/>
      <c r="AA1094" s="87"/>
    </row>
    <row r="1095" spans="1:27" ht="15.75" customHeight="1">
      <c r="A1095" s="63" t="s">
        <v>131</v>
      </c>
      <c r="B1095" s="64" t="s">
        <v>132</v>
      </c>
      <c r="C1095" s="65" t="s">
        <v>133</v>
      </c>
      <c r="D1095" s="66" t="s">
        <v>277</v>
      </c>
      <c r="E1095" s="67" t="s">
        <v>288</v>
      </c>
      <c r="F1095" s="68"/>
      <c r="G1095" s="69" t="s">
        <v>358</v>
      </c>
      <c r="H1095" s="70" t="s">
        <v>702</v>
      </c>
      <c r="I1095" s="67" t="s">
        <v>145</v>
      </c>
      <c r="J1095" s="286">
        <v>2013</v>
      </c>
      <c r="K1095" s="72" t="s">
        <v>155</v>
      </c>
      <c r="L1095" s="73">
        <v>1</v>
      </c>
      <c r="M1095" s="74" t="s">
        <v>140</v>
      </c>
      <c r="N1095" s="75"/>
      <c r="O1095" s="76"/>
      <c r="P1095" s="97" t="s">
        <v>141</v>
      </c>
      <c r="Q1095" s="78">
        <f>IF(P1095="U",R1095/1.2,R1095)</f>
        <v>150</v>
      </c>
      <c r="R1095" s="79">
        <v>180</v>
      </c>
      <c r="S1095" s="80"/>
      <c r="T1095" s="81"/>
      <c r="U1095" s="82">
        <f>T1095*Q1095</f>
        <v>0</v>
      </c>
      <c r="V1095" s="83">
        <f>T1095*R1095</f>
        <v>0</v>
      </c>
      <c r="W1095" s="58"/>
      <c r="X1095" s="84"/>
      <c r="Y1095" s="85"/>
      <c r="Z1095" s="86"/>
      <c r="AA1095" s="87"/>
    </row>
    <row r="1096" spans="1:27" ht="15.75" customHeight="1">
      <c r="A1096" s="63" t="s">
        <v>131</v>
      </c>
      <c r="B1096" s="64" t="s">
        <v>132</v>
      </c>
      <c r="C1096" s="65" t="s">
        <v>133</v>
      </c>
      <c r="D1096" s="66" t="s">
        <v>277</v>
      </c>
      <c r="E1096" s="67" t="s">
        <v>288</v>
      </c>
      <c r="F1096" s="68"/>
      <c r="G1096" s="69" t="s">
        <v>358</v>
      </c>
      <c r="H1096" s="70" t="s">
        <v>702</v>
      </c>
      <c r="I1096" s="67" t="s">
        <v>145</v>
      </c>
      <c r="J1096" s="286">
        <v>2014</v>
      </c>
      <c r="K1096" s="72" t="s">
        <v>155</v>
      </c>
      <c r="L1096" s="73">
        <v>2</v>
      </c>
      <c r="M1096" s="74" t="s">
        <v>140</v>
      </c>
      <c r="N1096" s="75"/>
      <c r="O1096" s="76"/>
      <c r="P1096" s="97" t="s">
        <v>141</v>
      </c>
      <c r="Q1096" s="78">
        <f>IF(P1096="U",R1096/1.2,R1096)</f>
        <v>108.33333333333334</v>
      </c>
      <c r="R1096" s="79">
        <v>130</v>
      </c>
      <c r="S1096" s="80"/>
      <c r="T1096" s="81"/>
      <c r="U1096" s="82">
        <f>T1096*Q1096</f>
        <v>0</v>
      </c>
      <c r="V1096" s="83">
        <f>T1096*R1096</f>
        <v>0</v>
      </c>
      <c r="W1096" s="58"/>
      <c r="X1096" s="84"/>
      <c r="Y1096" s="85"/>
      <c r="Z1096" s="86"/>
      <c r="AA1096" s="87"/>
    </row>
    <row r="1097" spans="1:27" ht="15.75" customHeight="1">
      <c r="A1097" s="63" t="s">
        <v>131</v>
      </c>
      <c r="B1097" s="64" t="s">
        <v>132</v>
      </c>
      <c r="C1097" s="65" t="s">
        <v>133</v>
      </c>
      <c r="D1097" s="66" t="s">
        <v>277</v>
      </c>
      <c r="E1097" s="67" t="s">
        <v>288</v>
      </c>
      <c r="F1097" s="68"/>
      <c r="G1097" s="69" t="s">
        <v>358</v>
      </c>
      <c r="H1097" s="70" t="s">
        <v>702</v>
      </c>
      <c r="I1097" s="67" t="s">
        <v>145</v>
      </c>
      <c r="J1097" s="286">
        <v>2021</v>
      </c>
      <c r="K1097" s="72" t="s">
        <v>155</v>
      </c>
      <c r="L1097" s="73">
        <v>5</v>
      </c>
      <c r="M1097" s="74" t="s">
        <v>140</v>
      </c>
      <c r="N1097" s="75"/>
      <c r="O1097" s="76"/>
      <c r="P1097" s="97" t="s">
        <v>141</v>
      </c>
      <c r="Q1097" s="78">
        <f>IF(P1097="U",R1097/1.2,R1097)</f>
        <v>116.66666666666667</v>
      </c>
      <c r="R1097" s="79">
        <v>140</v>
      </c>
      <c r="S1097" s="80"/>
      <c r="T1097" s="81"/>
      <c r="U1097" s="82">
        <f>T1097*Q1097</f>
        <v>0</v>
      </c>
      <c r="V1097" s="83">
        <f>T1097*R1097</f>
        <v>0</v>
      </c>
      <c r="W1097" s="58"/>
      <c r="X1097" s="84"/>
      <c r="Y1097" s="85"/>
      <c r="Z1097" s="86"/>
      <c r="AA1097" s="87"/>
    </row>
    <row r="1098" spans="1:27" ht="15.75" customHeight="1">
      <c r="A1098" s="63" t="s">
        <v>131</v>
      </c>
      <c r="B1098" s="64" t="s">
        <v>132</v>
      </c>
      <c r="C1098" s="65" t="s">
        <v>133</v>
      </c>
      <c r="D1098" s="66" t="s">
        <v>277</v>
      </c>
      <c r="E1098" s="67" t="s">
        <v>288</v>
      </c>
      <c r="F1098" s="68"/>
      <c r="G1098" s="69" t="s">
        <v>1038</v>
      </c>
      <c r="H1098" s="70" t="s">
        <v>771</v>
      </c>
      <c r="I1098" s="67" t="s">
        <v>771</v>
      </c>
      <c r="J1098" s="286">
        <v>2019</v>
      </c>
      <c r="K1098" s="72" t="s">
        <v>155</v>
      </c>
      <c r="L1098" s="73">
        <v>7</v>
      </c>
      <c r="M1098" s="74" t="s">
        <v>140</v>
      </c>
      <c r="N1098" s="75"/>
      <c r="O1098" s="76"/>
      <c r="P1098" s="77" t="s">
        <v>141</v>
      </c>
      <c r="Q1098" s="78">
        <f>IF(P1098="U",R1098/1.2,R1098)</f>
        <v>26.666666666666668</v>
      </c>
      <c r="R1098" s="79">
        <v>32</v>
      </c>
      <c r="S1098" s="80"/>
      <c r="T1098" s="81"/>
      <c r="U1098" s="82">
        <f>T1098*Q1098</f>
        <v>0</v>
      </c>
      <c r="V1098" s="83">
        <f>T1098*R1098</f>
        <v>0</v>
      </c>
      <c r="W1098" s="58"/>
      <c r="X1098" s="84"/>
      <c r="Y1098" s="85"/>
      <c r="Z1098" s="86"/>
      <c r="AA1098" s="87"/>
    </row>
    <row r="1099" spans="1:27" ht="15.75" customHeight="1">
      <c r="A1099" s="63" t="s">
        <v>131</v>
      </c>
      <c r="B1099" s="64" t="s">
        <v>132</v>
      </c>
      <c r="C1099" s="65" t="s">
        <v>133</v>
      </c>
      <c r="D1099" s="66" t="s">
        <v>277</v>
      </c>
      <c r="E1099" s="67" t="s">
        <v>288</v>
      </c>
      <c r="F1099" s="68"/>
      <c r="G1099" s="69" t="s">
        <v>1038</v>
      </c>
      <c r="H1099" s="70" t="s">
        <v>1511</v>
      </c>
      <c r="I1099" s="67" t="s">
        <v>291</v>
      </c>
      <c r="J1099" s="286">
        <v>2019</v>
      </c>
      <c r="K1099" s="72" t="s">
        <v>155</v>
      </c>
      <c r="L1099" s="73">
        <v>4</v>
      </c>
      <c r="M1099" s="74" t="s">
        <v>140</v>
      </c>
      <c r="N1099" s="75"/>
      <c r="O1099" s="76"/>
      <c r="P1099" s="77" t="s">
        <v>141</v>
      </c>
      <c r="Q1099" s="78">
        <f>IF(P1099="U",R1099/1.2,R1099)</f>
        <v>27.5</v>
      </c>
      <c r="R1099" s="79">
        <v>33</v>
      </c>
      <c r="S1099" s="80"/>
      <c r="T1099" s="81"/>
      <c r="U1099" s="82">
        <f>T1099*Q1099</f>
        <v>0</v>
      </c>
      <c r="V1099" s="83">
        <f>T1099*R1099</f>
        <v>0</v>
      </c>
      <c r="W1099" s="58"/>
      <c r="X1099" s="84"/>
      <c r="Y1099" s="85"/>
      <c r="Z1099" s="86"/>
      <c r="AA1099" s="87"/>
    </row>
    <row r="1100" spans="1:27" ht="15.75" customHeight="1">
      <c r="A1100" s="63" t="s">
        <v>131</v>
      </c>
      <c r="B1100" s="64" t="s">
        <v>132</v>
      </c>
      <c r="C1100" s="65" t="s">
        <v>133</v>
      </c>
      <c r="D1100" s="66" t="s">
        <v>277</v>
      </c>
      <c r="E1100" s="67" t="s">
        <v>288</v>
      </c>
      <c r="F1100" s="68"/>
      <c r="G1100" s="69" t="s">
        <v>1038</v>
      </c>
      <c r="H1100" s="70" t="s">
        <v>1510</v>
      </c>
      <c r="I1100" s="67" t="s">
        <v>291</v>
      </c>
      <c r="J1100" s="286">
        <v>2024</v>
      </c>
      <c r="K1100" s="72" t="s">
        <v>155</v>
      </c>
      <c r="L1100" s="73">
        <v>24</v>
      </c>
      <c r="M1100" s="74" t="s">
        <v>140</v>
      </c>
      <c r="N1100" s="75"/>
      <c r="O1100" s="76"/>
      <c r="P1100" s="77" t="s">
        <v>141</v>
      </c>
      <c r="Q1100" s="78">
        <f>IF(P1100="U",R1100/1.2,R1100)</f>
        <v>15.833333333333334</v>
      </c>
      <c r="R1100" s="79">
        <v>19</v>
      </c>
      <c r="S1100" s="80"/>
      <c r="T1100" s="81"/>
      <c r="U1100" s="82">
        <f>T1100*Q1100</f>
        <v>0</v>
      </c>
      <c r="V1100" s="83">
        <f>T1100*R1100</f>
        <v>0</v>
      </c>
      <c r="W1100" s="58"/>
      <c r="X1100" s="84"/>
      <c r="Y1100" s="85"/>
      <c r="Z1100" s="86"/>
      <c r="AA1100" s="87"/>
    </row>
    <row r="1101" spans="1:27" ht="15.75" customHeight="1">
      <c r="A1101" s="63" t="s">
        <v>131</v>
      </c>
      <c r="B1101" s="64" t="s">
        <v>132</v>
      </c>
      <c r="C1101" s="65" t="s">
        <v>133</v>
      </c>
      <c r="D1101" s="66" t="s">
        <v>277</v>
      </c>
      <c r="E1101" s="67" t="s">
        <v>288</v>
      </c>
      <c r="F1101" s="68"/>
      <c r="G1101" s="69" t="s">
        <v>1038</v>
      </c>
      <c r="H1101" s="70" t="s">
        <v>1039</v>
      </c>
      <c r="I1101" s="67" t="s">
        <v>1039</v>
      </c>
      <c r="J1101" s="286">
        <v>2018</v>
      </c>
      <c r="K1101" s="72" t="s">
        <v>155</v>
      </c>
      <c r="L1101" s="73">
        <v>24</v>
      </c>
      <c r="M1101" s="74" t="s">
        <v>140</v>
      </c>
      <c r="N1101" s="75"/>
      <c r="O1101" s="76"/>
      <c r="P1101" s="97" t="s">
        <v>141</v>
      </c>
      <c r="Q1101" s="78">
        <f>IF(P1101="U",R1101/1.2,R1101)</f>
        <v>29.166666666666668</v>
      </c>
      <c r="R1101" s="79">
        <v>35</v>
      </c>
      <c r="S1101" s="80"/>
      <c r="T1101" s="81"/>
      <c r="U1101" s="82">
        <f>T1101*Q1101</f>
        <v>0</v>
      </c>
      <c r="V1101" s="83">
        <f>T1101*R1101</f>
        <v>0</v>
      </c>
      <c r="W1101" s="58"/>
      <c r="X1101" s="84"/>
      <c r="Y1101" s="85"/>
      <c r="Z1101" s="86"/>
      <c r="AA1101" s="87"/>
    </row>
    <row r="1102" spans="1:27" ht="15.75" customHeight="1">
      <c r="A1102" s="63" t="s">
        <v>131</v>
      </c>
      <c r="B1102" s="64" t="s">
        <v>132</v>
      </c>
      <c r="C1102" s="65" t="s">
        <v>133</v>
      </c>
      <c r="D1102" s="66" t="s">
        <v>277</v>
      </c>
      <c r="E1102" s="67" t="s">
        <v>288</v>
      </c>
      <c r="F1102" s="68"/>
      <c r="G1102" s="69" t="s">
        <v>415</v>
      </c>
      <c r="H1102" s="70" t="s">
        <v>416</v>
      </c>
      <c r="I1102" s="67" t="s">
        <v>145</v>
      </c>
      <c r="J1102" s="286">
        <v>2016</v>
      </c>
      <c r="K1102" s="72" t="s">
        <v>155</v>
      </c>
      <c r="L1102" s="73">
        <v>4</v>
      </c>
      <c r="M1102" s="74" t="s">
        <v>140</v>
      </c>
      <c r="N1102" s="75"/>
      <c r="O1102" s="76"/>
      <c r="P1102" s="77" t="s">
        <v>141</v>
      </c>
      <c r="Q1102" s="78">
        <f>IF(P1102="U",R1102/1.2,R1102)</f>
        <v>83.333333333333343</v>
      </c>
      <c r="R1102" s="79">
        <v>100</v>
      </c>
      <c r="S1102" s="80"/>
      <c r="T1102" s="81"/>
      <c r="U1102" s="82">
        <f>T1102*Q1102</f>
        <v>0</v>
      </c>
      <c r="V1102" s="83">
        <f>T1102*R1102</f>
        <v>0</v>
      </c>
      <c r="W1102" s="58"/>
      <c r="X1102" s="84"/>
      <c r="Y1102" s="85"/>
      <c r="Z1102" s="86"/>
      <c r="AA1102" s="87"/>
    </row>
    <row r="1103" spans="1:27" ht="15.75" customHeight="1">
      <c r="A1103" s="63" t="s">
        <v>131</v>
      </c>
      <c r="B1103" s="64" t="s">
        <v>132</v>
      </c>
      <c r="C1103" s="65" t="s">
        <v>133</v>
      </c>
      <c r="D1103" s="66" t="s">
        <v>277</v>
      </c>
      <c r="E1103" s="67" t="s">
        <v>288</v>
      </c>
      <c r="F1103" s="68"/>
      <c r="G1103" s="69" t="s">
        <v>1035</v>
      </c>
      <c r="H1103" s="70" t="s">
        <v>1036</v>
      </c>
      <c r="I1103" s="67" t="s">
        <v>291</v>
      </c>
      <c r="J1103" s="286">
        <v>2016</v>
      </c>
      <c r="K1103" s="72" t="s">
        <v>139</v>
      </c>
      <c r="L1103" s="73">
        <v>1</v>
      </c>
      <c r="M1103" s="74" t="s">
        <v>140</v>
      </c>
      <c r="N1103" s="75"/>
      <c r="O1103" s="76"/>
      <c r="P1103" s="97" t="s">
        <v>148</v>
      </c>
      <c r="Q1103" s="78">
        <f>IF(P1103="U",R1103/1.2,R1103)</f>
        <v>120</v>
      </c>
      <c r="R1103" s="79">
        <v>120</v>
      </c>
      <c r="S1103" s="80"/>
      <c r="T1103" s="81"/>
      <c r="U1103" s="82">
        <f>T1103*Q1103</f>
        <v>0</v>
      </c>
      <c r="V1103" s="83">
        <f>T1103*R1103</f>
        <v>0</v>
      </c>
      <c r="W1103" s="58"/>
      <c r="X1103" s="84"/>
      <c r="Y1103" s="85"/>
      <c r="Z1103" s="86"/>
      <c r="AA1103" s="87"/>
    </row>
    <row r="1104" spans="1:27" ht="15.75" customHeight="1">
      <c r="A1104" s="63" t="s">
        <v>131</v>
      </c>
      <c r="B1104" s="64" t="s">
        <v>132</v>
      </c>
      <c r="C1104" s="65" t="s">
        <v>133</v>
      </c>
      <c r="D1104" s="66" t="s">
        <v>277</v>
      </c>
      <c r="E1104" s="67" t="s">
        <v>288</v>
      </c>
      <c r="F1104" s="68"/>
      <c r="G1104" s="69" t="s">
        <v>532</v>
      </c>
      <c r="H1104" s="70" t="s">
        <v>533</v>
      </c>
      <c r="I1104" s="67" t="s">
        <v>145</v>
      </c>
      <c r="J1104" s="286">
        <v>2009</v>
      </c>
      <c r="K1104" s="72" t="s">
        <v>155</v>
      </c>
      <c r="L1104" s="73">
        <v>9</v>
      </c>
      <c r="M1104" s="74" t="s">
        <v>140</v>
      </c>
      <c r="N1104" s="75"/>
      <c r="O1104" s="76"/>
      <c r="P1104" s="77" t="s">
        <v>148</v>
      </c>
      <c r="Q1104" s="78">
        <f>IF(P1104="U",R1104/1.2,R1104)</f>
        <v>135</v>
      </c>
      <c r="R1104" s="79">
        <v>135</v>
      </c>
      <c r="S1104" s="80"/>
      <c r="T1104" s="81"/>
      <c r="U1104" s="82">
        <f>T1104*Q1104</f>
        <v>0</v>
      </c>
      <c r="V1104" s="83">
        <f>T1104*R1104</f>
        <v>0</v>
      </c>
      <c r="W1104" s="58"/>
      <c r="X1104" s="84"/>
      <c r="Y1104" s="85"/>
      <c r="Z1104" s="86"/>
      <c r="AA1104" s="87"/>
    </row>
    <row r="1105" spans="1:27" ht="15.75" customHeight="1">
      <c r="A1105" s="63" t="s">
        <v>131</v>
      </c>
      <c r="B1105" s="64" t="s">
        <v>132</v>
      </c>
      <c r="C1105" s="65" t="s">
        <v>133</v>
      </c>
      <c r="D1105" s="66" t="s">
        <v>277</v>
      </c>
      <c r="E1105" s="67" t="s">
        <v>288</v>
      </c>
      <c r="F1105" s="68"/>
      <c r="G1105" s="69" t="s">
        <v>443</v>
      </c>
      <c r="H1105" s="70" t="s">
        <v>444</v>
      </c>
      <c r="I1105" s="67" t="s">
        <v>145</v>
      </c>
      <c r="J1105" s="286">
        <v>2000</v>
      </c>
      <c r="K1105" s="72" t="s">
        <v>146</v>
      </c>
      <c r="L1105" s="73">
        <v>1</v>
      </c>
      <c r="M1105" s="74" t="s">
        <v>140</v>
      </c>
      <c r="N1105" s="75"/>
      <c r="O1105" s="76"/>
      <c r="P1105" s="97" t="s">
        <v>141</v>
      </c>
      <c r="Q1105" s="78">
        <f>IF(P1105="U",R1105/1.2,R1105)</f>
        <v>150</v>
      </c>
      <c r="R1105" s="79">
        <v>180</v>
      </c>
      <c r="S1105" s="80"/>
      <c r="T1105" s="81"/>
      <c r="U1105" s="82">
        <f>T1105*Q1105</f>
        <v>0</v>
      </c>
      <c r="V1105" s="83">
        <f>T1105*R1105</f>
        <v>0</v>
      </c>
      <c r="W1105" s="58"/>
      <c r="X1105" s="84"/>
      <c r="Y1105" s="85"/>
      <c r="Z1105" s="86"/>
      <c r="AA1105" s="87"/>
    </row>
    <row r="1106" spans="1:27" ht="15.75" customHeight="1">
      <c r="A1106" s="63" t="s">
        <v>131</v>
      </c>
      <c r="B1106" s="64" t="s">
        <v>132</v>
      </c>
      <c r="C1106" s="65" t="s">
        <v>133</v>
      </c>
      <c r="D1106" s="66" t="s">
        <v>277</v>
      </c>
      <c r="E1106" s="67" t="s">
        <v>288</v>
      </c>
      <c r="F1106" s="68"/>
      <c r="G1106" s="69" t="s">
        <v>1034</v>
      </c>
      <c r="H1106" s="70" t="s">
        <v>771</v>
      </c>
      <c r="I1106" s="67" t="s">
        <v>771</v>
      </c>
      <c r="J1106" s="286">
        <v>2017</v>
      </c>
      <c r="K1106" s="72" t="s">
        <v>155</v>
      </c>
      <c r="L1106" s="73">
        <v>2</v>
      </c>
      <c r="M1106" s="74" t="s">
        <v>140</v>
      </c>
      <c r="N1106" s="75"/>
      <c r="O1106" s="76"/>
      <c r="P1106" s="97" t="s">
        <v>148</v>
      </c>
      <c r="Q1106" s="78">
        <f>IF(P1106="U",R1106/1.2,R1106)</f>
        <v>115</v>
      </c>
      <c r="R1106" s="79">
        <v>115</v>
      </c>
      <c r="S1106" s="80"/>
      <c r="T1106" s="81"/>
      <c r="U1106" s="82">
        <f>T1106*Q1106</f>
        <v>0</v>
      </c>
      <c r="V1106" s="83">
        <f>T1106*R1106</f>
        <v>0</v>
      </c>
      <c r="W1106" s="58"/>
      <c r="X1106" s="84"/>
      <c r="Y1106" s="85"/>
      <c r="Z1106" s="86"/>
      <c r="AA1106" s="87"/>
    </row>
    <row r="1107" spans="1:27" ht="15.75" customHeight="1">
      <c r="A1107" s="63" t="s">
        <v>131</v>
      </c>
      <c r="B1107" s="64" t="s">
        <v>132</v>
      </c>
      <c r="C1107" s="65" t="s">
        <v>133</v>
      </c>
      <c r="D1107" s="66" t="s">
        <v>277</v>
      </c>
      <c r="E1107" s="67" t="s">
        <v>288</v>
      </c>
      <c r="F1107" s="68"/>
      <c r="G1107" s="69" t="s">
        <v>689</v>
      </c>
      <c r="H1107" s="70" t="s">
        <v>290</v>
      </c>
      <c r="I1107" s="67" t="s">
        <v>291</v>
      </c>
      <c r="J1107" s="286">
        <v>2015</v>
      </c>
      <c r="K1107" s="72" t="s">
        <v>139</v>
      </c>
      <c r="L1107" s="73">
        <v>2</v>
      </c>
      <c r="M1107" s="74" t="s">
        <v>140</v>
      </c>
      <c r="N1107" s="75"/>
      <c r="O1107" s="76"/>
      <c r="P1107" s="77" t="s">
        <v>141</v>
      </c>
      <c r="Q1107" s="78">
        <f>IF(P1107="U",R1107/1.2,R1107)</f>
        <v>83.333333333333343</v>
      </c>
      <c r="R1107" s="79">
        <v>100</v>
      </c>
      <c r="S1107" s="80"/>
      <c r="T1107" s="81"/>
      <c r="U1107" s="82">
        <f>T1107*Q1107</f>
        <v>0</v>
      </c>
      <c r="V1107" s="83">
        <f>T1107*R1107</f>
        <v>0</v>
      </c>
      <c r="W1107" s="58"/>
      <c r="X1107" s="84"/>
      <c r="Y1107" s="85"/>
      <c r="Z1107" s="86"/>
      <c r="AA1107" s="87"/>
    </row>
    <row r="1108" spans="1:27" ht="15.75" customHeight="1">
      <c r="A1108" s="63" t="s">
        <v>131</v>
      </c>
      <c r="B1108" s="64" t="s">
        <v>132</v>
      </c>
      <c r="C1108" s="65" t="s">
        <v>133</v>
      </c>
      <c r="D1108" s="66" t="s">
        <v>277</v>
      </c>
      <c r="E1108" s="67" t="s">
        <v>288</v>
      </c>
      <c r="F1108" s="68"/>
      <c r="G1108" s="69" t="s">
        <v>689</v>
      </c>
      <c r="H1108" s="70" t="s">
        <v>690</v>
      </c>
      <c r="I1108" s="67" t="s">
        <v>291</v>
      </c>
      <c r="J1108" s="286">
        <v>2015</v>
      </c>
      <c r="K1108" s="72" t="s">
        <v>146</v>
      </c>
      <c r="L1108" s="73">
        <v>1</v>
      </c>
      <c r="M1108" s="74" t="s">
        <v>140</v>
      </c>
      <c r="N1108" s="75"/>
      <c r="O1108" s="76"/>
      <c r="P1108" s="97" t="s">
        <v>141</v>
      </c>
      <c r="Q1108" s="78">
        <f>IF(P1108="U",R1108/1.2,R1108)</f>
        <v>250</v>
      </c>
      <c r="R1108" s="79">
        <v>300</v>
      </c>
      <c r="S1108" s="80"/>
      <c r="T1108" s="81"/>
      <c r="U1108" s="82">
        <f>T1108*Q1108</f>
        <v>0</v>
      </c>
      <c r="V1108" s="83">
        <f>T1108*R1108</f>
        <v>0</v>
      </c>
      <c r="W1108" s="58"/>
      <c r="X1108" s="84"/>
      <c r="Y1108" s="85"/>
      <c r="Z1108" s="86"/>
      <c r="AA1108" s="87"/>
    </row>
    <row r="1109" spans="1:27" ht="15.75" customHeight="1">
      <c r="A1109" s="63" t="s">
        <v>131</v>
      </c>
      <c r="B1109" s="64" t="s">
        <v>132</v>
      </c>
      <c r="C1109" s="65" t="s">
        <v>133</v>
      </c>
      <c r="D1109" s="66" t="s">
        <v>277</v>
      </c>
      <c r="E1109" s="67" t="s">
        <v>288</v>
      </c>
      <c r="F1109" s="68"/>
      <c r="G1109" s="69" t="s">
        <v>1092</v>
      </c>
      <c r="H1109" s="70" t="s">
        <v>690</v>
      </c>
      <c r="I1109" s="67" t="s">
        <v>291</v>
      </c>
      <c r="J1109" s="286">
        <v>2017</v>
      </c>
      <c r="K1109" s="72" t="s">
        <v>155</v>
      </c>
      <c r="L1109" s="73">
        <v>1</v>
      </c>
      <c r="M1109" s="74" t="s">
        <v>140</v>
      </c>
      <c r="N1109" s="75"/>
      <c r="O1109" s="76"/>
      <c r="P1109" s="97" t="s">
        <v>141</v>
      </c>
      <c r="Q1109" s="78">
        <f>IF(P1109="U",R1109/1.2,R1109)</f>
        <v>45.833333333333336</v>
      </c>
      <c r="R1109" s="79">
        <v>55</v>
      </c>
      <c r="S1109" s="80"/>
      <c r="T1109" s="81"/>
      <c r="U1109" s="82">
        <f>T1109*Q1109</f>
        <v>0</v>
      </c>
      <c r="V1109" s="83">
        <f>T1109*R1109</f>
        <v>0</v>
      </c>
      <c r="W1109" s="58"/>
      <c r="X1109" s="84"/>
      <c r="Y1109" s="85"/>
      <c r="Z1109" s="86"/>
      <c r="AA1109" s="87"/>
    </row>
    <row r="1110" spans="1:27" ht="15.75" customHeight="1">
      <c r="A1110" s="63" t="s">
        <v>131</v>
      </c>
      <c r="B1110" s="64" t="s">
        <v>132</v>
      </c>
      <c r="C1110" s="65" t="s">
        <v>133</v>
      </c>
      <c r="D1110" s="66" t="s">
        <v>277</v>
      </c>
      <c r="E1110" s="67" t="s">
        <v>288</v>
      </c>
      <c r="F1110" s="68"/>
      <c r="G1110" s="69" t="s">
        <v>1009</v>
      </c>
      <c r="H1110" s="70" t="s">
        <v>690</v>
      </c>
      <c r="I1110" s="67" t="s">
        <v>291</v>
      </c>
      <c r="J1110" s="286">
        <v>1994</v>
      </c>
      <c r="K1110" s="72" t="s">
        <v>155</v>
      </c>
      <c r="L1110" s="73">
        <v>1</v>
      </c>
      <c r="M1110" s="74" t="s">
        <v>190</v>
      </c>
      <c r="N1110" s="75"/>
      <c r="O1110" s="76"/>
      <c r="P1110" s="77" t="s">
        <v>148</v>
      </c>
      <c r="Q1110" s="78">
        <f>IF(P1110="U",R1110/1.2,R1110)</f>
        <v>75</v>
      </c>
      <c r="R1110" s="79">
        <v>75</v>
      </c>
      <c r="S1110" s="80"/>
      <c r="T1110" s="81"/>
      <c r="U1110" s="82">
        <f>T1110*Q1110</f>
        <v>0</v>
      </c>
      <c r="V1110" s="83">
        <f>T1110*R1110</f>
        <v>0</v>
      </c>
      <c r="W1110" s="58"/>
      <c r="X1110" s="84"/>
      <c r="Y1110" s="85"/>
      <c r="Z1110" s="86"/>
      <c r="AA1110" s="87"/>
    </row>
    <row r="1111" spans="1:27" ht="15.75" customHeight="1">
      <c r="A1111" s="63" t="s">
        <v>131</v>
      </c>
      <c r="B1111" s="64" t="s">
        <v>132</v>
      </c>
      <c r="C1111" s="65" t="s">
        <v>133</v>
      </c>
      <c r="D1111" s="66" t="s">
        <v>277</v>
      </c>
      <c r="E1111" s="67" t="s">
        <v>288</v>
      </c>
      <c r="F1111" s="68"/>
      <c r="G1111" s="69" t="s">
        <v>1049</v>
      </c>
      <c r="H1111" s="70" t="s">
        <v>1050</v>
      </c>
      <c r="I1111" s="67" t="s">
        <v>145</v>
      </c>
      <c r="J1111" s="286">
        <v>2015</v>
      </c>
      <c r="K1111" s="72" t="s">
        <v>155</v>
      </c>
      <c r="L1111" s="73">
        <v>1</v>
      </c>
      <c r="M1111" s="74" t="s">
        <v>140</v>
      </c>
      <c r="N1111" s="75"/>
      <c r="O1111" s="76"/>
      <c r="P1111" s="97" t="s">
        <v>148</v>
      </c>
      <c r="Q1111" s="78">
        <f>IF(P1111="U",R1111/1.2,R1111)</f>
        <v>35</v>
      </c>
      <c r="R1111" s="79">
        <v>35</v>
      </c>
      <c r="S1111" s="80"/>
      <c r="T1111" s="81"/>
      <c r="U1111" s="82">
        <f>T1111*Q1111</f>
        <v>0</v>
      </c>
      <c r="V1111" s="83">
        <f>T1111*R1111</f>
        <v>0</v>
      </c>
      <c r="W1111" s="58"/>
      <c r="X1111" s="84"/>
      <c r="Y1111" s="85"/>
      <c r="Z1111" s="86"/>
      <c r="AA1111" s="87"/>
    </row>
    <row r="1112" spans="1:27" ht="15.75" customHeight="1">
      <c r="A1112" s="63" t="s">
        <v>131</v>
      </c>
      <c r="B1112" s="64" t="s">
        <v>132</v>
      </c>
      <c r="C1112" s="65" t="s">
        <v>133</v>
      </c>
      <c r="D1112" s="66" t="s">
        <v>277</v>
      </c>
      <c r="E1112" s="67" t="s">
        <v>288</v>
      </c>
      <c r="F1112" s="68"/>
      <c r="G1112" s="69" t="s">
        <v>1007</v>
      </c>
      <c r="H1112" s="70" t="s">
        <v>1008</v>
      </c>
      <c r="I1112" s="67" t="s">
        <v>145</v>
      </c>
      <c r="J1112" s="286">
        <v>2011</v>
      </c>
      <c r="K1112" s="72" t="s">
        <v>155</v>
      </c>
      <c r="L1112" s="73">
        <v>2</v>
      </c>
      <c r="M1112" s="74" t="s">
        <v>140</v>
      </c>
      <c r="N1112" s="75"/>
      <c r="O1112" s="76"/>
      <c r="P1112" s="97" t="s">
        <v>148</v>
      </c>
      <c r="Q1112" s="78">
        <f>IF(P1112="U",R1112/1.2,R1112)</f>
        <v>75</v>
      </c>
      <c r="R1112" s="79">
        <v>75</v>
      </c>
      <c r="S1112" s="80"/>
      <c r="T1112" s="81"/>
      <c r="U1112" s="82">
        <f>T1112*Q1112</f>
        <v>0</v>
      </c>
      <c r="V1112" s="83">
        <f>T1112*R1112</f>
        <v>0</v>
      </c>
      <c r="W1112" s="58"/>
      <c r="X1112" s="84"/>
      <c r="Y1112" s="85"/>
      <c r="Z1112" s="86"/>
      <c r="AA1112" s="87"/>
    </row>
    <row r="1113" spans="1:27" ht="15.75" customHeight="1">
      <c r="A1113" s="63" t="s">
        <v>131</v>
      </c>
      <c r="B1113" s="64" t="s">
        <v>132</v>
      </c>
      <c r="C1113" s="65" t="s">
        <v>133</v>
      </c>
      <c r="D1113" s="66" t="s">
        <v>277</v>
      </c>
      <c r="E1113" s="67" t="s">
        <v>288</v>
      </c>
      <c r="F1113" s="68"/>
      <c r="G1113" s="69" t="s">
        <v>650</v>
      </c>
      <c r="H1113" s="70" t="s">
        <v>652</v>
      </c>
      <c r="I1113" s="67" t="s">
        <v>145</v>
      </c>
      <c r="J1113" s="286">
        <v>2019</v>
      </c>
      <c r="K1113" s="72" t="s">
        <v>155</v>
      </c>
      <c r="L1113" s="73">
        <v>4</v>
      </c>
      <c r="M1113" s="74" t="s">
        <v>140</v>
      </c>
      <c r="N1113" s="75"/>
      <c r="O1113" s="76"/>
      <c r="P1113" s="77" t="s">
        <v>148</v>
      </c>
      <c r="Q1113" s="78">
        <f>IF(P1113="U",R1113/1.2,R1113)</f>
        <v>90</v>
      </c>
      <c r="R1113" s="79">
        <v>90</v>
      </c>
      <c r="S1113" s="80"/>
      <c r="T1113" s="81"/>
      <c r="U1113" s="82">
        <f>T1113*Q1113</f>
        <v>0</v>
      </c>
      <c r="V1113" s="83">
        <f>T1113*R1113</f>
        <v>0</v>
      </c>
      <c r="W1113" s="58"/>
      <c r="X1113" s="84"/>
      <c r="Y1113" s="85"/>
      <c r="Z1113" s="86"/>
      <c r="AA1113" s="87"/>
    </row>
    <row r="1114" spans="1:27" ht="15.75" customHeight="1">
      <c r="A1114" s="63" t="s">
        <v>131</v>
      </c>
      <c r="B1114" s="64" t="s">
        <v>132</v>
      </c>
      <c r="C1114" s="65" t="s">
        <v>133</v>
      </c>
      <c r="D1114" s="66" t="s">
        <v>277</v>
      </c>
      <c r="E1114" s="67" t="s">
        <v>288</v>
      </c>
      <c r="F1114" s="68"/>
      <c r="G1114" s="69" t="s">
        <v>650</v>
      </c>
      <c r="H1114" s="70" t="s">
        <v>651</v>
      </c>
      <c r="I1114" s="67" t="s">
        <v>145</v>
      </c>
      <c r="J1114" s="286">
        <v>2019</v>
      </c>
      <c r="K1114" s="72" t="s">
        <v>155</v>
      </c>
      <c r="L1114" s="73">
        <v>8</v>
      </c>
      <c r="M1114" s="74" t="s">
        <v>140</v>
      </c>
      <c r="N1114" s="75"/>
      <c r="O1114" s="76"/>
      <c r="P1114" s="97" t="s">
        <v>148</v>
      </c>
      <c r="Q1114" s="78">
        <f>IF(P1114="U",R1114/1.2,R1114)</f>
        <v>90</v>
      </c>
      <c r="R1114" s="79">
        <v>90</v>
      </c>
      <c r="S1114" s="80"/>
      <c r="T1114" s="81"/>
      <c r="U1114" s="82">
        <f>T1114*Q1114</f>
        <v>0</v>
      </c>
      <c r="V1114" s="83">
        <f>T1114*R1114</f>
        <v>0</v>
      </c>
      <c r="W1114" s="58"/>
      <c r="X1114" s="84"/>
      <c r="Y1114" s="85"/>
      <c r="Z1114" s="86"/>
      <c r="AA1114" s="87"/>
    </row>
    <row r="1115" spans="1:27" ht="15.75" customHeight="1">
      <c r="A1115" s="63" t="s">
        <v>131</v>
      </c>
      <c r="B1115" s="64" t="s">
        <v>132</v>
      </c>
      <c r="C1115" s="65" t="s">
        <v>133</v>
      </c>
      <c r="D1115" s="66" t="s">
        <v>277</v>
      </c>
      <c r="E1115" s="67" t="s">
        <v>288</v>
      </c>
      <c r="F1115" s="68"/>
      <c r="G1115" s="69" t="s">
        <v>650</v>
      </c>
      <c r="H1115" s="70" t="s">
        <v>651</v>
      </c>
      <c r="I1115" s="67" t="s">
        <v>145</v>
      </c>
      <c r="J1115" s="286">
        <v>2020</v>
      </c>
      <c r="K1115" s="72" t="s">
        <v>155</v>
      </c>
      <c r="L1115" s="73">
        <v>8</v>
      </c>
      <c r="M1115" s="74" t="s">
        <v>140</v>
      </c>
      <c r="N1115" s="75"/>
      <c r="O1115" s="76"/>
      <c r="P1115" s="97" t="s">
        <v>148</v>
      </c>
      <c r="Q1115" s="78">
        <f>IF(P1115="U",R1115/1.2,R1115)</f>
        <v>85</v>
      </c>
      <c r="R1115" s="79">
        <v>85</v>
      </c>
      <c r="S1115" s="80"/>
      <c r="T1115" s="81"/>
      <c r="U1115" s="82">
        <f>T1115*Q1115</f>
        <v>0</v>
      </c>
      <c r="V1115" s="83">
        <f>T1115*R1115</f>
        <v>0</v>
      </c>
      <c r="W1115" s="58"/>
      <c r="X1115" s="84"/>
      <c r="Y1115" s="85"/>
      <c r="Z1115" s="86"/>
      <c r="AA1115" s="87"/>
    </row>
    <row r="1116" spans="1:27" ht="15.75" customHeight="1">
      <c r="A1116" s="63" t="s">
        <v>131</v>
      </c>
      <c r="B1116" s="64" t="s">
        <v>132</v>
      </c>
      <c r="C1116" s="65" t="s">
        <v>133</v>
      </c>
      <c r="D1116" s="66" t="s">
        <v>277</v>
      </c>
      <c r="E1116" s="67" t="s">
        <v>288</v>
      </c>
      <c r="F1116" s="68"/>
      <c r="G1116" s="69" t="s">
        <v>691</v>
      </c>
      <c r="H1116" s="70" t="s">
        <v>692</v>
      </c>
      <c r="I1116" s="67" t="s">
        <v>291</v>
      </c>
      <c r="J1116" s="286">
        <v>2019</v>
      </c>
      <c r="K1116" s="72" t="s">
        <v>139</v>
      </c>
      <c r="L1116" s="73">
        <v>1</v>
      </c>
      <c r="M1116" s="74" t="s">
        <v>140</v>
      </c>
      <c r="N1116" s="75"/>
      <c r="O1116" s="76"/>
      <c r="P1116" s="77" t="s">
        <v>141</v>
      </c>
      <c r="Q1116" s="78">
        <f>IF(P1116="U",R1116/1.2,R1116)</f>
        <v>91.666666666666671</v>
      </c>
      <c r="R1116" s="79">
        <v>110</v>
      </c>
      <c r="S1116" s="80"/>
      <c r="T1116" s="81"/>
      <c r="U1116" s="82">
        <f>T1116*Q1116</f>
        <v>0</v>
      </c>
      <c r="V1116" s="83">
        <f>T1116*R1116</f>
        <v>0</v>
      </c>
      <c r="W1116" s="58"/>
      <c r="X1116" s="84"/>
      <c r="Y1116" s="85"/>
      <c r="Z1116" s="86"/>
      <c r="AA1116" s="87"/>
    </row>
    <row r="1117" spans="1:27" ht="15.75" customHeight="1">
      <c r="A1117" s="63" t="s">
        <v>131</v>
      </c>
      <c r="B1117" s="64" t="s">
        <v>132</v>
      </c>
      <c r="C1117" s="65" t="s">
        <v>133</v>
      </c>
      <c r="D1117" s="66" t="s">
        <v>277</v>
      </c>
      <c r="E1117" s="67" t="s">
        <v>288</v>
      </c>
      <c r="F1117" s="68"/>
      <c r="G1117" s="69" t="s">
        <v>691</v>
      </c>
      <c r="H1117" s="70" t="s">
        <v>1567</v>
      </c>
      <c r="I1117" s="67" t="s">
        <v>291</v>
      </c>
      <c r="J1117" s="286">
        <v>2019</v>
      </c>
      <c r="K1117" s="72" t="s">
        <v>155</v>
      </c>
      <c r="L1117" s="73">
        <v>1</v>
      </c>
      <c r="M1117" s="74" t="s">
        <v>140</v>
      </c>
      <c r="N1117" s="75"/>
      <c r="O1117" s="76"/>
      <c r="P1117" s="77" t="s">
        <v>148</v>
      </c>
      <c r="Q1117" s="78">
        <f>IF(P1117="U",R1117/1.2,R1117)</f>
        <v>40</v>
      </c>
      <c r="R1117" s="79">
        <v>40</v>
      </c>
      <c r="S1117" s="80"/>
      <c r="T1117" s="81"/>
      <c r="U1117" s="82">
        <f>T1117*Q1117</f>
        <v>0</v>
      </c>
      <c r="V1117" s="83">
        <f>T1117*R1117</f>
        <v>0</v>
      </c>
      <c r="W1117" s="58"/>
      <c r="X1117" s="84"/>
      <c r="Y1117" s="85"/>
      <c r="Z1117" s="86"/>
      <c r="AA1117" s="87"/>
    </row>
    <row r="1118" spans="1:27" ht="15.75" customHeight="1">
      <c r="A1118" s="63" t="s">
        <v>131</v>
      </c>
      <c r="B1118" s="64" t="s">
        <v>132</v>
      </c>
      <c r="C1118" s="65" t="s">
        <v>133</v>
      </c>
      <c r="D1118" s="66" t="s">
        <v>277</v>
      </c>
      <c r="E1118" s="67" t="s">
        <v>288</v>
      </c>
      <c r="F1118" s="68"/>
      <c r="G1118" s="69" t="s">
        <v>1032</v>
      </c>
      <c r="H1118" s="70" t="s">
        <v>1032</v>
      </c>
      <c r="I1118" s="67" t="s">
        <v>145</v>
      </c>
      <c r="J1118" s="286">
        <v>2017</v>
      </c>
      <c r="K1118" s="72" t="s">
        <v>155</v>
      </c>
      <c r="L1118" s="73">
        <v>2</v>
      </c>
      <c r="M1118" s="74" t="s">
        <v>140</v>
      </c>
      <c r="N1118" s="75"/>
      <c r="O1118" s="76"/>
      <c r="P1118" s="77" t="s">
        <v>148</v>
      </c>
      <c r="Q1118" s="78">
        <f>IF(P1118="U",R1118/1.2,R1118)</f>
        <v>80</v>
      </c>
      <c r="R1118" s="79">
        <v>80</v>
      </c>
      <c r="S1118" s="80"/>
      <c r="T1118" s="81"/>
      <c r="U1118" s="82">
        <f>T1118*Q1118</f>
        <v>0</v>
      </c>
      <c r="V1118" s="83">
        <f>T1118*R1118</f>
        <v>0</v>
      </c>
      <c r="W1118" s="58"/>
      <c r="X1118" s="84"/>
      <c r="Y1118" s="85"/>
      <c r="Z1118" s="86"/>
      <c r="AA1118" s="87"/>
    </row>
    <row r="1119" spans="1:27" ht="15.75" customHeight="1">
      <c r="A1119" s="63" t="s">
        <v>131</v>
      </c>
      <c r="B1119" s="64" t="s">
        <v>132</v>
      </c>
      <c r="C1119" s="65" t="s">
        <v>133</v>
      </c>
      <c r="D1119" s="66" t="s">
        <v>277</v>
      </c>
      <c r="E1119" s="67" t="s">
        <v>288</v>
      </c>
      <c r="F1119" s="68"/>
      <c r="G1119" s="69" t="s">
        <v>1032</v>
      </c>
      <c r="H1119" s="70" t="s">
        <v>1033</v>
      </c>
      <c r="I1119" s="67" t="s">
        <v>145</v>
      </c>
      <c r="J1119" s="286">
        <v>2016</v>
      </c>
      <c r="K1119" s="72" t="s">
        <v>155</v>
      </c>
      <c r="L1119" s="73">
        <v>1</v>
      </c>
      <c r="M1119" s="74" t="s">
        <v>140</v>
      </c>
      <c r="N1119" s="75"/>
      <c r="O1119" s="76"/>
      <c r="P1119" s="97" t="s">
        <v>148</v>
      </c>
      <c r="Q1119" s="78">
        <f>IF(P1119="U",R1119/1.2,R1119)</f>
        <v>85</v>
      </c>
      <c r="R1119" s="79">
        <v>85</v>
      </c>
      <c r="S1119" s="80"/>
      <c r="T1119" s="81"/>
      <c r="U1119" s="82">
        <f>T1119*Q1119</f>
        <v>0</v>
      </c>
      <c r="V1119" s="83">
        <f>T1119*R1119</f>
        <v>0</v>
      </c>
      <c r="W1119" s="58"/>
      <c r="X1119" s="84"/>
      <c r="Y1119" s="85"/>
      <c r="Z1119" s="86"/>
      <c r="AA1119" s="87"/>
    </row>
    <row r="1120" spans="1:27" ht="15.75" customHeight="1">
      <c r="A1120" s="63" t="s">
        <v>131</v>
      </c>
      <c r="B1120" s="64" t="s">
        <v>132</v>
      </c>
      <c r="C1120" s="65" t="s">
        <v>133</v>
      </c>
      <c r="D1120" s="66" t="s">
        <v>277</v>
      </c>
      <c r="E1120" s="67" t="s">
        <v>288</v>
      </c>
      <c r="F1120" s="68"/>
      <c r="G1120" s="69" t="s">
        <v>289</v>
      </c>
      <c r="H1120" s="70" t="s">
        <v>290</v>
      </c>
      <c r="I1120" s="67" t="s">
        <v>291</v>
      </c>
      <c r="J1120" s="286">
        <v>2007</v>
      </c>
      <c r="K1120" s="72" t="s">
        <v>139</v>
      </c>
      <c r="L1120" s="73">
        <v>2</v>
      </c>
      <c r="M1120" s="74" t="s">
        <v>147</v>
      </c>
      <c r="N1120" s="75"/>
      <c r="O1120" s="76"/>
      <c r="P1120" s="97" t="s">
        <v>148</v>
      </c>
      <c r="Q1120" s="78">
        <f>IF(P1120="U",R1120/1.2,R1120)</f>
        <v>120</v>
      </c>
      <c r="R1120" s="79">
        <v>120</v>
      </c>
      <c r="S1120" s="80"/>
      <c r="T1120" s="81"/>
      <c r="U1120" s="82">
        <f>T1120*Q1120</f>
        <v>0</v>
      </c>
      <c r="V1120" s="83">
        <f>T1120*R1120</f>
        <v>0</v>
      </c>
      <c r="W1120" s="58"/>
      <c r="X1120" s="84"/>
      <c r="Y1120" s="85"/>
      <c r="Z1120" s="86"/>
      <c r="AA1120" s="87"/>
    </row>
    <row r="1121" spans="1:27" ht="15.75" customHeight="1">
      <c r="A1121" s="63" t="s">
        <v>131</v>
      </c>
      <c r="B1121" s="64" t="s">
        <v>132</v>
      </c>
      <c r="C1121" s="65" t="s">
        <v>133</v>
      </c>
      <c r="D1121" s="66" t="s">
        <v>277</v>
      </c>
      <c r="E1121" s="67" t="s">
        <v>288</v>
      </c>
      <c r="F1121" s="68"/>
      <c r="G1121" s="69" t="s">
        <v>1422</v>
      </c>
      <c r="H1121" s="70" t="s">
        <v>1423</v>
      </c>
      <c r="I1121" s="67" t="s">
        <v>145</v>
      </c>
      <c r="J1121" s="286">
        <v>2017</v>
      </c>
      <c r="K1121" s="72" t="s">
        <v>155</v>
      </c>
      <c r="L1121" s="73">
        <v>20</v>
      </c>
      <c r="M1121" s="74" t="s">
        <v>140</v>
      </c>
      <c r="N1121" s="75"/>
      <c r="O1121" s="76"/>
      <c r="P1121" s="77" t="s">
        <v>141</v>
      </c>
      <c r="Q1121" s="78">
        <f>IF(P1121="U",R1121/1.2,R1121)</f>
        <v>75</v>
      </c>
      <c r="R1121" s="79">
        <v>90</v>
      </c>
      <c r="S1121" s="80"/>
      <c r="T1121" s="81"/>
      <c r="U1121" s="82">
        <f>T1121*Q1121</f>
        <v>0</v>
      </c>
      <c r="V1121" s="83">
        <f>T1121*R1121</f>
        <v>0</v>
      </c>
      <c r="W1121" s="58"/>
      <c r="X1121" s="84"/>
      <c r="Y1121" s="85"/>
      <c r="Z1121" s="86"/>
      <c r="AA1121" s="87"/>
    </row>
    <row r="1122" spans="1:27" ht="15.75" customHeight="1">
      <c r="A1122" s="63" t="s">
        <v>131</v>
      </c>
      <c r="B1122" s="64" t="s">
        <v>132</v>
      </c>
      <c r="C1122" s="65" t="s">
        <v>133</v>
      </c>
      <c r="D1122" s="66" t="s">
        <v>277</v>
      </c>
      <c r="E1122" s="67" t="s">
        <v>288</v>
      </c>
      <c r="F1122" s="68"/>
      <c r="G1122" s="69" t="s">
        <v>1422</v>
      </c>
      <c r="H1122" s="70" t="s">
        <v>1423</v>
      </c>
      <c r="I1122" s="67" t="s">
        <v>145</v>
      </c>
      <c r="J1122" s="286">
        <v>2018</v>
      </c>
      <c r="K1122" s="72" t="s">
        <v>155</v>
      </c>
      <c r="L1122" s="73">
        <v>24</v>
      </c>
      <c r="M1122" s="74" t="s">
        <v>140</v>
      </c>
      <c r="N1122" s="75"/>
      <c r="O1122" s="76"/>
      <c r="P1122" s="77" t="s">
        <v>141</v>
      </c>
      <c r="Q1122" s="78">
        <f>IF(P1122="U",R1122/1.2,R1122)</f>
        <v>75</v>
      </c>
      <c r="R1122" s="79">
        <v>90</v>
      </c>
      <c r="S1122" s="80"/>
      <c r="T1122" s="81"/>
      <c r="U1122" s="82">
        <f>T1122*Q1122</f>
        <v>0</v>
      </c>
      <c r="V1122" s="83">
        <f>T1122*R1122</f>
        <v>0</v>
      </c>
      <c r="W1122" s="58"/>
      <c r="X1122" s="84"/>
      <c r="Y1122" s="85"/>
      <c r="Z1122" s="86"/>
      <c r="AA1122" s="87"/>
    </row>
    <row r="1123" spans="1:27" ht="15.75" customHeight="1">
      <c r="A1123" s="63" t="s">
        <v>131</v>
      </c>
      <c r="B1123" s="64" t="s">
        <v>132</v>
      </c>
      <c r="C1123" s="65" t="s">
        <v>133</v>
      </c>
      <c r="D1123" s="66" t="s">
        <v>277</v>
      </c>
      <c r="E1123" s="67" t="s">
        <v>288</v>
      </c>
      <c r="F1123" s="68"/>
      <c r="G1123" s="69" t="s">
        <v>1170</v>
      </c>
      <c r="H1123" s="70" t="s">
        <v>1171</v>
      </c>
      <c r="I1123" s="67" t="s">
        <v>291</v>
      </c>
      <c r="J1123" s="286">
        <v>2017</v>
      </c>
      <c r="K1123" s="72" t="s">
        <v>155</v>
      </c>
      <c r="L1123" s="73">
        <v>1</v>
      </c>
      <c r="M1123" s="74" t="s">
        <v>140</v>
      </c>
      <c r="N1123" s="75"/>
      <c r="O1123" s="76"/>
      <c r="P1123" s="97" t="s">
        <v>148</v>
      </c>
      <c r="Q1123" s="78">
        <f>IF(P1123="U",R1123/1.2,R1123)</f>
        <v>50</v>
      </c>
      <c r="R1123" s="79">
        <v>50</v>
      </c>
      <c r="S1123" s="80"/>
      <c r="T1123" s="81"/>
      <c r="U1123" s="82">
        <f>T1123*Q1123</f>
        <v>0</v>
      </c>
      <c r="V1123" s="83">
        <f>T1123*R1123</f>
        <v>0</v>
      </c>
      <c r="W1123" s="58"/>
      <c r="X1123" s="84"/>
      <c r="Y1123" s="85"/>
      <c r="Z1123" s="86"/>
      <c r="AA1123" s="87"/>
    </row>
    <row r="1124" spans="1:27" ht="15.75" customHeight="1">
      <c r="A1124" s="63" t="s">
        <v>131</v>
      </c>
      <c r="B1124" s="64" t="s">
        <v>132</v>
      </c>
      <c r="C1124" s="65" t="s">
        <v>133</v>
      </c>
      <c r="D1124" s="66" t="s">
        <v>277</v>
      </c>
      <c r="E1124" s="67" t="s">
        <v>288</v>
      </c>
      <c r="F1124" s="68"/>
      <c r="G1124" s="69" t="s">
        <v>1030</v>
      </c>
      <c r="H1124" s="70" t="s">
        <v>1031</v>
      </c>
      <c r="I1124" s="67" t="s">
        <v>145</v>
      </c>
      <c r="J1124" s="286">
        <v>2018</v>
      </c>
      <c r="K1124" s="72" t="s">
        <v>155</v>
      </c>
      <c r="L1124" s="73">
        <v>3</v>
      </c>
      <c r="M1124" s="74" t="s">
        <v>140</v>
      </c>
      <c r="N1124" s="75"/>
      <c r="O1124" s="76"/>
      <c r="P1124" s="97" t="s">
        <v>148</v>
      </c>
      <c r="Q1124" s="78">
        <f>IF(P1124="U",R1124/1.2,R1124)</f>
        <v>65</v>
      </c>
      <c r="R1124" s="79">
        <v>65</v>
      </c>
      <c r="S1124" s="80"/>
      <c r="T1124" s="81"/>
      <c r="U1124" s="82">
        <f>T1124*Q1124</f>
        <v>0</v>
      </c>
      <c r="V1124" s="83">
        <f>T1124*R1124</f>
        <v>0</v>
      </c>
      <c r="W1124" s="58"/>
      <c r="X1124" s="84"/>
      <c r="Y1124" s="85"/>
      <c r="Z1124" s="86"/>
      <c r="AA1124" s="87"/>
    </row>
    <row r="1125" spans="1:27" ht="15.75" customHeight="1">
      <c r="A1125" s="63" t="s">
        <v>131</v>
      </c>
      <c r="B1125" s="64" t="s">
        <v>132</v>
      </c>
      <c r="C1125" s="65" t="s">
        <v>133</v>
      </c>
      <c r="D1125" s="66" t="s">
        <v>277</v>
      </c>
      <c r="E1125" s="67" t="s">
        <v>288</v>
      </c>
      <c r="F1125" s="68"/>
      <c r="G1125" s="69" t="s">
        <v>687</v>
      </c>
      <c r="H1125" s="70" t="s">
        <v>688</v>
      </c>
      <c r="I1125" s="67" t="s">
        <v>291</v>
      </c>
      <c r="J1125" s="286">
        <v>2015</v>
      </c>
      <c r="K1125" s="72" t="s">
        <v>518</v>
      </c>
      <c r="L1125" s="73">
        <v>1</v>
      </c>
      <c r="M1125" s="74" t="s">
        <v>140</v>
      </c>
      <c r="N1125" s="75"/>
      <c r="O1125" s="76"/>
      <c r="P1125" s="97" t="s">
        <v>141</v>
      </c>
      <c r="Q1125" s="78">
        <f>IF(P1125="U",R1125/1.2,R1125)</f>
        <v>300</v>
      </c>
      <c r="R1125" s="79">
        <v>360</v>
      </c>
      <c r="S1125" s="80"/>
      <c r="T1125" s="81"/>
      <c r="U1125" s="82">
        <f>T1125*Q1125</f>
        <v>0</v>
      </c>
      <c r="V1125" s="83">
        <f>T1125*R1125</f>
        <v>0</v>
      </c>
      <c r="W1125" s="58"/>
      <c r="X1125" s="84"/>
      <c r="Y1125" s="85"/>
      <c r="Z1125" s="86"/>
      <c r="AA1125" s="87"/>
    </row>
    <row r="1126" spans="1:27" ht="15.75" customHeight="1">
      <c r="A1126" s="63" t="s">
        <v>131</v>
      </c>
      <c r="B1126" s="64" t="s">
        <v>132</v>
      </c>
      <c r="C1126" s="65" t="s">
        <v>133</v>
      </c>
      <c r="D1126" s="66" t="s">
        <v>277</v>
      </c>
      <c r="E1126" s="67" t="s">
        <v>288</v>
      </c>
      <c r="F1126" s="68"/>
      <c r="G1126" s="69" t="s">
        <v>653</v>
      </c>
      <c r="H1126" s="70" t="s">
        <v>654</v>
      </c>
      <c r="I1126" s="67" t="s">
        <v>145</v>
      </c>
      <c r="J1126" s="286">
        <v>2016</v>
      </c>
      <c r="K1126" s="72" t="s">
        <v>155</v>
      </c>
      <c r="L1126" s="73">
        <v>6</v>
      </c>
      <c r="M1126" s="74" t="s">
        <v>140</v>
      </c>
      <c r="N1126" s="75"/>
      <c r="O1126" s="76"/>
      <c r="P1126" s="77" t="s">
        <v>141</v>
      </c>
      <c r="Q1126" s="78">
        <f>IF(P1126="U",R1126/1.2,R1126)</f>
        <v>79.166666666666671</v>
      </c>
      <c r="R1126" s="79">
        <v>95</v>
      </c>
      <c r="S1126" s="80"/>
      <c r="T1126" s="81"/>
      <c r="U1126" s="82">
        <f>T1126*Q1126</f>
        <v>0</v>
      </c>
      <c r="V1126" s="83">
        <f>T1126*R1126</f>
        <v>0</v>
      </c>
      <c r="W1126" s="58"/>
      <c r="X1126" s="84"/>
      <c r="Y1126" s="85"/>
      <c r="Z1126" s="86"/>
      <c r="AA1126" s="87"/>
    </row>
    <row r="1127" spans="1:27" ht="15.75" customHeight="1">
      <c r="A1127" s="63" t="s">
        <v>131</v>
      </c>
      <c r="B1127" s="64" t="s">
        <v>132</v>
      </c>
      <c r="C1127" s="65" t="s">
        <v>133</v>
      </c>
      <c r="D1127" s="66" t="s">
        <v>277</v>
      </c>
      <c r="E1127" s="67" t="s">
        <v>288</v>
      </c>
      <c r="F1127" s="68"/>
      <c r="G1127" s="69" t="s">
        <v>653</v>
      </c>
      <c r="H1127" s="70" t="s">
        <v>654</v>
      </c>
      <c r="I1127" s="67" t="s">
        <v>145</v>
      </c>
      <c r="J1127" s="286">
        <v>2019</v>
      </c>
      <c r="K1127" s="72" t="s">
        <v>155</v>
      </c>
      <c r="L1127" s="73">
        <v>3</v>
      </c>
      <c r="M1127" s="74" t="s">
        <v>140</v>
      </c>
      <c r="N1127" s="75"/>
      <c r="O1127" s="76"/>
      <c r="P1127" s="77" t="s">
        <v>148</v>
      </c>
      <c r="Q1127" s="78">
        <f>IF(P1127="U",R1127/1.2,R1127)</f>
        <v>90</v>
      </c>
      <c r="R1127" s="79">
        <v>90</v>
      </c>
      <c r="S1127" s="80"/>
      <c r="T1127" s="81"/>
      <c r="U1127" s="82">
        <f>T1127*Q1127</f>
        <v>0</v>
      </c>
      <c r="V1127" s="83">
        <f>T1127*R1127</f>
        <v>0</v>
      </c>
      <c r="W1127" s="58"/>
      <c r="X1127" s="84"/>
      <c r="Y1127" s="85"/>
      <c r="Z1127" s="86"/>
      <c r="AA1127" s="87"/>
    </row>
    <row r="1128" spans="1:27" ht="15.75" customHeight="1">
      <c r="A1128" s="63" t="s">
        <v>131</v>
      </c>
      <c r="B1128" s="64" t="s">
        <v>132</v>
      </c>
      <c r="C1128" s="65" t="s">
        <v>133</v>
      </c>
      <c r="D1128" s="66" t="s">
        <v>277</v>
      </c>
      <c r="E1128" s="67" t="s">
        <v>288</v>
      </c>
      <c r="F1128" s="68"/>
      <c r="G1128" s="69" t="s">
        <v>653</v>
      </c>
      <c r="H1128" s="70" t="s">
        <v>654</v>
      </c>
      <c r="I1128" s="67" t="s">
        <v>145</v>
      </c>
      <c r="J1128" s="286">
        <v>2021</v>
      </c>
      <c r="K1128" s="72" t="s">
        <v>155</v>
      </c>
      <c r="L1128" s="73">
        <v>12</v>
      </c>
      <c r="M1128" s="74" t="s">
        <v>140</v>
      </c>
      <c r="N1128" s="75"/>
      <c r="O1128" s="76"/>
      <c r="P1128" s="97" t="s">
        <v>148</v>
      </c>
      <c r="Q1128" s="78">
        <f>IF(P1128="U",R1128/1.2,R1128)</f>
        <v>95</v>
      </c>
      <c r="R1128" s="79">
        <v>95</v>
      </c>
      <c r="S1128" s="80"/>
      <c r="T1128" s="81"/>
      <c r="U1128" s="82">
        <f>T1128*Q1128</f>
        <v>0</v>
      </c>
      <c r="V1128" s="83">
        <f>T1128*R1128</f>
        <v>0</v>
      </c>
      <c r="W1128" s="58"/>
      <c r="X1128" s="84"/>
      <c r="Y1128" s="85"/>
      <c r="Z1128" s="86"/>
      <c r="AA1128" s="87"/>
    </row>
    <row r="1129" spans="1:27" ht="15.75" customHeight="1">
      <c r="A1129" s="63" t="s">
        <v>131</v>
      </c>
      <c r="B1129" s="64" t="s">
        <v>132</v>
      </c>
      <c r="C1129" s="65" t="s">
        <v>133</v>
      </c>
      <c r="D1129" s="66" t="s">
        <v>277</v>
      </c>
      <c r="E1129" s="67" t="s">
        <v>288</v>
      </c>
      <c r="F1129" s="68"/>
      <c r="G1129" s="69" t="s">
        <v>653</v>
      </c>
      <c r="H1129" s="70" t="s">
        <v>654</v>
      </c>
      <c r="I1129" s="67" t="s">
        <v>145</v>
      </c>
      <c r="J1129" s="286">
        <v>2023</v>
      </c>
      <c r="K1129" s="72" t="s">
        <v>155</v>
      </c>
      <c r="L1129" s="73">
        <v>6</v>
      </c>
      <c r="M1129" s="74" t="s">
        <v>140</v>
      </c>
      <c r="N1129" s="75"/>
      <c r="O1129" s="76"/>
      <c r="P1129" s="77" t="s">
        <v>148</v>
      </c>
      <c r="Q1129" s="78">
        <f>IF(P1129="U",R1129/1.2,R1129)</f>
        <v>90</v>
      </c>
      <c r="R1129" s="79">
        <v>90</v>
      </c>
      <c r="S1129" s="80"/>
      <c r="T1129" s="81"/>
      <c r="U1129" s="82">
        <f>T1129*Q1129</f>
        <v>0</v>
      </c>
      <c r="V1129" s="83">
        <f>T1129*R1129</f>
        <v>0</v>
      </c>
      <c r="W1129" s="58"/>
      <c r="X1129" s="84"/>
      <c r="Y1129" s="85"/>
      <c r="Z1129" s="86"/>
      <c r="AA1129" s="87"/>
    </row>
    <row r="1130" spans="1:27" ht="15.75" customHeight="1">
      <c r="A1130" s="63" t="s">
        <v>131</v>
      </c>
      <c r="B1130" s="64" t="s">
        <v>132</v>
      </c>
      <c r="C1130" s="65" t="s">
        <v>133</v>
      </c>
      <c r="D1130" s="66" t="s">
        <v>277</v>
      </c>
      <c r="E1130" s="67" t="s">
        <v>288</v>
      </c>
      <c r="F1130" s="68"/>
      <c r="G1130" s="69" t="s">
        <v>1168</v>
      </c>
      <c r="H1130" s="70" t="s">
        <v>1169</v>
      </c>
      <c r="I1130" s="67" t="s">
        <v>291</v>
      </c>
      <c r="J1130" s="286">
        <v>2010</v>
      </c>
      <c r="K1130" s="72" t="s">
        <v>155</v>
      </c>
      <c r="L1130" s="73">
        <v>1</v>
      </c>
      <c r="M1130" s="74" t="s">
        <v>140</v>
      </c>
      <c r="N1130" s="75"/>
      <c r="O1130" s="76"/>
      <c r="P1130" s="97" t="s">
        <v>148</v>
      </c>
      <c r="Q1130" s="78">
        <f>IF(P1130="U",R1130/1.2,R1130)</f>
        <v>180</v>
      </c>
      <c r="R1130" s="79">
        <v>180</v>
      </c>
      <c r="S1130" s="80"/>
      <c r="T1130" s="81"/>
      <c r="U1130" s="82">
        <f>T1130*Q1130</f>
        <v>0</v>
      </c>
      <c r="V1130" s="83">
        <f>T1130*R1130</f>
        <v>0</v>
      </c>
      <c r="W1130" s="58"/>
      <c r="X1130" s="84"/>
      <c r="Y1130" s="85"/>
      <c r="Z1130" s="86"/>
      <c r="AA1130" s="87"/>
    </row>
    <row r="1131" spans="1:27" ht="15.75" customHeight="1">
      <c r="A1131" s="63" t="s">
        <v>131</v>
      </c>
      <c r="B1131" s="64" t="s">
        <v>132</v>
      </c>
      <c r="C1131" s="65" t="s">
        <v>133</v>
      </c>
      <c r="D1131" s="66" t="s">
        <v>277</v>
      </c>
      <c r="E1131" s="67" t="s">
        <v>288</v>
      </c>
      <c r="F1131" s="68"/>
      <c r="G1131" s="69" t="s">
        <v>1165</v>
      </c>
      <c r="H1131" s="70" t="s">
        <v>1166</v>
      </c>
      <c r="I1131" s="67" t="s">
        <v>291</v>
      </c>
      <c r="J1131" s="286">
        <v>2015</v>
      </c>
      <c r="K1131" s="72" t="s">
        <v>139</v>
      </c>
      <c r="L1131" s="73">
        <v>1</v>
      </c>
      <c r="M1131" s="74" t="s">
        <v>140</v>
      </c>
      <c r="N1131" s="75"/>
      <c r="O1131" s="76"/>
      <c r="P1131" s="97" t="s">
        <v>148</v>
      </c>
      <c r="Q1131" s="78">
        <f>IF(P1131="U",R1131/1.2,R1131)</f>
        <v>80</v>
      </c>
      <c r="R1131" s="79">
        <v>80</v>
      </c>
      <c r="S1131" s="80"/>
      <c r="T1131" s="81"/>
      <c r="U1131" s="82">
        <f>T1131*Q1131</f>
        <v>0</v>
      </c>
      <c r="V1131" s="83">
        <f>T1131*R1131</f>
        <v>0</v>
      </c>
      <c r="W1131" s="58"/>
      <c r="X1131" s="84"/>
      <c r="Y1131" s="85"/>
      <c r="Z1131" s="86"/>
      <c r="AA1131" s="87"/>
    </row>
    <row r="1132" spans="1:27" ht="15.75" customHeight="1">
      <c r="A1132" s="63" t="s">
        <v>131</v>
      </c>
      <c r="B1132" s="64" t="s">
        <v>132</v>
      </c>
      <c r="C1132" s="65" t="s">
        <v>133</v>
      </c>
      <c r="D1132" s="66" t="s">
        <v>277</v>
      </c>
      <c r="E1132" s="67" t="s">
        <v>288</v>
      </c>
      <c r="F1132" s="68"/>
      <c r="G1132" s="69" t="s">
        <v>1165</v>
      </c>
      <c r="H1132" s="70" t="s">
        <v>1167</v>
      </c>
      <c r="I1132" s="67" t="s">
        <v>291</v>
      </c>
      <c r="J1132" s="286">
        <v>2016</v>
      </c>
      <c r="K1132" s="72" t="s">
        <v>155</v>
      </c>
      <c r="L1132" s="73">
        <v>1</v>
      </c>
      <c r="M1132" s="74" t="s">
        <v>140</v>
      </c>
      <c r="N1132" s="75"/>
      <c r="O1132" s="76"/>
      <c r="P1132" s="97" t="s">
        <v>148</v>
      </c>
      <c r="Q1132" s="78">
        <f>IF(P1132="U",R1132/1.2,R1132)</f>
        <v>50</v>
      </c>
      <c r="R1132" s="79">
        <v>50</v>
      </c>
      <c r="S1132" s="80"/>
      <c r="T1132" s="81"/>
      <c r="U1132" s="82">
        <f>T1132*Q1132</f>
        <v>0</v>
      </c>
      <c r="V1132" s="83">
        <f>T1132*R1132</f>
        <v>0</v>
      </c>
      <c r="W1132" s="58"/>
      <c r="X1132" s="84"/>
      <c r="Y1132" s="85"/>
      <c r="Z1132" s="86"/>
      <c r="AA1132" s="87"/>
    </row>
    <row r="1133" spans="1:27" ht="15.75" customHeight="1">
      <c r="A1133" s="63" t="s">
        <v>131</v>
      </c>
      <c r="B1133" s="64" t="s">
        <v>132</v>
      </c>
      <c r="C1133" s="65" t="s">
        <v>133</v>
      </c>
      <c r="D1133" s="66" t="s">
        <v>277</v>
      </c>
      <c r="E1133" s="67" t="s">
        <v>288</v>
      </c>
      <c r="F1133" s="68"/>
      <c r="G1133" s="69" t="s">
        <v>1028</v>
      </c>
      <c r="H1133" s="70" t="s">
        <v>1029</v>
      </c>
      <c r="I1133" s="67" t="s">
        <v>771</v>
      </c>
      <c r="J1133" s="286">
        <v>2019</v>
      </c>
      <c r="K1133" s="72" t="s">
        <v>155</v>
      </c>
      <c r="L1133" s="73">
        <v>3</v>
      </c>
      <c r="M1133" s="74" t="s">
        <v>140</v>
      </c>
      <c r="N1133" s="75" t="s">
        <v>151</v>
      </c>
      <c r="O1133" s="76"/>
      <c r="P1133" s="97" t="s">
        <v>148</v>
      </c>
      <c r="Q1133" s="78">
        <f>IF(P1133="U",R1133/1.2,R1133)</f>
        <v>180</v>
      </c>
      <c r="R1133" s="79">
        <v>180</v>
      </c>
      <c r="S1133" s="80"/>
      <c r="T1133" s="81"/>
      <c r="U1133" s="82">
        <f>T1133*Q1133</f>
        <v>0</v>
      </c>
      <c r="V1133" s="83">
        <f>T1133*R1133</f>
        <v>0</v>
      </c>
      <c r="W1133" s="58"/>
      <c r="X1133" s="84"/>
      <c r="Y1133" s="85"/>
      <c r="Z1133" s="86"/>
      <c r="AA1133" s="87"/>
    </row>
    <row r="1134" spans="1:27" ht="15.75" customHeight="1">
      <c r="A1134" s="63" t="s">
        <v>131</v>
      </c>
      <c r="B1134" s="64" t="s">
        <v>132</v>
      </c>
      <c r="C1134" s="65" t="s">
        <v>133</v>
      </c>
      <c r="D1134" s="66" t="s">
        <v>277</v>
      </c>
      <c r="E1134" s="67" t="s">
        <v>288</v>
      </c>
      <c r="F1134" s="68"/>
      <c r="G1134" s="69" t="s">
        <v>745</v>
      </c>
      <c r="H1134" s="70" t="s">
        <v>745</v>
      </c>
      <c r="I1134" s="67" t="s">
        <v>291</v>
      </c>
      <c r="J1134" s="286">
        <v>2012</v>
      </c>
      <c r="K1134" s="72" t="s">
        <v>155</v>
      </c>
      <c r="L1134" s="73">
        <v>2</v>
      </c>
      <c r="M1134" s="74" t="s">
        <v>140</v>
      </c>
      <c r="N1134" s="75"/>
      <c r="O1134" s="76"/>
      <c r="P1134" s="77" t="s">
        <v>148</v>
      </c>
      <c r="Q1134" s="78">
        <f>IF(P1134="U",R1134/1.2,R1134)</f>
        <v>90</v>
      </c>
      <c r="R1134" s="79">
        <v>90</v>
      </c>
      <c r="S1134" s="80"/>
      <c r="T1134" s="81"/>
      <c r="U1134" s="82">
        <f>T1134*Q1134</f>
        <v>0</v>
      </c>
      <c r="V1134" s="83">
        <f>T1134*R1134</f>
        <v>0</v>
      </c>
      <c r="W1134" s="58"/>
      <c r="X1134" s="84"/>
      <c r="Y1134" s="85"/>
      <c r="Z1134" s="86"/>
      <c r="AA1134" s="87"/>
    </row>
    <row r="1135" spans="1:27" ht="15.75" customHeight="1">
      <c r="A1135" s="63" t="s">
        <v>131</v>
      </c>
      <c r="B1135" s="64" t="s">
        <v>132</v>
      </c>
      <c r="C1135" s="65" t="s">
        <v>133</v>
      </c>
      <c r="D1135" s="66" t="s">
        <v>277</v>
      </c>
      <c r="E1135" s="67" t="s">
        <v>288</v>
      </c>
      <c r="F1135" s="68"/>
      <c r="G1135" s="69" t="s">
        <v>745</v>
      </c>
      <c r="H1135" s="70" t="s">
        <v>745</v>
      </c>
      <c r="I1135" s="67" t="s">
        <v>291</v>
      </c>
      <c r="J1135" s="286">
        <v>2014</v>
      </c>
      <c r="K1135" s="72" t="s">
        <v>155</v>
      </c>
      <c r="L1135" s="73">
        <v>1</v>
      </c>
      <c r="M1135" s="74" t="s">
        <v>140</v>
      </c>
      <c r="N1135" s="75"/>
      <c r="O1135" s="76"/>
      <c r="P1135" s="77" t="s">
        <v>148</v>
      </c>
      <c r="Q1135" s="78">
        <f>IF(P1135="U",R1135/1.2,R1135)</f>
        <v>90</v>
      </c>
      <c r="R1135" s="79">
        <v>90</v>
      </c>
      <c r="S1135" s="80"/>
      <c r="T1135" s="81"/>
      <c r="U1135" s="82">
        <f>T1135*Q1135</f>
        <v>0</v>
      </c>
      <c r="V1135" s="83">
        <f>T1135*R1135</f>
        <v>0</v>
      </c>
      <c r="W1135" s="58"/>
      <c r="X1135" s="84"/>
      <c r="Y1135" s="85"/>
      <c r="Z1135" s="86"/>
      <c r="AA1135" s="87"/>
    </row>
    <row r="1136" spans="1:27" ht="15.75" customHeight="1">
      <c r="A1136" s="63" t="s">
        <v>131</v>
      </c>
      <c r="B1136" s="64" t="s">
        <v>132</v>
      </c>
      <c r="C1136" s="65" t="s">
        <v>133</v>
      </c>
      <c r="D1136" s="66" t="s">
        <v>277</v>
      </c>
      <c r="E1136" s="67" t="s">
        <v>288</v>
      </c>
      <c r="F1136" s="68"/>
      <c r="G1136" s="69" t="s">
        <v>745</v>
      </c>
      <c r="H1136" s="70" t="s">
        <v>745</v>
      </c>
      <c r="I1136" s="67" t="s">
        <v>291</v>
      </c>
      <c r="J1136" s="286">
        <v>2014</v>
      </c>
      <c r="K1136" s="72" t="s">
        <v>139</v>
      </c>
      <c r="L1136" s="73">
        <v>1</v>
      </c>
      <c r="M1136" s="74" t="s">
        <v>140</v>
      </c>
      <c r="N1136" s="75"/>
      <c r="O1136" s="76"/>
      <c r="P1136" s="77" t="s">
        <v>148</v>
      </c>
      <c r="Q1136" s="78">
        <f>IF(P1136="U",R1136/1.2,R1136)</f>
        <v>180</v>
      </c>
      <c r="R1136" s="79">
        <v>180</v>
      </c>
      <c r="S1136" s="80"/>
      <c r="T1136" s="81"/>
      <c r="U1136" s="82">
        <f>T1136*Q1136</f>
        <v>0</v>
      </c>
      <c r="V1136" s="83">
        <f>T1136*R1136</f>
        <v>0</v>
      </c>
      <c r="W1136" s="58"/>
      <c r="X1136" s="84"/>
      <c r="Y1136" s="85"/>
      <c r="Z1136" s="86"/>
      <c r="AA1136" s="87"/>
    </row>
    <row r="1137" spans="1:27" ht="15.75" customHeight="1">
      <c r="A1137" s="63" t="s">
        <v>131</v>
      </c>
      <c r="B1137" s="64" t="s">
        <v>132</v>
      </c>
      <c r="C1137" s="65" t="s">
        <v>133</v>
      </c>
      <c r="D1137" s="66" t="s">
        <v>277</v>
      </c>
      <c r="E1137" s="67" t="s">
        <v>288</v>
      </c>
      <c r="F1137" s="68"/>
      <c r="G1137" s="69" t="s">
        <v>1525</v>
      </c>
      <c r="H1137" s="70" t="s">
        <v>290</v>
      </c>
      <c r="I1137" s="67" t="s">
        <v>291</v>
      </c>
      <c r="J1137" s="286">
        <v>1983</v>
      </c>
      <c r="K1137" s="72" t="s">
        <v>155</v>
      </c>
      <c r="L1137" s="73">
        <v>1</v>
      </c>
      <c r="M1137" s="74" t="s">
        <v>140</v>
      </c>
      <c r="N1137" s="75"/>
      <c r="O1137" s="76"/>
      <c r="P1137" s="77" t="s">
        <v>148</v>
      </c>
      <c r="Q1137" s="78">
        <f>IF(P1137="U",R1137/1.2,R1137)</f>
        <v>1600</v>
      </c>
      <c r="R1137" s="79">
        <v>1600</v>
      </c>
      <c r="S1137" s="80"/>
      <c r="T1137" s="81"/>
      <c r="U1137" s="82">
        <f>T1137*Q1137</f>
        <v>0</v>
      </c>
      <c r="V1137" s="83">
        <f>T1137*R1137</f>
        <v>0</v>
      </c>
      <c r="W1137" s="58"/>
      <c r="X1137" s="84"/>
      <c r="Y1137" s="85"/>
      <c r="Z1137" s="86"/>
      <c r="AA1137" s="87"/>
    </row>
    <row r="1138" spans="1:27" ht="15.75" customHeight="1">
      <c r="A1138" s="63" t="s">
        <v>131</v>
      </c>
      <c r="B1138" s="64" t="s">
        <v>132</v>
      </c>
      <c r="C1138" s="65" t="s">
        <v>133</v>
      </c>
      <c r="D1138" s="66" t="s">
        <v>277</v>
      </c>
      <c r="E1138" s="67" t="s">
        <v>288</v>
      </c>
      <c r="F1138" s="68"/>
      <c r="G1138" s="69" t="s">
        <v>1525</v>
      </c>
      <c r="H1138" s="70" t="s">
        <v>1642</v>
      </c>
      <c r="I1138" s="67" t="s">
        <v>291</v>
      </c>
      <c r="J1138" s="286">
        <v>2021</v>
      </c>
      <c r="K1138" s="72" t="s">
        <v>155</v>
      </c>
      <c r="L1138" s="73">
        <v>1</v>
      </c>
      <c r="M1138" s="74" t="s">
        <v>140</v>
      </c>
      <c r="N1138" s="75"/>
      <c r="O1138" s="76"/>
      <c r="P1138" s="77" t="s">
        <v>141</v>
      </c>
      <c r="Q1138" s="78">
        <f>IF(P1138="U",R1138/1.2,R1138)</f>
        <v>550</v>
      </c>
      <c r="R1138" s="79">
        <v>660</v>
      </c>
      <c r="S1138" s="80"/>
      <c r="T1138" s="81"/>
      <c r="U1138" s="82">
        <f>T1138*Q1138</f>
        <v>0</v>
      </c>
      <c r="V1138" s="83">
        <f>T1138*R1138</f>
        <v>0</v>
      </c>
      <c r="W1138" s="58"/>
      <c r="X1138" s="84"/>
      <c r="Y1138" s="85"/>
      <c r="Z1138" s="86"/>
      <c r="AA1138" s="87"/>
    </row>
    <row r="1139" spans="1:27" ht="15.75" customHeight="1">
      <c r="A1139" s="63" t="s">
        <v>131</v>
      </c>
      <c r="B1139" s="64" t="s">
        <v>132</v>
      </c>
      <c r="C1139" s="65" t="s">
        <v>133</v>
      </c>
      <c r="D1139" s="66" t="s">
        <v>277</v>
      </c>
      <c r="E1139" s="67" t="s">
        <v>288</v>
      </c>
      <c r="F1139" s="68"/>
      <c r="G1139" s="69" t="s">
        <v>685</v>
      </c>
      <c r="H1139" s="70" t="s">
        <v>686</v>
      </c>
      <c r="I1139" s="67" t="s">
        <v>145</v>
      </c>
      <c r="J1139" s="286">
        <v>2018</v>
      </c>
      <c r="K1139" s="72" t="s">
        <v>155</v>
      </c>
      <c r="L1139" s="73">
        <v>2</v>
      </c>
      <c r="M1139" s="74" t="s">
        <v>140</v>
      </c>
      <c r="N1139" s="75"/>
      <c r="O1139" s="76"/>
      <c r="P1139" s="97" t="s">
        <v>141</v>
      </c>
      <c r="Q1139" s="78">
        <f>IF(P1139="U",R1139/1.2,R1139)</f>
        <v>70.833333333333343</v>
      </c>
      <c r="R1139" s="79">
        <v>85</v>
      </c>
      <c r="S1139" s="80"/>
      <c r="T1139" s="81"/>
      <c r="U1139" s="82">
        <f>T1139*Q1139</f>
        <v>0</v>
      </c>
      <c r="V1139" s="83">
        <f>T1139*R1139</f>
        <v>0</v>
      </c>
      <c r="W1139" s="58"/>
      <c r="X1139" s="84"/>
      <c r="Y1139" s="85"/>
      <c r="Z1139" s="86"/>
      <c r="AA1139" s="87"/>
    </row>
    <row r="1140" spans="1:27" ht="15.75" customHeight="1">
      <c r="A1140" s="63" t="s">
        <v>131</v>
      </c>
      <c r="B1140" s="64" t="s">
        <v>132</v>
      </c>
      <c r="C1140" s="65" t="s">
        <v>133</v>
      </c>
      <c r="D1140" s="66" t="s">
        <v>277</v>
      </c>
      <c r="E1140" s="67" t="s">
        <v>288</v>
      </c>
      <c r="F1140" s="68"/>
      <c r="G1140" s="69" t="s">
        <v>685</v>
      </c>
      <c r="H1140" s="70" t="s">
        <v>686</v>
      </c>
      <c r="I1140" s="67" t="s">
        <v>145</v>
      </c>
      <c r="J1140" s="286">
        <v>2018</v>
      </c>
      <c r="K1140" s="72" t="s">
        <v>139</v>
      </c>
      <c r="L1140" s="73">
        <v>3</v>
      </c>
      <c r="M1140" s="74" t="s">
        <v>140</v>
      </c>
      <c r="N1140" s="75"/>
      <c r="O1140" s="76"/>
      <c r="P1140" s="97" t="s">
        <v>141</v>
      </c>
      <c r="Q1140" s="78">
        <f>IF(P1140="U",R1140/1.2,R1140)</f>
        <v>141.66666666666669</v>
      </c>
      <c r="R1140" s="79">
        <v>170</v>
      </c>
      <c r="S1140" s="80"/>
      <c r="T1140" s="81"/>
      <c r="U1140" s="82">
        <f>T1140*Q1140</f>
        <v>0</v>
      </c>
      <c r="V1140" s="83">
        <f>T1140*R1140</f>
        <v>0</v>
      </c>
      <c r="W1140" s="58"/>
      <c r="X1140" s="84"/>
      <c r="Y1140" s="85"/>
      <c r="Z1140" s="86"/>
      <c r="AA1140" s="87"/>
    </row>
    <row r="1141" spans="1:27" ht="15.75" customHeight="1">
      <c r="A1141" s="63" t="s">
        <v>131</v>
      </c>
      <c r="B1141" s="64" t="s">
        <v>132</v>
      </c>
      <c r="C1141" s="65" t="s">
        <v>133</v>
      </c>
      <c r="D1141" s="66" t="s">
        <v>277</v>
      </c>
      <c r="E1141" s="67" t="s">
        <v>288</v>
      </c>
      <c r="F1141" s="68"/>
      <c r="G1141" s="69" t="s">
        <v>685</v>
      </c>
      <c r="H1141" s="70" t="s">
        <v>686</v>
      </c>
      <c r="I1141" s="67" t="s">
        <v>145</v>
      </c>
      <c r="J1141" s="286">
        <v>2019</v>
      </c>
      <c r="K1141" s="72" t="s">
        <v>155</v>
      </c>
      <c r="L1141" s="73">
        <v>6</v>
      </c>
      <c r="M1141" s="74" t="s">
        <v>140</v>
      </c>
      <c r="N1141" s="75"/>
      <c r="O1141" s="76"/>
      <c r="P1141" s="97" t="s">
        <v>141</v>
      </c>
      <c r="Q1141" s="78">
        <f>IF(P1141="U",R1141/1.2,R1141)</f>
        <v>66.666666666666671</v>
      </c>
      <c r="R1141" s="79">
        <v>80</v>
      </c>
      <c r="S1141" s="80"/>
      <c r="T1141" s="81"/>
      <c r="U1141" s="82">
        <f>T1141*Q1141</f>
        <v>0</v>
      </c>
      <c r="V1141" s="83">
        <f>T1141*R1141</f>
        <v>0</v>
      </c>
      <c r="W1141" s="58"/>
      <c r="X1141" s="84"/>
      <c r="Y1141" s="85"/>
      <c r="Z1141" s="86"/>
      <c r="AA1141" s="87"/>
    </row>
    <row r="1142" spans="1:27" ht="15.75" customHeight="1">
      <c r="A1142" s="63" t="s">
        <v>131</v>
      </c>
      <c r="B1142" s="64" t="s">
        <v>132</v>
      </c>
      <c r="C1142" s="65" t="s">
        <v>133</v>
      </c>
      <c r="D1142" s="66" t="s">
        <v>277</v>
      </c>
      <c r="E1142" s="67" t="s">
        <v>288</v>
      </c>
      <c r="F1142" s="68"/>
      <c r="G1142" s="69" t="s">
        <v>685</v>
      </c>
      <c r="H1142" s="70" t="s">
        <v>686</v>
      </c>
      <c r="I1142" s="67" t="s">
        <v>145</v>
      </c>
      <c r="J1142" s="286">
        <v>2019</v>
      </c>
      <c r="K1142" s="72" t="s">
        <v>139</v>
      </c>
      <c r="L1142" s="73">
        <v>3</v>
      </c>
      <c r="M1142" s="74" t="s">
        <v>140</v>
      </c>
      <c r="N1142" s="75"/>
      <c r="O1142" s="76"/>
      <c r="P1142" s="97" t="s">
        <v>141</v>
      </c>
      <c r="Q1142" s="78">
        <f>IF(P1142="U",R1142/1.2,R1142)</f>
        <v>133.33333333333334</v>
      </c>
      <c r="R1142" s="79">
        <v>160</v>
      </c>
      <c r="S1142" s="80"/>
      <c r="T1142" s="81"/>
      <c r="U1142" s="82">
        <f>T1142*Q1142</f>
        <v>0</v>
      </c>
      <c r="V1142" s="83">
        <f>T1142*R1142</f>
        <v>0</v>
      </c>
      <c r="W1142" s="58"/>
      <c r="X1142" s="84"/>
      <c r="Y1142" s="85"/>
      <c r="Z1142" s="86"/>
      <c r="AA1142" s="87"/>
    </row>
    <row r="1143" spans="1:27" ht="15.75" customHeight="1">
      <c r="A1143" s="63" t="s">
        <v>131</v>
      </c>
      <c r="B1143" s="64" t="s">
        <v>132</v>
      </c>
      <c r="C1143" s="65" t="s">
        <v>133</v>
      </c>
      <c r="D1143" s="66" t="s">
        <v>277</v>
      </c>
      <c r="E1143" s="67" t="s">
        <v>288</v>
      </c>
      <c r="F1143" s="68"/>
      <c r="G1143" s="69" t="s">
        <v>370</v>
      </c>
      <c r="H1143" s="70" t="s">
        <v>1523</v>
      </c>
      <c r="I1143" s="67" t="s">
        <v>145</v>
      </c>
      <c r="J1143" s="286">
        <v>2018</v>
      </c>
      <c r="K1143" s="72" t="s">
        <v>155</v>
      </c>
      <c r="L1143" s="73">
        <v>2</v>
      </c>
      <c r="M1143" s="74" t="s">
        <v>140</v>
      </c>
      <c r="N1143" s="75"/>
      <c r="O1143" s="76"/>
      <c r="P1143" s="77" t="s">
        <v>141</v>
      </c>
      <c r="Q1143" s="78">
        <f>IF(P1143="U",R1143/1.2,R1143)</f>
        <v>41.666666666666671</v>
      </c>
      <c r="R1143" s="79">
        <v>50</v>
      </c>
      <c r="S1143" s="80"/>
      <c r="T1143" s="81"/>
      <c r="U1143" s="82">
        <f>T1143*Q1143</f>
        <v>0</v>
      </c>
      <c r="V1143" s="83">
        <f>T1143*R1143</f>
        <v>0</v>
      </c>
      <c r="W1143" s="58"/>
      <c r="X1143" s="84"/>
      <c r="Y1143" s="85"/>
      <c r="Z1143" s="86"/>
      <c r="AA1143" s="87"/>
    </row>
    <row r="1144" spans="1:27" ht="15.75" customHeight="1">
      <c r="A1144" s="63" t="s">
        <v>131</v>
      </c>
      <c r="B1144" s="64" t="s">
        <v>132</v>
      </c>
      <c r="C1144" s="65" t="s">
        <v>133</v>
      </c>
      <c r="D1144" s="66" t="s">
        <v>277</v>
      </c>
      <c r="E1144" s="67" t="s">
        <v>288</v>
      </c>
      <c r="F1144" s="68"/>
      <c r="G1144" s="69" t="s">
        <v>370</v>
      </c>
      <c r="H1144" s="70" t="s">
        <v>1374</v>
      </c>
      <c r="I1144" s="67" t="s">
        <v>933</v>
      </c>
      <c r="J1144" s="286">
        <v>2009</v>
      </c>
      <c r="K1144" s="72" t="s">
        <v>155</v>
      </c>
      <c r="L1144" s="73">
        <v>1</v>
      </c>
      <c r="M1144" s="74" t="s">
        <v>140</v>
      </c>
      <c r="N1144" s="75"/>
      <c r="O1144" s="76"/>
      <c r="P1144" s="77" t="s">
        <v>148</v>
      </c>
      <c r="Q1144" s="78">
        <f>IF(P1144="U",R1144/1.2,R1144)</f>
        <v>1100</v>
      </c>
      <c r="R1144" s="79">
        <v>1100</v>
      </c>
      <c r="S1144" s="80"/>
      <c r="T1144" s="81"/>
      <c r="U1144" s="82">
        <f>T1144*Q1144</f>
        <v>0</v>
      </c>
      <c r="V1144" s="83">
        <f>T1144*R1144</f>
        <v>0</v>
      </c>
      <c r="W1144" s="58"/>
      <c r="X1144" s="84"/>
      <c r="Y1144" s="85"/>
      <c r="Z1144" s="86"/>
      <c r="AA1144" s="87"/>
    </row>
    <row r="1145" spans="1:27" ht="15.75" customHeight="1">
      <c r="A1145" s="63" t="s">
        <v>131</v>
      </c>
      <c r="B1145" s="64" t="s">
        <v>132</v>
      </c>
      <c r="C1145" s="65" t="s">
        <v>133</v>
      </c>
      <c r="D1145" s="66" t="s">
        <v>277</v>
      </c>
      <c r="E1145" s="67" t="s">
        <v>288</v>
      </c>
      <c r="F1145" s="68"/>
      <c r="G1145" s="69" t="s">
        <v>370</v>
      </c>
      <c r="H1145" s="70" t="s">
        <v>371</v>
      </c>
      <c r="I1145" s="67" t="s">
        <v>145</v>
      </c>
      <c r="J1145" s="286">
        <v>2017</v>
      </c>
      <c r="K1145" s="72" t="s">
        <v>155</v>
      </c>
      <c r="L1145" s="73">
        <v>2</v>
      </c>
      <c r="M1145" s="74" t="s">
        <v>140</v>
      </c>
      <c r="N1145" s="75"/>
      <c r="O1145" s="76"/>
      <c r="P1145" s="97" t="s">
        <v>141</v>
      </c>
      <c r="Q1145" s="78">
        <f>IF(P1145="U",R1145/1.2,R1145)</f>
        <v>183.33333333333334</v>
      </c>
      <c r="R1145" s="79">
        <v>220</v>
      </c>
      <c r="S1145" s="80"/>
      <c r="T1145" s="81"/>
      <c r="U1145" s="82">
        <f>T1145*Q1145</f>
        <v>0</v>
      </c>
      <c r="V1145" s="83">
        <f>T1145*R1145</f>
        <v>0</v>
      </c>
      <c r="W1145" s="58"/>
      <c r="X1145" s="84"/>
      <c r="Y1145" s="85"/>
      <c r="Z1145" s="86"/>
      <c r="AA1145" s="87"/>
    </row>
    <row r="1146" spans="1:27" ht="15.75" customHeight="1">
      <c r="A1146" s="63" t="s">
        <v>131</v>
      </c>
      <c r="B1146" s="64" t="s">
        <v>132</v>
      </c>
      <c r="C1146" s="65" t="s">
        <v>133</v>
      </c>
      <c r="D1146" s="66" t="s">
        <v>277</v>
      </c>
      <c r="E1146" s="67" t="s">
        <v>288</v>
      </c>
      <c r="F1146" s="68"/>
      <c r="G1146" s="69" t="s">
        <v>370</v>
      </c>
      <c r="H1146" s="70" t="s">
        <v>371</v>
      </c>
      <c r="I1146" s="67" t="s">
        <v>145</v>
      </c>
      <c r="J1146" s="286">
        <v>2018</v>
      </c>
      <c r="K1146" s="72" t="s">
        <v>155</v>
      </c>
      <c r="L1146" s="73">
        <v>1</v>
      </c>
      <c r="M1146" s="74" t="s">
        <v>140</v>
      </c>
      <c r="N1146" s="75"/>
      <c r="O1146" s="76"/>
      <c r="P1146" s="77" t="s">
        <v>141</v>
      </c>
      <c r="Q1146" s="78">
        <f>IF(P1146="U",R1146/1.2,R1146)</f>
        <v>191.66666666666669</v>
      </c>
      <c r="R1146" s="79">
        <v>230</v>
      </c>
      <c r="S1146" s="80"/>
      <c r="T1146" s="81"/>
      <c r="U1146" s="82">
        <f>T1146*Q1146</f>
        <v>0</v>
      </c>
      <c r="V1146" s="83">
        <f>T1146*R1146</f>
        <v>0</v>
      </c>
      <c r="W1146" s="58"/>
      <c r="X1146" s="84"/>
      <c r="Y1146" s="85"/>
      <c r="Z1146" s="86"/>
      <c r="AA1146" s="87"/>
    </row>
    <row r="1147" spans="1:27" ht="15.75" customHeight="1">
      <c r="A1147" s="63" t="s">
        <v>131</v>
      </c>
      <c r="B1147" s="64" t="s">
        <v>132</v>
      </c>
      <c r="C1147" s="65" t="s">
        <v>133</v>
      </c>
      <c r="D1147" s="66" t="s">
        <v>277</v>
      </c>
      <c r="E1147" s="67" t="s">
        <v>288</v>
      </c>
      <c r="F1147" s="68"/>
      <c r="G1147" s="69" t="s">
        <v>370</v>
      </c>
      <c r="H1147" s="70" t="s">
        <v>371</v>
      </c>
      <c r="I1147" s="67" t="s">
        <v>145</v>
      </c>
      <c r="J1147" s="286">
        <v>2018</v>
      </c>
      <c r="K1147" s="72" t="s">
        <v>155</v>
      </c>
      <c r="L1147" s="73">
        <v>1</v>
      </c>
      <c r="M1147" s="74" t="s">
        <v>140</v>
      </c>
      <c r="N1147" s="75"/>
      <c r="O1147" s="76"/>
      <c r="P1147" s="77" t="s">
        <v>141</v>
      </c>
      <c r="Q1147" s="78">
        <f>IF(P1147="U",R1147/1.2,R1147)</f>
        <v>191.66666666666669</v>
      </c>
      <c r="R1147" s="79">
        <v>230</v>
      </c>
      <c r="S1147" s="80"/>
      <c r="T1147" s="81"/>
      <c r="U1147" s="82">
        <f>T1147*Q1147</f>
        <v>0</v>
      </c>
      <c r="V1147" s="83">
        <f>T1147*R1147</f>
        <v>0</v>
      </c>
      <c r="W1147" s="58"/>
      <c r="X1147" s="84"/>
      <c r="Y1147" s="85"/>
      <c r="Z1147" s="86"/>
      <c r="AA1147" s="87"/>
    </row>
    <row r="1148" spans="1:27" ht="15.75" customHeight="1">
      <c r="A1148" s="63" t="s">
        <v>131</v>
      </c>
      <c r="B1148" s="64" t="s">
        <v>132</v>
      </c>
      <c r="C1148" s="65" t="s">
        <v>133</v>
      </c>
      <c r="D1148" s="66" t="s">
        <v>277</v>
      </c>
      <c r="E1148" s="67" t="s">
        <v>288</v>
      </c>
      <c r="F1148" s="68"/>
      <c r="G1148" s="69" t="s">
        <v>370</v>
      </c>
      <c r="H1148" s="70" t="s">
        <v>371</v>
      </c>
      <c r="I1148" s="67" t="s">
        <v>145</v>
      </c>
      <c r="J1148" s="286">
        <v>2018</v>
      </c>
      <c r="K1148" s="72" t="s">
        <v>155</v>
      </c>
      <c r="L1148" s="73">
        <v>1</v>
      </c>
      <c r="M1148" s="74" t="s">
        <v>140</v>
      </c>
      <c r="N1148" s="75"/>
      <c r="O1148" s="76"/>
      <c r="P1148" s="77" t="s">
        <v>148</v>
      </c>
      <c r="Q1148" s="78">
        <f>IF(P1148="U",R1148/1.2,R1148)</f>
        <v>230</v>
      </c>
      <c r="R1148" s="79">
        <v>230</v>
      </c>
      <c r="S1148" s="80"/>
      <c r="T1148" s="81"/>
      <c r="U1148" s="82">
        <f>T1148*Q1148</f>
        <v>0</v>
      </c>
      <c r="V1148" s="83">
        <f>T1148*R1148</f>
        <v>0</v>
      </c>
      <c r="W1148" s="58"/>
      <c r="X1148" s="84"/>
      <c r="Y1148" s="85"/>
      <c r="Z1148" s="86"/>
      <c r="AA1148" s="87"/>
    </row>
    <row r="1149" spans="1:27" ht="15.75" customHeight="1">
      <c r="A1149" s="63" t="s">
        <v>131</v>
      </c>
      <c r="B1149" s="64" t="s">
        <v>132</v>
      </c>
      <c r="C1149" s="65" t="s">
        <v>133</v>
      </c>
      <c r="D1149" s="66" t="s">
        <v>277</v>
      </c>
      <c r="E1149" s="67" t="s">
        <v>288</v>
      </c>
      <c r="F1149" s="68"/>
      <c r="G1149" s="69" t="s">
        <v>370</v>
      </c>
      <c r="H1149" s="70" t="s">
        <v>371</v>
      </c>
      <c r="I1149" s="67" t="s">
        <v>145</v>
      </c>
      <c r="J1149" s="286">
        <v>2019</v>
      </c>
      <c r="K1149" s="72" t="s">
        <v>155</v>
      </c>
      <c r="L1149" s="73">
        <v>2</v>
      </c>
      <c r="M1149" s="74" t="s">
        <v>140</v>
      </c>
      <c r="N1149" s="75"/>
      <c r="O1149" s="76"/>
      <c r="P1149" s="77" t="s">
        <v>141</v>
      </c>
      <c r="Q1149" s="78">
        <f>IF(P1149="U",R1149/1.2,R1149)</f>
        <v>191.66666666666669</v>
      </c>
      <c r="R1149" s="79">
        <v>230</v>
      </c>
      <c r="S1149" s="80"/>
      <c r="T1149" s="81"/>
      <c r="U1149" s="82">
        <f>T1149*Q1149</f>
        <v>0</v>
      </c>
      <c r="V1149" s="83">
        <f>T1149*R1149</f>
        <v>0</v>
      </c>
      <c r="W1149" s="58"/>
      <c r="X1149" s="84"/>
      <c r="Y1149" s="85"/>
      <c r="Z1149" s="86"/>
      <c r="AA1149" s="87"/>
    </row>
    <row r="1150" spans="1:27" ht="15.75" customHeight="1">
      <c r="A1150" s="63" t="s">
        <v>131</v>
      </c>
      <c r="B1150" s="64" t="s">
        <v>132</v>
      </c>
      <c r="C1150" s="65" t="s">
        <v>133</v>
      </c>
      <c r="D1150" s="66" t="s">
        <v>277</v>
      </c>
      <c r="E1150" s="67" t="s">
        <v>288</v>
      </c>
      <c r="F1150" s="68"/>
      <c r="G1150" s="69" t="s">
        <v>370</v>
      </c>
      <c r="H1150" s="70" t="s">
        <v>371</v>
      </c>
      <c r="I1150" s="67" t="s">
        <v>145</v>
      </c>
      <c r="J1150" s="286">
        <v>2019</v>
      </c>
      <c r="K1150" s="72" t="s">
        <v>155</v>
      </c>
      <c r="L1150" s="73">
        <v>6</v>
      </c>
      <c r="M1150" s="74" t="s">
        <v>140</v>
      </c>
      <c r="N1150" s="75"/>
      <c r="O1150" s="76"/>
      <c r="P1150" s="77" t="s">
        <v>141</v>
      </c>
      <c r="Q1150" s="78">
        <f>IF(P1150="U",R1150/1.2,R1150)</f>
        <v>191.66666666666669</v>
      </c>
      <c r="R1150" s="79">
        <v>230</v>
      </c>
      <c r="S1150" s="80"/>
      <c r="T1150" s="81"/>
      <c r="U1150" s="82">
        <f>T1150*Q1150</f>
        <v>0</v>
      </c>
      <c r="V1150" s="83">
        <f>T1150*R1150</f>
        <v>0</v>
      </c>
      <c r="W1150" s="58"/>
      <c r="X1150" s="84"/>
      <c r="Y1150" s="85"/>
      <c r="Z1150" s="86"/>
      <c r="AA1150" s="87"/>
    </row>
    <row r="1151" spans="1:27" ht="15.75" customHeight="1">
      <c r="A1151" s="63" t="s">
        <v>131</v>
      </c>
      <c r="B1151" s="64" t="s">
        <v>177</v>
      </c>
      <c r="C1151" s="65" t="s">
        <v>133</v>
      </c>
      <c r="D1151" s="66" t="s">
        <v>277</v>
      </c>
      <c r="E1151" s="67" t="s">
        <v>288</v>
      </c>
      <c r="F1151" s="68"/>
      <c r="G1151" s="69" t="s">
        <v>370</v>
      </c>
      <c r="H1151" s="70" t="s">
        <v>1446</v>
      </c>
      <c r="I1151" s="67" t="s">
        <v>145</v>
      </c>
      <c r="J1151" s="286">
        <v>2018</v>
      </c>
      <c r="K1151" s="72" t="s">
        <v>139</v>
      </c>
      <c r="L1151" s="73">
        <v>1</v>
      </c>
      <c r="M1151" s="74" t="s">
        <v>140</v>
      </c>
      <c r="N1151" s="75"/>
      <c r="O1151" s="76"/>
      <c r="P1151" s="77" t="s">
        <v>141</v>
      </c>
      <c r="Q1151" s="78">
        <f>IF(P1151="U",R1151/1.2,R1151)</f>
        <v>500</v>
      </c>
      <c r="R1151" s="79">
        <v>600</v>
      </c>
      <c r="S1151" s="80"/>
      <c r="T1151" s="81"/>
      <c r="U1151" s="82">
        <f>T1151*Q1151</f>
        <v>0</v>
      </c>
      <c r="V1151" s="83">
        <f>T1151*R1151</f>
        <v>0</v>
      </c>
      <c r="W1151" s="58"/>
      <c r="X1151" s="84"/>
      <c r="Y1151" s="85"/>
      <c r="Z1151" s="86"/>
      <c r="AA1151" s="87"/>
    </row>
    <row r="1152" spans="1:27" ht="15.75" customHeight="1">
      <c r="A1152" s="63" t="s">
        <v>131</v>
      </c>
      <c r="B1152" s="64" t="s">
        <v>132</v>
      </c>
      <c r="C1152" s="65" t="s">
        <v>133</v>
      </c>
      <c r="D1152" s="66" t="s">
        <v>277</v>
      </c>
      <c r="E1152" s="67" t="s">
        <v>288</v>
      </c>
      <c r="F1152" s="68"/>
      <c r="G1152" s="69" t="s">
        <v>897</v>
      </c>
      <c r="H1152" s="70" t="s">
        <v>898</v>
      </c>
      <c r="I1152" s="67" t="s">
        <v>145</v>
      </c>
      <c r="J1152" s="286">
        <v>2012</v>
      </c>
      <c r="K1152" s="72" t="s">
        <v>155</v>
      </c>
      <c r="L1152" s="73">
        <v>1</v>
      </c>
      <c r="M1152" s="74" t="s">
        <v>140</v>
      </c>
      <c r="N1152" s="75"/>
      <c r="O1152" s="76"/>
      <c r="P1152" s="77" t="s">
        <v>148</v>
      </c>
      <c r="Q1152" s="78">
        <f>IF(P1152="U",R1152/1.2,R1152)</f>
        <v>330</v>
      </c>
      <c r="R1152" s="79">
        <v>330</v>
      </c>
      <c r="S1152" s="80"/>
      <c r="T1152" s="81"/>
      <c r="U1152" s="82">
        <f>T1152*Q1152</f>
        <v>0</v>
      </c>
      <c r="V1152" s="83">
        <f>T1152*R1152</f>
        <v>0</v>
      </c>
      <c r="W1152" s="58"/>
      <c r="X1152" s="84"/>
      <c r="Y1152" s="85"/>
      <c r="Z1152" s="86"/>
      <c r="AA1152" s="87"/>
    </row>
    <row r="1153" spans="1:27" ht="15.75" customHeight="1">
      <c r="A1153" s="63" t="s">
        <v>131</v>
      </c>
      <c r="B1153" s="64" t="s">
        <v>132</v>
      </c>
      <c r="C1153" s="65" t="s">
        <v>133</v>
      </c>
      <c r="D1153" s="66" t="s">
        <v>277</v>
      </c>
      <c r="E1153" s="67" t="s">
        <v>288</v>
      </c>
      <c r="F1153" s="68"/>
      <c r="G1153" s="69" t="s">
        <v>897</v>
      </c>
      <c r="H1153" s="70" t="s">
        <v>898</v>
      </c>
      <c r="I1153" s="67" t="s">
        <v>145</v>
      </c>
      <c r="J1153" s="286">
        <v>2013</v>
      </c>
      <c r="K1153" s="72" t="s">
        <v>155</v>
      </c>
      <c r="L1153" s="73">
        <v>1</v>
      </c>
      <c r="M1153" s="74" t="s">
        <v>140</v>
      </c>
      <c r="N1153" s="75"/>
      <c r="O1153" s="76"/>
      <c r="P1153" s="77" t="s">
        <v>148</v>
      </c>
      <c r="Q1153" s="78">
        <f>IF(P1153="U",R1153/1.2,R1153)</f>
        <v>350</v>
      </c>
      <c r="R1153" s="79">
        <v>350</v>
      </c>
      <c r="S1153" s="80"/>
      <c r="T1153" s="81"/>
      <c r="U1153" s="82">
        <f>T1153*Q1153</f>
        <v>0</v>
      </c>
      <c r="V1153" s="83">
        <f>T1153*R1153</f>
        <v>0</v>
      </c>
      <c r="W1153" s="58"/>
      <c r="X1153" s="84"/>
      <c r="Y1153" s="85"/>
      <c r="Z1153" s="86"/>
      <c r="AA1153" s="87"/>
    </row>
    <row r="1154" spans="1:27" ht="15.75" customHeight="1">
      <c r="A1154" s="63" t="s">
        <v>131</v>
      </c>
      <c r="B1154" s="64" t="s">
        <v>132</v>
      </c>
      <c r="C1154" s="65" t="s">
        <v>133</v>
      </c>
      <c r="D1154" s="66" t="s">
        <v>277</v>
      </c>
      <c r="E1154" s="67" t="s">
        <v>288</v>
      </c>
      <c r="F1154" s="68"/>
      <c r="G1154" s="69" t="s">
        <v>897</v>
      </c>
      <c r="H1154" s="70" t="s">
        <v>898</v>
      </c>
      <c r="I1154" s="67" t="s">
        <v>145</v>
      </c>
      <c r="J1154" s="286">
        <v>2017</v>
      </c>
      <c r="K1154" s="72" t="s">
        <v>155</v>
      </c>
      <c r="L1154" s="73">
        <v>2</v>
      </c>
      <c r="M1154" s="74" t="s">
        <v>140</v>
      </c>
      <c r="N1154" s="75"/>
      <c r="O1154" s="76"/>
      <c r="P1154" s="77" t="s">
        <v>148</v>
      </c>
      <c r="Q1154" s="78">
        <f>IF(P1154="U",R1154/1.2,R1154)</f>
        <v>420</v>
      </c>
      <c r="R1154" s="79">
        <v>420</v>
      </c>
      <c r="S1154" s="80"/>
      <c r="T1154" s="81"/>
      <c r="U1154" s="82">
        <f>T1154*Q1154</f>
        <v>0</v>
      </c>
      <c r="V1154" s="83">
        <f>T1154*R1154</f>
        <v>0</v>
      </c>
      <c r="W1154" s="58"/>
      <c r="X1154" s="84"/>
      <c r="Y1154" s="85"/>
      <c r="Z1154" s="86"/>
      <c r="AA1154" s="87"/>
    </row>
    <row r="1155" spans="1:27" ht="15.75" customHeight="1">
      <c r="A1155" s="63" t="s">
        <v>131</v>
      </c>
      <c r="B1155" s="64" t="s">
        <v>132</v>
      </c>
      <c r="C1155" s="65" t="s">
        <v>133</v>
      </c>
      <c r="D1155" s="66" t="s">
        <v>277</v>
      </c>
      <c r="E1155" s="67" t="s">
        <v>288</v>
      </c>
      <c r="F1155" s="68"/>
      <c r="G1155" s="69" t="s">
        <v>897</v>
      </c>
      <c r="H1155" s="70" t="s">
        <v>898</v>
      </c>
      <c r="I1155" s="67" t="s">
        <v>145</v>
      </c>
      <c r="J1155" s="286">
        <v>2017</v>
      </c>
      <c r="K1155" s="72" t="s">
        <v>155</v>
      </c>
      <c r="L1155" s="73">
        <v>24</v>
      </c>
      <c r="M1155" s="74" t="s">
        <v>140</v>
      </c>
      <c r="N1155" s="75"/>
      <c r="O1155" s="76"/>
      <c r="P1155" s="77" t="s">
        <v>141</v>
      </c>
      <c r="Q1155" s="78">
        <f>IF(P1155="U",R1155/1.2,R1155)</f>
        <v>350</v>
      </c>
      <c r="R1155" s="79">
        <v>420</v>
      </c>
      <c r="S1155" s="80"/>
      <c r="T1155" s="81"/>
      <c r="U1155" s="82">
        <f>T1155*Q1155</f>
        <v>0</v>
      </c>
      <c r="V1155" s="83">
        <f>T1155*R1155</f>
        <v>0</v>
      </c>
      <c r="W1155" s="58"/>
      <c r="X1155" s="84"/>
      <c r="Y1155" s="85"/>
      <c r="Z1155" s="86"/>
      <c r="AA1155" s="87"/>
    </row>
    <row r="1156" spans="1:27" ht="15.75" customHeight="1">
      <c r="A1156" s="63" t="s">
        <v>131</v>
      </c>
      <c r="B1156" s="64" t="s">
        <v>132</v>
      </c>
      <c r="C1156" s="65" t="s">
        <v>133</v>
      </c>
      <c r="D1156" s="66" t="s">
        <v>277</v>
      </c>
      <c r="E1156" s="67" t="s">
        <v>288</v>
      </c>
      <c r="F1156" s="68"/>
      <c r="G1156" s="69" t="s">
        <v>897</v>
      </c>
      <c r="H1156" s="70" t="s">
        <v>898</v>
      </c>
      <c r="I1156" s="67" t="s">
        <v>145</v>
      </c>
      <c r="J1156" s="286">
        <v>2018</v>
      </c>
      <c r="K1156" s="72" t="s">
        <v>155</v>
      </c>
      <c r="L1156" s="73">
        <v>3</v>
      </c>
      <c r="M1156" s="74" t="s">
        <v>140</v>
      </c>
      <c r="N1156" s="75"/>
      <c r="O1156" s="76"/>
      <c r="P1156" s="77" t="s">
        <v>148</v>
      </c>
      <c r="Q1156" s="78">
        <f>IF(P1156="U",R1156/1.2,R1156)</f>
        <v>350</v>
      </c>
      <c r="R1156" s="79">
        <v>350</v>
      </c>
      <c r="S1156" s="80"/>
      <c r="T1156" s="81"/>
      <c r="U1156" s="82">
        <f>T1156*Q1156</f>
        <v>0</v>
      </c>
      <c r="V1156" s="83">
        <f>T1156*R1156</f>
        <v>0</v>
      </c>
      <c r="W1156" s="58"/>
      <c r="X1156" s="84"/>
      <c r="Y1156" s="85"/>
      <c r="Z1156" s="86"/>
      <c r="AA1156" s="87"/>
    </row>
    <row r="1157" spans="1:27" ht="15.75" customHeight="1">
      <c r="A1157" s="63" t="s">
        <v>131</v>
      </c>
      <c r="B1157" s="64" t="s">
        <v>132</v>
      </c>
      <c r="C1157" s="65" t="s">
        <v>133</v>
      </c>
      <c r="D1157" s="66" t="s">
        <v>277</v>
      </c>
      <c r="E1157" s="67" t="s">
        <v>288</v>
      </c>
      <c r="F1157" s="68"/>
      <c r="G1157" s="69" t="s">
        <v>897</v>
      </c>
      <c r="H1157" s="70" t="s">
        <v>898</v>
      </c>
      <c r="I1157" s="67" t="s">
        <v>145</v>
      </c>
      <c r="J1157" s="286">
        <v>2019</v>
      </c>
      <c r="K1157" s="72" t="s">
        <v>155</v>
      </c>
      <c r="L1157" s="73">
        <v>3</v>
      </c>
      <c r="M1157" s="74" t="s">
        <v>140</v>
      </c>
      <c r="N1157" s="75"/>
      <c r="O1157" s="76"/>
      <c r="P1157" s="97" t="s">
        <v>148</v>
      </c>
      <c r="Q1157" s="78">
        <f>IF(P1157="U",R1157/1.2,R1157)</f>
        <v>420</v>
      </c>
      <c r="R1157" s="79">
        <v>420</v>
      </c>
      <c r="S1157" s="80"/>
      <c r="T1157" s="81"/>
      <c r="U1157" s="82">
        <f>T1157*Q1157</f>
        <v>0</v>
      </c>
      <c r="V1157" s="83">
        <f>T1157*R1157</f>
        <v>0</v>
      </c>
      <c r="W1157" s="58"/>
      <c r="X1157" s="84"/>
      <c r="Y1157" s="85"/>
      <c r="Z1157" s="86"/>
      <c r="AA1157" s="87"/>
    </row>
    <row r="1158" spans="1:27" ht="15.75" customHeight="1">
      <c r="A1158" s="63" t="s">
        <v>131</v>
      </c>
      <c r="B1158" s="64" t="s">
        <v>132</v>
      </c>
      <c r="C1158" s="65" t="s">
        <v>133</v>
      </c>
      <c r="D1158" s="66" t="s">
        <v>277</v>
      </c>
      <c r="E1158" s="67" t="s">
        <v>288</v>
      </c>
      <c r="F1158" s="68"/>
      <c r="G1158" s="69" t="s">
        <v>413</v>
      </c>
      <c r="H1158" s="70" t="s">
        <v>414</v>
      </c>
      <c r="I1158" s="67" t="s">
        <v>145</v>
      </c>
      <c r="J1158" s="286">
        <v>2016</v>
      </c>
      <c r="K1158" s="72" t="s">
        <v>155</v>
      </c>
      <c r="L1158" s="73">
        <v>3</v>
      </c>
      <c r="M1158" s="74" t="s">
        <v>140</v>
      </c>
      <c r="N1158" s="75"/>
      <c r="O1158" s="76"/>
      <c r="P1158" s="77" t="s">
        <v>141</v>
      </c>
      <c r="Q1158" s="78">
        <f>IF(P1158="U",R1158/1.2,R1158)</f>
        <v>150</v>
      </c>
      <c r="R1158" s="79">
        <v>180</v>
      </c>
      <c r="S1158" s="80"/>
      <c r="T1158" s="81"/>
      <c r="U1158" s="82">
        <f>T1158*Q1158</f>
        <v>0</v>
      </c>
      <c r="V1158" s="83">
        <f>T1158*R1158</f>
        <v>0</v>
      </c>
      <c r="W1158" s="58"/>
      <c r="X1158" s="84"/>
      <c r="Y1158" s="85"/>
      <c r="Z1158" s="86"/>
      <c r="AA1158" s="87"/>
    </row>
    <row r="1159" spans="1:27" ht="15.75" customHeight="1">
      <c r="A1159" s="63" t="s">
        <v>131</v>
      </c>
      <c r="B1159" s="64" t="s">
        <v>132</v>
      </c>
      <c r="C1159" s="65" t="s">
        <v>133</v>
      </c>
      <c r="D1159" s="66" t="s">
        <v>277</v>
      </c>
      <c r="E1159" s="67" t="s">
        <v>288</v>
      </c>
      <c r="F1159" s="68"/>
      <c r="G1159" s="69" t="s">
        <v>413</v>
      </c>
      <c r="H1159" s="70" t="s">
        <v>414</v>
      </c>
      <c r="I1159" s="67" t="s">
        <v>145</v>
      </c>
      <c r="J1159" s="286">
        <v>2016</v>
      </c>
      <c r="K1159" s="72" t="s">
        <v>155</v>
      </c>
      <c r="L1159" s="73">
        <v>6</v>
      </c>
      <c r="M1159" s="74" t="s">
        <v>140</v>
      </c>
      <c r="N1159" s="75"/>
      <c r="O1159" s="76"/>
      <c r="P1159" s="77" t="s">
        <v>141</v>
      </c>
      <c r="Q1159" s="78">
        <f>IF(P1159="U",R1159/1.2,R1159)</f>
        <v>150</v>
      </c>
      <c r="R1159" s="79">
        <v>180</v>
      </c>
      <c r="S1159" s="80"/>
      <c r="T1159" s="81"/>
      <c r="U1159" s="82">
        <f>T1159*Q1159</f>
        <v>0</v>
      </c>
      <c r="V1159" s="83">
        <f>T1159*R1159</f>
        <v>0</v>
      </c>
      <c r="W1159" s="58"/>
      <c r="X1159" s="84"/>
      <c r="Y1159" s="85"/>
      <c r="Z1159" s="86"/>
      <c r="AA1159" s="87"/>
    </row>
    <row r="1160" spans="1:27" ht="15.75" customHeight="1">
      <c r="A1160" s="63" t="s">
        <v>131</v>
      </c>
      <c r="B1160" s="64" t="s">
        <v>132</v>
      </c>
      <c r="C1160" s="65" t="s">
        <v>133</v>
      </c>
      <c r="D1160" s="66" t="s">
        <v>277</v>
      </c>
      <c r="E1160" s="67" t="s">
        <v>288</v>
      </c>
      <c r="F1160" s="68"/>
      <c r="G1160" s="69" t="s">
        <v>413</v>
      </c>
      <c r="H1160" s="70" t="s">
        <v>414</v>
      </c>
      <c r="I1160" s="67" t="s">
        <v>145</v>
      </c>
      <c r="J1160" s="286">
        <v>2021</v>
      </c>
      <c r="K1160" s="72" t="s">
        <v>155</v>
      </c>
      <c r="L1160" s="73">
        <v>24</v>
      </c>
      <c r="M1160" s="74" t="s">
        <v>140</v>
      </c>
      <c r="N1160" s="75"/>
      <c r="O1160" s="76"/>
      <c r="P1160" s="97" t="s">
        <v>141</v>
      </c>
      <c r="Q1160" s="78">
        <f>IF(P1160="U",R1160/1.2,R1160)</f>
        <v>116.66666666666667</v>
      </c>
      <c r="R1160" s="79">
        <v>140</v>
      </c>
      <c r="S1160" s="80"/>
      <c r="T1160" s="81"/>
      <c r="U1160" s="82">
        <f>T1160*Q1160</f>
        <v>0</v>
      </c>
      <c r="V1160" s="83">
        <f>T1160*R1160</f>
        <v>0</v>
      </c>
      <c r="W1160" s="58"/>
      <c r="X1160" s="84"/>
      <c r="Y1160" s="85"/>
      <c r="Z1160" s="86"/>
      <c r="AA1160" s="87"/>
    </row>
    <row r="1161" spans="1:27" ht="15.75" customHeight="1">
      <c r="A1161" s="63" t="s">
        <v>131</v>
      </c>
      <c r="B1161" s="64" t="s">
        <v>132</v>
      </c>
      <c r="C1161" s="65" t="s">
        <v>133</v>
      </c>
      <c r="D1161" s="66" t="s">
        <v>277</v>
      </c>
      <c r="E1161" s="67" t="s">
        <v>288</v>
      </c>
      <c r="F1161" s="68"/>
      <c r="G1161" s="69" t="s">
        <v>413</v>
      </c>
      <c r="H1161" s="70" t="s">
        <v>1300</v>
      </c>
      <c r="I1161" s="67" t="s">
        <v>145</v>
      </c>
      <c r="J1161" s="286">
        <v>2017</v>
      </c>
      <c r="K1161" s="72" t="s">
        <v>155</v>
      </c>
      <c r="L1161" s="73">
        <v>3</v>
      </c>
      <c r="M1161" s="74" t="s">
        <v>140</v>
      </c>
      <c r="N1161" s="75"/>
      <c r="O1161" s="76"/>
      <c r="P1161" s="97" t="s">
        <v>148</v>
      </c>
      <c r="Q1161" s="78">
        <f>IF(P1161="U",R1161/1.2,R1161)</f>
        <v>420</v>
      </c>
      <c r="R1161" s="79">
        <v>420</v>
      </c>
      <c r="S1161" s="80"/>
      <c r="T1161" s="81"/>
      <c r="U1161" s="82">
        <f>T1161*Q1161</f>
        <v>0</v>
      </c>
      <c r="V1161" s="83">
        <f>T1161*R1161</f>
        <v>0</v>
      </c>
      <c r="W1161" s="58"/>
      <c r="X1161" s="84"/>
      <c r="Y1161" s="85"/>
      <c r="Z1161" s="86"/>
      <c r="AA1161" s="87"/>
    </row>
    <row r="1162" spans="1:27" ht="15.75" customHeight="1">
      <c r="A1162" s="63" t="s">
        <v>131</v>
      </c>
      <c r="B1162" s="64" t="s">
        <v>132</v>
      </c>
      <c r="C1162" s="65" t="s">
        <v>133</v>
      </c>
      <c r="D1162" s="66" t="s">
        <v>277</v>
      </c>
      <c r="E1162" s="67" t="s">
        <v>288</v>
      </c>
      <c r="F1162" s="68"/>
      <c r="G1162" s="69" t="s">
        <v>441</v>
      </c>
      <c r="H1162" s="70" t="s">
        <v>442</v>
      </c>
      <c r="I1162" s="67" t="s">
        <v>145</v>
      </c>
      <c r="J1162" s="286">
        <v>2016</v>
      </c>
      <c r="K1162" s="72" t="s">
        <v>155</v>
      </c>
      <c r="L1162" s="73">
        <v>1</v>
      </c>
      <c r="M1162" s="74" t="s">
        <v>140</v>
      </c>
      <c r="N1162" s="75"/>
      <c r="O1162" s="76"/>
      <c r="P1162" s="97" t="s">
        <v>148</v>
      </c>
      <c r="Q1162" s="78">
        <f>IF(P1162="U",R1162/1.2,R1162)</f>
        <v>190</v>
      </c>
      <c r="R1162" s="79">
        <v>190</v>
      </c>
      <c r="S1162" s="80"/>
      <c r="T1162" s="81"/>
      <c r="U1162" s="82">
        <f>T1162*Q1162</f>
        <v>0</v>
      </c>
      <c r="V1162" s="83">
        <f>T1162*R1162</f>
        <v>0</v>
      </c>
      <c r="W1162" s="58"/>
      <c r="X1162" s="84"/>
      <c r="Y1162" s="85"/>
      <c r="Z1162" s="86"/>
      <c r="AA1162" s="87"/>
    </row>
    <row r="1163" spans="1:27" ht="15.75" customHeight="1">
      <c r="A1163" s="63" t="s">
        <v>131</v>
      </c>
      <c r="B1163" s="64" t="s">
        <v>132</v>
      </c>
      <c r="C1163" s="65" t="s">
        <v>133</v>
      </c>
      <c r="D1163" s="66" t="s">
        <v>277</v>
      </c>
      <c r="E1163" s="67" t="s">
        <v>288</v>
      </c>
      <c r="F1163" s="68"/>
      <c r="G1163" s="69" t="s">
        <v>441</v>
      </c>
      <c r="H1163" s="70" t="s">
        <v>442</v>
      </c>
      <c r="I1163" s="67" t="s">
        <v>145</v>
      </c>
      <c r="J1163" s="286">
        <v>2017</v>
      </c>
      <c r="K1163" s="72" t="s">
        <v>155</v>
      </c>
      <c r="L1163" s="73">
        <v>1</v>
      </c>
      <c r="M1163" s="74" t="s">
        <v>140</v>
      </c>
      <c r="N1163" s="75"/>
      <c r="O1163" s="76"/>
      <c r="P1163" s="77" t="s">
        <v>148</v>
      </c>
      <c r="Q1163" s="78">
        <f>IF(P1163="U",R1163/1.2,R1163)</f>
        <v>130</v>
      </c>
      <c r="R1163" s="79">
        <v>130</v>
      </c>
      <c r="S1163" s="80"/>
      <c r="T1163" s="81"/>
      <c r="U1163" s="82">
        <f>T1163*Q1163</f>
        <v>0</v>
      </c>
      <c r="V1163" s="83">
        <f>T1163*R1163</f>
        <v>0</v>
      </c>
      <c r="W1163" s="58"/>
      <c r="X1163" s="84"/>
      <c r="Y1163" s="85"/>
      <c r="Z1163" s="86"/>
      <c r="AA1163" s="87"/>
    </row>
    <row r="1164" spans="1:27" ht="15.75" customHeight="1">
      <c r="A1164" s="63" t="s">
        <v>131</v>
      </c>
      <c r="B1164" s="64" t="s">
        <v>132</v>
      </c>
      <c r="C1164" s="65" t="s">
        <v>133</v>
      </c>
      <c r="D1164" s="66" t="s">
        <v>277</v>
      </c>
      <c r="E1164" s="67" t="s">
        <v>288</v>
      </c>
      <c r="F1164" s="68"/>
      <c r="G1164" s="69" t="s">
        <v>769</v>
      </c>
      <c r="H1164" s="70" t="s">
        <v>1099</v>
      </c>
      <c r="I1164" s="67" t="s">
        <v>771</v>
      </c>
      <c r="J1164" s="286">
        <v>2019</v>
      </c>
      <c r="K1164" s="72" t="s">
        <v>155</v>
      </c>
      <c r="L1164" s="73">
        <v>2</v>
      </c>
      <c r="M1164" s="74" t="s">
        <v>140</v>
      </c>
      <c r="N1164" s="75"/>
      <c r="O1164" s="76"/>
      <c r="P1164" s="97" t="s">
        <v>141</v>
      </c>
      <c r="Q1164" s="78">
        <f>IF(P1164="U",R1164/1.2,R1164)</f>
        <v>50</v>
      </c>
      <c r="R1164" s="79">
        <v>60</v>
      </c>
      <c r="S1164" s="80"/>
      <c r="T1164" s="81"/>
      <c r="U1164" s="82">
        <f>T1164*Q1164</f>
        <v>0</v>
      </c>
      <c r="V1164" s="83">
        <f>T1164*R1164</f>
        <v>0</v>
      </c>
      <c r="W1164" s="58"/>
      <c r="X1164" s="84"/>
      <c r="Y1164" s="85"/>
      <c r="Z1164" s="86"/>
      <c r="AA1164" s="87"/>
    </row>
    <row r="1165" spans="1:27" ht="15.75" customHeight="1">
      <c r="A1165" s="63" t="s">
        <v>131</v>
      </c>
      <c r="B1165" s="64" t="s">
        <v>132</v>
      </c>
      <c r="C1165" s="65" t="s">
        <v>133</v>
      </c>
      <c r="D1165" s="66" t="s">
        <v>277</v>
      </c>
      <c r="E1165" s="67" t="s">
        <v>288</v>
      </c>
      <c r="F1165" s="68"/>
      <c r="G1165" s="69" t="s">
        <v>769</v>
      </c>
      <c r="H1165" s="70" t="s">
        <v>1099</v>
      </c>
      <c r="I1165" s="67" t="s">
        <v>771</v>
      </c>
      <c r="J1165" s="286">
        <v>2019</v>
      </c>
      <c r="K1165" s="72" t="s">
        <v>155</v>
      </c>
      <c r="L1165" s="73">
        <v>2</v>
      </c>
      <c r="M1165" s="74" t="s">
        <v>140</v>
      </c>
      <c r="N1165" s="75"/>
      <c r="O1165" s="76"/>
      <c r="P1165" s="77" t="s">
        <v>141</v>
      </c>
      <c r="Q1165" s="78">
        <f>IF(P1165="U",R1165/1.2,R1165)</f>
        <v>50</v>
      </c>
      <c r="R1165" s="79">
        <v>60</v>
      </c>
      <c r="S1165" s="80"/>
      <c r="T1165" s="81"/>
      <c r="U1165" s="82">
        <f>T1165*Q1165</f>
        <v>0</v>
      </c>
      <c r="V1165" s="83">
        <f>T1165*R1165</f>
        <v>0</v>
      </c>
      <c r="W1165" s="58"/>
      <c r="X1165" s="84"/>
      <c r="Y1165" s="85"/>
      <c r="Z1165" s="86"/>
      <c r="AA1165" s="87"/>
    </row>
    <row r="1166" spans="1:27" ht="15.75" customHeight="1">
      <c r="A1166" s="63" t="s">
        <v>131</v>
      </c>
      <c r="B1166" s="64" t="s">
        <v>132</v>
      </c>
      <c r="C1166" s="65" t="s">
        <v>133</v>
      </c>
      <c r="D1166" s="66" t="s">
        <v>277</v>
      </c>
      <c r="E1166" s="67" t="s">
        <v>288</v>
      </c>
      <c r="F1166" s="68"/>
      <c r="G1166" s="69" t="s">
        <v>769</v>
      </c>
      <c r="H1166" s="70" t="s">
        <v>770</v>
      </c>
      <c r="I1166" s="67" t="s">
        <v>771</v>
      </c>
      <c r="J1166" s="286">
        <v>2020</v>
      </c>
      <c r="K1166" s="72" t="s">
        <v>155</v>
      </c>
      <c r="L1166" s="73">
        <v>2</v>
      </c>
      <c r="M1166" s="74" t="s">
        <v>140</v>
      </c>
      <c r="N1166" s="75"/>
      <c r="O1166" s="76"/>
      <c r="P1166" s="97" t="s">
        <v>141</v>
      </c>
      <c r="Q1166" s="78">
        <f>IF(P1166="U",R1166/1.2,R1166)</f>
        <v>20.833333333333336</v>
      </c>
      <c r="R1166" s="79">
        <v>25</v>
      </c>
      <c r="S1166" s="80"/>
      <c r="T1166" s="81"/>
      <c r="U1166" s="82">
        <f>T1166*Q1166</f>
        <v>0</v>
      </c>
      <c r="V1166" s="83">
        <f>T1166*R1166</f>
        <v>0</v>
      </c>
      <c r="W1166" s="58"/>
      <c r="X1166" s="84"/>
      <c r="Y1166" s="85"/>
      <c r="Z1166" s="86"/>
      <c r="AA1166" s="87"/>
    </row>
    <row r="1167" spans="1:27" ht="15.75" customHeight="1">
      <c r="A1167" s="63" t="s">
        <v>131</v>
      </c>
      <c r="B1167" s="64" t="s">
        <v>132</v>
      </c>
      <c r="C1167" s="65" t="s">
        <v>133</v>
      </c>
      <c r="D1167" s="66" t="s">
        <v>277</v>
      </c>
      <c r="E1167" s="67" t="s">
        <v>288</v>
      </c>
      <c r="F1167" s="68"/>
      <c r="G1167" s="69" t="s">
        <v>769</v>
      </c>
      <c r="H1167" s="70" t="s">
        <v>770</v>
      </c>
      <c r="I1167" s="67" t="s">
        <v>771</v>
      </c>
      <c r="J1167" s="286">
        <v>2020</v>
      </c>
      <c r="K1167" s="72" t="s">
        <v>155</v>
      </c>
      <c r="L1167" s="73">
        <v>3</v>
      </c>
      <c r="M1167" s="74" t="s">
        <v>140</v>
      </c>
      <c r="N1167" s="75"/>
      <c r="O1167" s="76"/>
      <c r="P1167" s="97" t="s">
        <v>141</v>
      </c>
      <c r="Q1167" s="78">
        <f>IF(P1167="U",R1167/1.2,R1167)</f>
        <v>20.833333333333336</v>
      </c>
      <c r="R1167" s="79">
        <v>25</v>
      </c>
      <c r="S1167" s="80"/>
      <c r="T1167" s="81"/>
      <c r="U1167" s="82">
        <f>T1167*Q1167</f>
        <v>0</v>
      </c>
      <c r="V1167" s="83">
        <f>T1167*R1167</f>
        <v>0</v>
      </c>
      <c r="W1167" s="58"/>
      <c r="X1167" s="84"/>
      <c r="Y1167" s="85"/>
      <c r="Z1167" s="86"/>
      <c r="AA1167" s="87"/>
    </row>
    <row r="1168" spans="1:27" ht="15.75" customHeight="1">
      <c r="A1168" s="63" t="s">
        <v>131</v>
      </c>
      <c r="B1168" s="64" t="s">
        <v>132</v>
      </c>
      <c r="C1168" s="65" t="s">
        <v>133</v>
      </c>
      <c r="D1168" s="66" t="s">
        <v>277</v>
      </c>
      <c r="E1168" s="67" t="s">
        <v>288</v>
      </c>
      <c r="F1168" s="68"/>
      <c r="G1168" s="69" t="s">
        <v>769</v>
      </c>
      <c r="H1168" s="70" t="s">
        <v>770</v>
      </c>
      <c r="I1168" s="67" t="s">
        <v>771</v>
      </c>
      <c r="J1168" s="286">
        <v>2020</v>
      </c>
      <c r="K1168" s="72" t="s">
        <v>139</v>
      </c>
      <c r="L1168" s="73">
        <v>1</v>
      </c>
      <c r="M1168" s="74" t="s">
        <v>140</v>
      </c>
      <c r="N1168" s="75"/>
      <c r="O1168" s="76"/>
      <c r="P1168" s="97" t="s">
        <v>141</v>
      </c>
      <c r="Q1168" s="78">
        <f>IF(P1168="U",R1168/1.2,R1168)</f>
        <v>45.833333333333336</v>
      </c>
      <c r="R1168" s="79">
        <v>55</v>
      </c>
      <c r="S1168" s="80"/>
      <c r="T1168" s="81"/>
      <c r="U1168" s="82">
        <f>T1168*Q1168</f>
        <v>0</v>
      </c>
      <c r="V1168" s="83">
        <f>T1168*R1168</f>
        <v>0</v>
      </c>
      <c r="W1168" s="58"/>
      <c r="X1168" s="84"/>
      <c r="Y1168" s="85"/>
      <c r="Z1168" s="86"/>
      <c r="AA1168" s="87"/>
    </row>
    <row r="1169" spans="1:27" ht="15.75" customHeight="1">
      <c r="A1169" s="63" t="s">
        <v>131</v>
      </c>
      <c r="B1169" s="64" t="s">
        <v>132</v>
      </c>
      <c r="C1169" s="65" t="s">
        <v>133</v>
      </c>
      <c r="D1169" s="66" t="s">
        <v>277</v>
      </c>
      <c r="E1169" s="67" t="s">
        <v>288</v>
      </c>
      <c r="F1169" s="68"/>
      <c r="G1169" s="69" t="s">
        <v>769</v>
      </c>
      <c r="H1169" s="70" t="s">
        <v>770</v>
      </c>
      <c r="I1169" s="67" t="s">
        <v>771</v>
      </c>
      <c r="J1169" s="286">
        <v>2020</v>
      </c>
      <c r="K1169" s="72" t="s">
        <v>146</v>
      </c>
      <c r="L1169" s="73">
        <v>1</v>
      </c>
      <c r="M1169" s="74" t="s">
        <v>140</v>
      </c>
      <c r="N1169" s="75"/>
      <c r="O1169" s="76"/>
      <c r="P1169" s="97" t="s">
        <v>141</v>
      </c>
      <c r="Q1169" s="78">
        <f>IF(P1169="U",R1169/1.2,R1169)</f>
        <v>95.833333333333343</v>
      </c>
      <c r="R1169" s="79">
        <v>115</v>
      </c>
      <c r="S1169" s="80"/>
      <c r="T1169" s="81"/>
      <c r="U1169" s="82">
        <f>T1169*Q1169</f>
        <v>0</v>
      </c>
      <c r="V1169" s="83">
        <f>T1169*R1169</f>
        <v>0</v>
      </c>
      <c r="W1169" s="58"/>
      <c r="X1169" s="84"/>
      <c r="Y1169" s="85"/>
      <c r="Z1169" s="86"/>
      <c r="AA1169" s="87"/>
    </row>
    <row r="1170" spans="1:27" ht="15.75" customHeight="1">
      <c r="A1170" s="63" t="s">
        <v>131</v>
      </c>
      <c r="B1170" s="64" t="s">
        <v>132</v>
      </c>
      <c r="C1170" s="65" t="s">
        <v>133</v>
      </c>
      <c r="D1170" s="66" t="s">
        <v>277</v>
      </c>
      <c r="E1170" s="67" t="s">
        <v>288</v>
      </c>
      <c r="F1170" s="68"/>
      <c r="G1170" s="69" t="s">
        <v>769</v>
      </c>
      <c r="H1170" s="70" t="s">
        <v>770</v>
      </c>
      <c r="I1170" s="67" t="s">
        <v>771</v>
      </c>
      <c r="J1170" s="286">
        <v>2021</v>
      </c>
      <c r="K1170" s="72" t="s">
        <v>155</v>
      </c>
      <c r="L1170" s="73">
        <v>16</v>
      </c>
      <c r="M1170" s="74" t="s">
        <v>140</v>
      </c>
      <c r="N1170" s="75"/>
      <c r="O1170" s="76"/>
      <c r="P1170" s="77" t="s">
        <v>141</v>
      </c>
      <c r="Q1170" s="78">
        <f>IF(P1170="U",R1170/1.2,R1170)</f>
        <v>21.666666666666668</v>
      </c>
      <c r="R1170" s="79">
        <v>26</v>
      </c>
      <c r="S1170" s="80"/>
      <c r="T1170" s="81"/>
      <c r="U1170" s="82">
        <f>T1170*Q1170</f>
        <v>0</v>
      </c>
      <c r="V1170" s="83">
        <f>T1170*R1170</f>
        <v>0</v>
      </c>
      <c r="W1170" s="58"/>
      <c r="X1170" s="84"/>
      <c r="Y1170" s="85"/>
      <c r="Z1170" s="86"/>
      <c r="AA1170" s="87"/>
    </row>
    <row r="1171" spans="1:27" ht="15.75" customHeight="1">
      <c r="A1171" s="63" t="s">
        <v>131</v>
      </c>
      <c r="B1171" s="64" t="s">
        <v>132</v>
      </c>
      <c r="C1171" s="65" t="s">
        <v>133</v>
      </c>
      <c r="D1171" s="66" t="s">
        <v>277</v>
      </c>
      <c r="E1171" s="67" t="s">
        <v>288</v>
      </c>
      <c r="F1171" s="68"/>
      <c r="G1171" s="69" t="s">
        <v>769</v>
      </c>
      <c r="H1171" s="70" t="s">
        <v>770</v>
      </c>
      <c r="I1171" s="67" t="s">
        <v>771</v>
      </c>
      <c r="J1171" s="286">
        <v>2021</v>
      </c>
      <c r="K1171" s="72" t="s">
        <v>139</v>
      </c>
      <c r="L1171" s="73">
        <v>2</v>
      </c>
      <c r="M1171" s="74" t="s">
        <v>140</v>
      </c>
      <c r="N1171" s="75"/>
      <c r="O1171" s="76"/>
      <c r="P1171" s="97" t="s">
        <v>141</v>
      </c>
      <c r="Q1171" s="78">
        <f>IF(P1171="U",R1171/1.2,R1171)</f>
        <v>45.833333333333336</v>
      </c>
      <c r="R1171" s="79">
        <v>55</v>
      </c>
      <c r="S1171" s="80"/>
      <c r="T1171" s="81"/>
      <c r="U1171" s="82">
        <f>T1171*Q1171</f>
        <v>0</v>
      </c>
      <c r="V1171" s="83">
        <f>T1171*R1171</f>
        <v>0</v>
      </c>
      <c r="W1171" s="58"/>
      <c r="X1171" s="84"/>
      <c r="Y1171" s="85"/>
      <c r="Z1171" s="86"/>
      <c r="AA1171" s="87"/>
    </row>
    <row r="1172" spans="1:27" ht="15.75" customHeight="1">
      <c r="A1172" s="63" t="s">
        <v>131</v>
      </c>
      <c r="B1172" s="64" t="s">
        <v>132</v>
      </c>
      <c r="C1172" s="65" t="s">
        <v>133</v>
      </c>
      <c r="D1172" s="66" t="s">
        <v>277</v>
      </c>
      <c r="E1172" s="67" t="s">
        <v>288</v>
      </c>
      <c r="F1172" s="68"/>
      <c r="G1172" s="69" t="s">
        <v>769</v>
      </c>
      <c r="H1172" s="70" t="s">
        <v>770</v>
      </c>
      <c r="I1172" s="67" t="s">
        <v>771</v>
      </c>
      <c r="J1172" s="286">
        <v>2021</v>
      </c>
      <c r="K1172" s="72" t="s">
        <v>146</v>
      </c>
      <c r="L1172" s="73">
        <v>2</v>
      </c>
      <c r="M1172" s="74" t="s">
        <v>140</v>
      </c>
      <c r="N1172" s="75"/>
      <c r="O1172" s="76"/>
      <c r="P1172" s="77" t="s">
        <v>141</v>
      </c>
      <c r="Q1172" s="78">
        <f>IF(P1172="U",R1172/1.2,R1172)</f>
        <v>95.833333333333343</v>
      </c>
      <c r="R1172" s="79">
        <v>115</v>
      </c>
      <c r="S1172" s="80"/>
      <c r="T1172" s="81"/>
      <c r="U1172" s="82">
        <f>T1172*Q1172</f>
        <v>0</v>
      </c>
      <c r="V1172" s="83">
        <f>T1172*R1172</f>
        <v>0</v>
      </c>
      <c r="W1172" s="58"/>
      <c r="X1172" s="84"/>
      <c r="Y1172" s="85"/>
      <c r="Z1172" s="86"/>
      <c r="AA1172" s="87"/>
    </row>
    <row r="1173" spans="1:27" ht="15.75" customHeight="1">
      <c r="A1173" s="63" t="s">
        <v>131</v>
      </c>
      <c r="B1173" s="64" t="s">
        <v>132</v>
      </c>
      <c r="C1173" s="65" t="s">
        <v>133</v>
      </c>
      <c r="D1173" s="66" t="s">
        <v>277</v>
      </c>
      <c r="E1173" s="67" t="s">
        <v>288</v>
      </c>
      <c r="F1173" s="68"/>
      <c r="G1173" s="69" t="s">
        <v>769</v>
      </c>
      <c r="H1173" s="70" t="s">
        <v>1112</v>
      </c>
      <c r="I1173" s="67" t="s">
        <v>771</v>
      </c>
      <c r="J1173" s="286">
        <v>2020</v>
      </c>
      <c r="K1173" s="72" t="s">
        <v>155</v>
      </c>
      <c r="L1173" s="73">
        <v>12</v>
      </c>
      <c r="M1173" s="74" t="s">
        <v>140</v>
      </c>
      <c r="N1173" s="75"/>
      <c r="O1173" s="76"/>
      <c r="P1173" s="97" t="s">
        <v>141</v>
      </c>
      <c r="Q1173" s="78">
        <f>IF(P1173="U",R1173/1.2,R1173)</f>
        <v>87.5</v>
      </c>
      <c r="R1173" s="79">
        <v>105</v>
      </c>
      <c r="S1173" s="80"/>
      <c r="T1173" s="81"/>
      <c r="U1173" s="82">
        <f>T1173*Q1173</f>
        <v>0</v>
      </c>
      <c r="V1173" s="83">
        <f>T1173*R1173</f>
        <v>0</v>
      </c>
      <c r="W1173" s="58"/>
      <c r="X1173" s="84"/>
      <c r="Y1173" s="85"/>
      <c r="Z1173" s="86"/>
      <c r="AA1173" s="87"/>
    </row>
    <row r="1174" spans="1:27" ht="15.75" customHeight="1">
      <c r="A1174" s="63" t="s">
        <v>131</v>
      </c>
      <c r="B1174" s="64" t="s">
        <v>132</v>
      </c>
      <c r="C1174" s="65" t="s">
        <v>133</v>
      </c>
      <c r="D1174" s="66" t="s">
        <v>277</v>
      </c>
      <c r="E1174" s="67" t="s">
        <v>288</v>
      </c>
      <c r="F1174" s="68"/>
      <c r="G1174" s="69" t="s">
        <v>769</v>
      </c>
      <c r="H1174" s="70" t="s">
        <v>1112</v>
      </c>
      <c r="I1174" s="67" t="s">
        <v>771</v>
      </c>
      <c r="J1174" s="286">
        <v>2020</v>
      </c>
      <c r="K1174" s="72" t="s">
        <v>155</v>
      </c>
      <c r="L1174" s="73">
        <v>16</v>
      </c>
      <c r="M1174" s="74" t="s">
        <v>140</v>
      </c>
      <c r="N1174" s="75"/>
      <c r="O1174" s="76"/>
      <c r="P1174" s="97" t="s">
        <v>141</v>
      </c>
      <c r="Q1174" s="78">
        <f>IF(P1174="U",R1174/1.2,R1174)</f>
        <v>87.5</v>
      </c>
      <c r="R1174" s="79">
        <v>105</v>
      </c>
      <c r="S1174" s="80"/>
      <c r="T1174" s="81"/>
      <c r="U1174" s="82">
        <f>T1174*Q1174</f>
        <v>0</v>
      </c>
      <c r="V1174" s="83">
        <f>T1174*R1174</f>
        <v>0</v>
      </c>
      <c r="W1174" s="58"/>
      <c r="X1174" s="84"/>
      <c r="Y1174" s="85"/>
      <c r="Z1174" s="86"/>
      <c r="AA1174" s="87"/>
    </row>
    <row r="1175" spans="1:27" ht="15.75" customHeight="1">
      <c r="A1175" s="63" t="s">
        <v>131</v>
      </c>
      <c r="B1175" s="64" t="s">
        <v>177</v>
      </c>
      <c r="C1175" s="65" t="s">
        <v>133</v>
      </c>
      <c r="D1175" s="66" t="s">
        <v>277</v>
      </c>
      <c r="E1175" s="67" t="s">
        <v>288</v>
      </c>
      <c r="F1175" s="68"/>
      <c r="G1175" s="69" t="s">
        <v>769</v>
      </c>
      <c r="H1175" s="70" t="s">
        <v>852</v>
      </c>
      <c r="I1175" s="67" t="s">
        <v>853</v>
      </c>
      <c r="J1175" s="286">
        <v>2023</v>
      </c>
      <c r="K1175" s="72" t="s">
        <v>155</v>
      </c>
      <c r="L1175" s="73">
        <v>24</v>
      </c>
      <c r="M1175" s="74" t="s">
        <v>140</v>
      </c>
      <c r="N1175" s="75"/>
      <c r="O1175" s="76"/>
      <c r="P1175" s="77" t="s">
        <v>141</v>
      </c>
      <c r="Q1175" s="78">
        <f>IF(P1175="U",R1175/1.2,R1175)</f>
        <v>13.333333333333334</v>
      </c>
      <c r="R1175" s="79">
        <v>16</v>
      </c>
      <c r="S1175" s="80"/>
      <c r="T1175" s="81"/>
      <c r="U1175" s="82">
        <f>T1175*Q1175</f>
        <v>0</v>
      </c>
      <c r="V1175" s="83">
        <f>T1175*R1175</f>
        <v>0</v>
      </c>
      <c r="W1175" s="58"/>
      <c r="X1175" s="84"/>
      <c r="Y1175" s="85"/>
      <c r="Z1175" s="86"/>
      <c r="AA1175" s="87"/>
    </row>
    <row r="1176" spans="1:27" ht="15.75" customHeight="1">
      <c r="A1176" s="63" t="s">
        <v>131</v>
      </c>
      <c r="B1176" s="64" t="s">
        <v>132</v>
      </c>
      <c r="C1176" s="65" t="s">
        <v>133</v>
      </c>
      <c r="D1176" s="66" t="s">
        <v>277</v>
      </c>
      <c r="E1176" s="67" t="s">
        <v>288</v>
      </c>
      <c r="F1176" s="68"/>
      <c r="G1176" s="69" t="s">
        <v>947</v>
      </c>
      <c r="H1176" s="70" t="s">
        <v>948</v>
      </c>
      <c r="I1176" s="67" t="s">
        <v>291</v>
      </c>
      <c r="J1176" s="286">
        <v>2001</v>
      </c>
      <c r="K1176" s="72" t="s">
        <v>155</v>
      </c>
      <c r="L1176" s="73">
        <v>1</v>
      </c>
      <c r="M1176" s="74" t="s">
        <v>147</v>
      </c>
      <c r="N1176" s="75"/>
      <c r="O1176" s="76"/>
      <c r="P1176" s="77" t="s">
        <v>141</v>
      </c>
      <c r="Q1176" s="78">
        <f>IF(P1176="U",R1176/1.2,R1176)</f>
        <v>62.5</v>
      </c>
      <c r="R1176" s="79">
        <v>75</v>
      </c>
      <c r="S1176" s="80"/>
      <c r="T1176" s="81"/>
      <c r="U1176" s="82">
        <f>T1176*Q1176</f>
        <v>0</v>
      </c>
      <c r="V1176" s="83">
        <f>T1176*R1176</f>
        <v>0</v>
      </c>
      <c r="W1176" s="58"/>
      <c r="X1176" s="84"/>
      <c r="Y1176" s="85"/>
      <c r="Z1176" s="86"/>
      <c r="AA1176" s="87"/>
    </row>
    <row r="1177" spans="1:27" ht="15.75" customHeight="1">
      <c r="A1177" s="63" t="s">
        <v>131</v>
      </c>
      <c r="B1177" s="64" t="s">
        <v>132</v>
      </c>
      <c r="C1177" s="65" t="s">
        <v>133</v>
      </c>
      <c r="D1177" s="66" t="s">
        <v>277</v>
      </c>
      <c r="E1177" s="67" t="s">
        <v>288</v>
      </c>
      <c r="F1177" s="68"/>
      <c r="G1177" s="69" t="s">
        <v>363</v>
      </c>
      <c r="H1177" s="70" t="s">
        <v>364</v>
      </c>
      <c r="I1177" s="67" t="s">
        <v>145</v>
      </c>
      <c r="J1177" s="286">
        <v>2015</v>
      </c>
      <c r="K1177" s="72" t="s">
        <v>155</v>
      </c>
      <c r="L1177" s="73">
        <v>3</v>
      </c>
      <c r="M1177" s="74" t="s">
        <v>140</v>
      </c>
      <c r="N1177" s="75"/>
      <c r="O1177" s="76"/>
      <c r="P1177" s="77" t="s">
        <v>148</v>
      </c>
      <c r="Q1177" s="78">
        <f>IF(P1177="U",R1177/1.2,R1177)</f>
        <v>380</v>
      </c>
      <c r="R1177" s="79">
        <v>380</v>
      </c>
      <c r="S1177" s="80"/>
      <c r="T1177" s="81"/>
      <c r="U1177" s="82">
        <f>T1177*Q1177</f>
        <v>0</v>
      </c>
      <c r="V1177" s="83">
        <f>T1177*R1177</f>
        <v>0</v>
      </c>
      <c r="W1177" s="58"/>
      <c r="X1177" s="84"/>
      <c r="Y1177" s="85"/>
      <c r="Z1177" s="86"/>
      <c r="AA1177" s="87"/>
    </row>
    <row r="1178" spans="1:27" ht="15.75" customHeight="1">
      <c r="A1178" s="63" t="s">
        <v>131</v>
      </c>
      <c r="B1178" s="64" t="s">
        <v>132</v>
      </c>
      <c r="C1178" s="65" t="s">
        <v>133</v>
      </c>
      <c r="D1178" s="66" t="s">
        <v>277</v>
      </c>
      <c r="E1178" s="67" t="s">
        <v>288</v>
      </c>
      <c r="F1178" s="68"/>
      <c r="G1178" s="69" t="s">
        <v>363</v>
      </c>
      <c r="H1178" s="70" t="s">
        <v>364</v>
      </c>
      <c r="I1178" s="67" t="s">
        <v>145</v>
      </c>
      <c r="J1178" s="286">
        <v>2017</v>
      </c>
      <c r="K1178" s="72" t="s">
        <v>182</v>
      </c>
      <c r="L1178" s="73">
        <v>3</v>
      </c>
      <c r="M1178" s="74" t="s">
        <v>140</v>
      </c>
      <c r="N1178" s="75"/>
      <c r="O1178" s="76"/>
      <c r="P1178" s="97" t="s">
        <v>141</v>
      </c>
      <c r="Q1178" s="78">
        <f>IF(P1178="U",R1178/1.2,R1178)</f>
        <v>104.16666666666667</v>
      </c>
      <c r="R1178" s="79">
        <v>125</v>
      </c>
      <c r="S1178" s="80"/>
      <c r="T1178" s="81"/>
      <c r="U1178" s="82">
        <f>T1178*Q1178</f>
        <v>0</v>
      </c>
      <c r="V1178" s="83">
        <f>T1178*R1178</f>
        <v>0</v>
      </c>
      <c r="W1178" s="58"/>
      <c r="X1178" s="84"/>
      <c r="Y1178" s="85"/>
      <c r="Z1178" s="86"/>
      <c r="AA1178" s="87"/>
    </row>
    <row r="1179" spans="1:27" ht="15.75" customHeight="1">
      <c r="A1179" s="63" t="s">
        <v>131</v>
      </c>
      <c r="B1179" s="64" t="s">
        <v>132</v>
      </c>
      <c r="C1179" s="65" t="s">
        <v>133</v>
      </c>
      <c r="D1179" s="66" t="s">
        <v>277</v>
      </c>
      <c r="E1179" s="67" t="s">
        <v>288</v>
      </c>
      <c r="F1179" s="68"/>
      <c r="G1179" s="69" t="s">
        <v>363</v>
      </c>
      <c r="H1179" s="70" t="s">
        <v>364</v>
      </c>
      <c r="I1179" s="67" t="s">
        <v>145</v>
      </c>
      <c r="J1179" s="286">
        <v>2018</v>
      </c>
      <c r="K1179" s="72" t="s">
        <v>155</v>
      </c>
      <c r="L1179" s="73">
        <v>1</v>
      </c>
      <c r="M1179" s="74" t="s">
        <v>140</v>
      </c>
      <c r="N1179" s="75"/>
      <c r="O1179" s="76"/>
      <c r="P1179" s="97" t="s">
        <v>141</v>
      </c>
      <c r="Q1179" s="78">
        <f>IF(P1179="U",R1179/1.2,R1179)</f>
        <v>233.33333333333334</v>
      </c>
      <c r="R1179" s="79">
        <v>280</v>
      </c>
      <c r="S1179" s="80"/>
      <c r="T1179" s="81"/>
      <c r="U1179" s="82">
        <f>T1179*Q1179</f>
        <v>0</v>
      </c>
      <c r="V1179" s="83">
        <f>T1179*R1179</f>
        <v>0</v>
      </c>
      <c r="W1179" s="58"/>
      <c r="X1179" s="84"/>
      <c r="Y1179" s="85"/>
      <c r="Z1179" s="86"/>
      <c r="AA1179" s="87"/>
    </row>
    <row r="1180" spans="1:27" ht="15.75" customHeight="1">
      <c r="A1180" s="63" t="s">
        <v>131</v>
      </c>
      <c r="B1180" s="64" t="s">
        <v>132</v>
      </c>
      <c r="C1180" s="65" t="s">
        <v>133</v>
      </c>
      <c r="D1180" s="66" t="s">
        <v>277</v>
      </c>
      <c r="E1180" s="67" t="s">
        <v>288</v>
      </c>
      <c r="F1180" s="68"/>
      <c r="G1180" s="69" t="s">
        <v>363</v>
      </c>
      <c r="H1180" s="70" t="s">
        <v>364</v>
      </c>
      <c r="I1180" s="67" t="s">
        <v>145</v>
      </c>
      <c r="J1180" s="286">
        <v>2019</v>
      </c>
      <c r="K1180" s="72" t="s">
        <v>155</v>
      </c>
      <c r="L1180" s="73">
        <v>1</v>
      </c>
      <c r="M1180" s="74" t="s">
        <v>140</v>
      </c>
      <c r="N1180" s="75"/>
      <c r="O1180" s="76"/>
      <c r="P1180" s="77" t="s">
        <v>141</v>
      </c>
      <c r="Q1180" s="78">
        <f>IF(P1180="U",R1180/1.2,R1180)</f>
        <v>225</v>
      </c>
      <c r="R1180" s="79">
        <v>270</v>
      </c>
      <c r="S1180" s="80"/>
      <c r="T1180" s="81"/>
      <c r="U1180" s="82">
        <f>T1180*Q1180</f>
        <v>0</v>
      </c>
      <c r="V1180" s="83">
        <f>T1180*R1180</f>
        <v>0</v>
      </c>
      <c r="W1180" s="58"/>
      <c r="X1180" s="84"/>
      <c r="Y1180" s="85"/>
      <c r="Z1180" s="86"/>
      <c r="AA1180" s="87"/>
    </row>
    <row r="1181" spans="1:27" ht="15.75" customHeight="1">
      <c r="A1181" s="63" t="s">
        <v>131</v>
      </c>
      <c r="B1181" s="64" t="s">
        <v>132</v>
      </c>
      <c r="C1181" s="65" t="s">
        <v>133</v>
      </c>
      <c r="D1181" s="66" t="s">
        <v>277</v>
      </c>
      <c r="E1181" s="67" t="s">
        <v>288</v>
      </c>
      <c r="F1181" s="68"/>
      <c r="G1181" s="69" t="s">
        <v>363</v>
      </c>
      <c r="H1181" s="70" t="s">
        <v>364</v>
      </c>
      <c r="I1181" s="67" t="s">
        <v>145</v>
      </c>
      <c r="J1181" s="286">
        <v>2020</v>
      </c>
      <c r="K1181" s="72" t="s">
        <v>182</v>
      </c>
      <c r="L1181" s="73">
        <v>2</v>
      </c>
      <c r="M1181" s="74" t="s">
        <v>140</v>
      </c>
      <c r="N1181" s="75"/>
      <c r="O1181" s="76"/>
      <c r="P1181" s="77" t="s">
        <v>141</v>
      </c>
      <c r="Q1181" s="78">
        <f>IF(P1181="U",R1181/1.2,R1181)</f>
        <v>100</v>
      </c>
      <c r="R1181" s="79">
        <v>120</v>
      </c>
      <c r="S1181" s="80"/>
      <c r="T1181" s="81"/>
      <c r="U1181" s="82">
        <f>T1181*Q1181</f>
        <v>0</v>
      </c>
      <c r="V1181" s="83">
        <f>T1181*R1181</f>
        <v>0</v>
      </c>
      <c r="W1181" s="58"/>
      <c r="X1181" s="84"/>
      <c r="Y1181" s="85"/>
      <c r="Z1181" s="86"/>
      <c r="AA1181" s="87"/>
    </row>
    <row r="1182" spans="1:27" ht="15.75" customHeight="1">
      <c r="A1182" s="63" t="s">
        <v>131</v>
      </c>
      <c r="B1182" s="64" t="s">
        <v>132</v>
      </c>
      <c r="C1182" s="65" t="s">
        <v>133</v>
      </c>
      <c r="D1182" s="66" t="s">
        <v>277</v>
      </c>
      <c r="E1182" s="67" t="s">
        <v>288</v>
      </c>
      <c r="F1182" s="68"/>
      <c r="G1182" s="69" t="s">
        <v>363</v>
      </c>
      <c r="H1182" s="70" t="s">
        <v>364</v>
      </c>
      <c r="I1182" s="67" t="s">
        <v>145</v>
      </c>
      <c r="J1182" s="286">
        <v>2022</v>
      </c>
      <c r="K1182" s="72" t="s">
        <v>182</v>
      </c>
      <c r="L1182" s="73">
        <v>2</v>
      </c>
      <c r="M1182" s="74" t="s">
        <v>140</v>
      </c>
      <c r="N1182" s="75"/>
      <c r="O1182" s="76"/>
      <c r="P1182" s="97" t="s">
        <v>141</v>
      </c>
      <c r="Q1182" s="78">
        <f>IF(P1182="U",R1182/1.2,R1182)</f>
        <v>100</v>
      </c>
      <c r="R1182" s="79">
        <v>120</v>
      </c>
      <c r="S1182" s="80"/>
      <c r="T1182" s="81"/>
      <c r="U1182" s="82">
        <f>T1182*Q1182</f>
        <v>0</v>
      </c>
      <c r="V1182" s="83">
        <f>T1182*R1182</f>
        <v>0</v>
      </c>
      <c r="W1182" s="58"/>
      <c r="X1182" s="84"/>
      <c r="Y1182" s="85"/>
      <c r="Z1182" s="86"/>
      <c r="AA1182" s="87"/>
    </row>
    <row r="1183" spans="1:27" ht="15.75" customHeight="1">
      <c r="A1183" s="63" t="s">
        <v>131</v>
      </c>
      <c r="B1183" s="64" t="s">
        <v>132</v>
      </c>
      <c r="C1183" s="65" t="s">
        <v>133</v>
      </c>
      <c r="D1183" s="66" t="s">
        <v>277</v>
      </c>
      <c r="E1183" s="67" t="s">
        <v>288</v>
      </c>
      <c r="F1183" s="68"/>
      <c r="G1183" s="69" t="s">
        <v>363</v>
      </c>
      <c r="H1183" s="70" t="s">
        <v>364</v>
      </c>
      <c r="I1183" s="67" t="s">
        <v>145</v>
      </c>
      <c r="J1183" s="286">
        <v>2022</v>
      </c>
      <c r="K1183" s="72" t="s">
        <v>155</v>
      </c>
      <c r="L1183" s="73">
        <v>3</v>
      </c>
      <c r="M1183" s="74" t="s">
        <v>140</v>
      </c>
      <c r="N1183" s="75"/>
      <c r="O1183" s="76"/>
      <c r="P1183" s="77" t="s">
        <v>141</v>
      </c>
      <c r="Q1183" s="78">
        <f>IF(P1183="U",R1183/1.2,R1183)</f>
        <v>208.33333333333334</v>
      </c>
      <c r="R1183" s="79">
        <v>250</v>
      </c>
      <c r="S1183" s="80"/>
      <c r="T1183" s="81"/>
      <c r="U1183" s="82">
        <f>T1183*Q1183</f>
        <v>0</v>
      </c>
      <c r="V1183" s="83">
        <f>T1183*R1183</f>
        <v>0</v>
      </c>
      <c r="W1183" s="58"/>
      <c r="X1183" s="84"/>
      <c r="Y1183" s="85"/>
      <c r="Z1183" s="86"/>
      <c r="AA1183" s="87"/>
    </row>
    <row r="1184" spans="1:27" ht="15.75" customHeight="1">
      <c r="A1184" s="63" t="s">
        <v>131</v>
      </c>
      <c r="B1184" s="64" t="s">
        <v>132</v>
      </c>
      <c r="C1184" s="65" t="s">
        <v>133</v>
      </c>
      <c r="D1184" s="66" t="s">
        <v>277</v>
      </c>
      <c r="E1184" s="67" t="s">
        <v>288</v>
      </c>
      <c r="F1184" s="68"/>
      <c r="G1184" s="69" t="s">
        <v>1394</v>
      </c>
      <c r="H1184" s="70" t="s">
        <v>1395</v>
      </c>
      <c r="I1184" s="67" t="s">
        <v>291</v>
      </c>
      <c r="J1184" s="286">
        <v>2016</v>
      </c>
      <c r="K1184" s="72" t="s">
        <v>139</v>
      </c>
      <c r="L1184" s="73">
        <v>2</v>
      </c>
      <c r="M1184" s="74" t="s">
        <v>140</v>
      </c>
      <c r="N1184" s="75"/>
      <c r="O1184" s="76"/>
      <c r="P1184" s="77" t="s">
        <v>141</v>
      </c>
      <c r="Q1184" s="78">
        <f>IF(P1184="U",R1184/1.2,R1184)</f>
        <v>79.166666666666671</v>
      </c>
      <c r="R1184" s="79">
        <v>95</v>
      </c>
      <c r="S1184" s="80"/>
      <c r="T1184" s="81"/>
      <c r="U1184" s="82">
        <f>T1184*Q1184</f>
        <v>0</v>
      </c>
      <c r="V1184" s="83">
        <f>T1184*R1184</f>
        <v>0</v>
      </c>
      <c r="W1184" s="58"/>
      <c r="X1184" s="84"/>
      <c r="Y1184" s="85"/>
      <c r="Z1184" s="86"/>
      <c r="AA1184" s="87"/>
    </row>
    <row r="1185" spans="1:27" ht="15.75" customHeight="1">
      <c r="A1185" s="63" t="s">
        <v>131</v>
      </c>
      <c r="B1185" s="64" t="s">
        <v>472</v>
      </c>
      <c r="C1185" s="65" t="s">
        <v>133</v>
      </c>
      <c r="D1185" s="66" t="s">
        <v>277</v>
      </c>
      <c r="E1185" s="67" t="s">
        <v>288</v>
      </c>
      <c r="F1185" s="68"/>
      <c r="G1185" s="69" t="s">
        <v>1394</v>
      </c>
      <c r="H1185" s="70" t="s">
        <v>1396</v>
      </c>
      <c r="I1185" s="67" t="s">
        <v>291</v>
      </c>
      <c r="J1185" s="286">
        <v>2020</v>
      </c>
      <c r="K1185" s="72" t="s">
        <v>155</v>
      </c>
      <c r="L1185" s="73">
        <v>1</v>
      </c>
      <c r="M1185" s="74" t="s">
        <v>140</v>
      </c>
      <c r="N1185" s="75"/>
      <c r="O1185" s="76"/>
      <c r="P1185" s="77" t="s">
        <v>141</v>
      </c>
      <c r="Q1185" s="78">
        <f>IF(P1185="U",R1185/1.2,R1185)</f>
        <v>10</v>
      </c>
      <c r="R1185" s="79">
        <v>12</v>
      </c>
      <c r="S1185" s="80"/>
      <c r="T1185" s="81"/>
      <c r="U1185" s="82">
        <f>T1185*Q1185</f>
        <v>0</v>
      </c>
      <c r="V1185" s="83">
        <f>T1185*R1185</f>
        <v>0</v>
      </c>
      <c r="W1185" s="58"/>
      <c r="X1185" s="84"/>
      <c r="Y1185" s="85"/>
      <c r="Z1185" s="86"/>
      <c r="AA1185" s="87"/>
    </row>
    <row r="1186" spans="1:27" ht="15.75" customHeight="1">
      <c r="A1186" s="63" t="s">
        <v>131</v>
      </c>
      <c r="B1186" s="64" t="s">
        <v>132</v>
      </c>
      <c r="C1186" s="65" t="s">
        <v>133</v>
      </c>
      <c r="D1186" s="66" t="s">
        <v>277</v>
      </c>
      <c r="E1186" s="67" t="s">
        <v>924</v>
      </c>
      <c r="F1186" s="68"/>
      <c r="G1186" s="69" t="s">
        <v>925</v>
      </c>
      <c r="H1186" s="70" t="s">
        <v>926</v>
      </c>
      <c r="I1186" s="67" t="s">
        <v>927</v>
      </c>
      <c r="J1186" s="286">
        <v>2002</v>
      </c>
      <c r="K1186" s="72" t="s">
        <v>155</v>
      </c>
      <c r="L1186" s="73">
        <v>2</v>
      </c>
      <c r="M1186" s="74" t="s">
        <v>140</v>
      </c>
      <c r="N1186" s="75"/>
      <c r="O1186" s="76"/>
      <c r="P1186" s="97" t="s">
        <v>141</v>
      </c>
      <c r="Q1186" s="78">
        <f>IF(P1186="U",R1186/1.2,R1186)</f>
        <v>83.333333333333343</v>
      </c>
      <c r="R1186" s="79">
        <v>100</v>
      </c>
      <c r="S1186" s="80"/>
      <c r="T1186" s="81"/>
      <c r="U1186" s="82">
        <f>T1186*Q1186</f>
        <v>0</v>
      </c>
      <c r="V1186" s="83">
        <f>T1186*R1186</f>
        <v>0</v>
      </c>
      <c r="W1186" s="58"/>
      <c r="X1186" s="84"/>
      <c r="Y1186" s="85"/>
      <c r="Z1186" s="86"/>
      <c r="AA1186" s="87"/>
    </row>
    <row r="1187" spans="1:27" ht="15.75" customHeight="1">
      <c r="A1187" s="63" t="s">
        <v>131</v>
      </c>
      <c r="B1187" s="64" t="s">
        <v>132</v>
      </c>
      <c r="C1187" s="65" t="s">
        <v>133</v>
      </c>
      <c r="D1187" s="66" t="s">
        <v>277</v>
      </c>
      <c r="E1187" s="67" t="s">
        <v>924</v>
      </c>
      <c r="F1187" s="68"/>
      <c r="G1187" s="69" t="s">
        <v>925</v>
      </c>
      <c r="H1187" s="70" t="s">
        <v>926</v>
      </c>
      <c r="I1187" s="67" t="s">
        <v>927</v>
      </c>
      <c r="J1187" s="286">
        <v>2002</v>
      </c>
      <c r="K1187" s="72" t="s">
        <v>155</v>
      </c>
      <c r="L1187" s="73">
        <v>1</v>
      </c>
      <c r="M1187" s="74" t="s">
        <v>140</v>
      </c>
      <c r="N1187" s="75"/>
      <c r="O1187" s="76"/>
      <c r="P1187" s="77" t="s">
        <v>141</v>
      </c>
      <c r="Q1187" s="78">
        <f>IF(P1187="U",R1187/1.2,R1187)</f>
        <v>83.333333333333343</v>
      </c>
      <c r="R1187" s="79">
        <v>100</v>
      </c>
      <c r="S1187" s="80"/>
      <c r="T1187" s="81"/>
      <c r="U1187" s="82">
        <f>T1187*Q1187</f>
        <v>0</v>
      </c>
      <c r="V1187" s="83">
        <f>T1187*R1187</f>
        <v>0</v>
      </c>
      <c r="W1187" s="58"/>
      <c r="X1187" s="84"/>
      <c r="Y1187" s="85"/>
      <c r="Z1187" s="86"/>
      <c r="AA1187" s="87"/>
    </row>
    <row r="1188" spans="1:27" ht="15.75" customHeight="1">
      <c r="A1188" s="63" t="s">
        <v>131</v>
      </c>
      <c r="B1188" s="64" t="s">
        <v>132</v>
      </c>
      <c r="C1188" s="65" t="s">
        <v>133</v>
      </c>
      <c r="D1188" s="66" t="s">
        <v>277</v>
      </c>
      <c r="E1188" s="67" t="s">
        <v>595</v>
      </c>
      <c r="F1188" s="68"/>
      <c r="G1188" s="69" t="s">
        <v>596</v>
      </c>
      <c r="H1188" s="70" t="s">
        <v>597</v>
      </c>
      <c r="I1188" s="67" t="s">
        <v>145</v>
      </c>
      <c r="J1188" s="286">
        <v>1989</v>
      </c>
      <c r="K1188" s="72" t="s">
        <v>155</v>
      </c>
      <c r="L1188" s="73">
        <v>1</v>
      </c>
      <c r="M1188" s="74" t="s">
        <v>147</v>
      </c>
      <c r="N1188" s="75"/>
      <c r="O1188" s="76"/>
      <c r="P1188" s="77" t="s">
        <v>148</v>
      </c>
      <c r="Q1188" s="78">
        <f>IF(P1188="U",R1188/1.2,R1188)</f>
        <v>630</v>
      </c>
      <c r="R1188" s="79">
        <v>630</v>
      </c>
      <c r="S1188" s="80"/>
      <c r="T1188" s="81"/>
      <c r="U1188" s="82">
        <f>T1188*Q1188</f>
        <v>0</v>
      </c>
      <c r="V1188" s="83">
        <f>T1188*R1188</f>
        <v>0</v>
      </c>
      <c r="W1188" s="58"/>
      <c r="X1188" s="84"/>
      <c r="Y1188" s="85"/>
      <c r="Z1188" s="86"/>
      <c r="AA1188" s="87"/>
    </row>
    <row r="1189" spans="1:27" ht="15.75" customHeight="1">
      <c r="A1189" s="63" t="s">
        <v>131</v>
      </c>
      <c r="B1189" s="64" t="s">
        <v>132</v>
      </c>
      <c r="C1189" s="65" t="s">
        <v>133</v>
      </c>
      <c r="D1189" s="66" t="s">
        <v>277</v>
      </c>
      <c r="E1189" s="67" t="s">
        <v>595</v>
      </c>
      <c r="F1189" s="68"/>
      <c r="G1189" s="69" t="s">
        <v>596</v>
      </c>
      <c r="H1189" s="70" t="s">
        <v>597</v>
      </c>
      <c r="I1189" s="67" t="s">
        <v>145</v>
      </c>
      <c r="J1189" s="286">
        <v>1993</v>
      </c>
      <c r="K1189" s="72" t="s">
        <v>155</v>
      </c>
      <c r="L1189" s="73">
        <v>1</v>
      </c>
      <c r="M1189" s="74" t="s">
        <v>140</v>
      </c>
      <c r="N1189" s="75"/>
      <c r="O1189" s="76"/>
      <c r="P1189" s="97" t="s">
        <v>148</v>
      </c>
      <c r="Q1189" s="78">
        <f>IF(P1189="U",R1189/1.2,R1189)</f>
        <v>550</v>
      </c>
      <c r="R1189" s="79">
        <v>550</v>
      </c>
      <c r="S1189" s="80"/>
      <c r="T1189" s="81"/>
      <c r="U1189" s="82">
        <f>T1189*Q1189</f>
        <v>0</v>
      </c>
      <c r="V1189" s="83">
        <f>T1189*R1189</f>
        <v>0</v>
      </c>
      <c r="W1189" s="58"/>
      <c r="X1189" s="84"/>
      <c r="Y1189" s="85"/>
      <c r="Z1189" s="86"/>
      <c r="AA1189" s="87"/>
    </row>
    <row r="1190" spans="1:27" ht="15.75" customHeight="1">
      <c r="A1190" s="63" t="s">
        <v>131</v>
      </c>
      <c r="B1190" s="64" t="s">
        <v>132</v>
      </c>
      <c r="C1190" s="65" t="s">
        <v>133</v>
      </c>
      <c r="D1190" s="66" t="s">
        <v>277</v>
      </c>
      <c r="E1190" s="67" t="s">
        <v>595</v>
      </c>
      <c r="F1190" s="68"/>
      <c r="G1190" s="69" t="s">
        <v>596</v>
      </c>
      <c r="H1190" s="70" t="s">
        <v>597</v>
      </c>
      <c r="I1190" s="67" t="s">
        <v>145</v>
      </c>
      <c r="J1190" s="286">
        <v>1995</v>
      </c>
      <c r="K1190" s="72" t="s">
        <v>155</v>
      </c>
      <c r="L1190" s="73">
        <v>1</v>
      </c>
      <c r="M1190" s="74" t="s">
        <v>140</v>
      </c>
      <c r="N1190" s="75"/>
      <c r="O1190" s="76"/>
      <c r="P1190" s="77" t="s">
        <v>148</v>
      </c>
      <c r="Q1190" s="78">
        <f>IF(P1190="U",R1190/1.2,R1190)</f>
        <v>490</v>
      </c>
      <c r="R1190" s="79">
        <v>490</v>
      </c>
      <c r="S1190" s="80"/>
      <c r="T1190" s="81"/>
      <c r="U1190" s="82">
        <f>T1190*Q1190</f>
        <v>0</v>
      </c>
      <c r="V1190" s="83">
        <f>T1190*R1190</f>
        <v>0</v>
      </c>
      <c r="W1190" s="58"/>
      <c r="X1190" s="84"/>
      <c r="Y1190" s="85"/>
      <c r="Z1190" s="86"/>
      <c r="AA1190" s="87"/>
    </row>
    <row r="1191" spans="1:27" ht="15.75" customHeight="1">
      <c r="A1191" s="63" t="s">
        <v>131</v>
      </c>
      <c r="B1191" s="64" t="s">
        <v>132</v>
      </c>
      <c r="C1191" s="65" t="s">
        <v>178</v>
      </c>
      <c r="D1191" s="66" t="s">
        <v>277</v>
      </c>
      <c r="E1191" s="67" t="s">
        <v>595</v>
      </c>
      <c r="F1191" s="68"/>
      <c r="G1191" s="69" t="s">
        <v>596</v>
      </c>
      <c r="H1191" s="70" t="s">
        <v>1164</v>
      </c>
      <c r="I1191" s="67" t="s">
        <v>145</v>
      </c>
      <c r="J1191" s="286">
        <v>1997</v>
      </c>
      <c r="K1191" s="72" t="s">
        <v>182</v>
      </c>
      <c r="L1191" s="73">
        <v>2</v>
      </c>
      <c r="M1191" s="74" t="s">
        <v>140</v>
      </c>
      <c r="N1191" s="75"/>
      <c r="O1191" s="76"/>
      <c r="P1191" s="97" t="s">
        <v>148</v>
      </c>
      <c r="Q1191" s="78">
        <f>IF(P1191="U",R1191/1.2,R1191)</f>
        <v>390</v>
      </c>
      <c r="R1191" s="79">
        <v>390</v>
      </c>
      <c r="S1191" s="80"/>
      <c r="T1191" s="81"/>
      <c r="U1191" s="82">
        <f>T1191*Q1191</f>
        <v>0</v>
      </c>
      <c r="V1191" s="83">
        <f>T1191*R1191</f>
        <v>0</v>
      </c>
      <c r="W1191" s="58"/>
      <c r="X1191" s="84"/>
      <c r="Y1191" s="85"/>
      <c r="Z1191" s="86"/>
      <c r="AA1191" s="87"/>
    </row>
    <row r="1192" spans="1:27" ht="15.75" customHeight="1">
      <c r="A1192" s="63" t="s">
        <v>131</v>
      </c>
      <c r="B1192" s="64" t="s">
        <v>177</v>
      </c>
      <c r="C1192" s="65" t="s">
        <v>178</v>
      </c>
      <c r="D1192" s="66" t="s">
        <v>277</v>
      </c>
      <c r="E1192" s="67" t="s">
        <v>595</v>
      </c>
      <c r="F1192" s="68"/>
      <c r="G1192" s="69" t="s">
        <v>1402</v>
      </c>
      <c r="H1192" s="70" t="s">
        <v>1688</v>
      </c>
      <c r="I1192" s="67" t="s">
        <v>145</v>
      </c>
      <c r="J1192" s="286">
        <v>2003</v>
      </c>
      <c r="K1192" s="72" t="s">
        <v>182</v>
      </c>
      <c r="L1192" s="73">
        <v>1</v>
      </c>
      <c r="M1192" s="74" t="s">
        <v>564</v>
      </c>
      <c r="N1192" s="75"/>
      <c r="O1192" s="76"/>
      <c r="P1192" s="77" t="s">
        <v>148</v>
      </c>
      <c r="Q1192" s="78">
        <f>IF(P1192="U",R1192/1.2,R1192)</f>
        <v>145</v>
      </c>
      <c r="R1192" s="79">
        <v>145</v>
      </c>
      <c r="S1192" s="80"/>
      <c r="T1192" s="81"/>
      <c r="U1192" s="82">
        <f>T1192*Q1192</f>
        <v>0</v>
      </c>
      <c r="V1192" s="83">
        <f>T1192*R1192</f>
        <v>0</v>
      </c>
      <c r="W1192" s="58"/>
      <c r="X1192" s="84"/>
      <c r="Y1192" s="85"/>
      <c r="Z1192" s="86"/>
      <c r="AA1192" s="87"/>
    </row>
    <row r="1193" spans="1:27" ht="15.75" customHeight="1">
      <c r="A1193" s="63" t="s">
        <v>131</v>
      </c>
      <c r="B1193" s="64" t="s">
        <v>132</v>
      </c>
      <c r="C1193" s="65" t="s">
        <v>133</v>
      </c>
      <c r="D1193" s="66" t="s">
        <v>277</v>
      </c>
      <c r="E1193" s="67" t="s">
        <v>595</v>
      </c>
      <c r="F1193" s="68"/>
      <c r="G1193" s="69" t="s">
        <v>1402</v>
      </c>
      <c r="H1193" s="70" t="s">
        <v>1027</v>
      </c>
      <c r="I1193" s="67" t="s">
        <v>145</v>
      </c>
      <c r="J1193" s="286">
        <v>1983</v>
      </c>
      <c r="K1193" s="72" t="s">
        <v>155</v>
      </c>
      <c r="L1193" s="73">
        <v>1</v>
      </c>
      <c r="M1193" s="74" t="s">
        <v>1403</v>
      </c>
      <c r="N1193" s="75"/>
      <c r="O1193" s="76"/>
      <c r="P1193" s="77" t="s">
        <v>148</v>
      </c>
      <c r="Q1193" s="78">
        <f>IF(P1193="U",R1193/1.2,R1193)</f>
        <v>900</v>
      </c>
      <c r="R1193" s="79">
        <v>900</v>
      </c>
      <c r="S1193" s="80"/>
      <c r="T1193" s="81"/>
      <c r="U1193" s="82">
        <f>T1193*Q1193</f>
        <v>0</v>
      </c>
      <c r="V1193" s="83">
        <f>T1193*R1193</f>
        <v>0</v>
      </c>
      <c r="W1193" s="58"/>
      <c r="X1193" s="84"/>
      <c r="Y1193" s="85"/>
      <c r="Z1193" s="86"/>
      <c r="AA1193" s="87"/>
    </row>
    <row r="1194" spans="1:27" ht="15.75" customHeight="1">
      <c r="A1194" s="63" t="s">
        <v>131</v>
      </c>
      <c r="B1194" s="64" t="s">
        <v>132</v>
      </c>
      <c r="C1194" s="65" t="s">
        <v>133</v>
      </c>
      <c r="D1194" s="66" t="s">
        <v>277</v>
      </c>
      <c r="E1194" s="67" t="s">
        <v>595</v>
      </c>
      <c r="F1194" s="68"/>
      <c r="G1194" s="69" t="s">
        <v>1026</v>
      </c>
      <c r="H1194" s="70" t="s">
        <v>1027</v>
      </c>
      <c r="I1194" s="67" t="s">
        <v>145</v>
      </c>
      <c r="J1194" s="286">
        <v>2015</v>
      </c>
      <c r="K1194" s="72" t="s">
        <v>155</v>
      </c>
      <c r="L1194" s="73">
        <v>1</v>
      </c>
      <c r="M1194" s="74" t="s">
        <v>140</v>
      </c>
      <c r="N1194" s="75"/>
      <c r="O1194" s="76"/>
      <c r="P1194" s="97" t="s">
        <v>148</v>
      </c>
      <c r="Q1194" s="78">
        <f>IF(P1194="U",R1194/1.2,R1194)</f>
        <v>50</v>
      </c>
      <c r="R1194" s="79">
        <v>50</v>
      </c>
      <c r="S1194" s="80"/>
      <c r="T1194" s="81"/>
      <c r="U1194" s="82">
        <f>T1194*Q1194</f>
        <v>0</v>
      </c>
      <c r="V1194" s="83">
        <f>T1194*R1194</f>
        <v>0</v>
      </c>
      <c r="W1194" s="58"/>
      <c r="X1194" s="84"/>
      <c r="Y1194" s="85"/>
      <c r="Z1194" s="86"/>
      <c r="AA1194" s="87"/>
    </row>
    <row r="1195" spans="1:27" ht="15.75" customHeight="1">
      <c r="A1195" s="63" t="s">
        <v>131</v>
      </c>
      <c r="B1195" s="64" t="s">
        <v>132</v>
      </c>
      <c r="C1195" s="65" t="s">
        <v>133</v>
      </c>
      <c r="D1195" s="66" t="s">
        <v>317</v>
      </c>
      <c r="E1195" s="67" t="s">
        <v>323</v>
      </c>
      <c r="F1195" s="68" t="s">
        <v>324</v>
      </c>
      <c r="G1195" s="69" t="s">
        <v>377</v>
      </c>
      <c r="H1195" s="70" t="s">
        <v>1209</v>
      </c>
      <c r="I1195" s="67" t="s">
        <v>355</v>
      </c>
      <c r="J1195" s="286">
        <v>2021</v>
      </c>
      <c r="K1195" s="72" t="s">
        <v>155</v>
      </c>
      <c r="L1195" s="73">
        <v>9</v>
      </c>
      <c r="M1195" s="74" t="s">
        <v>140</v>
      </c>
      <c r="N1195" s="75"/>
      <c r="O1195" s="76"/>
      <c r="P1195" s="77" t="s">
        <v>141</v>
      </c>
      <c r="Q1195" s="78">
        <f>IF(P1195="U",R1195/1.2,R1195)</f>
        <v>25</v>
      </c>
      <c r="R1195" s="79">
        <v>30</v>
      </c>
      <c r="S1195" s="80"/>
      <c r="T1195" s="81"/>
      <c r="U1195" s="82">
        <f>T1195*Q1195</f>
        <v>0</v>
      </c>
      <c r="V1195" s="83">
        <f>T1195*R1195</f>
        <v>0</v>
      </c>
      <c r="W1195" s="58"/>
      <c r="X1195" s="84"/>
      <c r="Y1195" s="85"/>
      <c r="Z1195" s="86"/>
      <c r="AA1195" s="87"/>
    </row>
    <row r="1196" spans="1:27" ht="15.75" customHeight="1">
      <c r="A1196" s="63" t="s">
        <v>131</v>
      </c>
      <c r="B1196" s="64" t="s">
        <v>132</v>
      </c>
      <c r="C1196" s="65" t="s">
        <v>133</v>
      </c>
      <c r="D1196" s="66" t="s">
        <v>317</v>
      </c>
      <c r="E1196" s="67" t="s">
        <v>323</v>
      </c>
      <c r="F1196" s="68" t="s">
        <v>324</v>
      </c>
      <c r="G1196" s="69" t="s">
        <v>377</v>
      </c>
      <c r="H1196" s="70" t="s">
        <v>1210</v>
      </c>
      <c r="I1196" s="67" t="s">
        <v>355</v>
      </c>
      <c r="J1196" s="286">
        <v>2021</v>
      </c>
      <c r="K1196" s="72" t="s">
        <v>155</v>
      </c>
      <c r="L1196" s="73">
        <v>24</v>
      </c>
      <c r="M1196" s="74" t="s">
        <v>140</v>
      </c>
      <c r="N1196" s="75"/>
      <c r="O1196" s="76"/>
      <c r="P1196" s="97" t="s">
        <v>141</v>
      </c>
      <c r="Q1196" s="78">
        <f>IF(P1196="U",R1196/1.2,R1196)</f>
        <v>45.833333333333336</v>
      </c>
      <c r="R1196" s="79">
        <v>55</v>
      </c>
      <c r="S1196" s="80"/>
      <c r="T1196" s="81"/>
      <c r="U1196" s="82">
        <f>T1196*Q1196</f>
        <v>0</v>
      </c>
      <c r="V1196" s="83">
        <f>T1196*R1196</f>
        <v>0</v>
      </c>
      <c r="W1196" s="58"/>
      <c r="X1196" s="84"/>
      <c r="Y1196" s="85"/>
      <c r="Z1196" s="86"/>
      <c r="AA1196" s="87"/>
    </row>
    <row r="1197" spans="1:27" ht="15.75" customHeight="1">
      <c r="A1197" s="63" t="s">
        <v>131</v>
      </c>
      <c r="B1197" s="64" t="s">
        <v>132</v>
      </c>
      <c r="C1197" s="65" t="s">
        <v>133</v>
      </c>
      <c r="D1197" s="66" t="s">
        <v>317</v>
      </c>
      <c r="E1197" s="67" t="s">
        <v>323</v>
      </c>
      <c r="F1197" s="68" t="s">
        <v>324</v>
      </c>
      <c r="G1197" s="69" t="s">
        <v>377</v>
      </c>
      <c r="H1197" s="70" t="s">
        <v>984</v>
      </c>
      <c r="I1197" s="67" t="s">
        <v>355</v>
      </c>
      <c r="J1197" s="286">
        <v>2016</v>
      </c>
      <c r="K1197" s="72" t="s">
        <v>155</v>
      </c>
      <c r="L1197" s="73">
        <v>1</v>
      </c>
      <c r="M1197" s="74" t="s">
        <v>140</v>
      </c>
      <c r="N1197" s="75"/>
      <c r="O1197" s="76"/>
      <c r="P1197" s="77" t="s">
        <v>148</v>
      </c>
      <c r="Q1197" s="78">
        <f>IF(P1197="U",R1197/1.2,R1197)</f>
        <v>75</v>
      </c>
      <c r="R1197" s="79">
        <v>75</v>
      </c>
      <c r="S1197" s="80"/>
      <c r="T1197" s="81"/>
      <c r="U1197" s="82">
        <f>T1197*Q1197</f>
        <v>0</v>
      </c>
      <c r="V1197" s="83">
        <f>T1197*R1197</f>
        <v>0</v>
      </c>
      <c r="W1197" s="58"/>
      <c r="X1197" s="84"/>
      <c r="Y1197" s="85"/>
      <c r="Z1197" s="86"/>
      <c r="AA1197" s="87"/>
    </row>
    <row r="1198" spans="1:27" ht="15.75" customHeight="1">
      <c r="A1198" s="63" t="s">
        <v>131</v>
      </c>
      <c r="B1198" s="64" t="s">
        <v>132</v>
      </c>
      <c r="C1198" s="65" t="s">
        <v>133</v>
      </c>
      <c r="D1198" s="66" t="s">
        <v>317</v>
      </c>
      <c r="E1198" s="67" t="s">
        <v>323</v>
      </c>
      <c r="F1198" s="68" t="s">
        <v>324</v>
      </c>
      <c r="G1198" s="69" t="s">
        <v>377</v>
      </c>
      <c r="H1198" s="70" t="s">
        <v>984</v>
      </c>
      <c r="I1198" s="67" t="s">
        <v>355</v>
      </c>
      <c r="J1198" s="286">
        <v>2021</v>
      </c>
      <c r="K1198" s="72" t="s">
        <v>155</v>
      </c>
      <c r="L1198" s="73">
        <v>24</v>
      </c>
      <c r="M1198" s="74" t="s">
        <v>140</v>
      </c>
      <c r="N1198" s="75"/>
      <c r="O1198" s="76"/>
      <c r="P1198" s="97" t="s">
        <v>141</v>
      </c>
      <c r="Q1198" s="78">
        <f>IF(P1198="U",R1198/1.2,R1198)</f>
        <v>45.833333333333336</v>
      </c>
      <c r="R1198" s="79">
        <v>55</v>
      </c>
      <c r="S1198" s="80"/>
      <c r="T1198" s="81"/>
      <c r="U1198" s="82">
        <f>T1198*Q1198</f>
        <v>0</v>
      </c>
      <c r="V1198" s="83">
        <f>T1198*R1198</f>
        <v>0</v>
      </c>
      <c r="W1198" s="58"/>
      <c r="X1198" s="84"/>
      <c r="Y1198" s="85"/>
      <c r="Z1198" s="86"/>
      <c r="AA1198" s="87"/>
    </row>
    <row r="1199" spans="1:27" ht="15.75" customHeight="1">
      <c r="A1199" s="63" t="s">
        <v>131</v>
      </c>
      <c r="B1199" s="64" t="s">
        <v>177</v>
      </c>
      <c r="C1199" s="65" t="s">
        <v>133</v>
      </c>
      <c r="D1199" s="66" t="s">
        <v>317</v>
      </c>
      <c r="E1199" s="67" t="s">
        <v>323</v>
      </c>
      <c r="F1199" s="68" t="s">
        <v>324</v>
      </c>
      <c r="G1199" s="69" t="s">
        <v>377</v>
      </c>
      <c r="H1199" s="70" t="s">
        <v>831</v>
      </c>
      <c r="I1199" s="67" t="s">
        <v>263</v>
      </c>
      <c r="J1199" s="286">
        <v>2023</v>
      </c>
      <c r="K1199" s="72" t="s">
        <v>155</v>
      </c>
      <c r="L1199" s="73">
        <v>18</v>
      </c>
      <c r="M1199" s="74" t="s">
        <v>140</v>
      </c>
      <c r="N1199" s="75"/>
      <c r="O1199" s="76"/>
      <c r="P1199" s="97" t="s">
        <v>141</v>
      </c>
      <c r="Q1199" s="78">
        <f>IF(P1199="U",R1199/1.2,R1199)</f>
        <v>26</v>
      </c>
      <c r="R1199" s="79">
        <v>31.2</v>
      </c>
      <c r="S1199" s="80"/>
      <c r="T1199" s="81"/>
      <c r="U1199" s="82">
        <f>T1199*Q1199</f>
        <v>0</v>
      </c>
      <c r="V1199" s="83">
        <f>T1199*R1199</f>
        <v>0</v>
      </c>
      <c r="W1199" s="58"/>
      <c r="X1199" s="84"/>
      <c r="Y1199" s="85"/>
      <c r="Z1199" s="86"/>
      <c r="AA1199" s="87"/>
    </row>
    <row r="1200" spans="1:27" ht="15.75" customHeight="1">
      <c r="A1200" s="63" t="s">
        <v>131</v>
      </c>
      <c r="B1200" s="64" t="s">
        <v>132</v>
      </c>
      <c r="C1200" s="65" t="s">
        <v>133</v>
      </c>
      <c r="D1200" s="66" t="s">
        <v>317</v>
      </c>
      <c r="E1200" s="67" t="s">
        <v>323</v>
      </c>
      <c r="F1200" s="68" t="s">
        <v>324</v>
      </c>
      <c r="G1200" s="69" t="s">
        <v>325</v>
      </c>
      <c r="H1200" s="70" t="s">
        <v>541</v>
      </c>
      <c r="I1200" s="67" t="s">
        <v>355</v>
      </c>
      <c r="J1200" s="286">
        <v>2004</v>
      </c>
      <c r="K1200" s="72" t="s">
        <v>155</v>
      </c>
      <c r="L1200" s="73">
        <v>1</v>
      </c>
      <c r="M1200" s="74" t="s">
        <v>140</v>
      </c>
      <c r="N1200" s="75"/>
      <c r="O1200" s="76"/>
      <c r="P1200" s="77" t="s">
        <v>148</v>
      </c>
      <c r="Q1200" s="78">
        <f>IF(P1200="U",R1200/1.2,R1200)</f>
        <v>95</v>
      </c>
      <c r="R1200" s="79">
        <v>95</v>
      </c>
      <c r="S1200" s="80"/>
      <c r="T1200" s="81"/>
      <c r="U1200" s="82">
        <f>T1200*Q1200</f>
        <v>0</v>
      </c>
      <c r="V1200" s="83">
        <f>T1200*R1200</f>
        <v>0</v>
      </c>
      <c r="W1200" s="58"/>
      <c r="X1200" s="84"/>
      <c r="Y1200" s="85"/>
      <c r="Z1200" s="86"/>
      <c r="AA1200" s="87"/>
    </row>
    <row r="1201" spans="1:27" ht="15.75" customHeight="1">
      <c r="A1201" s="63" t="s">
        <v>131</v>
      </c>
      <c r="B1201" s="64" t="s">
        <v>132</v>
      </c>
      <c r="C1201" s="65" t="s">
        <v>133</v>
      </c>
      <c r="D1201" s="66" t="s">
        <v>317</v>
      </c>
      <c r="E1201" s="67" t="s">
        <v>323</v>
      </c>
      <c r="F1201" s="68" t="s">
        <v>324</v>
      </c>
      <c r="G1201" s="69" t="s">
        <v>325</v>
      </c>
      <c r="H1201" s="70" t="s">
        <v>541</v>
      </c>
      <c r="I1201" s="67" t="s">
        <v>355</v>
      </c>
      <c r="J1201" s="286">
        <v>2009</v>
      </c>
      <c r="K1201" s="72" t="s">
        <v>518</v>
      </c>
      <c r="L1201" s="73">
        <v>1</v>
      </c>
      <c r="M1201" s="74" t="s">
        <v>140</v>
      </c>
      <c r="N1201" s="75"/>
      <c r="O1201" s="76"/>
      <c r="P1201" s="97" t="s">
        <v>148</v>
      </c>
      <c r="Q1201" s="78">
        <f>IF(P1201="U",R1201/1.2,R1201)</f>
        <v>520</v>
      </c>
      <c r="R1201" s="79">
        <v>520</v>
      </c>
      <c r="S1201" s="80"/>
      <c r="T1201" s="81"/>
      <c r="U1201" s="82">
        <f>T1201*Q1201</f>
        <v>0</v>
      </c>
      <c r="V1201" s="83">
        <f>T1201*R1201</f>
        <v>0</v>
      </c>
      <c r="W1201" s="58"/>
      <c r="X1201" s="84"/>
      <c r="Y1201" s="85"/>
      <c r="Z1201" s="86"/>
      <c r="AA1201" s="87"/>
    </row>
    <row r="1202" spans="1:27" ht="15.75" customHeight="1">
      <c r="A1202" s="63" t="s">
        <v>131</v>
      </c>
      <c r="B1202" s="64" t="s">
        <v>132</v>
      </c>
      <c r="C1202" s="65" t="s">
        <v>133</v>
      </c>
      <c r="D1202" s="66" t="s">
        <v>317</v>
      </c>
      <c r="E1202" s="67" t="s">
        <v>323</v>
      </c>
      <c r="F1202" s="68" t="s">
        <v>324</v>
      </c>
      <c r="G1202" s="69" t="s">
        <v>325</v>
      </c>
      <c r="H1202" s="70" t="s">
        <v>541</v>
      </c>
      <c r="I1202" s="67" t="s">
        <v>355</v>
      </c>
      <c r="J1202" s="286">
        <v>2011</v>
      </c>
      <c r="K1202" s="72" t="s">
        <v>155</v>
      </c>
      <c r="L1202" s="73">
        <v>8</v>
      </c>
      <c r="M1202" s="74" t="s">
        <v>140</v>
      </c>
      <c r="N1202" s="75"/>
      <c r="O1202" s="76"/>
      <c r="P1202" s="97" t="s">
        <v>148</v>
      </c>
      <c r="Q1202" s="78">
        <f>IF(P1202="U",R1202/1.2,R1202)</f>
        <v>85</v>
      </c>
      <c r="R1202" s="79">
        <v>85</v>
      </c>
      <c r="S1202" s="80"/>
      <c r="T1202" s="81"/>
      <c r="U1202" s="82">
        <f>T1202*Q1202</f>
        <v>0</v>
      </c>
      <c r="V1202" s="83">
        <f>T1202*R1202</f>
        <v>0</v>
      </c>
      <c r="W1202" s="58"/>
      <c r="X1202" s="84"/>
      <c r="Y1202" s="85"/>
      <c r="Z1202" s="86"/>
      <c r="AA1202" s="87"/>
    </row>
    <row r="1203" spans="1:27" ht="15.75" customHeight="1">
      <c r="A1203" s="63" t="s">
        <v>131</v>
      </c>
      <c r="B1203" s="64" t="s">
        <v>132</v>
      </c>
      <c r="C1203" s="65" t="s">
        <v>133</v>
      </c>
      <c r="D1203" s="66" t="s">
        <v>317</v>
      </c>
      <c r="E1203" s="67" t="s">
        <v>323</v>
      </c>
      <c r="F1203" s="68" t="s">
        <v>324</v>
      </c>
      <c r="G1203" s="69" t="s">
        <v>325</v>
      </c>
      <c r="H1203" s="70" t="s">
        <v>541</v>
      </c>
      <c r="I1203" s="67" t="s">
        <v>355</v>
      </c>
      <c r="J1203" s="286">
        <v>2011</v>
      </c>
      <c r="K1203" s="72" t="s">
        <v>139</v>
      </c>
      <c r="L1203" s="73">
        <v>4</v>
      </c>
      <c r="M1203" s="74" t="s">
        <v>140</v>
      </c>
      <c r="N1203" s="75"/>
      <c r="O1203" s="76"/>
      <c r="P1203" s="97" t="s">
        <v>148</v>
      </c>
      <c r="Q1203" s="78">
        <f>IF(P1203="U",R1203/1.2,R1203)</f>
        <v>185</v>
      </c>
      <c r="R1203" s="79">
        <v>185</v>
      </c>
      <c r="S1203" s="80"/>
      <c r="T1203" s="81"/>
      <c r="U1203" s="82">
        <f>T1203*Q1203</f>
        <v>0</v>
      </c>
      <c r="V1203" s="83">
        <f>T1203*R1203</f>
        <v>0</v>
      </c>
      <c r="W1203" s="58"/>
      <c r="X1203" s="84"/>
      <c r="Y1203" s="85"/>
      <c r="Z1203" s="86"/>
      <c r="AA1203" s="87"/>
    </row>
    <row r="1204" spans="1:27" ht="15.75" customHeight="1">
      <c r="A1204" s="63" t="s">
        <v>131</v>
      </c>
      <c r="B1204" s="64" t="s">
        <v>132</v>
      </c>
      <c r="C1204" s="65" t="s">
        <v>133</v>
      </c>
      <c r="D1204" s="66" t="s">
        <v>317</v>
      </c>
      <c r="E1204" s="67" t="s">
        <v>323</v>
      </c>
      <c r="F1204" s="68" t="s">
        <v>324</v>
      </c>
      <c r="G1204" s="69" t="s">
        <v>325</v>
      </c>
      <c r="H1204" s="70" t="s">
        <v>541</v>
      </c>
      <c r="I1204" s="67" t="s">
        <v>355</v>
      </c>
      <c r="J1204" s="286">
        <v>2011</v>
      </c>
      <c r="K1204" s="72" t="s">
        <v>146</v>
      </c>
      <c r="L1204" s="73">
        <v>1</v>
      </c>
      <c r="M1204" s="74" t="s">
        <v>140</v>
      </c>
      <c r="N1204" s="75"/>
      <c r="O1204" s="76"/>
      <c r="P1204" s="97" t="s">
        <v>148</v>
      </c>
      <c r="Q1204" s="78">
        <f>IF(P1204="U",R1204/1.2,R1204)</f>
        <v>390</v>
      </c>
      <c r="R1204" s="79">
        <v>390</v>
      </c>
      <c r="S1204" s="80"/>
      <c r="T1204" s="81"/>
      <c r="U1204" s="82">
        <f>T1204*Q1204</f>
        <v>0</v>
      </c>
      <c r="V1204" s="83">
        <f>T1204*R1204</f>
        <v>0</v>
      </c>
      <c r="W1204" s="58"/>
      <c r="X1204" s="84"/>
      <c r="Y1204" s="85"/>
      <c r="Z1204" s="86"/>
      <c r="AA1204" s="87"/>
    </row>
    <row r="1205" spans="1:27" ht="15.75" customHeight="1">
      <c r="A1205" s="63" t="s">
        <v>131</v>
      </c>
      <c r="B1205" s="64" t="s">
        <v>132</v>
      </c>
      <c r="C1205" s="65" t="s">
        <v>133</v>
      </c>
      <c r="D1205" s="66" t="s">
        <v>317</v>
      </c>
      <c r="E1205" s="67" t="s">
        <v>323</v>
      </c>
      <c r="F1205" s="68" t="s">
        <v>324</v>
      </c>
      <c r="G1205" s="69" t="s">
        <v>325</v>
      </c>
      <c r="H1205" s="70" t="s">
        <v>541</v>
      </c>
      <c r="I1205" s="67" t="s">
        <v>355</v>
      </c>
      <c r="J1205" s="286">
        <v>2012</v>
      </c>
      <c r="K1205" s="72" t="s">
        <v>139</v>
      </c>
      <c r="L1205" s="73">
        <v>4</v>
      </c>
      <c r="M1205" s="74" t="s">
        <v>140</v>
      </c>
      <c r="N1205" s="75"/>
      <c r="O1205" s="76"/>
      <c r="P1205" s="97" t="s">
        <v>148</v>
      </c>
      <c r="Q1205" s="78">
        <f>IF(P1205="U",R1205/1.2,R1205)</f>
        <v>175</v>
      </c>
      <c r="R1205" s="79">
        <v>175</v>
      </c>
      <c r="S1205" s="80"/>
      <c r="T1205" s="81"/>
      <c r="U1205" s="82">
        <f>T1205*Q1205</f>
        <v>0</v>
      </c>
      <c r="V1205" s="83">
        <f>T1205*R1205</f>
        <v>0</v>
      </c>
      <c r="W1205" s="58"/>
      <c r="X1205" s="84"/>
      <c r="Y1205" s="85"/>
      <c r="Z1205" s="86"/>
      <c r="AA1205" s="87"/>
    </row>
    <row r="1206" spans="1:27" ht="15.75" customHeight="1">
      <c r="A1206" s="63" t="s">
        <v>131</v>
      </c>
      <c r="B1206" s="64" t="s">
        <v>132</v>
      </c>
      <c r="C1206" s="65" t="s">
        <v>133</v>
      </c>
      <c r="D1206" s="66" t="s">
        <v>317</v>
      </c>
      <c r="E1206" s="67" t="s">
        <v>323</v>
      </c>
      <c r="F1206" s="68" t="s">
        <v>324</v>
      </c>
      <c r="G1206" s="69" t="s">
        <v>325</v>
      </c>
      <c r="H1206" s="70" t="s">
        <v>541</v>
      </c>
      <c r="I1206" s="67" t="s">
        <v>355</v>
      </c>
      <c r="J1206" s="286">
        <v>2015</v>
      </c>
      <c r="K1206" s="72" t="s">
        <v>155</v>
      </c>
      <c r="L1206" s="73">
        <v>12</v>
      </c>
      <c r="M1206" s="74" t="s">
        <v>140</v>
      </c>
      <c r="N1206" s="75"/>
      <c r="O1206" s="76"/>
      <c r="P1206" s="97" t="s">
        <v>148</v>
      </c>
      <c r="Q1206" s="78">
        <f>IF(P1206="U",R1206/1.2,R1206)</f>
        <v>85</v>
      </c>
      <c r="R1206" s="79">
        <v>85</v>
      </c>
      <c r="S1206" s="80"/>
      <c r="T1206" s="81"/>
      <c r="U1206" s="82">
        <f>T1206*Q1206</f>
        <v>0</v>
      </c>
      <c r="V1206" s="83">
        <f>T1206*R1206</f>
        <v>0</v>
      </c>
      <c r="W1206" s="58"/>
      <c r="X1206" s="84"/>
      <c r="Y1206" s="85"/>
      <c r="Z1206" s="86"/>
      <c r="AA1206" s="87"/>
    </row>
    <row r="1207" spans="1:27" ht="15.75" customHeight="1">
      <c r="A1207" s="63" t="s">
        <v>131</v>
      </c>
      <c r="B1207" s="64" t="s">
        <v>132</v>
      </c>
      <c r="C1207" s="65" t="s">
        <v>133</v>
      </c>
      <c r="D1207" s="66" t="s">
        <v>317</v>
      </c>
      <c r="E1207" s="67" t="s">
        <v>323</v>
      </c>
      <c r="F1207" s="68" t="s">
        <v>324</v>
      </c>
      <c r="G1207" s="69" t="s">
        <v>325</v>
      </c>
      <c r="H1207" s="70" t="s">
        <v>541</v>
      </c>
      <c r="I1207" s="67" t="s">
        <v>355</v>
      </c>
      <c r="J1207" s="286">
        <v>2015</v>
      </c>
      <c r="K1207" s="72" t="s">
        <v>146</v>
      </c>
      <c r="L1207" s="73">
        <v>1</v>
      </c>
      <c r="M1207" s="74" t="s">
        <v>140</v>
      </c>
      <c r="N1207" s="75"/>
      <c r="O1207" s="76"/>
      <c r="P1207" s="97" t="s">
        <v>148</v>
      </c>
      <c r="Q1207" s="78">
        <f>IF(P1207="U",R1207/1.2,R1207)</f>
        <v>390</v>
      </c>
      <c r="R1207" s="79">
        <v>390</v>
      </c>
      <c r="S1207" s="80"/>
      <c r="T1207" s="81"/>
      <c r="U1207" s="82">
        <f>T1207*Q1207</f>
        <v>0</v>
      </c>
      <c r="V1207" s="83">
        <f>T1207*R1207</f>
        <v>0</v>
      </c>
      <c r="W1207" s="58"/>
      <c r="X1207" s="84"/>
      <c r="Y1207" s="85"/>
      <c r="Z1207" s="86"/>
      <c r="AA1207" s="87"/>
    </row>
    <row r="1208" spans="1:27" ht="15.75" customHeight="1">
      <c r="A1208" s="63" t="s">
        <v>131</v>
      </c>
      <c r="B1208" s="64" t="s">
        <v>132</v>
      </c>
      <c r="C1208" s="65" t="s">
        <v>133</v>
      </c>
      <c r="D1208" s="66" t="s">
        <v>317</v>
      </c>
      <c r="E1208" s="67" t="s">
        <v>323</v>
      </c>
      <c r="F1208" s="68" t="s">
        <v>324</v>
      </c>
      <c r="G1208" s="69" t="s">
        <v>325</v>
      </c>
      <c r="H1208" s="70" t="s">
        <v>541</v>
      </c>
      <c r="I1208" s="67" t="s">
        <v>355</v>
      </c>
      <c r="J1208" s="286">
        <v>2016</v>
      </c>
      <c r="K1208" s="72" t="s">
        <v>155</v>
      </c>
      <c r="L1208" s="73">
        <v>3</v>
      </c>
      <c r="M1208" s="74" t="s">
        <v>140</v>
      </c>
      <c r="N1208" s="75"/>
      <c r="O1208" s="76"/>
      <c r="P1208" s="97" t="s">
        <v>148</v>
      </c>
      <c r="Q1208" s="78">
        <f>IF(P1208="U",R1208/1.2,R1208)</f>
        <v>80</v>
      </c>
      <c r="R1208" s="79">
        <v>80</v>
      </c>
      <c r="S1208" s="80"/>
      <c r="T1208" s="81"/>
      <c r="U1208" s="82">
        <f>T1208*Q1208</f>
        <v>0</v>
      </c>
      <c r="V1208" s="83">
        <f>T1208*R1208</f>
        <v>0</v>
      </c>
      <c r="W1208" s="58"/>
      <c r="X1208" s="84"/>
      <c r="Y1208" s="85"/>
      <c r="Z1208" s="86"/>
      <c r="AA1208" s="87"/>
    </row>
    <row r="1209" spans="1:27" ht="15.75" customHeight="1">
      <c r="A1209" s="63" t="s">
        <v>131</v>
      </c>
      <c r="B1209" s="64" t="s">
        <v>132</v>
      </c>
      <c r="C1209" s="65" t="s">
        <v>133</v>
      </c>
      <c r="D1209" s="66" t="s">
        <v>317</v>
      </c>
      <c r="E1209" s="67" t="s">
        <v>323</v>
      </c>
      <c r="F1209" s="68" t="s">
        <v>324</v>
      </c>
      <c r="G1209" s="69" t="s">
        <v>325</v>
      </c>
      <c r="H1209" s="70" t="s">
        <v>541</v>
      </c>
      <c r="I1209" s="67" t="s">
        <v>355</v>
      </c>
      <c r="J1209" s="286">
        <v>2018</v>
      </c>
      <c r="K1209" s="72" t="s">
        <v>155</v>
      </c>
      <c r="L1209" s="73">
        <v>3</v>
      </c>
      <c r="M1209" s="74" t="s">
        <v>140</v>
      </c>
      <c r="N1209" s="75"/>
      <c r="O1209" s="76"/>
      <c r="P1209" s="77" t="s">
        <v>141</v>
      </c>
      <c r="Q1209" s="78">
        <f>IF(P1209="U",R1209/1.2,R1209)</f>
        <v>62.5</v>
      </c>
      <c r="R1209" s="79">
        <v>75</v>
      </c>
      <c r="S1209" s="80"/>
      <c r="T1209" s="81"/>
      <c r="U1209" s="82">
        <f>T1209*Q1209</f>
        <v>0</v>
      </c>
      <c r="V1209" s="83">
        <f>T1209*R1209</f>
        <v>0</v>
      </c>
      <c r="W1209" s="58"/>
      <c r="X1209" s="84"/>
      <c r="Y1209" s="85"/>
      <c r="Z1209" s="86"/>
      <c r="AA1209" s="87"/>
    </row>
    <row r="1210" spans="1:27" ht="15.75" customHeight="1">
      <c r="A1210" s="63" t="s">
        <v>131</v>
      </c>
      <c r="B1210" s="64" t="s">
        <v>132</v>
      </c>
      <c r="C1210" s="65" t="s">
        <v>133</v>
      </c>
      <c r="D1210" s="66" t="s">
        <v>317</v>
      </c>
      <c r="E1210" s="67" t="s">
        <v>323</v>
      </c>
      <c r="F1210" s="68" t="s">
        <v>324</v>
      </c>
      <c r="G1210" s="69" t="s">
        <v>325</v>
      </c>
      <c r="H1210" s="70" t="s">
        <v>541</v>
      </c>
      <c r="I1210" s="67" t="s">
        <v>355</v>
      </c>
      <c r="J1210" s="286">
        <v>2019</v>
      </c>
      <c r="K1210" s="72" t="s">
        <v>155</v>
      </c>
      <c r="L1210" s="73">
        <v>4</v>
      </c>
      <c r="M1210" s="74" t="s">
        <v>140</v>
      </c>
      <c r="N1210" s="75"/>
      <c r="O1210" s="76"/>
      <c r="P1210" s="77" t="s">
        <v>148</v>
      </c>
      <c r="Q1210" s="78">
        <f>IF(P1210="U",R1210/1.2,R1210)</f>
        <v>75</v>
      </c>
      <c r="R1210" s="79">
        <v>75</v>
      </c>
      <c r="S1210" s="80"/>
      <c r="T1210" s="81"/>
      <c r="U1210" s="82">
        <f>T1210*Q1210</f>
        <v>0</v>
      </c>
      <c r="V1210" s="83">
        <f>T1210*R1210</f>
        <v>0</v>
      </c>
      <c r="W1210" s="58"/>
      <c r="X1210" s="84"/>
      <c r="Y1210" s="85"/>
      <c r="Z1210" s="86"/>
      <c r="AA1210" s="87"/>
    </row>
    <row r="1211" spans="1:27" ht="15.75" customHeight="1">
      <c r="A1211" s="63" t="s">
        <v>131</v>
      </c>
      <c r="B1211" s="64" t="s">
        <v>132</v>
      </c>
      <c r="C1211" s="65" t="s">
        <v>133</v>
      </c>
      <c r="D1211" s="66" t="s">
        <v>317</v>
      </c>
      <c r="E1211" s="67" t="s">
        <v>323</v>
      </c>
      <c r="F1211" s="68" t="s">
        <v>324</v>
      </c>
      <c r="G1211" s="69" t="s">
        <v>325</v>
      </c>
      <c r="H1211" s="70" t="s">
        <v>541</v>
      </c>
      <c r="I1211" s="67" t="s">
        <v>355</v>
      </c>
      <c r="J1211" s="286">
        <v>2019</v>
      </c>
      <c r="K1211" s="72" t="s">
        <v>155</v>
      </c>
      <c r="L1211" s="73">
        <v>3</v>
      </c>
      <c r="M1211" s="74" t="s">
        <v>140</v>
      </c>
      <c r="N1211" s="75"/>
      <c r="O1211" s="76"/>
      <c r="P1211" s="77" t="s">
        <v>141</v>
      </c>
      <c r="Q1211" s="78">
        <f>IF(P1211="U",R1211/1.2,R1211)</f>
        <v>62.5</v>
      </c>
      <c r="R1211" s="79">
        <v>75</v>
      </c>
      <c r="S1211" s="80"/>
      <c r="T1211" s="81"/>
      <c r="U1211" s="82">
        <f>T1211*Q1211</f>
        <v>0</v>
      </c>
      <c r="V1211" s="83">
        <f>T1211*R1211</f>
        <v>0</v>
      </c>
      <c r="W1211" s="58"/>
      <c r="X1211" s="84"/>
      <c r="Y1211" s="85"/>
      <c r="Z1211" s="86"/>
      <c r="AA1211" s="87"/>
    </row>
    <row r="1212" spans="1:27" ht="15.75" customHeight="1">
      <c r="A1212" s="63" t="s">
        <v>131</v>
      </c>
      <c r="B1212" s="64" t="s">
        <v>132</v>
      </c>
      <c r="C1212" s="65" t="s">
        <v>133</v>
      </c>
      <c r="D1212" s="66" t="s">
        <v>317</v>
      </c>
      <c r="E1212" s="67" t="s">
        <v>323</v>
      </c>
      <c r="F1212" s="68" t="s">
        <v>324</v>
      </c>
      <c r="G1212" s="69" t="s">
        <v>325</v>
      </c>
      <c r="H1212" s="70" t="s">
        <v>541</v>
      </c>
      <c r="I1212" s="67" t="s">
        <v>355</v>
      </c>
      <c r="J1212" s="286">
        <v>2020</v>
      </c>
      <c r="K1212" s="72" t="s">
        <v>155</v>
      </c>
      <c r="L1212" s="73">
        <v>1</v>
      </c>
      <c r="M1212" s="74" t="s">
        <v>140</v>
      </c>
      <c r="N1212" s="75"/>
      <c r="O1212" s="76"/>
      <c r="P1212" s="77" t="s">
        <v>148</v>
      </c>
      <c r="Q1212" s="78">
        <f>IF(P1212="U",R1212/1.2,R1212)</f>
        <v>75</v>
      </c>
      <c r="R1212" s="79">
        <v>75</v>
      </c>
      <c r="S1212" s="80"/>
      <c r="T1212" s="81"/>
      <c r="U1212" s="82">
        <f>T1212*Q1212</f>
        <v>0</v>
      </c>
      <c r="V1212" s="83">
        <f>T1212*R1212</f>
        <v>0</v>
      </c>
      <c r="W1212" s="58"/>
      <c r="X1212" s="84"/>
      <c r="Y1212" s="85"/>
      <c r="Z1212" s="86"/>
      <c r="AA1212" s="87"/>
    </row>
    <row r="1213" spans="1:27" ht="15.75" customHeight="1">
      <c r="A1213" s="63" t="s">
        <v>131</v>
      </c>
      <c r="B1213" s="64" t="s">
        <v>132</v>
      </c>
      <c r="C1213" s="65" t="s">
        <v>133</v>
      </c>
      <c r="D1213" s="66" t="s">
        <v>317</v>
      </c>
      <c r="E1213" s="67" t="s">
        <v>323</v>
      </c>
      <c r="F1213" s="68" t="s">
        <v>324</v>
      </c>
      <c r="G1213" s="69" t="s">
        <v>325</v>
      </c>
      <c r="H1213" s="70" t="s">
        <v>1324</v>
      </c>
      <c r="I1213" s="67" t="s">
        <v>355</v>
      </c>
      <c r="J1213" s="286">
        <v>2014</v>
      </c>
      <c r="K1213" s="72" t="s">
        <v>155</v>
      </c>
      <c r="L1213" s="73">
        <v>7</v>
      </c>
      <c r="M1213" s="74" t="s">
        <v>140</v>
      </c>
      <c r="N1213" s="75"/>
      <c r="O1213" s="76"/>
      <c r="P1213" s="97" t="s">
        <v>141</v>
      </c>
      <c r="Q1213" s="78">
        <f>IF(P1213="U",R1213/1.2,R1213)</f>
        <v>45.833333333333336</v>
      </c>
      <c r="R1213" s="79">
        <v>55</v>
      </c>
      <c r="S1213" s="80"/>
      <c r="T1213" s="81"/>
      <c r="U1213" s="82">
        <f>T1213*Q1213</f>
        <v>0</v>
      </c>
      <c r="V1213" s="83">
        <f>T1213*R1213</f>
        <v>0</v>
      </c>
      <c r="W1213" s="58"/>
      <c r="X1213" s="84"/>
      <c r="Y1213" s="85"/>
      <c r="Z1213" s="86"/>
      <c r="AA1213" s="87"/>
    </row>
    <row r="1214" spans="1:27" ht="15.75" customHeight="1">
      <c r="A1214" s="63" t="s">
        <v>131</v>
      </c>
      <c r="B1214" s="64" t="s">
        <v>132</v>
      </c>
      <c r="C1214" s="65" t="s">
        <v>133</v>
      </c>
      <c r="D1214" s="66" t="s">
        <v>317</v>
      </c>
      <c r="E1214" s="67" t="s">
        <v>323</v>
      </c>
      <c r="F1214" s="68" t="s">
        <v>324</v>
      </c>
      <c r="G1214" s="69" t="s">
        <v>325</v>
      </c>
      <c r="H1214" s="70" t="s">
        <v>1324</v>
      </c>
      <c r="I1214" s="67" t="s">
        <v>355</v>
      </c>
      <c r="J1214" s="286">
        <v>2014</v>
      </c>
      <c r="K1214" s="72" t="s">
        <v>139</v>
      </c>
      <c r="L1214" s="73">
        <v>2</v>
      </c>
      <c r="M1214" s="74" t="s">
        <v>140</v>
      </c>
      <c r="N1214" s="75"/>
      <c r="O1214" s="76"/>
      <c r="P1214" s="97" t="s">
        <v>141</v>
      </c>
      <c r="Q1214" s="78">
        <f>IF(P1214="U",R1214/1.2,R1214)</f>
        <v>91.666666666666671</v>
      </c>
      <c r="R1214" s="79">
        <v>110</v>
      </c>
      <c r="S1214" s="80"/>
      <c r="T1214" s="81"/>
      <c r="U1214" s="82">
        <f>T1214*Q1214</f>
        <v>0</v>
      </c>
      <c r="V1214" s="83">
        <f>T1214*R1214</f>
        <v>0</v>
      </c>
      <c r="W1214" s="58"/>
      <c r="X1214" s="84"/>
      <c r="Y1214" s="85"/>
      <c r="Z1214" s="86"/>
      <c r="AA1214" s="87"/>
    </row>
    <row r="1215" spans="1:27" ht="15.75" customHeight="1">
      <c r="A1215" s="63" t="s">
        <v>131</v>
      </c>
      <c r="B1215" s="64" t="s">
        <v>132</v>
      </c>
      <c r="C1215" s="65" t="s">
        <v>133</v>
      </c>
      <c r="D1215" s="66" t="s">
        <v>317</v>
      </c>
      <c r="E1215" s="67" t="s">
        <v>323</v>
      </c>
      <c r="F1215" s="68" t="s">
        <v>324</v>
      </c>
      <c r="G1215" s="69" t="s">
        <v>325</v>
      </c>
      <c r="H1215" s="70" t="s">
        <v>542</v>
      </c>
      <c r="I1215" s="67" t="s">
        <v>145</v>
      </c>
      <c r="J1215" s="286">
        <v>2011</v>
      </c>
      <c r="K1215" s="72" t="s">
        <v>155</v>
      </c>
      <c r="L1215" s="73">
        <v>24</v>
      </c>
      <c r="M1215" s="74" t="s">
        <v>140</v>
      </c>
      <c r="N1215" s="75"/>
      <c r="O1215" s="76"/>
      <c r="P1215" s="97" t="s">
        <v>148</v>
      </c>
      <c r="Q1215" s="78">
        <f>IF(P1215="U",R1215/1.2,R1215)</f>
        <v>45</v>
      </c>
      <c r="R1215" s="79">
        <v>45</v>
      </c>
      <c r="S1215" s="80"/>
      <c r="T1215" s="81"/>
      <c r="U1215" s="82">
        <f>T1215*Q1215</f>
        <v>0</v>
      </c>
      <c r="V1215" s="83">
        <f>T1215*R1215</f>
        <v>0</v>
      </c>
      <c r="W1215" s="58"/>
      <c r="X1215" s="84"/>
      <c r="Y1215" s="85"/>
      <c r="Z1215" s="86"/>
      <c r="AA1215" s="87"/>
    </row>
    <row r="1216" spans="1:27" ht="15.75" customHeight="1">
      <c r="A1216" s="63" t="s">
        <v>131</v>
      </c>
      <c r="B1216" s="64" t="s">
        <v>132</v>
      </c>
      <c r="C1216" s="65" t="s">
        <v>133</v>
      </c>
      <c r="D1216" s="66" t="s">
        <v>317</v>
      </c>
      <c r="E1216" s="67" t="s">
        <v>323</v>
      </c>
      <c r="F1216" s="68" t="s">
        <v>324</v>
      </c>
      <c r="G1216" s="69" t="s">
        <v>325</v>
      </c>
      <c r="H1216" s="70" t="s">
        <v>326</v>
      </c>
      <c r="I1216" s="67" t="s">
        <v>145</v>
      </c>
      <c r="J1216" s="286">
        <v>2022</v>
      </c>
      <c r="K1216" s="72" t="s">
        <v>155</v>
      </c>
      <c r="L1216" s="73">
        <v>24</v>
      </c>
      <c r="M1216" s="74" t="s">
        <v>140</v>
      </c>
      <c r="N1216" s="75"/>
      <c r="O1216" s="76"/>
      <c r="P1216" s="77" t="s">
        <v>141</v>
      </c>
      <c r="Q1216" s="78">
        <f>IF(P1216="U",R1216/1.2,R1216)</f>
        <v>21.666666666666668</v>
      </c>
      <c r="R1216" s="79">
        <v>26</v>
      </c>
      <c r="S1216" s="80"/>
      <c r="T1216" s="81"/>
      <c r="U1216" s="82">
        <f>T1216*Q1216</f>
        <v>0</v>
      </c>
      <c r="V1216" s="83">
        <f>T1216*R1216</f>
        <v>0</v>
      </c>
      <c r="W1216" s="58"/>
      <c r="X1216" s="84"/>
      <c r="Y1216" s="85"/>
      <c r="Z1216" s="86"/>
      <c r="AA1216" s="87"/>
    </row>
    <row r="1217" spans="1:27" ht="15.75" customHeight="1">
      <c r="A1217" s="63" t="s">
        <v>131</v>
      </c>
      <c r="B1217" s="64" t="s">
        <v>177</v>
      </c>
      <c r="C1217" s="65" t="s">
        <v>178</v>
      </c>
      <c r="D1217" s="66" t="s">
        <v>317</v>
      </c>
      <c r="E1217" s="67" t="s">
        <v>323</v>
      </c>
      <c r="F1217" s="68" t="s">
        <v>324</v>
      </c>
      <c r="G1217" s="69" t="s">
        <v>325</v>
      </c>
      <c r="H1217" s="70" t="s">
        <v>1373</v>
      </c>
      <c r="I1217" s="67" t="s">
        <v>864</v>
      </c>
      <c r="J1217" s="286">
        <v>1989</v>
      </c>
      <c r="K1217" s="72" t="s">
        <v>865</v>
      </c>
      <c r="L1217" s="73">
        <v>3</v>
      </c>
      <c r="M1217" s="74" t="s">
        <v>147</v>
      </c>
      <c r="N1217" s="75"/>
      <c r="O1217" s="76"/>
      <c r="P1217" s="77" t="s">
        <v>148</v>
      </c>
      <c r="Q1217" s="78">
        <f>IF(P1217="U",R1217/1.2,R1217)</f>
        <v>40</v>
      </c>
      <c r="R1217" s="79">
        <v>40</v>
      </c>
      <c r="S1217" s="80"/>
      <c r="T1217" s="81"/>
      <c r="U1217" s="82">
        <f>T1217*Q1217</f>
        <v>0</v>
      </c>
      <c r="V1217" s="83">
        <f>T1217*R1217</f>
        <v>0</v>
      </c>
      <c r="W1217" s="58"/>
      <c r="X1217" s="84"/>
      <c r="Y1217" s="85"/>
      <c r="Z1217" s="86"/>
      <c r="AA1217" s="87"/>
    </row>
    <row r="1218" spans="1:27" ht="15.75" customHeight="1">
      <c r="A1218" s="63" t="s">
        <v>131</v>
      </c>
      <c r="B1218" s="64" t="s">
        <v>177</v>
      </c>
      <c r="C1218" s="65" t="s">
        <v>178</v>
      </c>
      <c r="D1218" s="66" t="s">
        <v>317</v>
      </c>
      <c r="E1218" s="67" t="s">
        <v>323</v>
      </c>
      <c r="F1218" s="68" t="s">
        <v>324</v>
      </c>
      <c r="G1218" s="69" t="s">
        <v>325</v>
      </c>
      <c r="H1218" s="70" t="s">
        <v>1372</v>
      </c>
      <c r="I1218" s="67" t="s">
        <v>468</v>
      </c>
      <c r="J1218" s="286">
        <v>1991</v>
      </c>
      <c r="K1218" s="72" t="s">
        <v>139</v>
      </c>
      <c r="L1218" s="73">
        <v>2</v>
      </c>
      <c r="M1218" s="74" t="s">
        <v>147</v>
      </c>
      <c r="N1218" s="75"/>
      <c r="O1218" s="76"/>
      <c r="P1218" s="77" t="s">
        <v>148</v>
      </c>
      <c r="Q1218" s="78">
        <f>IF(P1218="U",R1218/1.2,R1218)</f>
        <v>90</v>
      </c>
      <c r="R1218" s="79">
        <v>90</v>
      </c>
      <c r="S1218" s="80"/>
      <c r="T1218" s="81"/>
      <c r="U1218" s="82">
        <f>T1218*Q1218</f>
        <v>0</v>
      </c>
      <c r="V1218" s="83">
        <f>T1218*R1218</f>
        <v>0</v>
      </c>
      <c r="W1218" s="58"/>
      <c r="X1218" s="84"/>
      <c r="Y1218" s="85"/>
      <c r="Z1218" s="86"/>
      <c r="AA1218" s="87"/>
    </row>
    <row r="1219" spans="1:27" ht="15.75" customHeight="1">
      <c r="A1219" s="63" t="s">
        <v>131</v>
      </c>
      <c r="B1219" s="64" t="s">
        <v>132</v>
      </c>
      <c r="C1219" s="65" t="s">
        <v>133</v>
      </c>
      <c r="D1219" s="66" t="s">
        <v>317</v>
      </c>
      <c r="E1219" s="67" t="s">
        <v>323</v>
      </c>
      <c r="F1219" s="68" t="s">
        <v>324</v>
      </c>
      <c r="G1219" s="69" t="s">
        <v>537</v>
      </c>
      <c r="H1219" s="70" t="s">
        <v>1577</v>
      </c>
      <c r="I1219" s="67" t="s">
        <v>145</v>
      </c>
      <c r="J1219" s="286">
        <v>2019</v>
      </c>
      <c r="K1219" s="72" t="s">
        <v>155</v>
      </c>
      <c r="L1219" s="73">
        <v>3</v>
      </c>
      <c r="M1219" s="74" t="s">
        <v>140</v>
      </c>
      <c r="N1219" s="75"/>
      <c r="O1219" s="76"/>
      <c r="P1219" s="77" t="s">
        <v>148</v>
      </c>
      <c r="Q1219" s="78">
        <f>IF(P1219="U",R1219/1.2,R1219)</f>
        <v>30</v>
      </c>
      <c r="R1219" s="79">
        <v>30</v>
      </c>
      <c r="S1219" s="80"/>
      <c r="T1219" s="81"/>
      <c r="U1219" s="82">
        <f>T1219*Q1219</f>
        <v>0</v>
      </c>
      <c r="V1219" s="83">
        <f>T1219*R1219</f>
        <v>0</v>
      </c>
      <c r="W1219" s="58"/>
      <c r="X1219" s="84"/>
      <c r="Y1219" s="85"/>
      <c r="Z1219" s="86"/>
      <c r="AA1219" s="87"/>
    </row>
    <row r="1220" spans="1:27" ht="15.75" customHeight="1">
      <c r="A1220" s="63" t="s">
        <v>131</v>
      </c>
      <c r="B1220" s="64" t="s">
        <v>132</v>
      </c>
      <c r="C1220" s="65" t="s">
        <v>133</v>
      </c>
      <c r="D1220" s="66" t="s">
        <v>317</v>
      </c>
      <c r="E1220" s="67" t="s">
        <v>323</v>
      </c>
      <c r="F1220" s="68" t="s">
        <v>324</v>
      </c>
      <c r="G1220" s="69" t="s">
        <v>537</v>
      </c>
      <c r="H1220" s="70" t="s">
        <v>1578</v>
      </c>
      <c r="I1220" s="67" t="s">
        <v>138</v>
      </c>
      <c r="J1220" s="286">
        <v>2017</v>
      </c>
      <c r="K1220" s="72" t="s">
        <v>155</v>
      </c>
      <c r="L1220" s="73">
        <v>3</v>
      </c>
      <c r="M1220" s="74" t="s">
        <v>140</v>
      </c>
      <c r="N1220" s="75"/>
      <c r="O1220" s="76"/>
      <c r="P1220" s="77" t="s">
        <v>148</v>
      </c>
      <c r="Q1220" s="78">
        <f>IF(P1220="U",R1220/1.2,R1220)</f>
        <v>30</v>
      </c>
      <c r="R1220" s="79">
        <v>30</v>
      </c>
      <c r="S1220" s="80"/>
      <c r="T1220" s="81"/>
      <c r="U1220" s="82">
        <f>T1220*Q1220</f>
        <v>0</v>
      </c>
      <c r="V1220" s="83">
        <f>T1220*R1220</f>
        <v>0</v>
      </c>
      <c r="W1220" s="58"/>
      <c r="X1220" s="84"/>
      <c r="Y1220" s="85"/>
      <c r="Z1220" s="86"/>
      <c r="AA1220" s="87"/>
    </row>
    <row r="1221" spans="1:27" ht="15.75" customHeight="1">
      <c r="A1221" s="63" t="s">
        <v>131</v>
      </c>
      <c r="B1221" s="64" t="s">
        <v>177</v>
      </c>
      <c r="C1221" s="65" t="s">
        <v>178</v>
      </c>
      <c r="D1221" s="66" t="s">
        <v>317</v>
      </c>
      <c r="E1221" s="67" t="s">
        <v>323</v>
      </c>
      <c r="F1221" s="68" t="s">
        <v>324</v>
      </c>
      <c r="G1221" s="69" t="s">
        <v>537</v>
      </c>
      <c r="H1221" s="70" t="s">
        <v>1576</v>
      </c>
      <c r="I1221" s="67" t="s">
        <v>145</v>
      </c>
      <c r="J1221" s="286">
        <v>1995</v>
      </c>
      <c r="K1221" s="72" t="s">
        <v>182</v>
      </c>
      <c r="L1221" s="73">
        <v>3</v>
      </c>
      <c r="M1221" s="74" t="s">
        <v>140</v>
      </c>
      <c r="N1221" s="75"/>
      <c r="O1221" s="76"/>
      <c r="P1221" s="77" t="s">
        <v>148</v>
      </c>
      <c r="Q1221" s="78">
        <f>IF(P1221="U",R1221/1.2,R1221)</f>
        <v>80</v>
      </c>
      <c r="R1221" s="79">
        <v>80</v>
      </c>
      <c r="S1221" s="80"/>
      <c r="T1221" s="81"/>
      <c r="U1221" s="82">
        <f>T1221*Q1221</f>
        <v>0</v>
      </c>
      <c r="V1221" s="83">
        <f>T1221*R1221</f>
        <v>0</v>
      </c>
      <c r="W1221" s="58"/>
      <c r="X1221" s="84"/>
      <c r="Y1221" s="85"/>
      <c r="Z1221" s="86"/>
      <c r="AA1221" s="87"/>
    </row>
    <row r="1222" spans="1:27" ht="15.75" customHeight="1">
      <c r="A1222" s="63" t="s">
        <v>131</v>
      </c>
      <c r="B1222" s="64" t="s">
        <v>132</v>
      </c>
      <c r="C1222" s="65" t="s">
        <v>133</v>
      </c>
      <c r="D1222" s="66" t="s">
        <v>317</v>
      </c>
      <c r="E1222" s="67" t="s">
        <v>323</v>
      </c>
      <c r="F1222" s="68" t="s">
        <v>324</v>
      </c>
      <c r="G1222" s="69" t="s">
        <v>537</v>
      </c>
      <c r="H1222" s="70" t="s">
        <v>538</v>
      </c>
      <c r="I1222" s="67" t="s">
        <v>145</v>
      </c>
      <c r="J1222" s="286">
        <v>1999</v>
      </c>
      <c r="K1222" s="72" t="s">
        <v>155</v>
      </c>
      <c r="L1222" s="73">
        <v>1</v>
      </c>
      <c r="M1222" s="74" t="s">
        <v>140</v>
      </c>
      <c r="N1222" s="75"/>
      <c r="O1222" s="76"/>
      <c r="P1222" s="77" t="s">
        <v>148</v>
      </c>
      <c r="Q1222" s="78">
        <f>IF(P1222="U",R1222/1.2,R1222)</f>
        <v>70</v>
      </c>
      <c r="R1222" s="79">
        <v>70</v>
      </c>
      <c r="S1222" s="80"/>
      <c r="T1222" s="81"/>
      <c r="U1222" s="82">
        <f>T1222*Q1222</f>
        <v>0</v>
      </c>
      <c r="V1222" s="83">
        <f>T1222*R1222</f>
        <v>0</v>
      </c>
      <c r="W1222" s="58"/>
      <c r="X1222" s="84"/>
      <c r="Y1222" s="85"/>
      <c r="Z1222" s="86"/>
      <c r="AA1222" s="87"/>
    </row>
    <row r="1223" spans="1:27" ht="15.75" customHeight="1">
      <c r="A1223" s="63" t="s">
        <v>131</v>
      </c>
      <c r="B1223" s="64" t="s">
        <v>132</v>
      </c>
      <c r="C1223" s="65" t="s">
        <v>133</v>
      </c>
      <c r="D1223" s="66" t="s">
        <v>317</v>
      </c>
      <c r="E1223" s="67" t="s">
        <v>323</v>
      </c>
      <c r="F1223" s="68" t="s">
        <v>324</v>
      </c>
      <c r="G1223" s="69" t="s">
        <v>537</v>
      </c>
      <c r="H1223" s="70" t="s">
        <v>538</v>
      </c>
      <c r="I1223" s="67" t="s">
        <v>145</v>
      </c>
      <c r="J1223" s="286">
        <v>2012</v>
      </c>
      <c r="K1223" s="72" t="s">
        <v>155</v>
      </c>
      <c r="L1223" s="73">
        <v>12</v>
      </c>
      <c r="M1223" s="74" t="s">
        <v>140</v>
      </c>
      <c r="N1223" s="75"/>
      <c r="O1223" s="76"/>
      <c r="P1223" s="77" t="s">
        <v>148</v>
      </c>
      <c r="Q1223" s="78">
        <f>IF(P1223="U",R1223/1.2,R1223)</f>
        <v>45</v>
      </c>
      <c r="R1223" s="79">
        <v>45</v>
      </c>
      <c r="S1223" s="80"/>
      <c r="T1223" s="81"/>
      <c r="U1223" s="82">
        <f>T1223*Q1223</f>
        <v>0</v>
      </c>
      <c r="V1223" s="83">
        <f>T1223*R1223</f>
        <v>0</v>
      </c>
      <c r="W1223" s="58"/>
      <c r="X1223" s="84"/>
      <c r="Y1223" s="85"/>
      <c r="Z1223" s="86"/>
      <c r="AA1223" s="87"/>
    </row>
    <row r="1224" spans="1:27" ht="15.75" customHeight="1">
      <c r="A1224" s="63" t="s">
        <v>131</v>
      </c>
      <c r="B1224" s="64" t="s">
        <v>132</v>
      </c>
      <c r="C1224" s="65" t="s">
        <v>133</v>
      </c>
      <c r="D1224" s="66" t="s">
        <v>317</v>
      </c>
      <c r="E1224" s="67" t="s">
        <v>323</v>
      </c>
      <c r="F1224" s="68" t="s">
        <v>324</v>
      </c>
      <c r="G1224" s="69" t="s">
        <v>537</v>
      </c>
      <c r="H1224" s="70" t="s">
        <v>538</v>
      </c>
      <c r="I1224" s="67" t="s">
        <v>145</v>
      </c>
      <c r="J1224" s="286">
        <v>2013</v>
      </c>
      <c r="K1224" s="72" t="s">
        <v>155</v>
      </c>
      <c r="L1224" s="73">
        <v>12</v>
      </c>
      <c r="M1224" s="74" t="s">
        <v>140</v>
      </c>
      <c r="N1224" s="75"/>
      <c r="O1224" s="76"/>
      <c r="P1224" s="97" t="s">
        <v>148</v>
      </c>
      <c r="Q1224" s="78">
        <f>IF(P1224="U",R1224/1.2,R1224)</f>
        <v>45</v>
      </c>
      <c r="R1224" s="79">
        <v>45</v>
      </c>
      <c r="S1224" s="80"/>
      <c r="T1224" s="81"/>
      <c r="U1224" s="82">
        <f>T1224*Q1224</f>
        <v>0</v>
      </c>
      <c r="V1224" s="83">
        <f>T1224*R1224</f>
        <v>0</v>
      </c>
      <c r="W1224" s="58"/>
      <c r="X1224" s="84"/>
      <c r="Y1224" s="85"/>
      <c r="Z1224" s="86"/>
      <c r="AA1224" s="87"/>
    </row>
    <row r="1225" spans="1:27" ht="15.75" customHeight="1">
      <c r="A1225" s="63" t="s">
        <v>131</v>
      </c>
      <c r="B1225" s="64" t="s">
        <v>132</v>
      </c>
      <c r="C1225" s="65" t="s">
        <v>133</v>
      </c>
      <c r="D1225" s="66" t="s">
        <v>317</v>
      </c>
      <c r="E1225" s="67" t="s">
        <v>323</v>
      </c>
      <c r="F1225" s="68" t="s">
        <v>324</v>
      </c>
      <c r="G1225" s="69" t="s">
        <v>537</v>
      </c>
      <c r="H1225" s="70" t="s">
        <v>538</v>
      </c>
      <c r="I1225" s="67" t="s">
        <v>145</v>
      </c>
      <c r="J1225" s="286">
        <v>2017</v>
      </c>
      <c r="K1225" s="72" t="s">
        <v>155</v>
      </c>
      <c r="L1225" s="73">
        <v>3</v>
      </c>
      <c r="M1225" s="74" t="s">
        <v>140</v>
      </c>
      <c r="N1225" s="75"/>
      <c r="O1225" s="76"/>
      <c r="P1225" s="77" t="s">
        <v>148</v>
      </c>
      <c r="Q1225" s="78">
        <f>IF(P1225="U",R1225/1.2,R1225)</f>
        <v>40</v>
      </c>
      <c r="R1225" s="79">
        <v>40</v>
      </c>
      <c r="S1225" s="80"/>
      <c r="T1225" s="81"/>
      <c r="U1225" s="82">
        <f>T1225*Q1225</f>
        <v>0</v>
      </c>
      <c r="V1225" s="83">
        <f>T1225*R1225</f>
        <v>0</v>
      </c>
      <c r="W1225" s="58"/>
      <c r="X1225" s="84"/>
      <c r="Y1225" s="85"/>
      <c r="Z1225" s="86"/>
      <c r="AA1225" s="87"/>
    </row>
    <row r="1226" spans="1:27" ht="15.75" customHeight="1">
      <c r="A1226" s="63" t="s">
        <v>131</v>
      </c>
      <c r="B1226" s="64" t="s">
        <v>132</v>
      </c>
      <c r="C1226" s="65" t="s">
        <v>133</v>
      </c>
      <c r="D1226" s="66" t="s">
        <v>317</v>
      </c>
      <c r="E1226" s="67" t="s">
        <v>323</v>
      </c>
      <c r="F1226" s="68" t="s">
        <v>324</v>
      </c>
      <c r="G1226" s="69" t="s">
        <v>537</v>
      </c>
      <c r="H1226" s="70" t="s">
        <v>538</v>
      </c>
      <c r="I1226" s="67" t="s">
        <v>145</v>
      </c>
      <c r="J1226" s="286">
        <v>2019</v>
      </c>
      <c r="K1226" s="72" t="s">
        <v>155</v>
      </c>
      <c r="L1226" s="73">
        <v>5</v>
      </c>
      <c r="M1226" s="74" t="s">
        <v>140</v>
      </c>
      <c r="N1226" s="75"/>
      <c r="O1226" s="76"/>
      <c r="P1226" s="97" t="s">
        <v>148</v>
      </c>
      <c r="Q1226" s="78">
        <f>IF(P1226="U",R1226/1.2,R1226)</f>
        <v>45</v>
      </c>
      <c r="R1226" s="79">
        <v>45</v>
      </c>
      <c r="S1226" s="80"/>
      <c r="T1226" s="81"/>
      <c r="U1226" s="82">
        <f>T1226*Q1226</f>
        <v>0</v>
      </c>
      <c r="V1226" s="83">
        <f>T1226*R1226</f>
        <v>0</v>
      </c>
      <c r="W1226" s="58"/>
      <c r="X1226" s="84"/>
      <c r="Y1226" s="85"/>
      <c r="Z1226" s="86"/>
      <c r="AA1226" s="87"/>
    </row>
    <row r="1227" spans="1:27" ht="15.75" customHeight="1">
      <c r="A1227" s="63" t="s">
        <v>131</v>
      </c>
      <c r="B1227" s="64" t="s">
        <v>132</v>
      </c>
      <c r="C1227" s="65" t="s">
        <v>133</v>
      </c>
      <c r="D1227" s="66" t="s">
        <v>317</v>
      </c>
      <c r="E1227" s="67" t="s">
        <v>323</v>
      </c>
      <c r="F1227" s="68" t="s">
        <v>324</v>
      </c>
      <c r="G1227" s="69" t="s">
        <v>372</v>
      </c>
      <c r="H1227" s="70" t="s">
        <v>1569</v>
      </c>
      <c r="I1227" s="67" t="s">
        <v>355</v>
      </c>
      <c r="J1227" s="286">
        <v>2002</v>
      </c>
      <c r="K1227" s="72" t="s">
        <v>155</v>
      </c>
      <c r="L1227" s="73">
        <v>2</v>
      </c>
      <c r="M1227" s="74" t="s">
        <v>147</v>
      </c>
      <c r="N1227" s="75"/>
      <c r="O1227" s="76" t="s">
        <v>360</v>
      </c>
      <c r="P1227" s="77" t="s">
        <v>148</v>
      </c>
      <c r="Q1227" s="78">
        <f>IF(P1227="U",R1227/1.2,R1227)</f>
        <v>70</v>
      </c>
      <c r="R1227" s="79">
        <v>70</v>
      </c>
      <c r="S1227" s="80"/>
      <c r="T1227" s="81"/>
      <c r="U1227" s="82">
        <f>T1227*Q1227</f>
        <v>0</v>
      </c>
      <c r="V1227" s="83">
        <f>T1227*R1227</f>
        <v>0</v>
      </c>
      <c r="W1227" s="58"/>
      <c r="X1227" s="84"/>
      <c r="Y1227" s="85"/>
      <c r="Z1227" s="86"/>
      <c r="AA1227" s="87"/>
    </row>
    <row r="1228" spans="1:27" ht="15.75" customHeight="1">
      <c r="A1228" s="63" t="s">
        <v>131</v>
      </c>
      <c r="B1228" s="64" t="s">
        <v>132</v>
      </c>
      <c r="C1228" s="65" t="s">
        <v>133</v>
      </c>
      <c r="D1228" s="66" t="s">
        <v>317</v>
      </c>
      <c r="E1228" s="67" t="s">
        <v>323</v>
      </c>
      <c r="F1228" s="68" t="s">
        <v>324</v>
      </c>
      <c r="G1228" s="69" t="s">
        <v>372</v>
      </c>
      <c r="H1228" s="70" t="s">
        <v>1570</v>
      </c>
      <c r="I1228" s="67" t="s">
        <v>355</v>
      </c>
      <c r="J1228" s="286">
        <v>2006</v>
      </c>
      <c r="K1228" s="72" t="s">
        <v>155</v>
      </c>
      <c r="L1228" s="73">
        <v>1</v>
      </c>
      <c r="M1228" s="74" t="s">
        <v>140</v>
      </c>
      <c r="N1228" s="75"/>
      <c r="O1228" s="76"/>
      <c r="P1228" s="77" t="s">
        <v>148</v>
      </c>
      <c r="Q1228" s="78">
        <f>IF(P1228="U",R1228/1.2,R1228)</f>
        <v>65</v>
      </c>
      <c r="R1228" s="79">
        <v>65</v>
      </c>
      <c r="S1228" s="80"/>
      <c r="T1228" s="81"/>
      <c r="U1228" s="82">
        <f>T1228*Q1228</f>
        <v>0</v>
      </c>
      <c r="V1228" s="83">
        <f>T1228*R1228</f>
        <v>0</v>
      </c>
      <c r="W1228" s="58"/>
      <c r="X1228" s="84"/>
      <c r="Y1228" s="85"/>
      <c r="Z1228" s="86"/>
      <c r="AA1228" s="87"/>
    </row>
    <row r="1229" spans="1:27" ht="15.75" customHeight="1">
      <c r="A1229" s="63" t="s">
        <v>131</v>
      </c>
      <c r="B1229" s="64" t="s">
        <v>132</v>
      </c>
      <c r="C1229" s="65" t="s">
        <v>133</v>
      </c>
      <c r="D1229" s="66" t="s">
        <v>317</v>
      </c>
      <c r="E1229" s="67" t="s">
        <v>323</v>
      </c>
      <c r="F1229" s="68" t="s">
        <v>324</v>
      </c>
      <c r="G1229" s="69" t="s">
        <v>372</v>
      </c>
      <c r="H1229" s="70" t="s">
        <v>463</v>
      </c>
      <c r="I1229" s="67" t="s">
        <v>463</v>
      </c>
      <c r="J1229" s="286">
        <v>2009</v>
      </c>
      <c r="K1229" s="72" t="s">
        <v>155</v>
      </c>
      <c r="L1229" s="73">
        <v>2</v>
      </c>
      <c r="M1229" s="74" t="s">
        <v>140</v>
      </c>
      <c r="N1229" s="75"/>
      <c r="O1229" s="76"/>
      <c r="P1229" s="77" t="s">
        <v>148</v>
      </c>
      <c r="Q1229" s="78">
        <f>IF(P1229="U",R1229/1.2,R1229)</f>
        <v>75</v>
      </c>
      <c r="R1229" s="79">
        <v>75</v>
      </c>
      <c r="S1229" s="80"/>
      <c r="T1229" s="81"/>
      <c r="U1229" s="82">
        <f>T1229*Q1229</f>
        <v>0</v>
      </c>
      <c r="V1229" s="83">
        <f>T1229*R1229</f>
        <v>0</v>
      </c>
      <c r="W1229" s="58"/>
      <c r="X1229" s="84"/>
      <c r="Y1229" s="85"/>
      <c r="Z1229" s="86"/>
      <c r="AA1229" s="87"/>
    </row>
    <row r="1230" spans="1:27" ht="15.75" customHeight="1">
      <c r="A1230" s="63" t="s">
        <v>131</v>
      </c>
      <c r="B1230" s="64" t="s">
        <v>132</v>
      </c>
      <c r="C1230" s="65" t="s">
        <v>133</v>
      </c>
      <c r="D1230" s="66" t="s">
        <v>317</v>
      </c>
      <c r="E1230" s="67" t="s">
        <v>323</v>
      </c>
      <c r="F1230" s="68" t="s">
        <v>324</v>
      </c>
      <c r="G1230" s="69" t="s">
        <v>372</v>
      </c>
      <c r="H1230" s="70" t="s">
        <v>463</v>
      </c>
      <c r="I1230" s="67" t="s">
        <v>463</v>
      </c>
      <c r="J1230" s="286">
        <v>2017</v>
      </c>
      <c r="K1230" s="72" t="s">
        <v>155</v>
      </c>
      <c r="L1230" s="73">
        <v>1</v>
      </c>
      <c r="M1230" s="74" t="s">
        <v>140</v>
      </c>
      <c r="N1230" s="75"/>
      <c r="O1230" s="76"/>
      <c r="P1230" s="97" t="s">
        <v>141</v>
      </c>
      <c r="Q1230" s="78">
        <f>IF(P1230="U",R1230/1.2,R1230)</f>
        <v>54.166666666666671</v>
      </c>
      <c r="R1230" s="79">
        <v>65</v>
      </c>
      <c r="S1230" s="80"/>
      <c r="T1230" s="81"/>
      <c r="U1230" s="82">
        <f>T1230*Q1230</f>
        <v>0</v>
      </c>
      <c r="V1230" s="83">
        <f>T1230*R1230</f>
        <v>0</v>
      </c>
      <c r="W1230" s="58"/>
      <c r="X1230" s="84"/>
      <c r="Y1230" s="85"/>
      <c r="Z1230" s="86"/>
      <c r="AA1230" s="87"/>
    </row>
    <row r="1231" spans="1:27" ht="15.75" customHeight="1">
      <c r="A1231" s="63" t="s">
        <v>131</v>
      </c>
      <c r="B1231" s="64" t="s">
        <v>177</v>
      </c>
      <c r="C1231" s="65" t="s">
        <v>133</v>
      </c>
      <c r="D1231" s="66" t="s">
        <v>317</v>
      </c>
      <c r="E1231" s="67" t="s">
        <v>323</v>
      </c>
      <c r="F1231" s="68" t="s">
        <v>324</v>
      </c>
      <c r="G1231" s="69" t="s">
        <v>372</v>
      </c>
      <c r="H1231" s="70" t="s">
        <v>1412</v>
      </c>
      <c r="I1231" s="67" t="s">
        <v>263</v>
      </c>
      <c r="J1231" s="286">
        <v>2018</v>
      </c>
      <c r="K1231" s="72" t="s">
        <v>155</v>
      </c>
      <c r="L1231" s="73">
        <v>3</v>
      </c>
      <c r="M1231" s="74" t="s">
        <v>140</v>
      </c>
      <c r="N1231" s="75"/>
      <c r="O1231" s="76"/>
      <c r="P1231" s="77" t="s">
        <v>141</v>
      </c>
      <c r="Q1231" s="78">
        <f>IF(P1231="U",R1231/1.2,R1231)</f>
        <v>62.5</v>
      </c>
      <c r="R1231" s="79">
        <v>75</v>
      </c>
      <c r="S1231" s="80"/>
      <c r="T1231" s="81"/>
      <c r="U1231" s="82">
        <f>T1231*Q1231</f>
        <v>0</v>
      </c>
      <c r="V1231" s="83">
        <f>T1231*R1231</f>
        <v>0</v>
      </c>
      <c r="W1231" s="58"/>
      <c r="X1231" s="84"/>
      <c r="Y1231" s="85"/>
      <c r="Z1231" s="86"/>
      <c r="AA1231" s="87"/>
    </row>
    <row r="1232" spans="1:27" ht="15.75" customHeight="1">
      <c r="A1232" s="63" t="s">
        <v>131</v>
      </c>
      <c r="B1232" s="64" t="s">
        <v>177</v>
      </c>
      <c r="C1232" s="65" t="s">
        <v>133</v>
      </c>
      <c r="D1232" s="66" t="s">
        <v>317</v>
      </c>
      <c r="E1232" s="67" t="s">
        <v>323</v>
      </c>
      <c r="F1232" s="68" t="s">
        <v>324</v>
      </c>
      <c r="G1232" s="69" t="s">
        <v>372</v>
      </c>
      <c r="H1232" s="70" t="s">
        <v>1412</v>
      </c>
      <c r="I1232" s="67" t="s">
        <v>263</v>
      </c>
      <c r="J1232" s="286">
        <v>2019</v>
      </c>
      <c r="K1232" s="72" t="s">
        <v>155</v>
      </c>
      <c r="L1232" s="73">
        <v>7</v>
      </c>
      <c r="M1232" s="74" t="s">
        <v>140</v>
      </c>
      <c r="N1232" s="75"/>
      <c r="O1232" s="76"/>
      <c r="P1232" s="77" t="s">
        <v>141</v>
      </c>
      <c r="Q1232" s="78">
        <f>IF(P1232="U",R1232/1.2,R1232)</f>
        <v>58.333333333333336</v>
      </c>
      <c r="R1232" s="79">
        <v>70</v>
      </c>
      <c r="S1232" s="80"/>
      <c r="T1232" s="81"/>
      <c r="U1232" s="82">
        <f>T1232*Q1232</f>
        <v>0</v>
      </c>
      <c r="V1232" s="83">
        <f>T1232*R1232</f>
        <v>0</v>
      </c>
      <c r="W1232" s="58"/>
      <c r="X1232" s="84"/>
      <c r="Y1232" s="85"/>
      <c r="Z1232" s="86"/>
      <c r="AA1232" s="87"/>
    </row>
    <row r="1233" spans="1:27" ht="15.75" customHeight="1">
      <c r="A1233" s="63" t="s">
        <v>131</v>
      </c>
      <c r="B1233" s="64" t="s">
        <v>177</v>
      </c>
      <c r="C1233" s="65" t="s">
        <v>133</v>
      </c>
      <c r="D1233" s="66" t="s">
        <v>317</v>
      </c>
      <c r="E1233" s="67" t="s">
        <v>323</v>
      </c>
      <c r="F1233" s="68" t="s">
        <v>324</v>
      </c>
      <c r="G1233" s="69" t="s">
        <v>372</v>
      </c>
      <c r="H1233" s="70" t="s">
        <v>1412</v>
      </c>
      <c r="I1233" s="67" t="s">
        <v>263</v>
      </c>
      <c r="J1233" s="286">
        <v>2019</v>
      </c>
      <c r="K1233" s="72" t="s">
        <v>155</v>
      </c>
      <c r="L1233" s="73">
        <v>24</v>
      </c>
      <c r="M1233" s="74" t="s">
        <v>140</v>
      </c>
      <c r="N1233" s="75"/>
      <c r="O1233" s="76"/>
      <c r="P1233" s="77" t="s">
        <v>141</v>
      </c>
      <c r="Q1233" s="78">
        <f>IF(P1233="U",R1233/1.2,R1233)</f>
        <v>58.333333333333336</v>
      </c>
      <c r="R1233" s="79">
        <v>70</v>
      </c>
      <c r="S1233" s="80"/>
      <c r="T1233" s="81"/>
      <c r="U1233" s="82">
        <f>T1233*Q1233</f>
        <v>0</v>
      </c>
      <c r="V1233" s="83">
        <f>T1233*R1233</f>
        <v>0</v>
      </c>
      <c r="W1233" s="58"/>
      <c r="X1233" s="84"/>
      <c r="Y1233" s="85"/>
      <c r="Z1233" s="86"/>
      <c r="AA1233" s="87"/>
    </row>
    <row r="1234" spans="1:27" ht="15.75" customHeight="1">
      <c r="A1234" s="63" t="s">
        <v>131</v>
      </c>
      <c r="B1234" s="64" t="s">
        <v>177</v>
      </c>
      <c r="C1234" s="65" t="s">
        <v>133</v>
      </c>
      <c r="D1234" s="66" t="s">
        <v>317</v>
      </c>
      <c r="E1234" s="67" t="s">
        <v>323</v>
      </c>
      <c r="F1234" s="68" t="s">
        <v>324</v>
      </c>
      <c r="G1234" s="69" t="s">
        <v>372</v>
      </c>
      <c r="H1234" s="70" t="s">
        <v>1358</v>
      </c>
      <c r="I1234" s="67" t="s">
        <v>263</v>
      </c>
      <c r="J1234" s="286">
        <v>2016</v>
      </c>
      <c r="K1234" s="72" t="s">
        <v>155</v>
      </c>
      <c r="L1234" s="73">
        <v>1</v>
      </c>
      <c r="M1234" s="74" t="s">
        <v>140</v>
      </c>
      <c r="N1234" s="75"/>
      <c r="O1234" s="76"/>
      <c r="P1234" s="77" t="s">
        <v>141</v>
      </c>
      <c r="Q1234" s="78">
        <f>IF(P1234="U",R1234/1.2,R1234)</f>
        <v>50</v>
      </c>
      <c r="R1234" s="79">
        <v>60</v>
      </c>
      <c r="S1234" s="80"/>
      <c r="T1234" s="81"/>
      <c r="U1234" s="82">
        <f>T1234*Q1234</f>
        <v>0</v>
      </c>
      <c r="V1234" s="83">
        <f>T1234*R1234</f>
        <v>0</v>
      </c>
      <c r="W1234" s="58"/>
      <c r="X1234" s="84"/>
      <c r="Y1234" s="85"/>
      <c r="Z1234" s="86"/>
      <c r="AA1234" s="87"/>
    </row>
    <row r="1235" spans="1:27" ht="15.75" customHeight="1">
      <c r="A1235" s="63" t="s">
        <v>131</v>
      </c>
      <c r="B1235" s="64" t="s">
        <v>177</v>
      </c>
      <c r="C1235" s="65" t="s">
        <v>133</v>
      </c>
      <c r="D1235" s="66" t="s">
        <v>317</v>
      </c>
      <c r="E1235" s="67" t="s">
        <v>323</v>
      </c>
      <c r="F1235" s="68" t="s">
        <v>324</v>
      </c>
      <c r="G1235" s="69" t="s">
        <v>372</v>
      </c>
      <c r="H1235" s="70" t="s">
        <v>1358</v>
      </c>
      <c r="I1235" s="67" t="s">
        <v>263</v>
      </c>
      <c r="J1235" s="286">
        <v>2017</v>
      </c>
      <c r="K1235" s="72" t="s">
        <v>155</v>
      </c>
      <c r="L1235" s="73">
        <v>4</v>
      </c>
      <c r="M1235" s="74" t="s">
        <v>140</v>
      </c>
      <c r="N1235" s="75"/>
      <c r="O1235" s="76" t="s">
        <v>256</v>
      </c>
      <c r="P1235" s="77" t="s">
        <v>148</v>
      </c>
      <c r="Q1235" s="78">
        <f>IF(P1235="U",R1235/1.2,R1235)</f>
        <v>60</v>
      </c>
      <c r="R1235" s="79">
        <v>60</v>
      </c>
      <c r="S1235" s="80"/>
      <c r="T1235" s="81"/>
      <c r="U1235" s="82">
        <f>T1235*Q1235</f>
        <v>0</v>
      </c>
      <c r="V1235" s="83">
        <f>T1235*R1235</f>
        <v>0</v>
      </c>
      <c r="W1235" s="58"/>
      <c r="X1235" s="84"/>
      <c r="Y1235" s="85"/>
      <c r="Z1235" s="86"/>
      <c r="AA1235" s="87"/>
    </row>
    <row r="1236" spans="1:27" ht="15.75" customHeight="1">
      <c r="A1236" s="63" t="s">
        <v>131</v>
      </c>
      <c r="B1236" s="64" t="s">
        <v>177</v>
      </c>
      <c r="C1236" s="65" t="s">
        <v>133</v>
      </c>
      <c r="D1236" s="66" t="s">
        <v>317</v>
      </c>
      <c r="E1236" s="67" t="s">
        <v>323</v>
      </c>
      <c r="F1236" s="68" t="s">
        <v>324</v>
      </c>
      <c r="G1236" s="69" t="s">
        <v>372</v>
      </c>
      <c r="H1236" s="70" t="s">
        <v>1358</v>
      </c>
      <c r="I1236" s="67" t="s">
        <v>263</v>
      </c>
      <c r="J1236" s="286">
        <v>2018</v>
      </c>
      <c r="K1236" s="72" t="s">
        <v>155</v>
      </c>
      <c r="L1236" s="73">
        <v>24</v>
      </c>
      <c r="M1236" s="74" t="s">
        <v>140</v>
      </c>
      <c r="N1236" s="75"/>
      <c r="O1236" s="76"/>
      <c r="P1236" s="77" t="s">
        <v>141</v>
      </c>
      <c r="Q1236" s="78">
        <f>IF(P1236="U",R1236/1.2,R1236)</f>
        <v>54.166666666666671</v>
      </c>
      <c r="R1236" s="79">
        <v>65</v>
      </c>
      <c r="S1236" s="80"/>
      <c r="T1236" s="81"/>
      <c r="U1236" s="82">
        <f>T1236*Q1236</f>
        <v>0</v>
      </c>
      <c r="V1236" s="83">
        <f>T1236*R1236</f>
        <v>0</v>
      </c>
      <c r="W1236" s="58"/>
      <c r="X1236" s="84"/>
      <c r="Y1236" s="85"/>
      <c r="Z1236" s="86"/>
      <c r="AA1236" s="87"/>
    </row>
    <row r="1237" spans="1:27" ht="15.75" customHeight="1">
      <c r="A1237" s="63" t="s">
        <v>131</v>
      </c>
      <c r="B1237" s="64" t="s">
        <v>177</v>
      </c>
      <c r="C1237" s="65" t="s">
        <v>133</v>
      </c>
      <c r="D1237" s="66" t="s">
        <v>317</v>
      </c>
      <c r="E1237" s="67" t="s">
        <v>323</v>
      </c>
      <c r="F1237" s="68" t="s">
        <v>324</v>
      </c>
      <c r="G1237" s="69" t="s">
        <v>372</v>
      </c>
      <c r="H1237" s="70" t="s">
        <v>1358</v>
      </c>
      <c r="I1237" s="67" t="s">
        <v>263</v>
      </c>
      <c r="J1237" s="286">
        <v>2018</v>
      </c>
      <c r="K1237" s="72" t="s">
        <v>139</v>
      </c>
      <c r="L1237" s="73">
        <v>6</v>
      </c>
      <c r="M1237" s="74" t="s">
        <v>140</v>
      </c>
      <c r="N1237" s="75"/>
      <c r="O1237" s="76"/>
      <c r="P1237" s="77" t="s">
        <v>141</v>
      </c>
      <c r="Q1237" s="78">
        <f>IF(P1237="U",R1237/1.2,R1237)</f>
        <v>108.33333333333334</v>
      </c>
      <c r="R1237" s="79">
        <v>130</v>
      </c>
      <c r="S1237" s="80"/>
      <c r="T1237" s="81"/>
      <c r="U1237" s="82">
        <f>T1237*Q1237</f>
        <v>0</v>
      </c>
      <c r="V1237" s="83">
        <f>T1237*R1237</f>
        <v>0</v>
      </c>
      <c r="W1237" s="58"/>
      <c r="X1237" s="84"/>
      <c r="Y1237" s="85"/>
      <c r="Z1237" s="86"/>
      <c r="AA1237" s="87"/>
    </row>
    <row r="1238" spans="1:27" ht="15.75" customHeight="1">
      <c r="A1238" s="63" t="s">
        <v>131</v>
      </c>
      <c r="B1238" s="64" t="s">
        <v>177</v>
      </c>
      <c r="C1238" s="65" t="s">
        <v>133</v>
      </c>
      <c r="D1238" s="66" t="s">
        <v>317</v>
      </c>
      <c r="E1238" s="67" t="s">
        <v>323</v>
      </c>
      <c r="F1238" s="68" t="s">
        <v>324</v>
      </c>
      <c r="G1238" s="69" t="s">
        <v>372</v>
      </c>
      <c r="H1238" s="70" t="s">
        <v>1358</v>
      </c>
      <c r="I1238" s="67" t="s">
        <v>263</v>
      </c>
      <c r="J1238" s="286">
        <v>2019</v>
      </c>
      <c r="K1238" s="72" t="s">
        <v>155</v>
      </c>
      <c r="L1238" s="73">
        <v>24</v>
      </c>
      <c r="M1238" s="74" t="s">
        <v>140</v>
      </c>
      <c r="N1238" s="75"/>
      <c r="O1238" s="76"/>
      <c r="P1238" s="77" t="s">
        <v>141</v>
      </c>
      <c r="Q1238" s="78">
        <f>IF(P1238="U",R1238/1.2,R1238)</f>
        <v>54.166666666666671</v>
      </c>
      <c r="R1238" s="79">
        <v>65</v>
      </c>
      <c r="S1238" s="80"/>
      <c r="T1238" s="81"/>
      <c r="U1238" s="82">
        <f>T1238*Q1238</f>
        <v>0</v>
      </c>
      <c r="V1238" s="83">
        <f>T1238*R1238</f>
        <v>0</v>
      </c>
      <c r="W1238" s="58"/>
      <c r="X1238" s="84"/>
      <c r="Y1238" s="85"/>
      <c r="Z1238" s="86"/>
      <c r="AA1238" s="87"/>
    </row>
    <row r="1239" spans="1:27" ht="15.75" customHeight="1">
      <c r="A1239" s="63" t="s">
        <v>131</v>
      </c>
      <c r="B1239" s="64" t="s">
        <v>177</v>
      </c>
      <c r="C1239" s="65" t="s">
        <v>133</v>
      </c>
      <c r="D1239" s="66" t="s">
        <v>317</v>
      </c>
      <c r="E1239" s="67" t="s">
        <v>323</v>
      </c>
      <c r="F1239" s="68" t="s">
        <v>324</v>
      </c>
      <c r="G1239" s="69" t="s">
        <v>372</v>
      </c>
      <c r="H1239" s="70" t="s">
        <v>1357</v>
      </c>
      <c r="I1239" s="67" t="s">
        <v>263</v>
      </c>
      <c r="J1239" s="286">
        <v>2015</v>
      </c>
      <c r="K1239" s="72" t="s">
        <v>155</v>
      </c>
      <c r="L1239" s="73">
        <v>8</v>
      </c>
      <c r="M1239" s="74" t="s">
        <v>140</v>
      </c>
      <c r="N1239" s="75"/>
      <c r="O1239" s="76"/>
      <c r="P1239" s="77" t="s">
        <v>141</v>
      </c>
      <c r="Q1239" s="78">
        <f>IF(P1239="U",R1239/1.2,R1239)</f>
        <v>54.166666666666671</v>
      </c>
      <c r="R1239" s="79">
        <v>65</v>
      </c>
      <c r="S1239" s="80"/>
      <c r="T1239" s="81"/>
      <c r="U1239" s="82">
        <f>T1239*Q1239</f>
        <v>0</v>
      </c>
      <c r="V1239" s="83">
        <f>T1239*R1239</f>
        <v>0</v>
      </c>
      <c r="W1239" s="58"/>
      <c r="X1239" s="84"/>
      <c r="Y1239" s="85"/>
      <c r="Z1239" s="86"/>
      <c r="AA1239" s="87"/>
    </row>
    <row r="1240" spans="1:27" ht="15.75" customHeight="1">
      <c r="A1240" s="63" t="s">
        <v>131</v>
      </c>
      <c r="B1240" s="64" t="s">
        <v>132</v>
      </c>
      <c r="C1240" s="65" t="s">
        <v>133</v>
      </c>
      <c r="D1240" s="66" t="s">
        <v>317</v>
      </c>
      <c r="E1240" s="67" t="s">
        <v>323</v>
      </c>
      <c r="F1240" s="68" t="s">
        <v>324</v>
      </c>
      <c r="G1240" s="69" t="s">
        <v>372</v>
      </c>
      <c r="H1240" s="70" t="s">
        <v>373</v>
      </c>
      <c r="I1240" s="67" t="s">
        <v>145</v>
      </c>
      <c r="J1240" s="286">
        <v>2015</v>
      </c>
      <c r="K1240" s="72" t="s">
        <v>155</v>
      </c>
      <c r="L1240" s="73">
        <v>2</v>
      </c>
      <c r="M1240" s="74" t="s">
        <v>140</v>
      </c>
      <c r="N1240" s="75"/>
      <c r="O1240" s="76"/>
      <c r="P1240" s="97" t="s">
        <v>148</v>
      </c>
      <c r="Q1240" s="78">
        <f>IF(P1240="U",R1240/1.2,R1240)</f>
        <v>75</v>
      </c>
      <c r="R1240" s="79">
        <v>75</v>
      </c>
      <c r="S1240" s="80"/>
      <c r="T1240" s="81"/>
      <c r="U1240" s="82">
        <f>T1240*Q1240</f>
        <v>0</v>
      </c>
      <c r="V1240" s="83">
        <f>T1240*R1240</f>
        <v>0</v>
      </c>
      <c r="W1240" s="58"/>
      <c r="X1240" s="84"/>
      <c r="Y1240" s="85"/>
      <c r="Z1240" s="86"/>
      <c r="AA1240" s="87"/>
    </row>
    <row r="1241" spans="1:27" ht="15.75" customHeight="1">
      <c r="A1241" s="63" t="s">
        <v>131</v>
      </c>
      <c r="B1241" s="64" t="s">
        <v>132</v>
      </c>
      <c r="C1241" s="65" t="s">
        <v>133</v>
      </c>
      <c r="D1241" s="66" t="s">
        <v>317</v>
      </c>
      <c r="E1241" s="67" t="s">
        <v>323</v>
      </c>
      <c r="F1241" s="68" t="s">
        <v>324</v>
      </c>
      <c r="G1241" s="69" t="s">
        <v>372</v>
      </c>
      <c r="H1241" s="70" t="s">
        <v>373</v>
      </c>
      <c r="I1241" s="67" t="s">
        <v>145</v>
      </c>
      <c r="J1241" s="286">
        <v>2017</v>
      </c>
      <c r="K1241" s="72" t="s">
        <v>155</v>
      </c>
      <c r="L1241" s="73">
        <v>24</v>
      </c>
      <c r="M1241" s="74" t="s">
        <v>140</v>
      </c>
      <c r="N1241" s="75"/>
      <c r="O1241" s="76"/>
      <c r="P1241" s="77" t="s">
        <v>141</v>
      </c>
      <c r="Q1241" s="78">
        <f>IF(P1241="U",R1241/1.2,R1241)</f>
        <v>58.333333333333336</v>
      </c>
      <c r="R1241" s="79">
        <v>70</v>
      </c>
      <c r="S1241" s="80"/>
      <c r="T1241" s="81"/>
      <c r="U1241" s="82">
        <f>T1241*Q1241</f>
        <v>0</v>
      </c>
      <c r="V1241" s="83">
        <f>T1241*R1241</f>
        <v>0</v>
      </c>
      <c r="W1241" s="58"/>
      <c r="X1241" s="84"/>
      <c r="Y1241" s="85"/>
      <c r="Z1241" s="86"/>
      <c r="AA1241" s="87"/>
    </row>
    <row r="1242" spans="1:27" ht="15.75" customHeight="1">
      <c r="A1242" s="63" t="s">
        <v>131</v>
      </c>
      <c r="B1242" s="64" t="s">
        <v>132</v>
      </c>
      <c r="C1242" s="65" t="s">
        <v>133</v>
      </c>
      <c r="D1242" s="66" t="s">
        <v>317</v>
      </c>
      <c r="E1242" s="67" t="s">
        <v>323</v>
      </c>
      <c r="F1242" s="68" t="s">
        <v>324</v>
      </c>
      <c r="G1242" s="69" t="s">
        <v>372</v>
      </c>
      <c r="H1242" s="70" t="s">
        <v>373</v>
      </c>
      <c r="I1242" s="67" t="s">
        <v>145</v>
      </c>
      <c r="J1242" s="286">
        <v>2017</v>
      </c>
      <c r="K1242" s="72" t="s">
        <v>155</v>
      </c>
      <c r="L1242" s="73">
        <v>2</v>
      </c>
      <c r="M1242" s="74" t="s">
        <v>140</v>
      </c>
      <c r="N1242" s="75"/>
      <c r="O1242" s="76"/>
      <c r="P1242" s="77" t="s">
        <v>148</v>
      </c>
      <c r="Q1242" s="78">
        <f>IF(P1242="U",R1242/1.2,R1242)</f>
        <v>70</v>
      </c>
      <c r="R1242" s="79">
        <v>70</v>
      </c>
      <c r="S1242" s="80"/>
      <c r="T1242" s="81"/>
      <c r="U1242" s="82">
        <f>T1242*Q1242</f>
        <v>0</v>
      </c>
      <c r="V1242" s="83">
        <f>T1242*R1242</f>
        <v>0</v>
      </c>
      <c r="W1242" s="58"/>
      <c r="X1242" s="84"/>
      <c r="Y1242" s="85"/>
      <c r="Z1242" s="86"/>
      <c r="AA1242" s="87"/>
    </row>
    <row r="1243" spans="1:27" ht="15.75" customHeight="1">
      <c r="A1243" s="63" t="s">
        <v>131</v>
      </c>
      <c r="B1243" s="64" t="s">
        <v>132</v>
      </c>
      <c r="C1243" s="65" t="s">
        <v>133</v>
      </c>
      <c r="D1243" s="66" t="s">
        <v>317</v>
      </c>
      <c r="E1243" s="67" t="s">
        <v>323</v>
      </c>
      <c r="F1243" s="68" t="s">
        <v>324</v>
      </c>
      <c r="G1243" s="69" t="s">
        <v>372</v>
      </c>
      <c r="H1243" s="70" t="s">
        <v>373</v>
      </c>
      <c r="I1243" s="67" t="s">
        <v>145</v>
      </c>
      <c r="J1243" s="286">
        <v>2017</v>
      </c>
      <c r="K1243" s="72" t="s">
        <v>139</v>
      </c>
      <c r="L1243" s="73">
        <v>2</v>
      </c>
      <c r="M1243" s="74" t="s">
        <v>140</v>
      </c>
      <c r="N1243" s="75"/>
      <c r="O1243" s="76"/>
      <c r="P1243" s="77" t="s">
        <v>141</v>
      </c>
      <c r="Q1243" s="78">
        <f>IF(P1243="U",R1243/1.2,R1243)</f>
        <v>125</v>
      </c>
      <c r="R1243" s="79">
        <v>150</v>
      </c>
      <c r="S1243" s="80"/>
      <c r="T1243" s="81"/>
      <c r="U1243" s="82">
        <f>T1243*Q1243</f>
        <v>0</v>
      </c>
      <c r="V1243" s="83">
        <f>T1243*R1243</f>
        <v>0</v>
      </c>
      <c r="W1243" s="58"/>
      <c r="X1243" s="84"/>
      <c r="Y1243" s="85"/>
      <c r="Z1243" s="86"/>
      <c r="AA1243" s="87"/>
    </row>
    <row r="1244" spans="1:27" ht="15.75" customHeight="1">
      <c r="A1244" s="63" t="s">
        <v>131</v>
      </c>
      <c r="B1244" s="64" t="s">
        <v>132</v>
      </c>
      <c r="C1244" s="65" t="s">
        <v>133</v>
      </c>
      <c r="D1244" s="66" t="s">
        <v>317</v>
      </c>
      <c r="E1244" s="67" t="s">
        <v>323</v>
      </c>
      <c r="F1244" s="68" t="s">
        <v>324</v>
      </c>
      <c r="G1244" s="69" t="s">
        <v>372</v>
      </c>
      <c r="H1244" s="70" t="s">
        <v>373</v>
      </c>
      <c r="I1244" s="67" t="s">
        <v>145</v>
      </c>
      <c r="J1244" s="286">
        <v>2017</v>
      </c>
      <c r="K1244" s="72" t="s">
        <v>226</v>
      </c>
      <c r="L1244" s="73">
        <v>1</v>
      </c>
      <c r="M1244" s="74" t="s">
        <v>140</v>
      </c>
      <c r="N1244" s="75"/>
      <c r="O1244" s="76"/>
      <c r="P1244" s="77" t="s">
        <v>141</v>
      </c>
      <c r="Q1244" s="78">
        <f>IF(P1244="U",R1244/1.2,R1244)</f>
        <v>500</v>
      </c>
      <c r="R1244" s="79">
        <v>600</v>
      </c>
      <c r="S1244" s="80"/>
      <c r="T1244" s="81"/>
      <c r="U1244" s="82">
        <f>T1244*Q1244</f>
        <v>0</v>
      </c>
      <c r="V1244" s="83">
        <f>T1244*R1244</f>
        <v>0</v>
      </c>
      <c r="W1244" s="58"/>
      <c r="X1244" s="84"/>
      <c r="Y1244" s="85"/>
      <c r="Z1244" s="86"/>
      <c r="AA1244" s="87"/>
    </row>
    <row r="1245" spans="1:27" ht="15.75" customHeight="1">
      <c r="A1245" s="63" t="s">
        <v>131</v>
      </c>
      <c r="B1245" s="64" t="s">
        <v>132</v>
      </c>
      <c r="C1245" s="65" t="s">
        <v>133</v>
      </c>
      <c r="D1245" s="66" t="s">
        <v>317</v>
      </c>
      <c r="E1245" s="67" t="s">
        <v>323</v>
      </c>
      <c r="F1245" s="68" t="s">
        <v>324</v>
      </c>
      <c r="G1245" s="69" t="s">
        <v>372</v>
      </c>
      <c r="H1245" s="70" t="s">
        <v>373</v>
      </c>
      <c r="I1245" s="67" t="s">
        <v>145</v>
      </c>
      <c r="J1245" s="286">
        <v>2018</v>
      </c>
      <c r="K1245" s="72" t="s">
        <v>155</v>
      </c>
      <c r="L1245" s="73">
        <v>1</v>
      </c>
      <c r="M1245" s="74" t="s">
        <v>140</v>
      </c>
      <c r="N1245" s="75"/>
      <c r="O1245" s="76"/>
      <c r="P1245" s="97" t="s">
        <v>141</v>
      </c>
      <c r="Q1245" s="78">
        <f>IF(P1245="U",R1245/1.2,R1245)</f>
        <v>58.333333333333336</v>
      </c>
      <c r="R1245" s="79">
        <v>70</v>
      </c>
      <c r="S1245" s="80"/>
      <c r="T1245" s="81"/>
      <c r="U1245" s="82">
        <f>T1245*Q1245</f>
        <v>0</v>
      </c>
      <c r="V1245" s="83">
        <f>T1245*R1245</f>
        <v>0</v>
      </c>
      <c r="W1245" s="58"/>
      <c r="X1245" s="84"/>
      <c r="Y1245" s="85"/>
      <c r="Z1245" s="86"/>
      <c r="AA1245" s="87"/>
    </row>
    <row r="1246" spans="1:27" ht="15.75" customHeight="1">
      <c r="A1246" s="63" t="s">
        <v>131</v>
      </c>
      <c r="B1246" s="64" t="s">
        <v>132</v>
      </c>
      <c r="C1246" s="65" t="s">
        <v>133</v>
      </c>
      <c r="D1246" s="66" t="s">
        <v>317</v>
      </c>
      <c r="E1246" s="67" t="s">
        <v>323</v>
      </c>
      <c r="F1246" s="68" t="s">
        <v>324</v>
      </c>
      <c r="G1246" s="69" t="s">
        <v>372</v>
      </c>
      <c r="H1246" s="70" t="s">
        <v>373</v>
      </c>
      <c r="I1246" s="67" t="s">
        <v>145</v>
      </c>
      <c r="J1246" s="286">
        <v>2018</v>
      </c>
      <c r="K1246" s="72" t="s">
        <v>155</v>
      </c>
      <c r="L1246" s="73">
        <v>24</v>
      </c>
      <c r="M1246" s="74" t="s">
        <v>140</v>
      </c>
      <c r="N1246" s="75"/>
      <c r="O1246" s="76"/>
      <c r="P1246" s="97" t="s">
        <v>141</v>
      </c>
      <c r="Q1246" s="78">
        <f>IF(P1246="U",R1246/1.2,R1246)</f>
        <v>58.333333333333336</v>
      </c>
      <c r="R1246" s="79">
        <v>70</v>
      </c>
      <c r="S1246" s="80"/>
      <c r="T1246" s="81"/>
      <c r="U1246" s="82">
        <f>T1246*Q1246</f>
        <v>0</v>
      </c>
      <c r="V1246" s="83">
        <f>T1246*R1246</f>
        <v>0</v>
      </c>
      <c r="W1246" s="58"/>
      <c r="X1246" s="84"/>
      <c r="Y1246" s="85"/>
      <c r="Z1246" s="86"/>
      <c r="AA1246" s="87"/>
    </row>
    <row r="1247" spans="1:27" ht="15.75" customHeight="1">
      <c r="A1247" s="63" t="s">
        <v>131</v>
      </c>
      <c r="B1247" s="64" t="s">
        <v>132</v>
      </c>
      <c r="C1247" s="65" t="s">
        <v>133</v>
      </c>
      <c r="D1247" s="66" t="s">
        <v>317</v>
      </c>
      <c r="E1247" s="67" t="s">
        <v>323</v>
      </c>
      <c r="F1247" s="68" t="s">
        <v>324</v>
      </c>
      <c r="G1247" s="69" t="s">
        <v>372</v>
      </c>
      <c r="H1247" s="70" t="s">
        <v>373</v>
      </c>
      <c r="I1247" s="67" t="s">
        <v>145</v>
      </c>
      <c r="J1247" s="286">
        <v>2018</v>
      </c>
      <c r="K1247" s="72" t="s">
        <v>139</v>
      </c>
      <c r="L1247" s="73">
        <v>24</v>
      </c>
      <c r="M1247" s="74" t="s">
        <v>140</v>
      </c>
      <c r="N1247" s="75"/>
      <c r="O1247" s="76"/>
      <c r="P1247" s="77" t="s">
        <v>141</v>
      </c>
      <c r="Q1247" s="78">
        <f>IF(P1247="U",R1247/1.2,R1247)</f>
        <v>104.16666666666667</v>
      </c>
      <c r="R1247" s="79">
        <v>125</v>
      </c>
      <c r="S1247" s="80"/>
      <c r="T1247" s="81"/>
      <c r="U1247" s="82">
        <f>T1247*Q1247</f>
        <v>0</v>
      </c>
      <c r="V1247" s="83">
        <f>T1247*R1247</f>
        <v>0</v>
      </c>
      <c r="W1247" s="58"/>
      <c r="X1247" s="84"/>
      <c r="Y1247" s="85"/>
      <c r="Z1247" s="86"/>
      <c r="AA1247" s="87"/>
    </row>
    <row r="1248" spans="1:27" ht="15.75" customHeight="1">
      <c r="A1248" s="63" t="s">
        <v>131</v>
      </c>
      <c r="B1248" s="64" t="s">
        <v>132</v>
      </c>
      <c r="C1248" s="65" t="s">
        <v>133</v>
      </c>
      <c r="D1248" s="66" t="s">
        <v>317</v>
      </c>
      <c r="E1248" s="67" t="s">
        <v>323</v>
      </c>
      <c r="F1248" s="68" t="s">
        <v>324</v>
      </c>
      <c r="G1248" s="69" t="s">
        <v>1554</v>
      </c>
      <c r="H1248" s="70" t="s">
        <v>1585</v>
      </c>
      <c r="I1248" s="67" t="s">
        <v>355</v>
      </c>
      <c r="J1248" s="286">
        <v>2012</v>
      </c>
      <c r="K1248" s="72" t="s">
        <v>155</v>
      </c>
      <c r="L1248" s="73">
        <v>8</v>
      </c>
      <c r="M1248" s="74" t="s">
        <v>140</v>
      </c>
      <c r="N1248" s="75"/>
      <c r="O1248" s="76"/>
      <c r="P1248" s="77" t="s">
        <v>148</v>
      </c>
      <c r="Q1248" s="78">
        <f>IF(P1248="U",R1248/1.2,R1248)</f>
        <v>30</v>
      </c>
      <c r="R1248" s="79">
        <v>30</v>
      </c>
      <c r="S1248" s="80"/>
      <c r="T1248" s="81"/>
      <c r="U1248" s="82">
        <f>T1248*Q1248</f>
        <v>0</v>
      </c>
      <c r="V1248" s="83">
        <f>T1248*R1248</f>
        <v>0</v>
      </c>
      <c r="W1248" s="58"/>
      <c r="X1248" s="84"/>
      <c r="Y1248" s="85"/>
      <c r="Z1248" s="86"/>
      <c r="AA1248" s="87"/>
    </row>
    <row r="1249" spans="1:27" ht="15.75" customHeight="1">
      <c r="A1249" s="63" t="s">
        <v>131</v>
      </c>
      <c r="B1249" s="64" t="s">
        <v>132</v>
      </c>
      <c r="C1249" s="65" t="s">
        <v>133</v>
      </c>
      <c r="D1249" s="66" t="s">
        <v>317</v>
      </c>
      <c r="E1249" s="67" t="s">
        <v>323</v>
      </c>
      <c r="F1249" s="68" t="s">
        <v>324</v>
      </c>
      <c r="G1249" s="69" t="s">
        <v>1554</v>
      </c>
      <c r="H1249" s="70" t="s">
        <v>463</v>
      </c>
      <c r="I1249" s="67" t="s">
        <v>463</v>
      </c>
      <c r="J1249" s="286">
        <v>2001</v>
      </c>
      <c r="K1249" s="72" t="s">
        <v>155</v>
      </c>
      <c r="L1249" s="73">
        <v>1</v>
      </c>
      <c r="M1249" s="74" t="s">
        <v>140</v>
      </c>
      <c r="N1249" s="75"/>
      <c r="O1249" s="76"/>
      <c r="P1249" s="77" t="s">
        <v>148</v>
      </c>
      <c r="Q1249" s="78">
        <f>IF(P1249="U",R1249/1.2,R1249)</f>
        <v>45</v>
      </c>
      <c r="R1249" s="79">
        <v>45</v>
      </c>
      <c r="S1249" s="80"/>
      <c r="T1249" s="81"/>
      <c r="U1249" s="82">
        <f>T1249*Q1249</f>
        <v>0</v>
      </c>
      <c r="V1249" s="83">
        <f>T1249*R1249</f>
        <v>0</v>
      </c>
      <c r="W1249" s="58"/>
      <c r="X1249" s="84"/>
      <c r="Y1249" s="85"/>
      <c r="Z1249" s="86"/>
      <c r="AA1249" s="87"/>
    </row>
    <row r="1250" spans="1:27" ht="15.75" customHeight="1">
      <c r="A1250" s="63" t="s">
        <v>131</v>
      </c>
      <c r="B1250" s="64" t="s">
        <v>132</v>
      </c>
      <c r="C1250" s="65" t="s">
        <v>133</v>
      </c>
      <c r="D1250" s="66" t="s">
        <v>317</v>
      </c>
      <c r="E1250" s="67" t="s">
        <v>323</v>
      </c>
      <c r="F1250" s="68" t="s">
        <v>324</v>
      </c>
      <c r="G1250" s="69" t="s">
        <v>1554</v>
      </c>
      <c r="H1250" s="70" t="s">
        <v>463</v>
      </c>
      <c r="I1250" s="67" t="s">
        <v>463</v>
      </c>
      <c r="J1250" s="286">
        <v>2015</v>
      </c>
      <c r="K1250" s="72" t="s">
        <v>155</v>
      </c>
      <c r="L1250" s="73">
        <v>1</v>
      </c>
      <c r="M1250" s="74" t="s">
        <v>140</v>
      </c>
      <c r="N1250" s="75"/>
      <c r="O1250" s="76"/>
      <c r="P1250" s="77" t="s">
        <v>148</v>
      </c>
      <c r="Q1250" s="78">
        <f>IF(P1250="U",R1250/1.2,R1250)</f>
        <v>35</v>
      </c>
      <c r="R1250" s="79">
        <v>35</v>
      </c>
      <c r="S1250" s="80"/>
      <c r="T1250" s="81"/>
      <c r="U1250" s="82">
        <f>T1250*Q1250</f>
        <v>0</v>
      </c>
      <c r="V1250" s="83">
        <f>T1250*R1250</f>
        <v>0</v>
      </c>
      <c r="W1250" s="58"/>
      <c r="X1250" s="84"/>
      <c r="Y1250" s="85"/>
      <c r="Z1250" s="86"/>
      <c r="AA1250" s="87"/>
    </row>
    <row r="1251" spans="1:27" ht="15.75" customHeight="1">
      <c r="A1251" s="63" t="s">
        <v>131</v>
      </c>
      <c r="B1251" s="64" t="s">
        <v>132</v>
      </c>
      <c r="C1251" s="65" t="s">
        <v>133</v>
      </c>
      <c r="D1251" s="66" t="s">
        <v>317</v>
      </c>
      <c r="E1251" s="67" t="s">
        <v>323</v>
      </c>
      <c r="F1251" s="68" t="s">
        <v>324</v>
      </c>
      <c r="G1251" s="69" t="s">
        <v>1554</v>
      </c>
      <c r="H1251" s="70" t="s">
        <v>542</v>
      </c>
      <c r="I1251" s="67" t="s">
        <v>145</v>
      </c>
      <c r="J1251" s="286">
        <v>2006</v>
      </c>
      <c r="K1251" s="72" t="s">
        <v>155</v>
      </c>
      <c r="L1251" s="73">
        <v>2</v>
      </c>
      <c r="M1251" s="74" t="s">
        <v>140</v>
      </c>
      <c r="N1251" s="75"/>
      <c r="O1251" s="76"/>
      <c r="P1251" s="77" t="s">
        <v>148</v>
      </c>
      <c r="Q1251" s="78">
        <f>IF(P1251="U",R1251/1.2,R1251)</f>
        <v>40</v>
      </c>
      <c r="R1251" s="79">
        <v>40</v>
      </c>
      <c r="S1251" s="80"/>
      <c r="T1251" s="81"/>
      <c r="U1251" s="82">
        <f>T1251*Q1251</f>
        <v>0</v>
      </c>
      <c r="V1251" s="83">
        <f>T1251*R1251</f>
        <v>0</v>
      </c>
      <c r="W1251" s="58"/>
      <c r="X1251" s="84"/>
      <c r="Y1251" s="85"/>
      <c r="Z1251" s="86"/>
      <c r="AA1251" s="87"/>
    </row>
    <row r="1252" spans="1:27" ht="15.75" customHeight="1">
      <c r="A1252" s="63" t="s">
        <v>131</v>
      </c>
      <c r="B1252" s="64" t="s">
        <v>132</v>
      </c>
      <c r="C1252" s="65" t="s">
        <v>133</v>
      </c>
      <c r="D1252" s="66" t="s">
        <v>317</v>
      </c>
      <c r="E1252" s="67" t="s">
        <v>323</v>
      </c>
      <c r="F1252" s="68" t="s">
        <v>324</v>
      </c>
      <c r="G1252" s="69" t="s">
        <v>1554</v>
      </c>
      <c r="H1252" s="70" t="s">
        <v>542</v>
      </c>
      <c r="I1252" s="67" t="s">
        <v>145</v>
      </c>
      <c r="J1252" s="286">
        <v>2017</v>
      </c>
      <c r="K1252" s="72" t="s">
        <v>155</v>
      </c>
      <c r="L1252" s="73">
        <v>2</v>
      </c>
      <c r="M1252" s="74" t="s">
        <v>140</v>
      </c>
      <c r="N1252" s="75"/>
      <c r="O1252" s="76"/>
      <c r="P1252" s="77" t="s">
        <v>148</v>
      </c>
      <c r="Q1252" s="78">
        <f>IF(P1252="U",R1252/1.2,R1252)</f>
        <v>25</v>
      </c>
      <c r="R1252" s="79">
        <v>25</v>
      </c>
      <c r="S1252" s="80"/>
      <c r="T1252" s="81"/>
      <c r="U1252" s="82">
        <f>T1252*Q1252</f>
        <v>0</v>
      </c>
      <c r="V1252" s="83">
        <f>T1252*R1252</f>
        <v>0</v>
      </c>
      <c r="W1252" s="58"/>
      <c r="X1252" s="84"/>
      <c r="Y1252" s="85"/>
      <c r="Z1252" s="86"/>
      <c r="AA1252" s="87"/>
    </row>
    <row r="1253" spans="1:27" ht="15.75" customHeight="1">
      <c r="A1253" s="63" t="s">
        <v>131</v>
      </c>
      <c r="B1253" s="64" t="s">
        <v>132</v>
      </c>
      <c r="C1253" s="65" t="s">
        <v>133</v>
      </c>
      <c r="D1253" s="66" t="s">
        <v>317</v>
      </c>
      <c r="E1253" s="67" t="s">
        <v>323</v>
      </c>
      <c r="F1253" s="68" t="s">
        <v>324</v>
      </c>
      <c r="G1253" s="69" t="s">
        <v>1554</v>
      </c>
      <c r="H1253" s="70" t="s">
        <v>1555</v>
      </c>
      <c r="I1253" s="67" t="s">
        <v>145</v>
      </c>
      <c r="J1253" s="286">
        <v>2000</v>
      </c>
      <c r="K1253" s="72" t="s">
        <v>155</v>
      </c>
      <c r="L1253" s="73">
        <v>2</v>
      </c>
      <c r="M1253" s="74" t="s">
        <v>140</v>
      </c>
      <c r="N1253" s="75"/>
      <c r="O1253" s="76"/>
      <c r="P1253" s="77" t="s">
        <v>148</v>
      </c>
      <c r="Q1253" s="78">
        <f>IF(P1253="U",R1253/1.2,R1253)</f>
        <v>45</v>
      </c>
      <c r="R1253" s="79">
        <v>45</v>
      </c>
      <c r="S1253" s="80"/>
      <c r="T1253" s="81"/>
      <c r="U1253" s="82">
        <f>T1253*Q1253</f>
        <v>0</v>
      </c>
      <c r="V1253" s="83">
        <f>T1253*R1253</f>
        <v>0</v>
      </c>
      <c r="W1253" s="58"/>
      <c r="X1253" s="84"/>
      <c r="Y1253" s="85"/>
      <c r="Z1253" s="86"/>
      <c r="AA1253" s="87"/>
    </row>
    <row r="1254" spans="1:27" ht="15.75" customHeight="1">
      <c r="A1254" s="63" t="s">
        <v>131</v>
      </c>
      <c r="B1254" s="64" t="s">
        <v>132</v>
      </c>
      <c r="C1254" s="65" t="s">
        <v>133</v>
      </c>
      <c r="D1254" s="66" t="s">
        <v>317</v>
      </c>
      <c r="E1254" s="67" t="s">
        <v>323</v>
      </c>
      <c r="F1254" s="68" t="s">
        <v>324</v>
      </c>
      <c r="G1254" s="69" t="s">
        <v>1554</v>
      </c>
      <c r="H1254" s="70" t="s">
        <v>1555</v>
      </c>
      <c r="I1254" s="67" t="s">
        <v>145</v>
      </c>
      <c r="J1254" s="286">
        <v>2006</v>
      </c>
      <c r="K1254" s="72" t="s">
        <v>155</v>
      </c>
      <c r="L1254" s="73">
        <v>2</v>
      </c>
      <c r="M1254" s="74" t="s">
        <v>140</v>
      </c>
      <c r="N1254" s="75"/>
      <c r="O1254" s="76"/>
      <c r="P1254" s="77" t="s">
        <v>148</v>
      </c>
      <c r="Q1254" s="78">
        <f>IF(P1254="U",R1254/1.2,R1254)</f>
        <v>45</v>
      </c>
      <c r="R1254" s="79">
        <v>45</v>
      </c>
      <c r="S1254" s="80"/>
      <c r="T1254" s="81"/>
      <c r="U1254" s="82">
        <f>T1254*Q1254</f>
        <v>0</v>
      </c>
      <c r="V1254" s="83">
        <f>T1254*R1254</f>
        <v>0</v>
      </c>
      <c r="W1254" s="58"/>
      <c r="X1254" s="84"/>
      <c r="Y1254" s="85"/>
      <c r="Z1254" s="86"/>
      <c r="AA1254" s="87"/>
    </row>
    <row r="1255" spans="1:27" ht="15.75" customHeight="1">
      <c r="A1255" s="63" t="s">
        <v>131</v>
      </c>
      <c r="B1255" s="64" t="s">
        <v>132</v>
      </c>
      <c r="C1255" s="65" t="s">
        <v>133</v>
      </c>
      <c r="D1255" s="66" t="s">
        <v>317</v>
      </c>
      <c r="E1255" s="67" t="s">
        <v>323</v>
      </c>
      <c r="F1255" s="68" t="s">
        <v>324</v>
      </c>
      <c r="G1255" s="69" t="s">
        <v>1554</v>
      </c>
      <c r="H1255" s="70" t="s">
        <v>1555</v>
      </c>
      <c r="I1255" s="67" t="s">
        <v>145</v>
      </c>
      <c r="J1255" s="286">
        <v>2007</v>
      </c>
      <c r="K1255" s="72" t="s">
        <v>155</v>
      </c>
      <c r="L1255" s="73">
        <v>2</v>
      </c>
      <c r="M1255" s="74" t="s">
        <v>140</v>
      </c>
      <c r="N1255" s="75"/>
      <c r="O1255" s="76"/>
      <c r="P1255" s="77" t="s">
        <v>148</v>
      </c>
      <c r="Q1255" s="78">
        <f>IF(P1255="U",R1255/1.2,R1255)</f>
        <v>50</v>
      </c>
      <c r="R1255" s="79">
        <v>50</v>
      </c>
      <c r="S1255" s="80"/>
      <c r="T1255" s="81"/>
      <c r="U1255" s="82">
        <f>T1255*Q1255</f>
        <v>0</v>
      </c>
      <c r="V1255" s="83">
        <f>T1255*R1255</f>
        <v>0</v>
      </c>
      <c r="W1255" s="58"/>
      <c r="X1255" s="84"/>
      <c r="Y1255" s="85"/>
      <c r="Z1255" s="86"/>
      <c r="AA1255" s="87"/>
    </row>
    <row r="1256" spans="1:27" ht="15.75" customHeight="1">
      <c r="A1256" s="63" t="s">
        <v>131</v>
      </c>
      <c r="B1256" s="64" t="s">
        <v>132</v>
      </c>
      <c r="C1256" s="65" t="s">
        <v>133</v>
      </c>
      <c r="D1256" s="66" t="s">
        <v>317</v>
      </c>
      <c r="E1256" s="67" t="s">
        <v>323</v>
      </c>
      <c r="F1256" s="68" t="s">
        <v>324</v>
      </c>
      <c r="G1256" s="69" t="s">
        <v>1554</v>
      </c>
      <c r="H1256" s="70" t="s">
        <v>1555</v>
      </c>
      <c r="I1256" s="67" t="s">
        <v>145</v>
      </c>
      <c r="J1256" s="286">
        <v>2011</v>
      </c>
      <c r="K1256" s="72" t="s">
        <v>155</v>
      </c>
      <c r="L1256" s="73">
        <v>3</v>
      </c>
      <c r="M1256" s="74" t="s">
        <v>140</v>
      </c>
      <c r="N1256" s="75"/>
      <c r="O1256" s="76"/>
      <c r="P1256" s="77" t="s">
        <v>148</v>
      </c>
      <c r="Q1256" s="78">
        <f>IF(P1256="U",R1256/1.2,R1256)</f>
        <v>40</v>
      </c>
      <c r="R1256" s="79">
        <v>40</v>
      </c>
      <c r="S1256" s="80"/>
      <c r="T1256" s="81"/>
      <c r="U1256" s="82">
        <f>T1256*Q1256</f>
        <v>0</v>
      </c>
      <c r="V1256" s="83">
        <f>T1256*R1256</f>
        <v>0</v>
      </c>
      <c r="W1256" s="58"/>
      <c r="X1256" s="84"/>
      <c r="Y1256" s="85"/>
      <c r="Z1256" s="86"/>
      <c r="AA1256" s="87"/>
    </row>
    <row r="1257" spans="1:27" ht="15.75" customHeight="1">
      <c r="A1257" s="63" t="s">
        <v>131</v>
      </c>
      <c r="B1257" s="64" t="s">
        <v>132</v>
      </c>
      <c r="C1257" s="65" t="s">
        <v>133</v>
      </c>
      <c r="D1257" s="66" t="s">
        <v>317</v>
      </c>
      <c r="E1257" s="67" t="s">
        <v>323</v>
      </c>
      <c r="F1257" s="68" t="s">
        <v>324</v>
      </c>
      <c r="G1257" s="69" t="s">
        <v>1554</v>
      </c>
      <c r="H1257" s="70" t="s">
        <v>1555</v>
      </c>
      <c r="I1257" s="67" t="s">
        <v>145</v>
      </c>
      <c r="J1257" s="286">
        <v>2012</v>
      </c>
      <c r="K1257" s="72" t="s">
        <v>155</v>
      </c>
      <c r="L1257" s="73">
        <v>6</v>
      </c>
      <c r="M1257" s="74" t="s">
        <v>140</v>
      </c>
      <c r="N1257" s="75"/>
      <c r="O1257" s="76"/>
      <c r="P1257" s="77" t="s">
        <v>148</v>
      </c>
      <c r="Q1257" s="78">
        <f>IF(P1257="U",R1257/1.2,R1257)</f>
        <v>40</v>
      </c>
      <c r="R1257" s="79">
        <v>40</v>
      </c>
      <c r="S1257" s="80"/>
      <c r="T1257" s="81"/>
      <c r="U1257" s="82">
        <f>T1257*Q1257</f>
        <v>0</v>
      </c>
      <c r="V1257" s="83">
        <f>T1257*R1257</f>
        <v>0</v>
      </c>
      <c r="W1257" s="58"/>
      <c r="X1257" s="84"/>
      <c r="Y1257" s="85"/>
      <c r="Z1257" s="86"/>
      <c r="AA1257" s="87"/>
    </row>
    <row r="1258" spans="1:27" ht="15.75" customHeight="1">
      <c r="A1258" s="63" t="s">
        <v>131</v>
      </c>
      <c r="B1258" s="64" t="s">
        <v>132</v>
      </c>
      <c r="C1258" s="65" t="s">
        <v>133</v>
      </c>
      <c r="D1258" s="66" t="s">
        <v>317</v>
      </c>
      <c r="E1258" s="67" t="s">
        <v>323</v>
      </c>
      <c r="F1258" s="68" t="s">
        <v>324</v>
      </c>
      <c r="G1258" s="69" t="s">
        <v>1554</v>
      </c>
      <c r="H1258" s="70" t="s">
        <v>1555</v>
      </c>
      <c r="I1258" s="67" t="s">
        <v>145</v>
      </c>
      <c r="J1258" s="286">
        <v>2015</v>
      </c>
      <c r="K1258" s="72" t="s">
        <v>155</v>
      </c>
      <c r="L1258" s="73">
        <v>3</v>
      </c>
      <c r="M1258" s="74" t="s">
        <v>140</v>
      </c>
      <c r="N1258" s="75"/>
      <c r="O1258" s="76"/>
      <c r="P1258" s="77" t="s">
        <v>148</v>
      </c>
      <c r="Q1258" s="78">
        <f>IF(P1258="U",R1258/1.2,R1258)</f>
        <v>40</v>
      </c>
      <c r="R1258" s="79">
        <v>40</v>
      </c>
      <c r="S1258" s="80"/>
      <c r="T1258" s="81"/>
      <c r="U1258" s="82">
        <f>T1258*Q1258</f>
        <v>0</v>
      </c>
      <c r="V1258" s="83">
        <f>T1258*R1258</f>
        <v>0</v>
      </c>
      <c r="W1258" s="58"/>
      <c r="X1258" s="84"/>
      <c r="Y1258" s="85"/>
      <c r="Z1258" s="86"/>
      <c r="AA1258" s="87"/>
    </row>
    <row r="1259" spans="1:27" ht="15.75" customHeight="1">
      <c r="A1259" s="63" t="s">
        <v>131</v>
      </c>
      <c r="B1259" s="64" t="s">
        <v>132</v>
      </c>
      <c r="C1259" s="65" t="s">
        <v>133</v>
      </c>
      <c r="D1259" s="66" t="s">
        <v>317</v>
      </c>
      <c r="E1259" s="67" t="s">
        <v>323</v>
      </c>
      <c r="F1259" s="68" t="s">
        <v>324</v>
      </c>
      <c r="G1259" s="69" t="s">
        <v>1554</v>
      </c>
      <c r="H1259" s="70" t="s">
        <v>1555</v>
      </c>
      <c r="I1259" s="67" t="s">
        <v>145</v>
      </c>
      <c r="J1259" s="286">
        <v>2019</v>
      </c>
      <c r="K1259" s="72" t="s">
        <v>155</v>
      </c>
      <c r="L1259" s="73">
        <v>3</v>
      </c>
      <c r="M1259" s="74" t="s">
        <v>140</v>
      </c>
      <c r="N1259" s="75"/>
      <c r="O1259" s="76"/>
      <c r="P1259" s="77" t="s">
        <v>148</v>
      </c>
      <c r="Q1259" s="78">
        <f>IF(P1259="U",R1259/1.2,R1259)</f>
        <v>35</v>
      </c>
      <c r="R1259" s="79">
        <v>35</v>
      </c>
      <c r="S1259" s="80"/>
      <c r="T1259" s="81"/>
      <c r="U1259" s="82">
        <f>T1259*Q1259</f>
        <v>0</v>
      </c>
      <c r="V1259" s="83">
        <f>T1259*R1259</f>
        <v>0</v>
      </c>
      <c r="W1259" s="58"/>
      <c r="X1259" s="84"/>
      <c r="Y1259" s="85"/>
      <c r="Z1259" s="86"/>
      <c r="AA1259" s="87"/>
    </row>
    <row r="1260" spans="1:27" ht="15.75" customHeight="1">
      <c r="A1260" s="63" t="s">
        <v>131</v>
      </c>
      <c r="B1260" s="64" t="s">
        <v>177</v>
      </c>
      <c r="C1260" s="65" t="s">
        <v>133</v>
      </c>
      <c r="D1260" s="66" t="s">
        <v>317</v>
      </c>
      <c r="E1260" s="67" t="s">
        <v>323</v>
      </c>
      <c r="F1260" s="68" t="s">
        <v>324</v>
      </c>
      <c r="G1260" s="69" t="s">
        <v>1203</v>
      </c>
      <c r="H1260" s="70" t="s">
        <v>1205</v>
      </c>
      <c r="I1260" s="67" t="s">
        <v>1155</v>
      </c>
      <c r="J1260" s="286">
        <v>2022</v>
      </c>
      <c r="K1260" s="72" t="s">
        <v>155</v>
      </c>
      <c r="L1260" s="73">
        <v>2</v>
      </c>
      <c r="M1260" s="74" t="s">
        <v>140</v>
      </c>
      <c r="N1260" s="75"/>
      <c r="O1260" s="76"/>
      <c r="P1260" s="97" t="s">
        <v>141</v>
      </c>
      <c r="Q1260" s="78">
        <f>IF(P1260="U",R1260/1.2,R1260)</f>
        <v>21.666666666666668</v>
      </c>
      <c r="R1260" s="79">
        <v>26</v>
      </c>
      <c r="S1260" s="80"/>
      <c r="T1260" s="81"/>
      <c r="U1260" s="82">
        <f>T1260*Q1260</f>
        <v>0</v>
      </c>
      <c r="V1260" s="83">
        <f>T1260*R1260</f>
        <v>0</v>
      </c>
      <c r="W1260" s="58"/>
      <c r="X1260" s="84"/>
      <c r="Y1260" s="85"/>
      <c r="Z1260" s="86"/>
      <c r="AA1260" s="87"/>
    </row>
    <row r="1261" spans="1:27" ht="15.75" customHeight="1">
      <c r="A1261" s="63" t="s">
        <v>131</v>
      </c>
      <c r="B1261" s="64" t="s">
        <v>472</v>
      </c>
      <c r="C1261" s="65" t="s">
        <v>133</v>
      </c>
      <c r="D1261" s="66" t="s">
        <v>317</v>
      </c>
      <c r="E1261" s="67" t="s">
        <v>323</v>
      </c>
      <c r="F1261" s="68" t="s">
        <v>324</v>
      </c>
      <c r="G1261" s="69" t="s">
        <v>1203</v>
      </c>
      <c r="H1261" s="70" t="s">
        <v>1204</v>
      </c>
      <c r="I1261" s="67" t="s">
        <v>355</v>
      </c>
      <c r="J1261" s="286">
        <v>2021</v>
      </c>
      <c r="K1261" s="72" t="s">
        <v>155</v>
      </c>
      <c r="L1261" s="73">
        <v>14</v>
      </c>
      <c r="M1261" s="74" t="s">
        <v>140</v>
      </c>
      <c r="N1261" s="75"/>
      <c r="O1261" s="76"/>
      <c r="P1261" s="97" t="s">
        <v>141</v>
      </c>
      <c r="Q1261" s="78">
        <f>IF(P1261="U",R1261/1.2,R1261)</f>
        <v>21.666666666666668</v>
      </c>
      <c r="R1261" s="79">
        <v>26</v>
      </c>
      <c r="S1261" s="80"/>
      <c r="T1261" s="81"/>
      <c r="U1261" s="82">
        <f>T1261*Q1261</f>
        <v>0</v>
      </c>
      <c r="V1261" s="83">
        <f>T1261*R1261</f>
        <v>0</v>
      </c>
      <c r="W1261" s="58"/>
      <c r="X1261" s="84"/>
      <c r="Y1261" s="85"/>
      <c r="Z1261" s="86"/>
      <c r="AA1261" s="87"/>
    </row>
    <row r="1262" spans="1:27" ht="15.75" customHeight="1">
      <c r="A1262" s="63" t="s">
        <v>131</v>
      </c>
      <c r="B1262" s="64" t="s">
        <v>132</v>
      </c>
      <c r="C1262" s="65" t="s">
        <v>133</v>
      </c>
      <c r="D1262" s="66" t="s">
        <v>317</v>
      </c>
      <c r="E1262" s="67" t="s">
        <v>323</v>
      </c>
      <c r="F1262" s="68" t="s">
        <v>324</v>
      </c>
      <c r="G1262" s="69" t="s">
        <v>700</v>
      </c>
      <c r="H1262" s="70" t="s">
        <v>701</v>
      </c>
      <c r="I1262" s="67" t="s">
        <v>355</v>
      </c>
      <c r="J1262" s="286">
        <v>2000</v>
      </c>
      <c r="K1262" s="72" t="s">
        <v>155</v>
      </c>
      <c r="L1262" s="73">
        <v>1</v>
      </c>
      <c r="M1262" s="74" t="s">
        <v>140</v>
      </c>
      <c r="N1262" s="75"/>
      <c r="O1262" s="76"/>
      <c r="P1262" s="97" t="s">
        <v>148</v>
      </c>
      <c r="Q1262" s="78">
        <f>IF(P1262="U",R1262/1.2,R1262)</f>
        <v>75</v>
      </c>
      <c r="R1262" s="79">
        <v>75</v>
      </c>
      <c r="S1262" s="80"/>
      <c r="T1262" s="81"/>
      <c r="U1262" s="82">
        <f>T1262*Q1262</f>
        <v>0</v>
      </c>
      <c r="V1262" s="83">
        <f>T1262*R1262</f>
        <v>0</v>
      </c>
      <c r="W1262" s="58"/>
      <c r="X1262" s="84"/>
      <c r="Y1262" s="85"/>
      <c r="Z1262" s="86"/>
      <c r="AA1262" s="87"/>
    </row>
    <row r="1263" spans="1:27" ht="15.75" customHeight="1">
      <c r="A1263" s="63" t="s">
        <v>131</v>
      </c>
      <c r="B1263" s="64" t="s">
        <v>132</v>
      </c>
      <c r="C1263" s="65" t="s">
        <v>133</v>
      </c>
      <c r="D1263" s="66" t="s">
        <v>317</v>
      </c>
      <c r="E1263" s="67" t="s">
        <v>323</v>
      </c>
      <c r="F1263" s="68" t="s">
        <v>324</v>
      </c>
      <c r="G1263" s="69" t="s">
        <v>700</v>
      </c>
      <c r="H1263" s="70" t="s">
        <v>701</v>
      </c>
      <c r="I1263" s="67" t="s">
        <v>355</v>
      </c>
      <c r="J1263" s="286">
        <v>2003</v>
      </c>
      <c r="K1263" s="72" t="s">
        <v>139</v>
      </c>
      <c r="L1263" s="73">
        <v>2</v>
      </c>
      <c r="M1263" s="74" t="s">
        <v>140</v>
      </c>
      <c r="N1263" s="75"/>
      <c r="O1263" s="76"/>
      <c r="P1263" s="97" t="s">
        <v>141</v>
      </c>
      <c r="Q1263" s="78">
        <f>IF(P1263="U",R1263/1.2,R1263)</f>
        <v>116.66666666666667</v>
      </c>
      <c r="R1263" s="79">
        <v>140</v>
      </c>
      <c r="S1263" s="80"/>
      <c r="T1263" s="81"/>
      <c r="U1263" s="82">
        <f>T1263*Q1263</f>
        <v>0</v>
      </c>
      <c r="V1263" s="83">
        <f>T1263*R1263</f>
        <v>0</v>
      </c>
      <c r="W1263" s="58"/>
      <c r="X1263" s="84"/>
      <c r="Y1263" s="85"/>
      <c r="Z1263" s="86"/>
      <c r="AA1263" s="87"/>
    </row>
    <row r="1264" spans="1:27" ht="15.75" customHeight="1">
      <c r="A1264" s="63" t="s">
        <v>131</v>
      </c>
      <c r="B1264" s="64" t="s">
        <v>132</v>
      </c>
      <c r="C1264" s="65" t="s">
        <v>133</v>
      </c>
      <c r="D1264" s="66" t="s">
        <v>317</v>
      </c>
      <c r="E1264" s="67" t="s">
        <v>323</v>
      </c>
      <c r="F1264" s="68" t="s">
        <v>324</v>
      </c>
      <c r="G1264" s="69" t="s">
        <v>700</v>
      </c>
      <c r="H1264" s="70" t="s">
        <v>701</v>
      </c>
      <c r="I1264" s="67" t="s">
        <v>355</v>
      </c>
      <c r="J1264" s="286">
        <v>2006</v>
      </c>
      <c r="K1264" s="72" t="s">
        <v>139</v>
      </c>
      <c r="L1264" s="73">
        <v>1</v>
      </c>
      <c r="M1264" s="74" t="s">
        <v>140</v>
      </c>
      <c r="N1264" s="75"/>
      <c r="O1264" s="76"/>
      <c r="P1264" s="77" t="s">
        <v>141</v>
      </c>
      <c r="Q1264" s="78">
        <f>IF(P1264="U",R1264/1.2,R1264)</f>
        <v>116.66666666666667</v>
      </c>
      <c r="R1264" s="79">
        <v>140</v>
      </c>
      <c r="S1264" s="80"/>
      <c r="T1264" s="81"/>
      <c r="U1264" s="82">
        <f>T1264*Q1264</f>
        <v>0</v>
      </c>
      <c r="V1264" s="83">
        <f>T1264*R1264</f>
        <v>0</v>
      </c>
      <c r="W1264" s="58"/>
      <c r="X1264" s="84"/>
      <c r="Y1264" s="85"/>
      <c r="Z1264" s="86"/>
      <c r="AA1264" s="87"/>
    </row>
    <row r="1265" spans="1:27" ht="15.75" customHeight="1">
      <c r="A1265" s="63" t="s">
        <v>131</v>
      </c>
      <c r="B1265" s="64" t="s">
        <v>177</v>
      </c>
      <c r="C1265" s="65" t="s">
        <v>133</v>
      </c>
      <c r="D1265" s="66" t="s">
        <v>317</v>
      </c>
      <c r="E1265" s="67" t="s">
        <v>323</v>
      </c>
      <c r="F1265" s="68" t="s">
        <v>324</v>
      </c>
      <c r="G1265" s="69" t="s">
        <v>368</v>
      </c>
      <c r="H1265" s="70" t="s">
        <v>393</v>
      </c>
      <c r="I1265" s="67" t="s">
        <v>145</v>
      </c>
      <c r="J1265" s="286">
        <v>2024</v>
      </c>
      <c r="K1265" s="72" t="s">
        <v>155</v>
      </c>
      <c r="L1265" s="73">
        <v>24</v>
      </c>
      <c r="M1265" s="74" t="s">
        <v>140</v>
      </c>
      <c r="N1265" s="75"/>
      <c r="O1265" s="76"/>
      <c r="P1265" s="77" t="s">
        <v>141</v>
      </c>
      <c r="Q1265" s="78">
        <f>IF(P1265="U",R1265/1.2,R1265)</f>
        <v>12.5</v>
      </c>
      <c r="R1265" s="79">
        <v>15</v>
      </c>
      <c r="S1265" s="80"/>
      <c r="T1265" s="81"/>
      <c r="U1265" s="82">
        <f>T1265*Q1265</f>
        <v>0</v>
      </c>
      <c r="V1265" s="83">
        <f>T1265*R1265</f>
        <v>0</v>
      </c>
      <c r="W1265" s="58"/>
      <c r="X1265" s="84"/>
      <c r="Y1265" s="85"/>
      <c r="Z1265" s="86"/>
      <c r="AA1265" s="87"/>
    </row>
    <row r="1266" spans="1:27" ht="15.75" customHeight="1">
      <c r="A1266" s="63" t="s">
        <v>131</v>
      </c>
      <c r="B1266" s="64" t="s">
        <v>132</v>
      </c>
      <c r="C1266" s="65" t="s">
        <v>133</v>
      </c>
      <c r="D1266" s="66" t="s">
        <v>317</v>
      </c>
      <c r="E1266" s="67" t="s">
        <v>323</v>
      </c>
      <c r="F1266" s="68" t="s">
        <v>324</v>
      </c>
      <c r="G1266" s="69" t="s">
        <v>368</v>
      </c>
      <c r="H1266" s="70" t="s">
        <v>1262</v>
      </c>
      <c r="I1266" s="67" t="s">
        <v>355</v>
      </c>
      <c r="J1266" s="286">
        <v>2020</v>
      </c>
      <c r="K1266" s="72" t="s">
        <v>155</v>
      </c>
      <c r="L1266" s="73">
        <v>1</v>
      </c>
      <c r="M1266" s="74" t="s">
        <v>140</v>
      </c>
      <c r="N1266" s="75"/>
      <c r="O1266" s="76"/>
      <c r="P1266" s="97" t="s">
        <v>141</v>
      </c>
      <c r="Q1266" s="78">
        <f>IF(P1266="U",R1266/1.2,R1266)</f>
        <v>24.166666666666668</v>
      </c>
      <c r="R1266" s="79">
        <v>29</v>
      </c>
      <c r="S1266" s="80"/>
      <c r="T1266" s="81"/>
      <c r="U1266" s="82">
        <f>T1266*Q1266</f>
        <v>0</v>
      </c>
      <c r="V1266" s="83">
        <f>T1266*R1266</f>
        <v>0</v>
      </c>
      <c r="W1266" s="58"/>
      <c r="X1266" s="84"/>
      <c r="Y1266" s="85"/>
      <c r="Z1266" s="86"/>
      <c r="AA1266" s="87"/>
    </row>
    <row r="1267" spans="1:27" ht="15.75" customHeight="1">
      <c r="A1267" s="63" t="s">
        <v>131</v>
      </c>
      <c r="B1267" s="64" t="s">
        <v>132</v>
      </c>
      <c r="C1267" s="65" t="s">
        <v>133</v>
      </c>
      <c r="D1267" s="66" t="s">
        <v>317</v>
      </c>
      <c r="E1267" s="67" t="s">
        <v>323</v>
      </c>
      <c r="F1267" s="68" t="s">
        <v>324</v>
      </c>
      <c r="G1267" s="69" t="s">
        <v>368</v>
      </c>
      <c r="H1267" s="70" t="s">
        <v>1072</v>
      </c>
      <c r="I1267" s="67" t="s">
        <v>355</v>
      </c>
      <c r="J1267" s="286">
        <v>2022</v>
      </c>
      <c r="K1267" s="72" t="s">
        <v>155</v>
      </c>
      <c r="L1267" s="73">
        <v>3</v>
      </c>
      <c r="M1267" s="74" t="s">
        <v>140</v>
      </c>
      <c r="N1267" s="75"/>
      <c r="O1267" s="76"/>
      <c r="P1267" s="97" t="s">
        <v>141</v>
      </c>
      <c r="Q1267" s="78">
        <f>IF(P1267="U",R1267/1.2,R1267)</f>
        <v>24.166666666666668</v>
      </c>
      <c r="R1267" s="79">
        <v>29</v>
      </c>
      <c r="S1267" s="80"/>
      <c r="T1267" s="81"/>
      <c r="U1267" s="82">
        <f>T1267*Q1267</f>
        <v>0</v>
      </c>
      <c r="V1267" s="83">
        <f>T1267*R1267</f>
        <v>0</v>
      </c>
      <c r="W1267" s="58"/>
      <c r="X1267" s="84"/>
      <c r="Y1267" s="85"/>
      <c r="Z1267" s="86"/>
      <c r="AA1267" s="87"/>
    </row>
    <row r="1268" spans="1:27" ht="15.75" customHeight="1">
      <c r="A1268" s="63" t="s">
        <v>131</v>
      </c>
      <c r="B1268" s="64" t="s">
        <v>132</v>
      </c>
      <c r="C1268" s="65" t="s">
        <v>133</v>
      </c>
      <c r="D1268" s="66" t="s">
        <v>317</v>
      </c>
      <c r="E1268" s="67" t="s">
        <v>323</v>
      </c>
      <c r="F1268" s="68" t="s">
        <v>324</v>
      </c>
      <c r="G1268" s="69" t="s">
        <v>368</v>
      </c>
      <c r="H1268" s="70" t="s">
        <v>1072</v>
      </c>
      <c r="I1268" s="67" t="s">
        <v>355</v>
      </c>
      <c r="J1268" s="286">
        <v>2023</v>
      </c>
      <c r="K1268" s="72" t="s">
        <v>155</v>
      </c>
      <c r="L1268" s="73">
        <v>8</v>
      </c>
      <c r="M1268" s="74" t="s">
        <v>140</v>
      </c>
      <c r="N1268" s="75"/>
      <c r="O1268" s="76"/>
      <c r="P1268" s="77" t="s">
        <v>141</v>
      </c>
      <c r="Q1268" s="78">
        <f>IF(P1268="U",R1268/1.2,R1268)</f>
        <v>24.166666666666668</v>
      </c>
      <c r="R1268" s="79">
        <v>29</v>
      </c>
      <c r="S1268" s="80"/>
      <c r="T1268" s="81"/>
      <c r="U1268" s="82">
        <f>T1268*Q1268</f>
        <v>0</v>
      </c>
      <c r="V1268" s="83">
        <f>T1268*R1268</f>
        <v>0</v>
      </c>
      <c r="W1268" s="58"/>
      <c r="X1268" s="84"/>
      <c r="Y1268" s="85"/>
      <c r="Z1268" s="86"/>
      <c r="AA1268" s="87"/>
    </row>
    <row r="1269" spans="1:27" ht="15.75" customHeight="1">
      <c r="A1269" s="63" t="s">
        <v>131</v>
      </c>
      <c r="B1269" s="64" t="s">
        <v>132</v>
      </c>
      <c r="C1269" s="65" t="s">
        <v>133</v>
      </c>
      <c r="D1269" s="66" t="s">
        <v>317</v>
      </c>
      <c r="E1269" s="67" t="s">
        <v>323</v>
      </c>
      <c r="F1269" s="68" t="s">
        <v>324</v>
      </c>
      <c r="G1269" s="69" t="s">
        <v>368</v>
      </c>
      <c r="H1269" s="70" t="s">
        <v>952</v>
      </c>
      <c r="I1269" s="67" t="s">
        <v>355</v>
      </c>
      <c r="J1269" s="286">
        <v>2020</v>
      </c>
      <c r="K1269" s="72" t="s">
        <v>155</v>
      </c>
      <c r="L1269" s="73">
        <v>22</v>
      </c>
      <c r="M1269" s="74" t="s">
        <v>140</v>
      </c>
      <c r="N1269" s="75"/>
      <c r="O1269" s="76"/>
      <c r="P1269" s="97" t="s">
        <v>141</v>
      </c>
      <c r="Q1269" s="78">
        <f>IF(P1269="U",R1269/1.2,R1269)</f>
        <v>62.5</v>
      </c>
      <c r="R1269" s="79">
        <v>75</v>
      </c>
      <c r="S1269" s="80"/>
      <c r="T1269" s="81"/>
      <c r="U1269" s="82">
        <f>T1269*Q1269</f>
        <v>0</v>
      </c>
      <c r="V1269" s="83">
        <f>T1269*R1269</f>
        <v>0</v>
      </c>
      <c r="W1269" s="58"/>
      <c r="X1269" s="84"/>
      <c r="Y1269" s="85"/>
      <c r="Z1269" s="86"/>
      <c r="AA1269" s="87"/>
    </row>
    <row r="1270" spans="1:27" ht="15.75" customHeight="1">
      <c r="A1270" s="63" t="s">
        <v>131</v>
      </c>
      <c r="B1270" s="64" t="s">
        <v>132</v>
      </c>
      <c r="C1270" s="65" t="s">
        <v>133</v>
      </c>
      <c r="D1270" s="66" t="s">
        <v>317</v>
      </c>
      <c r="E1270" s="67" t="s">
        <v>323</v>
      </c>
      <c r="F1270" s="68" t="s">
        <v>324</v>
      </c>
      <c r="G1270" s="69" t="s">
        <v>368</v>
      </c>
      <c r="H1270" s="70" t="s">
        <v>952</v>
      </c>
      <c r="I1270" s="67" t="s">
        <v>355</v>
      </c>
      <c r="J1270" s="286">
        <v>2020</v>
      </c>
      <c r="K1270" s="72" t="s">
        <v>155</v>
      </c>
      <c r="L1270" s="73">
        <v>5</v>
      </c>
      <c r="M1270" s="74" t="s">
        <v>140</v>
      </c>
      <c r="N1270" s="75"/>
      <c r="O1270" s="76"/>
      <c r="P1270" s="97" t="s">
        <v>141</v>
      </c>
      <c r="Q1270" s="78">
        <f>IF(P1270="U",R1270/1.2,R1270)</f>
        <v>62.5</v>
      </c>
      <c r="R1270" s="79">
        <v>75</v>
      </c>
      <c r="S1270" s="80"/>
      <c r="T1270" s="81"/>
      <c r="U1270" s="82">
        <f>T1270*Q1270</f>
        <v>0</v>
      </c>
      <c r="V1270" s="83">
        <f>T1270*R1270</f>
        <v>0</v>
      </c>
      <c r="W1270" s="58"/>
      <c r="X1270" s="84"/>
      <c r="Y1270" s="85"/>
      <c r="Z1270" s="86"/>
      <c r="AA1270" s="87"/>
    </row>
    <row r="1271" spans="1:27" ht="15.75" customHeight="1">
      <c r="A1271" s="63" t="s">
        <v>131</v>
      </c>
      <c r="B1271" s="64" t="s">
        <v>132</v>
      </c>
      <c r="C1271" s="65" t="s">
        <v>133</v>
      </c>
      <c r="D1271" s="66" t="s">
        <v>317</v>
      </c>
      <c r="E1271" s="67" t="s">
        <v>323</v>
      </c>
      <c r="F1271" s="68" t="s">
        <v>324</v>
      </c>
      <c r="G1271" s="69" t="s">
        <v>368</v>
      </c>
      <c r="H1271" s="70" t="s">
        <v>1071</v>
      </c>
      <c r="I1271" s="67" t="s">
        <v>355</v>
      </c>
      <c r="J1271" s="286">
        <v>2022</v>
      </c>
      <c r="K1271" s="72" t="s">
        <v>155</v>
      </c>
      <c r="L1271" s="73">
        <v>8</v>
      </c>
      <c r="M1271" s="74" t="s">
        <v>140</v>
      </c>
      <c r="N1271" s="75"/>
      <c r="O1271" s="76"/>
      <c r="P1271" s="97" t="s">
        <v>141</v>
      </c>
      <c r="Q1271" s="78">
        <f>IF(P1271="U",R1271/1.2,R1271)</f>
        <v>62.5</v>
      </c>
      <c r="R1271" s="79">
        <v>75</v>
      </c>
      <c r="S1271" s="80"/>
      <c r="T1271" s="81"/>
      <c r="U1271" s="82">
        <f>T1271*Q1271</f>
        <v>0</v>
      </c>
      <c r="V1271" s="83">
        <f>T1271*R1271</f>
        <v>0</v>
      </c>
      <c r="W1271" s="58"/>
      <c r="X1271" s="84"/>
      <c r="Y1271" s="85"/>
      <c r="Z1271" s="86"/>
      <c r="AA1271" s="87"/>
    </row>
    <row r="1272" spans="1:27" ht="15.75" customHeight="1">
      <c r="A1272" s="63" t="s">
        <v>131</v>
      </c>
      <c r="B1272" s="64" t="s">
        <v>132</v>
      </c>
      <c r="C1272" s="65" t="s">
        <v>133</v>
      </c>
      <c r="D1272" s="66" t="s">
        <v>317</v>
      </c>
      <c r="E1272" s="67" t="s">
        <v>323</v>
      </c>
      <c r="F1272" s="68" t="s">
        <v>324</v>
      </c>
      <c r="G1272" s="69" t="s">
        <v>368</v>
      </c>
      <c r="H1272" s="70" t="s">
        <v>802</v>
      </c>
      <c r="I1272" s="67" t="s">
        <v>355</v>
      </c>
      <c r="J1272" s="286">
        <v>2017</v>
      </c>
      <c r="K1272" s="72" t="s">
        <v>139</v>
      </c>
      <c r="L1272" s="73">
        <v>2</v>
      </c>
      <c r="M1272" s="74" t="s">
        <v>140</v>
      </c>
      <c r="N1272" s="75"/>
      <c r="O1272" s="76"/>
      <c r="P1272" s="77" t="s">
        <v>141</v>
      </c>
      <c r="Q1272" s="78">
        <f>IF(P1272="U",R1272/1.2,R1272)</f>
        <v>125</v>
      </c>
      <c r="R1272" s="79">
        <v>150</v>
      </c>
      <c r="S1272" s="80"/>
      <c r="T1272" s="81"/>
      <c r="U1272" s="82">
        <f>T1272*Q1272</f>
        <v>0</v>
      </c>
      <c r="V1272" s="83">
        <f>T1272*R1272</f>
        <v>0</v>
      </c>
      <c r="W1272" s="58"/>
      <c r="X1272" s="84"/>
      <c r="Y1272" s="85"/>
      <c r="Z1272" s="86"/>
      <c r="AA1272" s="87"/>
    </row>
    <row r="1273" spans="1:27" ht="15.75" customHeight="1">
      <c r="A1273" s="63" t="s">
        <v>131</v>
      </c>
      <c r="B1273" s="64" t="s">
        <v>132</v>
      </c>
      <c r="C1273" s="65" t="s">
        <v>133</v>
      </c>
      <c r="D1273" s="66" t="s">
        <v>317</v>
      </c>
      <c r="E1273" s="67" t="s">
        <v>323</v>
      </c>
      <c r="F1273" s="68" t="s">
        <v>324</v>
      </c>
      <c r="G1273" s="69" t="s">
        <v>368</v>
      </c>
      <c r="H1273" s="70" t="s">
        <v>802</v>
      </c>
      <c r="I1273" s="67" t="s">
        <v>355</v>
      </c>
      <c r="J1273" s="286">
        <v>2018</v>
      </c>
      <c r="K1273" s="72" t="s">
        <v>155</v>
      </c>
      <c r="L1273" s="73">
        <v>7</v>
      </c>
      <c r="M1273" s="74" t="s">
        <v>140</v>
      </c>
      <c r="N1273" s="75"/>
      <c r="O1273" s="76"/>
      <c r="P1273" s="97" t="s">
        <v>141</v>
      </c>
      <c r="Q1273" s="78">
        <f>IF(P1273="U",R1273/1.2,R1273)</f>
        <v>62.5</v>
      </c>
      <c r="R1273" s="79">
        <v>75</v>
      </c>
      <c r="S1273" s="80"/>
      <c r="T1273" s="81"/>
      <c r="U1273" s="82">
        <f>T1273*Q1273</f>
        <v>0</v>
      </c>
      <c r="V1273" s="83">
        <f>T1273*R1273</f>
        <v>0</v>
      </c>
      <c r="W1273" s="58"/>
      <c r="X1273" s="84"/>
      <c r="Y1273" s="85"/>
      <c r="Z1273" s="86"/>
      <c r="AA1273" s="87"/>
    </row>
    <row r="1274" spans="1:27" ht="15.75" customHeight="1">
      <c r="A1274" s="63" t="s">
        <v>131</v>
      </c>
      <c r="B1274" s="64" t="s">
        <v>132</v>
      </c>
      <c r="C1274" s="65" t="s">
        <v>133</v>
      </c>
      <c r="D1274" s="66" t="s">
        <v>317</v>
      </c>
      <c r="E1274" s="67" t="s">
        <v>323</v>
      </c>
      <c r="F1274" s="68" t="s">
        <v>324</v>
      </c>
      <c r="G1274" s="69" t="s">
        <v>368</v>
      </c>
      <c r="H1274" s="70" t="s">
        <v>802</v>
      </c>
      <c r="I1274" s="67" t="s">
        <v>355</v>
      </c>
      <c r="J1274" s="286">
        <v>2018</v>
      </c>
      <c r="K1274" s="72" t="s">
        <v>139</v>
      </c>
      <c r="L1274" s="73">
        <v>11</v>
      </c>
      <c r="M1274" s="74" t="s">
        <v>140</v>
      </c>
      <c r="N1274" s="75"/>
      <c r="O1274" s="76"/>
      <c r="P1274" s="97" t="s">
        <v>141</v>
      </c>
      <c r="Q1274" s="78">
        <f>IF(P1274="U",R1274/1.2,R1274)</f>
        <v>125</v>
      </c>
      <c r="R1274" s="79">
        <v>150</v>
      </c>
      <c r="S1274" s="80"/>
      <c r="T1274" s="81"/>
      <c r="U1274" s="82">
        <f>T1274*Q1274</f>
        <v>0</v>
      </c>
      <c r="V1274" s="83">
        <f>T1274*R1274</f>
        <v>0</v>
      </c>
      <c r="W1274" s="58"/>
      <c r="X1274" s="84"/>
      <c r="Y1274" s="85"/>
      <c r="Z1274" s="86"/>
      <c r="AA1274" s="87"/>
    </row>
    <row r="1275" spans="1:27" ht="15.75" customHeight="1">
      <c r="A1275" s="63" t="s">
        <v>131</v>
      </c>
      <c r="B1275" s="64" t="s">
        <v>132</v>
      </c>
      <c r="C1275" s="65" t="s">
        <v>133</v>
      </c>
      <c r="D1275" s="66" t="s">
        <v>317</v>
      </c>
      <c r="E1275" s="67" t="s">
        <v>323</v>
      </c>
      <c r="F1275" s="68" t="s">
        <v>324</v>
      </c>
      <c r="G1275" s="69" t="s">
        <v>368</v>
      </c>
      <c r="H1275" s="70" t="s">
        <v>802</v>
      </c>
      <c r="I1275" s="67" t="s">
        <v>355</v>
      </c>
      <c r="J1275" s="286">
        <v>2019</v>
      </c>
      <c r="K1275" s="72" t="s">
        <v>155</v>
      </c>
      <c r="L1275" s="73">
        <v>2</v>
      </c>
      <c r="M1275" s="74" t="s">
        <v>140</v>
      </c>
      <c r="N1275" s="75"/>
      <c r="O1275" s="76"/>
      <c r="P1275" s="97" t="s">
        <v>141</v>
      </c>
      <c r="Q1275" s="78">
        <f>IF(P1275="U",R1275/1.2,R1275)</f>
        <v>62.5</v>
      </c>
      <c r="R1275" s="79">
        <v>75</v>
      </c>
      <c r="S1275" s="80"/>
      <c r="T1275" s="81"/>
      <c r="U1275" s="82">
        <f>T1275*Q1275</f>
        <v>0</v>
      </c>
      <c r="V1275" s="83">
        <f>T1275*R1275</f>
        <v>0</v>
      </c>
      <c r="W1275" s="58"/>
      <c r="X1275" s="84"/>
      <c r="Y1275" s="85"/>
      <c r="Z1275" s="86"/>
      <c r="AA1275" s="87"/>
    </row>
    <row r="1276" spans="1:27" ht="15.75" customHeight="1">
      <c r="A1276" s="63" t="s">
        <v>131</v>
      </c>
      <c r="B1276" s="64" t="s">
        <v>132</v>
      </c>
      <c r="C1276" s="65" t="s">
        <v>133</v>
      </c>
      <c r="D1276" s="66" t="s">
        <v>317</v>
      </c>
      <c r="E1276" s="67" t="s">
        <v>323</v>
      </c>
      <c r="F1276" s="68" t="s">
        <v>324</v>
      </c>
      <c r="G1276" s="69" t="s">
        <v>368</v>
      </c>
      <c r="H1276" s="70" t="s">
        <v>802</v>
      </c>
      <c r="I1276" s="67" t="s">
        <v>355</v>
      </c>
      <c r="J1276" s="286">
        <v>2019</v>
      </c>
      <c r="K1276" s="72" t="s">
        <v>155</v>
      </c>
      <c r="L1276" s="73">
        <v>2</v>
      </c>
      <c r="M1276" s="74" t="s">
        <v>140</v>
      </c>
      <c r="N1276" s="75"/>
      <c r="O1276" s="76"/>
      <c r="P1276" s="77" t="s">
        <v>148</v>
      </c>
      <c r="Q1276" s="78">
        <f>IF(P1276="U",R1276/1.2,R1276)</f>
        <v>75</v>
      </c>
      <c r="R1276" s="79">
        <v>75</v>
      </c>
      <c r="S1276" s="80"/>
      <c r="T1276" s="81"/>
      <c r="U1276" s="82">
        <f>T1276*Q1276</f>
        <v>0</v>
      </c>
      <c r="V1276" s="83">
        <f>T1276*R1276</f>
        <v>0</v>
      </c>
      <c r="W1276" s="58"/>
      <c r="X1276" s="84"/>
      <c r="Y1276" s="85"/>
      <c r="Z1276" s="86"/>
      <c r="AA1276" s="87"/>
    </row>
    <row r="1277" spans="1:27" ht="15.75" customHeight="1">
      <c r="A1277" s="63" t="s">
        <v>131</v>
      </c>
      <c r="B1277" s="64" t="s">
        <v>132</v>
      </c>
      <c r="C1277" s="65" t="s">
        <v>133</v>
      </c>
      <c r="D1277" s="66" t="s">
        <v>317</v>
      </c>
      <c r="E1277" s="67" t="s">
        <v>323</v>
      </c>
      <c r="F1277" s="68" t="s">
        <v>324</v>
      </c>
      <c r="G1277" s="69" t="s">
        <v>368</v>
      </c>
      <c r="H1277" s="70" t="s">
        <v>802</v>
      </c>
      <c r="I1277" s="67" t="s">
        <v>355</v>
      </c>
      <c r="J1277" s="286">
        <v>2020</v>
      </c>
      <c r="K1277" s="72" t="s">
        <v>155</v>
      </c>
      <c r="L1277" s="73">
        <v>14</v>
      </c>
      <c r="M1277" s="74" t="s">
        <v>140</v>
      </c>
      <c r="N1277" s="75"/>
      <c r="O1277" s="76"/>
      <c r="P1277" s="97" t="s">
        <v>141</v>
      </c>
      <c r="Q1277" s="78">
        <f>IF(P1277="U",R1277/1.2,R1277)</f>
        <v>62.5</v>
      </c>
      <c r="R1277" s="79">
        <v>75</v>
      </c>
      <c r="S1277" s="80"/>
      <c r="T1277" s="81"/>
      <c r="U1277" s="82">
        <f>T1277*Q1277</f>
        <v>0</v>
      </c>
      <c r="V1277" s="83">
        <f>T1277*R1277</f>
        <v>0</v>
      </c>
      <c r="W1277" s="58"/>
      <c r="X1277" s="84"/>
      <c r="Y1277" s="85"/>
      <c r="Z1277" s="86"/>
      <c r="AA1277" s="87"/>
    </row>
    <row r="1278" spans="1:27" ht="15.75" customHeight="1">
      <c r="A1278" s="63" t="s">
        <v>131</v>
      </c>
      <c r="B1278" s="64" t="s">
        <v>132</v>
      </c>
      <c r="C1278" s="65" t="s">
        <v>133</v>
      </c>
      <c r="D1278" s="66" t="s">
        <v>317</v>
      </c>
      <c r="E1278" s="67" t="s">
        <v>323</v>
      </c>
      <c r="F1278" s="68" t="s">
        <v>324</v>
      </c>
      <c r="G1278" s="69" t="s">
        <v>368</v>
      </c>
      <c r="H1278" s="70" t="s">
        <v>802</v>
      </c>
      <c r="I1278" s="67" t="s">
        <v>355</v>
      </c>
      <c r="J1278" s="286">
        <v>2020</v>
      </c>
      <c r="K1278" s="72" t="s">
        <v>155</v>
      </c>
      <c r="L1278" s="73">
        <v>1</v>
      </c>
      <c r="M1278" s="74" t="s">
        <v>140</v>
      </c>
      <c r="N1278" s="75"/>
      <c r="O1278" s="76"/>
      <c r="P1278" s="97" t="s">
        <v>141</v>
      </c>
      <c r="Q1278" s="78">
        <f>IF(P1278="U",R1278/1.2,R1278)</f>
        <v>62.5</v>
      </c>
      <c r="R1278" s="79">
        <v>75</v>
      </c>
      <c r="S1278" s="80"/>
      <c r="T1278" s="81"/>
      <c r="U1278" s="82">
        <f>T1278*Q1278</f>
        <v>0</v>
      </c>
      <c r="V1278" s="83">
        <f>T1278*R1278</f>
        <v>0</v>
      </c>
      <c r="W1278" s="58"/>
      <c r="X1278" s="84"/>
      <c r="Y1278" s="85"/>
      <c r="Z1278" s="86"/>
      <c r="AA1278" s="87"/>
    </row>
    <row r="1279" spans="1:27" ht="15.75" customHeight="1">
      <c r="A1279" s="63" t="s">
        <v>131</v>
      </c>
      <c r="B1279" s="64" t="s">
        <v>132</v>
      </c>
      <c r="C1279" s="65" t="s">
        <v>133</v>
      </c>
      <c r="D1279" s="66" t="s">
        <v>317</v>
      </c>
      <c r="E1279" s="67" t="s">
        <v>323</v>
      </c>
      <c r="F1279" s="68" t="s">
        <v>324</v>
      </c>
      <c r="G1279" s="69" t="s">
        <v>368</v>
      </c>
      <c r="H1279" s="70" t="s">
        <v>802</v>
      </c>
      <c r="I1279" s="67" t="s">
        <v>355</v>
      </c>
      <c r="J1279" s="286">
        <v>2021</v>
      </c>
      <c r="K1279" s="72" t="s">
        <v>155</v>
      </c>
      <c r="L1279" s="73">
        <v>21</v>
      </c>
      <c r="M1279" s="74" t="s">
        <v>140</v>
      </c>
      <c r="N1279" s="75"/>
      <c r="O1279" s="76"/>
      <c r="P1279" s="97" t="s">
        <v>141</v>
      </c>
      <c r="Q1279" s="78">
        <f>IF(P1279="U",R1279/1.2,R1279)</f>
        <v>59.166666666666671</v>
      </c>
      <c r="R1279" s="79">
        <v>71</v>
      </c>
      <c r="S1279" s="80"/>
      <c r="T1279" s="81"/>
      <c r="U1279" s="82">
        <f>T1279*Q1279</f>
        <v>0</v>
      </c>
      <c r="V1279" s="83">
        <f>T1279*R1279</f>
        <v>0</v>
      </c>
      <c r="W1279" s="58"/>
      <c r="X1279" s="84"/>
      <c r="Y1279" s="85"/>
      <c r="Z1279" s="86"/>
      <c r="AA1279" s="87"/>
    </row>
    <row r="1280" spans="1:27" ht="15.75" customHeight="1">
      <c r="A1280" s="63" t="s">
        <v>131</v>
      </c>
      <c r="B1280" s="64" t="s">
        <v>132</v>
      </c>
      <c r="C1280" s="65" t="s">
        <v>133</v>
      </c>
      <c r="D1280" s="66" t="s">
        <v>317</v>
      </c>
      <c r="E1280" s="67" t="s">
        <v>323</v>
      </c>
      <c r="F1280" s="68" t="s">
        <v>324</v>
      </c>
      <c r="G1280" s="69" t="s">
        <v>368</v>
      </c>
      <c r="H1280" s="70" t="s">
        <v>434</v>
      </c>
      <c r="I1280" s="67" t="s">
        <v>355</v>
      </c>
      <c r="J1280" s="286">
        <v>2023</v>
      </c>
      <c r="K1280" s="72" t="s">
        <v>155</v>
      </c>
      <c r="L1280" s="73">
        <v>24</v>
      </c>
      <c r="M1280" s="74" t="s">
        <v>140</v>
      </c>
      <c r="N1280" s="75"/>
      <c r="O1280" s="76"/>
      <c r="P1280" s="97" t="s">
        <v>141</v>
      </c>
      <c r="Q1280" s="78">
        <f>IF(P1280="U",R1280/1.2,R1280)</f>
        <v>59.166666666666671</v>
      </c>
      <c r="R1280" s="79">
        <v>71</v>
      </c>
      <c r="S1280" s="80"/>
      <c r="T1280" s="81"/>
      <c r="U1280" s="82">
        <f>T1280*Q1280</f>
        <v>0</v>
      </c>
      <c r="V1280" s="83">
        <f>T1280*R1280</f>
        <v>0</v>
      </c>
      <c r="W1280" s="58"/>
      <c r="X1280" s="84"/>
      <c r="Y1280" s="85"/>
      <c r="Z1280" s="86"/>
      <c r="AA1280" s="87"/>
    </row>
    <row r="1281" spans="1:27" ht="15.75" customHeight="1">
      <c r="A1281" s="63" t="s">
        <v>131</v>
      </c>
      <c r="B1281" s="64" t="s">
        <v>132</v>
      </c>
      <c r="C1281" s="65" t="s">
        <v>133</v>
      </c>
      <c r="D1281" s="66" t="s">
        <v>317</v>
      </c>
      <c r="E1281" s="67" t="s">
        <v>323</v>
      </c>
      <c r="F1281" s="68" t="s">
        <v>324</v>
      </c>
      <c r="G1281" s="69" t="s">
        <v>368</v>
      </c>
      <c r="H1281" s="70" t="s">
        <v>434</v>
      </c>
      <c r="I1281" s="67" t="s">
        <v>355</v>
      </c>
      <c r="J1281" s="286">
        <v>2023</v>
      </c>
      <c r="K1281" s="72" t="s">
        <v>139</v>
      </c>
      <c r="L1281" s="73">
        <v>11</v>
      </c>
      <c r="M1281" s="74" t="s">
        <v>140</v>
      </c>
      <c r="N1281" s="75"/>
      <c r="O1281" s="76"/>
      <c r="P1281" s="97" t="s">
        <v>141</v>
      </c>
      <c r="Q1281" s="78">
        <f>IF(P1281="U",R1281/1.2,R1281)</f>
        <v>120</v>
      </c>
      <c r="R1281" s="79">
        <v>144</v>
      </c>
      <c r="S1281" s="80"/>
      <c r="T1281" s="81"/>
      <c r="U1281" s="82">
        <f>T1281*Q1281</f>
        <v>0</v>
      </c>
      <c r="V1281" s="83">
        <f>T1281*R1281</f>
        <v>0</v>
      </c>
      <c r="W1281" s="58"/>
      <c r="X1281" s="84"/>
      <c r="Y1281" s="85"/>
      <c r="Z1281" s="86"/>
      <c r="AA1281" s="87"/>
    </row>
    <row r="1282" spans="1:27" ht="15.75" customHeight="1">
      <c r="A1282" s="63" t="s">
        <v>131</v>
      </c>
      <c r="B1282" s="64" t="s">
        <v>132</v>
      </c>
      <c r="C1282" s="65" t="s">
        <v>133</v>
      </c>
      <c r="D1282" s="66" t="s">
        <v>317</v>
      </c>
      <c r="E1282" s="67" t="s">
        <v>323</v>
      </c>
      <c r="F1282" s="68" t="s">
        <v>324</v>
      </c>
      <c r="G1282" s="69" t="s">
        <v>368</v>
      </c>
      <c r="H1282" s="70" t="s">
        <v>434</v>
      </c>
      <c r="I1282" s="67" t="s">
        <v>355</v>
      </c>
      <c r="J1282" s="286">
        <v>2023</v>
      </c>
      <c r="K1282" s="72" t="s">
        <v>146</v>
      </c>
      <c r="L1282" s="73">
        <v>3</v>
      </c>
      <c r="M1282" s="74" t="s">
        <v>140</v>
      </c>
      <c r="N1282" s="75"/>
      <c r="O1282" s="76"/>
      <c r="P1282" s="77" t="s">
        <v>141</v>
      </c>
      <c r="Q1282" s="78">
        <f>IF(P1282="U",R1282/1.2,R1282)</f>
        <v>15</v>
      </c>
      <c r="R1282" s="79">
        <v>18</v>
      </c>
      <c r="S1282" s="80"/>
      <c r="T1282" s="81"/>
      <c r="U1282" s="82">
        <f>T1282*Q1282</f>
        <v>0</v>
      </c>
      <c r="V1282" s="83">
        <f>T1282*R1282</f>
        <v>0</v>
      </c>
      <c r="W1282" s="58"/>
      <c r="X1282" s="84"/>
      <c r="Y1282" s="85"/>
      <c r="Z1282" s="86"/>
      <c r="AA1282" s="87"/>
    </row>
    <row r="1283" spans="1:27" ht="15.75" customHeight="1">
      <c r="A1283" s="63" t="s">
        <v>131</v>
      </c>
      <c r="B1283" s="64" t="s">
        <v>132</v>
      </c>
      <c r="C1283" s="65" t="s">
        <v>133</v>
      </c>
      <c r="D1283" s="66" t="s">
        <v>317</v>
      </c>
      <c r="E1283" s="67" t="s">
        <v>323</v>
      </c>
      <c r="F1283" s="68" t="s">
        <v>324</v>
      </c>
      <c r="G1283" s="69" t="s">
        <v>368</v>
      </c>
      <c r="H1283" s="70" t="s">
        <v>369</v>
      </c>
      <c r="I1283" s="67" t="s">
        <v>355</v>
      </c>
      <c r="J1283" s="286">
        <v>2023</v>
      </c>
      <c r="K1283" s="72" t="s">
        <v>155</v>
      </c>
      <c r="L1283" s="73">
        <v>24</v>
      </c>
      <c r="M1283" s="74" t="s">
        <v>140</v>
      </c>
      <c r="N1283" s="75"/>
      <c r="O1283" s="76"/>
      <c r="P1283" s="97" t="s">
        <v>141</v>
      </c>
      <c r="Q1283" s="78">
        <f>IF(P1283="U",R1283/1.2,R1283)</f>
        <v>59.166666666666671</v>
      </c>
      <c r="R1283" s="79">
        <v>71</v>
      </c>
      <c r="S1283" s="80"/>
      <c r="T1283" s="81"/>
      <c r="U1283" s="82">
        <f>T1283*Q1283</f>
        <v>0</v>
      </c>
      <c r="V1283" s="83">
        <f>T1283*R1283</f>
        <v>0</v>
      </c>
      <c r="W1283" s="58"/>
      <c r="X1283" s="84"/>
      <c r="Y1283" s="85"/>
      <c r="Z1283" s="86"/>
      <c r="AA1283" s="87"/>
    </row>
    <row r="1284" spans="1:27" ht="15.75" customHeight="1">
      <c r="A1284" s="63" t="s">
        <v>131</v>
      </c>
      <c r="B1284" s="64" t="s">
        <v>132</v>
      </c>
      <c r="C1284" s="65" t="s">
        <v>133</v>
      </c>
      <c r="D1284" s="66" t="s">
        <v>317</v>
      </c>
      <c r="E1284" s="67" t="s">
        <v>323</v>
      </c>
      <c r="F1284" s="68" t="s">
        <v>324</v>
      </c>
      <c r="G1284" s="69" t="s">
        <v>368</v>
      </c>
      <c r="H1284" s="70" t="s">
        <v>369</v>
      </c>
      <c r="I1284" s="67" t="s">
        <v>355</v>
      </c>
      <c r="J1284" s="286">
        <v>2023</v>
      </c>
      <c r="K1284" s="72" t="s">
        <v>139</v>
      </c>
      <c r="L1284" s="73">
        <v>11</v>
      </c>
      <c r="M1284" s="74" t="s">
        <v>140</v>
      </c>
      <c r="N1284" s="75"/>
      <c r="O1284" s="76"/>
      <c r="P1284" s="97" t="s">
        <v>141</v>
      </c>
      <c r="Q1284" s="78">
        <f>IF(P1284="U",R1284/1.2,R1284)</f>
        <v>120</v>
      </c>
      <c r="R1284" s="79">
        <v>144</v>
      </c>
      <c r="S1284" s="80"/>
      <c r="T1284" s="81"/>
      <c r="U1284" s="82">
        <f>T1284*Q1284</f>
        <v>0</v>
      </c>
      <c r="V1284" s="83">
        <f>T1284*R1284</f>
        <v>0</v>
      </c>
      <c r="W1284" s="58"/>
      <c r="X1284" s="84"/>
      <c r="Y1284" s="85"/>
      <c r="Z1284" s="86"/>
      <c r="AA1284" s="87"/>
    </row>
    <row r="1285" spans="1:27" ht="15.75" customHeight="1">
      <c r="A1285" s="63" t="s">
        <v>131</v>
      </c>
      <c r="B1285" s="64" t="s">
        <v>132</v>
      </c>
      <c r="C1285" s="65" t="s">
        <v>133</v>
      </c>
      <c r="D1285" s="66" t="s">
        <v>317</v>
      </c>
      <c r="E1285" s="67" t="s">
        <v>323</v>
      </c>
      <c r="F1285" s="68" t="s">
        <v>324</v>
      </c>
      <c r="G1285" s="69" t="s">
        <v>368</v>
      </c>
      <c r="H1285" s="70" t="s">
        <v>369</v>
      </c>
      <c r="I1285" s="67" t="s">
        <v>355</v>
      </c>
      <c r="J1285" s="286">
        <v>2023</v>
      </c>
      <c r="K1285" s="72" t="s">
        <v>146</v>
      </c>
      <c r="L1285" s="73">
        <v>2</v>
      </c>
      <c r="M1285" s="74" t="s">
        <v>140</v>
      </c>
      <c r="N1285" s="75"/>
      <c r="O1285" s="76"/>
      <c r="P1285" s="77" t="s">
        <v>141</v>
      </c>
      <c r="Q1285" s="78">
        <f>IF(P1285="U",R1285/1.2,R1285)</f>
        <v>59.166666666666671</v>
      </c>
      <c r="R1285" s="79">
        <v>71</v>
      </c>
      <c r="S1285" s="80"/>
      <c r="T1285" s="81"/>
      <c r="U1285" s="82">
        <f>T1285*Q1285</f>
        <v>0</v>
      </c>
      <c r="V1285" s="83">
        <f>T1285*R1285</f>
        <v>0</v>
      </c>
      <c r="W1285" s="58"/>
      <c r="X1285" s="84"/>
      <c r="Y1285" s="85"/>
      <c r="Z1285" s="86"/>
      <c r="AA1285" s="87"/>
    </row>
    <row r="1286" spans="1:27" ht="15.75" customHeight="1">
      <c r="A1286" s="63" t="s">
        <v>131</v>
      </c>
      <c r="B1286" s="64" t="s">
        <v>132</v>
      </c>
      <c r="C1286" s="65" t="s">
        <v>133</v>
      </c>
      <c r="D1286" s="66" t="s">
        <v>317</v>
      </c>
      <c r="E1286" s="67" t="s">
        <v>323</v>
      </c>
      <c r="F1286" s="68" t="s">
        <v>324</v>
      </c>
      <c r="G1286" s="69" t="s">
        <v>368</v>
      </c>
      <c r="H1286" s="70" t="s">
        <v>1266</v>
      </c>
      <c r="I1286" s="67" t="s">
        <v>355</v>
      </c>
      <c r="J1286" s="286">
        <v>2020</v>
      </c>
      <c r="K1286" s="72" t="s">
        <v>155</v>
      </c>
      <c r="L1286" s="73">
        <v>1</v>
      </c>
      <c r="M1286" s="74" t="s">
        <v>140</v>
      </c>
      <c r="N1286" s="75"/>
      <c r="O1286" s="76"/>
      <c r="P1286" s="97" t="s">
        <v>141</v>
      </c>
      <c r="Q1286" s="78">
        <f>IF(P1286="U",R1286/1.2,R1286)</f>
        <v>58.333333333333336</v>
      </c>
      <c r="R1286" s="79">
        <v>70</v>
      </c>
      <c r="S1286" s="80"/>
      <c r="T1286" s="81"/>
      <c r="U1286" s="82">
        <f>T1286*Q1286</f>
        <v>0</v>
      </c>
      <c r="V1286" s="83">
        <f>T1286*R1286</f>
        <v>0</v>
      </c>
      <c r="W1286" s="58"/>
      <c r="X1286" s="84"/>
      <c r="Y1286" s="85"/>
      <c r="Z1286" s="86"/>
      <c r="AA1286" s="87"/>
    </row>
    <row r="1287" spans="1:27" ht="15.75" customHeight="1">
      <c r="A1287" s="63" t="s">
        <v>131</v>
      </c>
      <c r="B1287" s="64" t="s">
        <v>177</v>
      </c>
      <c r="C1287" s="65" t="s">
        <v>133</v>
      </c>
      <c r="D1287" s="66" t="s">
        <v>317</v>
      </c>
      <c r="E1287" s="67" t="s">
        <v>323</v>
      </c>
      <c r="F1287" s="68" t="s">
        <v>324</v>
      </c>
      <c r="G1287" s="69" t="s">
        <v>368</v>
      </c>
      <c r="H1287" s="70" t="s">
        <v>438</v>
      </c>
      <c r="I1287" s="67" t="s">
        <v>387</v>
      </c>
      <c r="J1287" s="286">
        <v>2024</v>
      </c>
      <c r="K1287" s="72" t="s">
        <v>155</v>
      </c>
      <c r="L1287" s="73">
        <v>5</v>
      </c>
      <c r="M1287" s="74" t="s">
        <v>140</v>
      </c>
      <c r="N1287" s="75"/>
      <c r="O1287" s="76"/>
      <c r="P1287" s="77" t="s">
        <v>141</v>
      </c>
      <c r="Q1287" s="78">
        <f>IF(P1287="U",R1287/1.2,R1287)</f>
        <v>15</v>
      </c>
      <c r="R1287" s="79">
        <v>18</v>
      </c>
      <c r="S1287" s="80"/>
      <c r="T1287" s="81"/>
      <c r="U1287" s="82">
        <f>T1287*Q1287</f>
        <v>0</v>
      </c>
      <c r="V1287" s="83">
        <f>T1287*R1287</f>
        <v>0</v>
      </c>
      <c r="W1287" s="58"/>
      <c r="X1287" s="84"/>
      <c r="Y1287" s="85"/>
      <c r="Z1287" s="86"/>
      <c r="AA1287" s="87"/>
    </row>
    <row r="1288" spans="1:27" ht="15.75" customHeight="1">
      <c r="A1288" s="63" t="s">
        <v>131</v>
      </c>
      <c r="B1288" s="64" t="s">
        <v>177</v>
      </c>
      <c r="C1288" s="65" t="s">
        <v>133</v>
      </c>
      <c r="D1288" s="66" t="s">
        <v>317</v>
      </c>
      <c r="E1288" s="67" t="s">
        <v>323</v>
      </c>
      <c r="F1288" s="68" t="s">
        <v>324</v>
      </c>
      <c r="G1288" s="69" t="s">
        <v>368</v>
      </c>
      <c r="H1288" s="70" t="s">
        <v>817</v>
      </c>
      <c r="I1288" s="67" t="s">
        <v>351</v>
      </c>
      <c r="J1288" s="286">
        <v>2023</v>
      </c>
      <c r="K1288" s="72" t="s">
        <v>155</v>
      </c>
      <c r="L1288" s="73">
        <v>8</v>
      </c>
      <c r="M1288" s="74" t="s">
        <v>140</v>
      </c>
      <c r="N1288" s="75"/>
      <c r="O1288" s="76"/>
      <c r="P1288" s="97" t="s">
        <v>141</v>
      </c>
      <c r="Q1288" s="78">
        <f>IF(P1288="U",R1288/1.2,R1288)</f>
        <v>36.666666666666671</v>
      </c>
      <c r="R1288" s="79">
        <v>44</v>
      </c>
      <c r="S1288" s="80"/>
      <c r="T1288" s="81"/>
      <c r="U1288" s="82">
        <f>T1288*Q1288</f>
        <v>0</v>
      </c>
      <c r="V1288" s="83">
        <f>T1288*R1288</f>
        <v>0</v>
      </c>
      <c r="W1288" s="58"/>
      <c r="X1288" s="84"/>
      <c r="Y1288" s="85"/>
      <c r="Z1288" s="86"/>
      <c r="AA1288" s="87"/>
    </row>
    <row r="1289" spans="1:27" ht="15.75" customHeight="1">
      <c r="A1289" s="63" t="s">
        <v>131</v>
      </c>
      <c r="B1289" s="64" t="s">
        <v>177</v>
      </c>
      <c r="C1289" s="65" t="s">
        <v>133</v>
      </c>
      <c r="D1289" s="66" t="s">
        <v>317</v>
      </c>
      <c r="E1289" s="67" t="s">
        <v>323</v>
      </c>
      <c r="F1289" s="68" t="s">
        <v>324</v>
      </c>
      <c r="G1289" s="69" t="s">
        <v>368</v>
      </c>
      <c r="H1289" s="70" t="s">
        <v>817</v>
      </c>
      <c r="I1289" s="67" t="s">
        <v>145</v>
      </c>
      <c r="J1289" s="286">
        <v>2024</v>
      </c>
      <c r="K1289" s="72" t="s">
        <v>155</v>
      </c>
      <c r="L1289" s="73">
        <v>18</v>
      </c>
      <c r="M1289" s="74" t="s">
        <v>140</v>
      </c>
      <c r="N1289" s="75"/>
      <c r="O1289" s="76"/>
      <c r="P1289" s="97" t="s">
        <v>141</v>
      </c>
      <c r="Q1289" s="78">
        <f>IF(P1289="U",R1289/1.2,R1289)</f>
        <v>38.333333333333336</v>
      </c>
      <c r="R1289" s="79">
        <v>46</v>
      </c>
      <c r="S1289" s="80"/>
      <c r="T1289" s="81"/>
      <c r="U1289" s="82">
        <f>T1289*Q1289</f>
        <v>0</v>
      </c>
      <c r="V1289" s="83">
        <f>T1289*R1289</f>
        <v>0</v>
      </c>
      <c r="W1289" s="58"/>
      <c r="X1289" s="84"/>
      <c r="Y1289" s="85"/>
      <c r="Z1289" s="86"/>
      <c r="AA1289" s="87"/>
    </row>
    <row r="1290" spans="1:27" ht="15.75" customHeight="1">
      <c r="A1290" s="63" t="s">
        <v>131</v>
      </c>
      <c r="B1290" s="64" t="s">
        <v>177</v>
      </c>
      <c r="C1290" s="65" t="s">
        <v>133</v>
      </c>
      <c r="D1290" s="66" t="s">
        <v>317</v>
      </c>
      <c r="E1290" s="67" t="s">
        <v>323</v>
      </c>
      <c r="F1290" s="68" t="s">
        <v>324</v>
      </c>
      <c r="G1290" s="69" t="s">
        <v>368</v>
      </c>
      <c r="H1290" s="70" t="s">
        <v>1694</v>
      </c>
      <c r="I1290" s="67" t="s">
        <v>1695</v>
      </c>
      <c r="J1290" s="286">
        <v>2023</v>
      </c>
      <c r="K1290" s="72" t="s">
        <v>155</v>
      </c>
      <c r="L1290" s="73">
        <v>3</v>
      </c>
      <c r="M1290" s="74" t="s">
        <v>140</v>
      </c>
      <c r="N1290" s="75"/>
      <c r="O1290" s="76"/>
      <c r="P1290" s="77" t="s">
        <v>141</v>
      </c>
      <c r="Q1290" s="78">
        <f>IF(P1290="U",R1290/1.2,R1290)</f>
        <v>46.666666666666671</v>
      </c>
      <c r="R1290" s="79">
        <v>56</v>
      </c>
      <c r="S1290" s="80"/>
      <c r="T1290" s="81"/>
      <c r="U1290" s="82">
        <f>T1290*Q1290</f>
        <v>0</v>
      </c>
      <c r="V1290" s="83">
        <f>T1290*R1290</f>
        <v>0</v>
      </c>
      <c r="W1290" s="58"/>
      <c r="X1290" s="84"/>
      <c r="Y1290" s="85"/>
      <c r="Z1290" s="86"/>
      <c r="AA1290" s="87"/>
    </row>
    <row r="1291" spans="1:27" ht="15.75" customHeight="1">
      <c r="A1291" s="63" t="s">
        <v>131</v>
      </c>
      <c r="B1291" s="64" t="s">
        <v>132</v>
      </c>
      <c r="C1291" s="65" t="s">
        <v>133</v>
      </c>
      <c r="D1291" s="66" t="s">
        <v>317</v>
      </c>
      <c r="E1291" s="67" t="s">
        <v>323</v>
      </c>
      <c r="F1291" s="68" t="s">
        <v>389</v>
      </c>
      <c r="G1291" s="69" t="s">
        <v>698</v>
      </c>
      <c r="H1291" s="70" t="s">
        <v>699</v>
      </c>
      <c r="I1291" s="67" t="s">
        <v>145</v>
      </c>
      <c r="J1291" s="286">
        <v>1994</v>
      </c>
      <c r="K1291" s="72" t="s">
        <v>155</v>
      </c>
      <c r="L1291" s="73">
        <v>1</v>
      </c>
      <c r="M1291" s="74" t="s">
        <v>140</v>
      </c>
      <c r="N1291" s="75"/>
      <c r="O1291" s="76"/>
      <c r="P1291" s="77" t="s">
        <v>148</v>
      </c>
      <c r="Q1291" s="78">
        <f>IF(P1291="U",R1291/1.2,R1291)</f>
        <v>70</v>
      </c>
      <c r="R1291" s="79">
        <v>70</v>
      </c>
      <c r="S1291" s="80"/>
      <c r="T1291" s="81"/>
      <c r="U1291" s="82">
        <f>T1291*Q1291</f>
        <v>0</v>
      </c>
      <c r="V1291" s="83">
        <f>T1291*R1291</f>
        <v>0</v>
      </c>
      <c r="W1291" s="58"/>
      <c r="X1291" s="84"/>
      <c r="Y1291" s="85"/>
      <c r="Z1291" s="86"/>
      <c r="AA1291" s="87"/>
    </row>
    <row r="1292" spans="1:27" ht="15.75" customHeight="1">
      <c r="A1292" s="63" t="s">
        <v>131</v>
      </c>
      <c r="B1292" s="64" t="s">
        <v>132</v>
      </c>
      <c r="C1292" s="65" t="s">
        <v>133</v>
      </c>
      <c r="D1292" s="66" t="s">
        <v>317</v>
      </c>
      <c r="E1292" s="67" t="s">
        <v>323</v>
      </c>
      <c r="F1292" s="68" t="s">
        <v>389</v>
      </c>
      <c r="G1292" s="69" t="s">
        <v>698</v>
      </c>
      <c r="H1292" s="70" t="s">
        <v>699</v>
      </c>
      <c r="I1292" s="67" t="s">
        <v>145</v>
      </c>
      <c r="J1292" s="286">
        <v>2019</v>
      </c>
      <c r="K1292" s="72" t="s">
        <v>155</v>
      </c>
      <c r="L1292" s="73">
        <v>3</v>
      </c>
      <c r="M1292" s="74" t="s">
        <v>140</v>
      </c>
      <c r="N1292" s="75"/>
      <c r="O1292" s="76"/>
      <c r="P1292" s="77" t="s">
        <v>141</v>
      </c>
      <c r="Q1292" s="78">
        <f>IF(P1292="U",R1292/1.2,R1292)</f>
        <v>37.5</v>
      </c>
      <c r="R1292" s="79">
        <v>45</v>
      </c>
      <c r="S1292" s="80"/>
      <c r="T1292" s="81"/>
      <c r="U1292" s="82">
        <f>T1292*Q1292</f>
        <v>0</v>
      </c>
      <c r="V1292" s="83">
        <f>T1292*R1292</f>
        <v>0</v>
      </c>
      <c r="W1292" s="58"/>
      <c r="X1292" s="84"/>
      <c r="Y1292" s="85"/>
      <c r="Z1292" s="86"/>
      <c r="AA1292" s="87"/>
    </row>
    <row r="1293" spans="1:27" ht="15.75" customHeight="1">
      <c r="A1293" s="63" t="s">
        <v>131</v>
      </c>
      <c r="B1293" s="64" t="s">
        <v>132</v>
      </c>
      <c r="C1293" s="65" t="s">
        <v>133</v>
      </c>
      <c r="D1293" s="66" t="s">
        <v>317</v>
      </c>
      <c r="E1293" s="67" t="s">
        <v>323</v>
      </c>
      <c r="F1293" s="68" t="s">
        <v>389</v>
      </c>
      <c r="G1293" s="69" t="s">
        <v>698</v>
      </c>
      <c r="H1293" s="70" t="s">
        <v>699</v>
      </c>
      <c r="I1293" s="67" t="s">
        <v>145</v>
      </c>
      <c r="J1293" s="286">
        <v>2021</v>
      </c>
      <c r="K1293" s="72" t="s">
        <v>155</v>
      </c>
      <c r="L1293" s="73">
        <v>24</v>
      </c>
      <c r="M1293" s="74" t="s">
        <v>140</v>
      </c>
      <c r="N1293" s="75"/>
      <c r="O1293" s="76"/>
      <c r="P1293" s="97" t="s">
        <v>141</v>
      </c>
      <c r="Q1293" s="78">
        <f>IF(P1293="U",R1293/1.2,R1293)</f>
        <v>37.5</v>
      </c>
      <c r="R1293" s="79">
        <v>45</v>
      </c>
      <c r="S1293" s="80"/>
      <c r="T1293" s="81"/>
      <c r="U1293" s="82">
        <f>T1293*Q1293</f>
        <v>0</v>
      </c>
      <c r="V1293" s="83">
        <f>T1293*R1293</f>
        <v>0</v>
      </c>
      <c r="W1293" s="58"/>
      <c r="X1293" s="84"/>
      <c r="Y1293" s="85"/>
      <c r="Z1293" s="86"/>
      <c r="AA1293" s="87"/>
    </row>
    <row r="1294" spans="1:27" ht="15.75" customHeight="1">
      <c r="A1294" s="63" t="s">
        <v>131</v>
      </c>
      <c r="B1294" s="64" t="s">
        <v>132</v>
      </c>
      <c r="C1294" s="65" t="s">
        <v>133</v>
      </c>
      <c r="D1294" s="66" t="s">
        <v>317</v>
      </c>
      <c r="E1294" s="67" t="s">
        <v>323</v>
      </c>
      <c r="F1294" s="68" t="s">
        <v>389</v>
      </c>
      <c r="G1294" s="69" t="s">
        <v>698</v>
      </c>
      <c r="H1294" s="70" t="s">
        <v>1692</v>
      </c>
      <c r="I1294" s="67" t="s">
        <v>145</v>
      </c>
      <c r="J1294" s="286">
        <v>2018</v>
      </c>
      <c r="K1294" s="72" t="s">
        <v>155</v>
      </c>
      <c r="L1294" s="73">
        <v>3</v>
      </c>
      <c r="M1294" s="74" t="s">
        <v>140</v>
      </c>
      <c r="N1294" s="75"/>
      <c r="O1294" s="76"/>
      <c r="P1294" s="77" t="s">
        <v>141</v>
      </c>
      <c r="Q1294" s="78">
        <f>IF(P1294="U",R1294/1.2,R1294)</f>
        <v>83.333333333333343</v>
      </c>
      <c r="R1294" s="79">
        <v>100</v>
      </c>
      <c r="S1294" s="80"/>
      <c r="T1294" s="81"/>
      <c r="U1294" s="82">
        <f>T1294*Q1294</f>
        <v>0</v>
      </c>
      <c r="V1294" s="83">
        <f>T1294*R1294</f>
        <v>0</v>
      </c>
      <c r="W1294" s="58"/>
      <c r="X1294" s="84"/>
      <c r="Y1294" s="85"/>
      <c r="Z1294" s="86"/>
      <c r="AA1294" s="87"/>
    </row>
    <row r="1295" spans="1:27" ht="15.75" customHeight="1">
      <c r="A1295" s="63" t="s">
        <v>131</v>
      </c>
      <c r="B1295" s="64" t="s">
        <v>177</v>
      </c>
      <c r="C1295" s="65" t="s">
        <v>133</v>
      </c>
      <c r="D1295" s="66" t="s">
        <v>317</v>
      </c>
      <c r="E1295" s="67" t="s">
        <v>323</v>
      </c>
      <c r="F1295" s="68" t="s">
        <v>389</v>
      </c>
      <c r="G1295" s="69" t="s">
        <v>698</v>
      </c>
      <c r="H1295" s="70" t="s">
        <v>913</v>
      </c>
      <c r="I1295" s="67" t="s">
        <v>145</v>
      </c>
      <c r="J1295" s="286">
        <v>2022</v>
      </c>
      <c r="K1295" s="72" t="s">
        <v>155</v>
      </c>
      <c r="L1295" s="73">
        <v>12</v>
      </c>
      <c r="M1295" s="74" t="s">
        <v>140</v>
      </c>
      <c r="N1295" s="75"/>
      <c r="O1295" s="76"/>
      <c r="P1295" s="97" t="s">
        <v>141</v>
      </c>
      <c r="Q1295" s="78">
        <f>IF(P1295="U",R1295/1.2,R1295)</f>
        <v>29.166666666666668</v>
      </c>
      <c r="R1295" s="79">
        <v>35</v>
      </c>
      <c r="S1295" s="80"/>
      <c r="T1295" s="81"/>
      <c r="U1295" s="82">
        <f>T1295*Q1295</f>
        <v>0</v>
      </c>
      <c r="V1295" s="83">
        <f>T1295*R1295</f>
        <v>0</v>
      </c>
      <c r="W1295" s="58"/>
      <c r="X1295" s="84"/>
      <c r="Y1295" s="85"/>
      <c r="Z1295" s="86"/>
      <c r="AA1295" s="87"/>
    </row>
    <row r="1296" spans="1:27" ht="15.75" customHeight="1">
      <c r="A1296" s="63" t="s">
        <v>131</v>
      </c>
      <c r="B1296" s="64" t="s">
        <v>132</v>
      </c>
      <c r="C1296" s="65" t="s">
        <v>133</v>
      </c>
      <c r="D1296" s="66" t="s">
        <v>317</v>
      </c>
      <c r="E1296" s="67" t="s">
        <v>323</v>
      </c>
      <c r="F1296" s="68" t="s">
        <v>389</v>
      </c>
      <c r="G1296" s="69" t="s">
        <v>698</v>
      </c>
      <c r="H1296" s="70" t="s">
        <v>1579</v>
      </c>
      <c r="I1296" s="67" t="s">
        <v>145</v>
      </c>
      <c r="J1296" s="286">
        <v>1994</v>
      </c>
      <c r="K1296" s="72" t="s">
        <v>155</v>
      </c>
      <c r="L1296" s="73">
        <v>4</v>
      </c>
      <c r="M1296" s="74" t="s">
        <v>140</v>
      </c>
      <c r="N1296" s="75"/>
      <c r="O1296" s="76" t="s">
        <v>661</v>
      </c>
      <c r="P1296" s="77" t="s">
        <v>148</v>
      </c>
      <c r="Q1296" s="78">
        <f>IF(P1296="U",R1296/1.2,R1296)</f>
        <v>45</v>
      </c>
      <c r="R1296" s="79">
        <v>45</v>
      </c>
      <c r="S1296" s="80"/>
      <c r="T1296" s="81"/>
      <c r="U1296" s="82">
        <f>T1296*Q1296</f>
        <v>0</v>
      </c>
      <c r="V1296" s="83">
        <f>T1296*R1296</f>
        <v>0</v>
      </c>
      <c r="W1296" s="58"/>
      <c r="X1296" s="84"/>
      <c r="Y1296" s="85"/>
      <c r="Z1296" s="86"/>
      <c r="AA1296" s="87"/>
    </row>
    <row r="1297" spans="1:27" ht="15.75" customHeight="1">
      <c r="A1297" s="63" t="s">
        <v>131</v>
      </c>
      <c r="B1297" s="64" t="s">
        <v>132</v>
      </c>
      <c r="C1297" s="65" t="s">
        <v>133</v>
      </c>
      <c r="D1297" s="66" t="s">
        <v>317</v>
      </c>
      <c r="E1297" s="67" t="s">
        <v>323</v>
      </c>
      <c r="F1297" s="68" t="s">
        <v>389</v>
      </c>
      <c r="G1297" s="69" t="s">
        <v>698</v>
      </c>
      <c r="H1297" s="70" t="s">
        <v>1579</v>
      </c>
      <c r="I1297" s="67" t="s">
        <v>145</v>
      </c>
      <c r="J1297" s="286">
        <v>2002</v>
      </c>
      <c r="K1297" s="72" t="s">
        <v>155</v>
      </c>
      <c r="L1297" s="73">
        <v>1</v>
      </c>
      <c r="M1297" s="74" t="s">
        <v>140</v>
      </c>
      <c r="N1297" s="75"/>
      <c r="O1297" s="76"/>
      <c r="P1297" s="77" t="s">
        <v>148</v>
      </c>
      <c r="Q1297" s="78">
        <f>IF(P1297="U",R1297/1.2,R1297)</f>
        <v>45</v>
      </c>
      <c r="R1297" s="79">
        <v>45</v>
      </c>
      <c r="S1297" s="80"/>
      <c r="T1297" s="81"/>
      <c r="U1297" s="82">
        <f>T1297*Q1297</f>
        <v>0</v>
      </c>
      <c r="V1297" s="83">
        <f>T1297*R1297</f>
        <v>0</v>
      </c>
      <c r="W1297" s="58"/>
      <c r="X1297" s="84"/>
      <c r="Y1297" s="85"/>
      <c r="Z1297" s="86"/>
      <c r="AA1297" s="87"/>
    </row>
    <row r="1298" spans="1:27" ht="15.75" customHeight="1">
      <c r="A1298" s="63" t="s">
        <v>131</v>
      </c>
      <c r="B1298" s="64" t="s">
        <v>132</v>
      </c>
      <c r="C1298" s="65" t="s">
        <v>133</v>
      </c>
      <c r="D1298" s="66" t="s">
        <v>317</v>
      </c>
      <c r="E1298" s="67" t="s">
        <v>323</v>
      </c>
      <c r="F1298" s="68" t="s">
        <v>389</v>
      </c>
      <c r="G1298" s="69" t="s">
        <v>1538</v>
      </c>
      <c r="H1298" s="70" t="s">
        <v>1581</v>
      </c>
      <c r="I1298" s="67" t="s">
        <v>463</v>
      </c>
      <c r="J1298" s="286">
        <v>1994</v>
      </c>
      <c r="K1298" s="72" t="s">
        <v>155</v>
      </c>
      <c r="L1298" s="73">
        <v>1</v>
      </c>
      <c r="M1298" s="74" t="s">
        <v>147</v>
      </c>
      <c r="N1298" s="75"/>
      <c r="O1298" s="76" t="s">
        <v>360</v>
      </c>
      <c r="P1298" s="77" t="s">
        <v>148</v>
      </c>
      <c r="Q1298" s="78">
        <f>IF(P1298="U",R1298/1.2,R1298)</f>
        <v>35</v>
      </c>
      <c r="R1298" s="79">
        <v>35</v>
      </c>
      <c r="S1298" s="80"/>
      <c r="T1298" s="81"/>
      <c r="U1298" s="82">
        <f>T1298*Q1298</f>
        <v>0</v>
      </c>
      <c r="V1298" s="83">
        <f>T1298*R1298</f>
        <v>0</v>
      </c>
      <c r="W1298" s="58"/>
      <c r="X1298" s="84"/>
      <c r="Y1298" s="85"/>
      <c r="Z1298" s="86"/>
      <c r="AA1298" s="87"/>
    </row>
    <row r="1299" spans="1:27" ht="15.75" customHeight="1">
      <c r="A1299" s="63" t="s">
        <v>131</v>
      </c>
      <c r="B1299" s="64" t="s">
        <v>132</v>
      </c>
      <c r="C1299" s="65" t="s">
        <v>133</v>
      </c>
      <c r="D1299" s="66" t="s">
        <v>317</v>
      </c>
      <c r="E1299" s="67" t="s">
        <v>323</v>
      </c>
      <c r="F1299" s="68" t="s">
        <v>389</v>
      </c>
      <c r="G1299" s="69" t="s">
        <v>1538</v>
      </c>
      <c r="H1299" s="70" t="s">
        <v>1539</v>
      </c>
      <c r="I1299" s="67" t="s">
        <v>145</v>
      </c>
      <c r="J1299" s="286">
        <v>1991</v>
      </c>
      <c r="K1299" s="72" t="s">
        <v>155</v>
      </c>
      <c r="L1299" s="73">
        <v>1</v>
      </c>
      <c r="M1299" s="74" t="s">
        <v>564</v>
      </c>
      <c r="N1299" s="75"/>
      <c r="O1299" s="76" t="s">
        <v>256</v>
      </c>
      <c r="P1299" s="77" t="s">
        <v>148</v>
      </c>
      <c r="Q1299" s="78">
        <f>IF(P1299="U",R1299/1.2,R1299)</f>
        <v>50</v>
      </c>
      <c r="R1299" s="79">
        <v>50</v>
      </c>
      <c r="S1299" s="80"/>
      <c r="T1299" s="81"/>
      <c r="U1299" s="82">
        <f>T1299*Q1299</f>
        <v>0</v>
      </c>
      <c r="V1299" s="83">
        <f>T1299*R1299</f>
        <v>0</v>
      </c>
      <c r="W1299" s="58"/>
      <c r="X1299" s="84"/>
      <c r="Y1299" s="85"/>
      <c r="Z1299" s="86"/>
      <c r="AA1299" s="87"/>
    </row>
    <row r="1300" spans="1:27" ht="15.75" customHeight="1">
      <c r="A1300" s="63" t="s">
        <v>131</v>
      </c>
      <c r="B1300" s="64" t="s">
        <v>132</v>
      </c>
      <c r="C1300" s="65" t="s">
        <v>133</v>
      </c>
      <c r="D1300" s="66" t="s">
        <v>317</v>
      </c>
      <c r="E1300" s="67" t="s">
        <v>323</v>
      </c>
      <c r="F1300" s="68" t="s">
        <v>389</v>
      </c>
      <c r="G1300" s="69" t="s">
        <v>1538</v>
      </c>
      <c r="H1300" s="70" t="s">
        <v>1539</v>
      </c>
      <c r="I1300" s="67" t="s">
        <v>145</v>
      </c>
      <c r="J1300" s="286">
        <v>1992</v>
      </c>
      <c r="K1300" s="72" t="s">
        <v>155</v>
      </c>
      <c r="L1300" s="73">
        <v>3</v>
      </c>
      <c r="M1300" s="74" t="s">
        <v>140</v>
      </c>
      <c r="N1300" s="75"/>
      <c r="O1300" s="76"/>
      <c r="P1300" s="77" t="s">
        <v>148</v>
      </c>
      <c r="Q1300" s="78">
        <f>IF(P1300="U",R1300/1.2,R1300)</f>
        <v>50</v>
      </c>
      <c r="R1300" s="79">
        <v>50</v>
      </c>
      <c r="S1300" s="80"/>
      <c r="T1300" s="81"/>
      <c r="U1300" s="82">
        <f>T1300*Q1300</f>
        <v>0</v>
      </c>
      <c r="V1300" s="83">
        <f>T1300*R1300</f>
        <v>0</v>
      </c>
      <c r="W1300" s="58"/>
      <c r="X1300" s="84"/>
      <c r="Y1300" s="85"/>
      <c r="Z1300" s="86"/>
      <c r="AA1300" s="87"/>
    </row>
    <row r="1301" spans="1:27" ht="15.75" customHeight="1">
      <c r="A1301" s="63" t="s">
        <v>131</v>
      </c>
      <c r="B1301" s="64" t="s">
        <v>132</v>
      </c>
      <c r="C1301" s="65" t="s">
        <v>133</v>
      </c>
      <c r="D1301" s="66" t="s">
        <v>317</v>
      </c>
      <c r="E1301" s="67" t="s">
        <v>323</v>
      </c>
      <c r="F1301" s="68" t="s">
        <v>389</v>
      </c>
      <c r="G1301" s="69" t="s">
        <v>1538</v>
      </c>
      <c r="H1301" s="70" t="s">
        <v>1539</v>
      </c>
      <c r="I1301" s="67" t="s">
        <v>145</v>
      </c>
      <c r="J1301" s="286">
        <v>1994</v>
      </c>
      <c r="K1301" s="72" t="s">
        <v>155</v>
      </c>
      <c r="L1301" s="73">
        <v>2</v>
      </c>
      <c r="M1301" s="74" t="s">
        <v>564</v>
      </c>
      <c r="N1301" s="75"/>
      <c r="O1301" s="76" t="s">
        <v>256</v>
      </c>
      <c r="P1301" s="77" t="s">
        <v>148</v>
      </c>
      <c r="Q1301" s="78">
        <f>IF(P1301="U",R1301/1.2,R1301)</f>
        <v>50</v>
      </c>
      <c r="R1301" s="79">
        <v>50</v>
      </c>
      <c r="S1301" s="80"/>
      <c r="T1301" s="81"/>
      <c r="U1301" s="82">
        <f>T1301*Q1301</f>
        <v>0</v>
      </c>
      <c r="V1301" s="83">
        <f>T1301*R1301</f>
        <v>0</v>
      </c>
      <c r="W1301" s="58"/>
      <c r="X1301" s="84"/>
      <c r="Y1301" s="85"/>
      <c r="Z1301" s="86"/>
      <c r="AA1301" s="87"/>
    </row>
    <row r="1302" spans="1:27" ht="15.75" customHeight="1">
      <c r="A1302" s="63" t="s">
        <v>131</v>
      </c>
      <c r="B1302" s="64" t="s">
        <v>132</v>
      </c>
      <c r="C1302" s="65" t="s">
        <v>133</v>
      </c>
      <c r="D1302" s="66" t="s">
        <v>317</v>
      </c>
      <c r="E1302" s="67" t="s">
        <v>323</v>
      </c>
      <c r="F1302" s="68" t="s">
        <v>389</v>
      </c>
      <c r="G1302" s="69" t="s">
        <v>1582</v>
      </c>
      <c r="H1302" s="70" t="s">
        <v>1444</v>
      </c>
      <c r="I1302" s="67" t="s">
        <v>355</v>
      </c>
      <c r="J1302" s="286">
        <v>2012</v>
      </c>
      <c r="K1302" s="72" t="s">
        <v>155</v>
      </c>
      <c r="L1302" s="73">
        <v>1</v>
      </c>
      <c r="M1302" s="74" t="s">
        <v>140</v>
      </c>
      <c r="N1302" s="75"/>
      <c r="O1302" s="76"/>
      <c r="P1302" s="77" t="s">
        <v>148</v>
      </c>
      <c r="Q1302" s="78">
        <f>IF(P1302="U",R1302/1.2,R1302)</f>
        <v>35</v>
      </c>
      <c r="R1302" s="79">
        <v>35</v>
      </c>
      <c r="S1302" s="80"/>
      <c r="T1302" s="81"/>
      <c r="U1302" s="82">
        <f>T1302*Q1302</f>
        <v>0</v>
      </c>
      <c r="V1302" s="83">
        <f>T1302*R1302</f>
        <v>0</v>
      </c>
      <c r="W1302" s="58"/>
      <c r="X1302" s="84"/>
      <c r="Y1302" s="85"/>
      <c r="Z1302" s="86"/>
      <c r="AA1302" s="87"/>
    </row>
    <row r="1303" spans="1:27" ht="15.75" customHeight="1">
      <c r="A1303" s="63" t="s">
        <v>131</v>
      </c>
      <c r="B1303" s="64" t="s">
        <v>132</v>
      </c>
      <c r="C1303" s="65" t="s">
        <v>133</v>
      </c>
      <c r="D1303" s="66" t="s">
        <v>317</v>
      </c>
      <c r="E1303" s="67" t="s">
        <v>323</v>
      </c>
      <c r="F1303" s="68" t="s">
        <v>389</v>
      </c>
      <c r="G1303" s="69" t="s">
        <v>1582</v>
      </c>
      <c r="H1303" s="70" t="s">
        <v>1584</v>
      </c>
      <c r="I1303" s="67" t="s">
        <v>145</v>
      </c>
      <c r="J1303" s="286">
        <v>2012</v>
      </c>
      <c r="K1303" s="72" t="s">
        <v>155</v>
      </c>
      <c r="L1303" s="73">
        <v>1</v>
      </c>
      <c r="M1303" s="74" t="s">
        <v>140</v>
      </c>
      <c r="N1303" s="75"/>
      <c r="O1303" s="76"/>
      <c r="P1303" s="77" t="s">
        <v>148</v>
      </c>
      <c r="Q1303" s="78">
        <f>IF(P1303="U",R1303/1.2,R1303)</f>
        <v>35</v>
      </c>
      <c r="R1303" s="79">
        <v>35</v>
      </c>
      <c r="S1303" s="80"/>
      <c r="T1303" s="81"/>
      <c r="U1303" s="82">
        <f>T1303*Q1303</f>
        <v>0</v>
      </c>
      <c r="V1303" s="83">
        <f>T1303*R1303</f>
        <v>0</v>
      </c>
      <c r="W1303" s="58"/>
      <c r="X1303" s="84"/>
      <c r="Y1303" s="85"/>
      <c r="Z1303" s="86"/>
      <c r="AA1303" s="87"/>
    </row>
    <row r="1304" spans="1:27" ht="15.75" customHeight="1">
      <c r="A1304" s="63" t="s">
        <v>131</v>
      </c>
      <c r="B1304" s="64" t="s">
        <v>132</v>
      </c>
      <c r="C1304" s="65" t="s">
        <v>133</v>
      </c>
      <c r="D1304" s="66" t="s">
        <v>317</v>
      </c>
      <c r="E1304" s="67" t="s">
        <v>323</v>
      </c>
      <c r="F1304" s="68" t="s">
        <v>389</v>
      </c>
      <c r="G1304" s="69" t="s">
        <v>1582</v>
      </c>
      <c r="H1304" s="70" t="s">
        <v>1583</v>
      </c>
      <c r="I1304" s="67" t="s">
        <v>145</v>
      </c>
      <c r="J1304" s="286">
        <v>2012</v>
      </c>
      <c r="K1304" s="72" t="s">
        <v>155</v>
      </c>
      <c r="L1304" s="73">
        <v>1</v>
      </c>
      <c r="M1304" s="74" t="s">
        <v>140</v>
      </c>
      <c r="N1304" s="75"/>
      <c r="O1304" s="76"/>
      <c r="P1304" s="77" t="s">
        <v>148</v>
      </c>
      <c r="Q1304" s="78">
        <f>IF(P1304="U",R1304/1.2,R1304)</f>
        <v>60</v>
      </c>
      <c r="R1304" s="79">
        <v>60</v>
      </c>
      <c r="S1304" s="80"/>
      <c r="T1304" s="81"/>
      <c r="U1304" s="82">
        <f>T1304*Q1304</f>
        <v>0</v>
      </c>
      <c r="V1304" s="83">
        <f>T1304*R1304</f>
        <v>0</v>
      </c>
      <c r="W1304" s="58"/>
      <c r="X1304" s="84"/>
      <c r="Y1304" s="85"/>
      <c r="Z1304" s="86"/>
      <c r="AA1304" s="87"/>
    </row>
    <row r="1305" spans="1:27" ht="15.75" customHeight="1">
      <c r="A1305" s="63" t="s">
        <v>131</v>
      </c>
      <c r="B1305" s="64" t="s">
        <v>132</v>
      </c>
      <c r="C1305" s="65" t="s">
        <v>133</v>
      </c>
      <c r="D1305" s="66" t="s">
        <v>317</v>
      </c>
      <c r="E1305" s="67" t="s">
        <v>323</v>
      </c>
      <c r="F1305" s="68" t="s">
        <v>389</v>
      </c>
      <c r="G1305" s="69" t="s">
        <v>1582</v>
      </c>
      <c r="H1305" s="70" t="s">
        <v>1583</v>
      </c>
      <c r="I1305" s="67" t="s">
        <v>145</v>
      </c>
      <c r="J1305" s="286">
        <v>2019</v>
      </c>
      <c r="K1305" s="72" t="s">
        <v>155</v>
      </c>
      <c r="L1305" s="73">
        <v>1</v>
      </c>
      <c r="M1305" s="74" t="s">
        <v>140</v>
      </c>
      <c r="N1305" s="75"/>
      <c r="O1305" s="76"/>
      <c r="P1305" s="77" t="s">
        <v>148</v>
      </c>
      <c r="Q1305" s="78">
        <f>IF(P1305="U",R1305/1.2,R1305)</f>
        <v>70</v>
      </c>
      <c r="R1305" s="79">
        <v>70</v>
      </c>
      <c r="S1305" s="80"/>
      <c r="T1305" s="81"/>
      <c r="U1305" s="82">
        <f>T1305*Q1305</f>
        <v>0</v>
      </c>
      <c r="V1305" s="83">
        <f>T1305*R1305</f>
        <v>0</v>
      </c>
      <c r="W1305" s="58"/>
      <c r="X1305" s="84"/>
      <c r="Y1305" s="85"/>
      <c r="Z1305" s="86"/>
      <c r="AA1305" s="87"/>
    </row>
    <row r="1306" spans="1:27" ht="15.75" customHeight="1">
      <c r="A1306" s="63" t="s">
        <v>131</v>
      </c>
      <c r="B1306" s="64" t="s">
        <v>132</v>
      </c>
      <c r="C1306" s="65" t="s">
        <v>133</v>
      </c>
      <c r="D1306" s="66" t="s">
        <v>317</v>
      </c>
      <c r="E1306" s="67" t="s">
        <v>323</v>
      </c>
      <c r="F1306" s="68" t="s">
        <v>389</v>
      </c>
      <c r="G1306" s="69" t="s">
        <v>1199</v>
      </c>
      <c r="H1306" s="70" t="s">
        <v>1200</v>
      </c>
      <c r="I1306" s="67" t="s">
        <v>145</v>
      </c>
      <c r="J1306" s="286">
        <v>2002</v>
      </c>
      <c r="K1306" s="72" t="s">
        <v>139</v>
      </c>
      <c r="L1306" s="73">
        <v>1</v>
      </c>
      <c r="M1306" s="74" t="s">
        <v>147</v>
      </c>
      <c r="N1306" s="75"/>
      <c r="O1306" s="76"/>
      <c r="P1306" s="97" t="s">
        <v>148</v>
      </c>
      <c r="Q1306" s="78">
        <f>IF(P1306="U",R1306/1.2,R1306)</f>
        <v>170</v>
      </c>
      <c r="R1306" s="79">
        <v>170</v>
      </c>
      <c r="S1306" s="80"/>
      <c r="T1306" s="81"/>
      <c r="U1306" s="82">
        <f>T1306*Q1306</f>
        <v>0</v>
      </c>
      <c r="V1306" s="83">
        <f>T1306*R1306</f>
        <v>0</v>
      </c>
      <c r="W1306" s="58"/>
      <c r="X1306" s="84"/>
      <c r="Y1306" s="85"/>
      <c r="Z1306" s="86"/>
      <c r="AA1306" s="87"/>
    </row>
    <row r="1307" spans="1:27" ht="15.75" customHeight="1">
      <c r="A1307" s="63" t="s">
        <v>131</v>
      </c>
      <c r="B1307" s="64" t="s">
        <v>132</v>
      </c>
      <c r="C1307" s="65" t="s">
        <v>133</v>
      </c>
      <c r="D1307" s="66" t="s">
        <v>317</v>
      </c>
      <c r="E1307" s="67" t="s">
        <v>323</v>
      </c>
      <c r="F1307" s="68" t="s">
        <v>389</v>
      </c>
      <c r="G1307" s="69" t="s">
        <v>1199</v>
      </c>
      <c r="H1307" s="70" t="s">
        <v>1200</v>
      </c>
      <c r="I1307" s="67" t="s">
        <v>145</v>
      </c>
      <c r="J1307" s="286">
        <v>2015</v>
      </c>
      <c r="K1307" s="72" t="s">
        <v>226</v>
      </c>
      <c r="L1307" s="73">
        <v>1</v>
      </c>
      <c r="M1307" s="74" t="s">
        <v>140</v>
      </c>
      <c r="N1307" s="75"/>
      <c r="O1307" s="76"/>
      <c r="P1307" s="97" t="s">
        <v>148</v>
      </c>
      <c r="Q1307" s="78">
        <f>IF(P1307="U",R1307/1.2,R1307)</f>
        <v>720</v>
      </c>
      <c r="R1307" s="79">
        <v>720</v>
      </c>
      <c r="S1307" s="80"/>
      <c r="T1307" s="81"/>
      <c r="U1307" s="82">
        <f>T1307*Q1307</f>
        <v>0</v>
      </c>
      <c r="V1307" s="83">
        <f>T1307*R1307</f>
        <v>0</v>
      </c>
      <c r="W1307" s="58"/>
      <c r="X1307" s="84"/>
      <c r="Y1307" s="85"/>
      <c r="Z1307" s="86"/>
      <c r="AA1307" s="87"/>
    </row>
    <row r="1308" spans="1:27" ht="15.75" customHeight="1">
      <c r="A1308" s="63" t="s">
        <v>131</v>
      </c>
      <c r="B1308" s="64" t="s">
        <v>132</v>
      </c>
      <c r="C1308" s="65" t="s">
        <v>133</v>
      </c>
      <c r="D1308" s="66" t="s">
        <v>317</v>
      </c>
      <c r="E1308" s="67" t="s">
        <v>323</v>
      </c>
      <c r="F1308" s="68" t="s">
        <v>389</v>
      </c>
      <c r="G1308" s="69" t="s">
        <v>390</v>
      </c>
      <c r="H1308" s="70" t="s">
        <v>901</v>
      </c>
      <c r="I1308" s="67" t="s">
        <v>355</v>
      </c>
      <c r="J1308" s="286">
        <v>2023</v>
      </c>
      <c r="K1308" s="72" t="s">
        <v>155</v>
      </c>
      <c r="L1308" s="73">
        <v>24</v>
      </c>
      <c r="M1308" s="74" t="s">
        <v>140</v>
      </c>
      <c r="N1308" s="75"/>
      <c r="O1308" s="76"/>
      <c r="P1308" s="77" t="s">
        <v>141</v>
      </c>
      <c r="Q1308" s="78">
        <f>IF(P1308="U",R1308/1.2,R1308)</f>
        <v>16.666666666666668</v>
      </c>
      <c r="R1308" s="79">
        <v>20</v>
      </c>
      <c r="S1308" s="80"/>
      <c r="T1308" s="81"/>
      <c r="U1308" s="82">
        <f>T1308*Q1308</f>
        <v>0</v>
      </c>
      <c r="V1308" s="83">
        <f>T1308*R1308</f>
        <v>0</v>
      </c>
      <c r="W1308" s="58"/>
      <c r="X1308" s="84"/>
      <c r="Y1308" s="85"/>
      <c r="Z1308" s="86"/>
      <c r="AA1308" s="87"/>
    </row>
    <row r="1309" spans="1:27" ht="15.75" customHeight="1">
      <c r="A1309" s="63" t="s">
        <v>131</v>
      </c>
      <c r="B1309" s="64" t="s">
        <v>132</v>
      </c>
      <c r="C1309" s="65" t="s">
        <v>133</v>
      </c>
      <c r="D1309" s="66" t="s">
        <v>317</v>
      </c>
      <c r="E1309" s="67" t="s">
        <v>323</v>
      </c>
      <c r="F1309" s="68" t="s">
        <v>389</v>
      </c>
      <c r="G1309" s="69" t="s">
        <v>390</v>
      </c>
      <c r="H1309" s="70" t="s">
        <v>951</v>
      </c>
      <c r="I1309" s="67" t="s">
        <v>355</v>
      </c>
      <c r="J1309" s="286">
        <v>2013</v>
      </c>
      <c r="K1309" s="72" t="s">
        <v>155</v>
      </c>
      <c r="L1309" s="73">
        <v>11</v>
      </c>
      <c r="M1309" s="74" t="s">
        <v>140</v>
      </c>
      <c r="N1309" s="75"/>
      <c r="O1309" s="76"/>
      <c r="P1309" s="97" t="s">
        <v>141</v>
      </c>
      <c r="Q1309" s="78">
        <f>IF(P1309="U",R1309/1.2,R1309)</f>
        <v>100</v>
      </c>
      <c r="R1309" s="79">
        <v>120</v>
      </c>
      <c r="S1309" s="80"/>
      <c r="T1309" s="81"/>
      <c r="U1309" s="82">
        <f>T1309*Q1309</f>
        <v>0</v>
      </c>
      <c r="V1309" s="83">
        <f>T1309*R1309</f>
        <v>0</v>
      </c>
      <c r="W1309" s="58"/>
      <c r="X1309" s="84"/>
      <c r="Y1309" s="85"/>
      <c r="Z1309" s="86"/>
      <c r="AA1309" s="87"/>
    </row>
    <row r="1310" spans="1:27" ht="15.75" customHeight="1">
      <c r="A1310" s="63" t="s">
        <v>131</v>
      </c>
      <c r="B1310" s="64" t="s">
        <v>132</v>
      </c>
      <c r="C1310" s="65" t="s">
        <v>133</v>
      </c>
      <c r="D1310" s="66" t="s">
        <v>317</v>
      </c>
      <c r="E1310" s="67" t="s">
        <v>323</v>
      </c>
      <c r="F1310" s="68" t="s">
        <v>389</v>
      </c>
      <c r="G1310" s="69" t="s">
        <v>390</v>
      </c>
      <c r="H1310" s="70" t="s">
        <v>951</v>
      </c>
      <c r="I1310" s="67" t="s">
        <v>355</v>
      </c>
      <c r="J1310" s="286">
        <v>2013</v>
      </c>
      <c r="K1310" s="72" t="s">
        <v>139</v>
      </c>
      <c r="L1310" s="73">
        <v>3</v>
      </c>
      <c r="M1310" s="74" t="s">
        <v>140</v>
      </c>
      <c r="N1310" s="75"/>
      <c r="O1310" s="76"/>
      <c r="P1310" s="97" t="s">
        <v>141</v>
      </c>
      <c r="Q1310" s="78">
        <f>IF(P1310="U",R1310/1.2,R1310)</f>
        <v>150</v>
      </c>
      <c r="R1310" s="79">
        <v>180</v>
      </c>
      <c r="S1310" s="80"/>
      <c r="T1310" s="81"/>
      <c r="U1310" s="82">
        <f>T1310*Q1310</f>
        <v>0</v>
      </c>
      <c r="V1310" s="83">
        <f>T1310*R1310</f>
        <v>0</v>
      </c>
      <c r="W1310" s="58"/>
      <c r="X1310" s="84"/>
      <c r="Y1310" s="85"/>
      <c r="Z1310" s="86"/>
      <c r="AA1310" s="87"/>
    </row>
    <row r="1311" spans="1:27" ht="15.75" customHeight="1">
      <c r="A1311" s="63" t="s">
        <v>131</v>
      </c>
      <c r="B1311" s="64" t="s">
        <v>132</v>
      </c>
      <c r="C1311" s="65" t="s">
        <v>133</v>
      </c>
      <c r="D1311" s="66" t="s">
        <v>317</v>
      </c>
      <c r="E1311" s="67" t="s">
        <v>323</v>
      </c>
      <c r="F1311" s="68" t="s">
        <v>389</v>
      </c>
      <c r="G1311" s="69" t="s">
        <v>390</v>
      </c>
      <c r="H1311" s="70" t="s">
        <v>951</v>
      </c>
      <c r="I1311" s="67" t="s">
        <v>355</v>
      </c>
      <c r="J1311" s="286">
        <v>2014</v>
      </c>
      <c r="K1311" s="72" t="s">
        <v>155</v>
      </c>
      <c r="L1311" s="73">
        <v>2</v>
      </c>
      <c r="M1311" s="74" t="s">
        <v>140</v>
      </c>
      <c r="N1311" s="75"/>
      <c r="O1311" s="76"/>
      <c r="P1311" s="97" t="s">
        <v>141</v>
      </c>
      <c r="Q1311" s="78">
        <f>IF(P1311="U",R1311/1.2,R1311)</f>
        <v>83.333333333333343</v>
      </c>
      <c r="R1311" s="79">
        <v>100</v>
      </c>
      <c r="S1311" s="80"/>
      <c r="T1311" s="81"/>
      <c r="U1311" s="82">
        <f>T1311*Q1311</f>
        <v>0</v>
      </c>
      <c r="V1311" s="83">
        <f>T1311*R1311</f>
        <v>0</v>
      </c>
      <c r="W1311" s="58"/>
      <c r="X1311" s="84"/>
      <c r="Y1311" s="85"/>
      <c r="Z1311" s="86"/>
      <c r="AA1311" s="87"/>
    </row>
    <row r="1312" spans="1:27" ht="15.75" customHeight="1">
      <c r="A1312" s="63" t="s">
        <v>131</v>
      </c>
      <c r="B1312" s="64" t="s">
        <v>132</v>
      </c>
      <c r="C1312" s="65" t="s">
        <v>133</v>
      </c>
      <c r="D1312" s="66" t="s">
        <v>317</v>
      </c>
      <c r="E1312" s="67" t="s">
        <v>323</v>
      </c>
      <c r="F1312" s="68" t="s">
        <v>389</v>
      </c>
      <c r="G1312" s="69" t="s">
        <v>390</v>
      </c>
      <c r="H1312" s="70" t="s">
        <v>951</v>
      </c>
      <c r="I1312" s="67" t="s">
        <v>355</v>
      </c>
      <c r="J1312" s="286">
        <v>2015</v>
      </c>
      <c r="K1312" s="72" t="s">
        <v>139</v>
      </c>
      <c r="L1312" s="73">
        <v>9</v>
      </c>
      <c r="M1312" s="74" t="s">
        <v>140</v>
      </c>
      <c r="N1312" s="75"/>
      <c r="O1312" s="76"/>
      <c r="P1312" s="77" t="s">
        <v>141</v>
      </c>
      <c r="Q1312" s="78">
        <f>IF(P1312="U",R1312/1.2,R1312)</f>
        <v>200</v>
      </c>
      <c r="R1312" s="79">
        <v>240</v>
      </c>
      <c r="S1312" s="80"/>
      <c r="T1312" s="81"/>
      <c r="U1312" s="82">
        <f>T1312*Q1312</f>
        <v>0</v>
      </c>
      <c r="V1312" s="83">
        <f>T1312*R1312</f>
        <v>0</v>
      </c>
      <c r="W1312" s="58"/>
      <c r="X1312" s="84"/>
      <c r="Y1312" s="85"/>
      <c r="Z1312" s="86"/>
      <c r="AA1312" s="87"/>
    </row>
    <row r="1313" spans="1:27" ht="15.75" customHeight="1">
      <c r="A1313" s="63" t="s">
        <v>131</v>
      </c>
      <c r="B1313" s="64" t="s">
        <v>132</v>
      </c>
      <c r="C1313" s="65" t="s">
        <v>133</v>
      </c>
      <c r="D1313" s="66" t="s">
        <v>317</v>
      </c>
      <c r="E1313" s="67" t="s">
        <v>323</v>
      </c>
      <c r="F1313" s="68" t="s">
        <v>389</v>
      </c>
      <c r="G1313" s="69" t="s">
        <v>390</v>
      </c>
      <c r="H1313" s="70" t="s">
        <v>951</v>
      </c>
      <c r="I1313" s="67" t="s">
        <v>355</v>
      </c>
      <c r="J1313" s="286">
        <v>2016</v>
      </c>
      <c r="K1313" s="72" t="s">
        <v>155</v>
      </c>
      <c r="L1313" s="73">
        <v>24</v>
      </c>
      <c r="M1313" s="74" t="s">
        <v>140</v>
      </c>
      <c r="N1313" s="75"/>
      <c r="O1313" s="76"/>
      <c r="P1313" s="77" t="s">
        <v>141</v>
      </c>
      <c r="Q1313" s="78">
        <f>IF(P1313="U",R1313/1.2,R1313)</f>
        <v>91.666666666666671</v>
      </c>
      <c r="R1313" s="79">
        <v>110</v>
      </c>
      <c r="S1313" s="80"/>
      <c r="T1313" s="81"/>
      <c r="U1313" s="82">
        <f>T1313*Q1313</f>
        <v>0</v>
      </c>
      <c r="V1313" s="83">
        <f>T1313*R1313</f>
        <v>0</v>
      </c>
      <c r="W1313" s="58"/>
      <c r="X1313" s="84"/>
      <c r="Y1313" s="85"/>
      <c r="Z1313" s="86"/>
      <c r="AA1313" s="87"/>
    </row>
    <row r="1314" spans="1:27" ht="15.75" customHeight="1">
      <c r="A1314" s="63" t="s">
        <v>131</v>
      </c>
      <c r="B1314" s="64" t="s">
        <v>132</v>
      </c>
      <c r="C1314" s="65" t="s">
        <v>133</v>
      </c>
      <c r="D1314" s="66" t="s">
        <v>317</v>
      </c>
      <c r="E1314" s="67" t="s">
        <v>323</v>
      </c>
      <c r="F1314" s="68" t="s">
        <v>389</v>
      </c>
      <c r="G1314" s="69" t="s">
        <v>390</v>
      </c>
      <c r="H1314" s="70" t="s">
        <v>951</v>
      </c>
      <c r="I1314" s="67" t="s">
        <v>355</v>
      </c>
      <c r="J1314" s="286">
        <v>2016</v>
      </c>
      <c r="K1314" s="72" t="s">
        <v>139</v>
      </c>
      <c r="L1314" s="73">
        <v>13</v>
      </c>
      <c r="M1314" s="74" t="s">
        <v>140</v>
      </c>
      <c r="N1314" s="75"/>
      <c r="O1314" s="76"/>
      <c r="P1314" s="97" t="s">
        <v>141</v>
      </c>
      <c r="Q1314" s="78">
        <f>IF(P1314="U",R1314/1.2,R1314)</f>
        <v>183.33333333333334</v>
      </c>
      <c r="R1314" s="79">
        <v>220</v>
      </c>
      <c r="S1314" s="80"/>
      <c r="T1314" s="81"/>
      <c r="U1314" s="82">
        <f>T1314*Q1314</f>
        <v>0</v>
      </c>
      <c r="V1314" s="83">
        <f>T1314*R1314</f>
        <v>0</v>
      </c>
      <c r="W1314" s="58"/>
      <c r="X1314" s="84"/>
      <c r="Y1314" s="85"/>
      <c r="Z1314" s="86"/>
      <c r="AA1314" s="87"/>
    </row>
    <row r="1315" spans="1:27" ht="15.75" customHeight="1">
      <c r="A1315" s="63" t="s">
        <v>131</v>
      </c>
      <c r="B1315" s="64" t="s">
        <v>132</v>
      </c>
      <c r="C1315" s="65" t="s">
        <v>133</v>
      </c>
      <c r="D1315" s="66" t="s">
        <v>317</v>
      </c>
      <c r="E1315" s="67" t="s">
        <v>323</v>
      </c>
      <c r="F1315" s="68" t="s">
        <v>389</v>
      </c>
      <c r="G1315" s="69" t="s">
        <v>390</v>
      </c>
      <c r="H1315" s="70" t="s">
        <v>951</v>
      </c>
      <c r="I1315" s="67" t="s">
        <v>355</v>
      </c>
      <c r="J1315" s="286">
        <v>2016</v>
      </c>
      <c r="K1315" s="72" t="s">
        <v>139</v>
      </c>
      <c r="L1315" s="73">
        <v>21</v>
      </c>
      <c r="M1315" s="74" t="s">
        <v>140</v>
      </c>
      <c r="N1315" s="75"/>
      <c r="O1315" s="76"/>
      <c r="P1315" s="77" t="s">
        <v>141</v>
      </c>
      <c r="Q1315" s="78">
        <f>IF(P1315="U",R1315/1.2,R1315)</f>
        <v>183.33333333333334</v>
      </c>
      <c r="R1315" s="79">
        <v>220</v>
      </c>
      <c r="S1315" s="80"/>
      <c r="T1315" s="81"/>
      <c r="U1315" s="82">
        <f>T1315*Q1315</f>
        <v>0</v>
      </c>
      <c r="V1315" s="83">
        <f>T1315*R1315</f>
        <v>0</v>
      </c>
      <c r="W1315" s="58"/>
      <c r="X1315" s="84"/>
      <c r="Y1315" s="85"/>
      <c r="Z1315" s="86"/>
      <c r="AA1315" s="87"/>
    </row>
    <row r="1316" spans="1:27" ht="15.75" customHeight="1">
      <c r="A1316" s="63" t="s">
        <v>131</v>
      </c>
      <c r="B1316" s="64" t="s">
        <v>132</v>
      </c>
      <c r="C1316" s="65" t="s">
        <v>133</v>
      </c>
      <c r="D1316" s="66" t="s">
        <v>317</v>
      </c>
      <c r="E1316" s="67" t="s">
        <v>323</v>
      </c>
      <c r="F1316" s="68" t="s">
        <v>389</v>
      </c>
      <c r="G1316" s="69" t="s">
        <v>390</v>
      </c>
      <c r="H1316" s="70" t="s">
        <v>951</v>
      </c>
      <c r="I1316" s="67" t="s">
        <v>355</v>
      </c>
      <c r="J1316" s="286">
        <v>2017</v>
      </c>
      <c r="K1316" s="72" t="s">
        <v>139</v>
      </c>
      <c r="L1316" s="73">
        <v>2</v>
      </c>
      <c r="M1316" s="74" t="s">
        <v>140</v>
      </c>
      <c r="N1316" s="75"/>
      <c r="O1316" s="76"/>
      <c r="P1316" s="77" t="s">
        <v>141</v>
      </c>
      <c r="Q1316" s="78">
        <f>IF(P1316="U",R1316/1.2,R1316)</f>
        <v>166.66666666666669</v>
      </c>
      <c r="R1316" s="79">
        <v>200</v>
      </c>
      <c r="S1316" s="80"/>
      <c r="T1316" s="81"/>
      <c r="U1316" s="82">
        <f>T1316*Q1316</f>
        <v>0</v>
      </c>
      <c r="V1316" s="83">
        <f>T1316*R1316</f>
        <v>0</v>
      </c>
      <c r="W1316" s="58"/>
      <c r="X1316" s="84"/>
      <c r="Y1316" s="85"/>
      <c r="Z1316" s="86"/>
      <c r="AA1316" s="87"/>
    </row>
    <row r="1317" spans="1:27" ht="15.75" customHeight="1">
      <c r="A1317" s="63" t="s">
        <v>131</v>
      </c>
      <c r="B1317" s="64" t="s">
        <v>132</v>
      </c>
      <c r="C1317" s="65" t="s">
        <v>133</v>
      </c>
      <c r="D1317" s="66" t="s">
        <v>317</v>
      </c>
      <c r="E1317" s="67" t="s">
        <v>323</v>
      </c>
      <c r="F1317" s="68" t="s">
        <v>389</v>
      </c>
      <c r="G1317" s="69" t="s">
        <v>390</v>
      </c>
      <c r="H1317" s="70" t="s">
        <v>951</v>
      </c>
      <c r="I1317" s="67" t="s">
        <v>355</v>
      </c>
      <c r="J1317" s="286">
        <v>2017</v>
      </c>
      <c r="K1317" s="72" t="s">
        <v>139</v>
      </c>
      <c r="L1317" s="73">
        <v>18</v>
      </c>
      <c r="M1317" s="74" t="s">
        <v>140</v>
      </c>
      <c r="N1317" s="75"/>
      <c r="O1317" s="76"/>
      <c r="P1317" s="77" t="s">
        <v>141</v>
      </c>
      <c r="Q1317" s="78">
        <f>IF(P1317="U",R1317/1.2,R1317)</f>
        <v>166.66666666666669</v>
      </c>
      <c r="R1317" s="79">
        <v>200</v>
      </c>
      <c r="S1317" s="80"/>
      <c r="T1317" s="81"/>
      <c r="U1317" s="82">
        <f>T1317*Q1317</f>
        <v>0</v>
      </c>
      <c r="V1317" s="83">
        <f>T1317*R1317</f>
        <v>0</v>
      </c>
      <c r="W1317" s="58"/>
      <c r="X1317" s="84"/>
      <c r="Y1317" s="85"/>
      <c r="Z1317" s="86"/>
      <c r="AA1317" s="87"/>
    </row>
    <row r="1318" spans="1:27" ht="15.75" customHeight="1">
      <c r="A1318" s="63" t="s">
        <v>131</v>
      </c>
      <c r="B1318" s="64" t="s">
        <v>132</v>
      </c>
      <c r="C1318" s="65" t="s">
        <v>133</v>
      </c>
      <c r="D1318" s="66" t="s">
        <v>317</v>
      </c>
      <c r="E1318" s="67" t="s">
        <v>323</v>
      </c>
      <c r="F1318" s="68" t="s">
        <v>389</v>
      </c>
      <c r="G1318" s="69" t="s">
        <v>390</v>
      </c>
      <c r="H1318" s="70" t="s">
        <v>951</v>
      </c>
      <c r="I1318" s="67" t="s">
        <v>355</v>
      </c>
      <c r="J1318" s="286">
        <v>2018</v>
      </c>
      <c r="K1318" s="72" t="s">
        <v>155</v>
      </c>
      <c r="L1318" s="73">
        <v>24</v>
      </c>
      <c r="M1318" s="74" t="s">
        <v>140</v>
      </c>
      <c r="N1318" s="75"/>
      <c r="O1318" s="76"/>
      <c r="P1318" s="77" t="s">
        <v>141</v>
      </c>
      <c r="Q1318" s="78">
        <f>IF(P1318="U",R1318/1.2,R1318)</f>
        <v>83.333333333333343</v>
      </c>
      <c r="R1318" s="79">
        <v>100</v>
      </c>
      <c r="S1318" s="80"/>
      <c r="T1318" s="81"/>
      <c r="U1318" s="82">
        <f>T1318*Q1318</f>
        <v>0</v>
      </c>
      <c r="V1318" s="83">
        <f>T1318*R1318</f>
        <v>0</v>
      </c>
      <c r="W1318" s="58"/>
      <c r="X1318" s="84"/>
      <c r="Y1318" s="85"/>
      <c r="Z1318" s="86"/>
      <c r="AA1318" s="87"/>
    </row>
    <row r="1319" spans="1:27" ht="15.75" customHeight="1">
      <c r="A1319" s="63" t="s">
        <v>131</v>
      </c>
      <c r="B1319" s="64" t="s">
        <v>132</v>
      </c>
      <c r="C1319" s="65" t="s">
        <v>133</v>
      </c>
      <c r="D1319" s="66" t="s">
        <v>317</v>
      </c>
      <c r="E1319" s="67" t="s">
        <v>323</v>
      </c>
      <c r="F1319" s="68" t="s">
        <v>389</v>
      </c>
      <c r="G1319" s="69" t="s">
        <v>390</v>
      </c>
      <c r="H1319" s="70" t="s">
        <v>951</v>
      </c>
      <c r="I1319" s="67" t="s">
        <v>355</v>
      </c>
      <c r="J1319" s="286">
        <v>2018</v>
      </c>
      <c r="K1319" s="72" t="s">
        <v>139</v>
      </c>
      <c r="L1319" s="73">
        <v>11</v>
      </c>
      <c r="M1319" s="74" t="s">
        <v>140</v>
      </c>
      <c r="N1319" s="75"/>
      <c r="O1319" s="76"/>
      <c r="P1319" s="77" t="s">
        <v>141</v>
      </c>
      <c r="Q1319" s="78">
        <f>IF(P1319="U",R1319/1.2,R1319)</f>
        <v>166.66666666666669</v>
      </c>
      <c r="R1319" s="79">
        <v>200</v>
      </c>
      <c r="S1319" s="80"/>
      <c r="T1319" s="81"/>
      <c r="U1319" s="82">
        <f>T1319*Q1319</f>
        <v>0</v>
      </c>
      <c r="V1319" s="83">
        <f>T1319*R1319</f>
        <v>0</v>
      </c>
      <c r="W1319" s="58"/>
      <c r="X1319" s="84"/>
      <c r="Y1319" s="85"/>
      <c r="Z1319" s="86"/>
      <c r="AA1319" s="87"/>
    </row>
    <row r="1320" spans="1:27" ht="15.75" customHeight="1">
      <c r="A1320" s="63" t="s">
        <v>131</v>
      </c>
      <c r="B1320" s="64" t="s">
        <v>132</v>
      </c>
      <c r="C1320" s="65" t="s">
        <v>133</v>
      </c>
      <c r="D1320" s="66" t="s">
        <v>317</v>
      </c>
      <c r="E1320" s="67" t="s">
        <v>323</v>
      </c>
      <c r="F1320" s="68" t="s">
        <v>389</v>
      </c>
      <c r="G1320" s="69" t="s">
        <v>390</v>
      </c>
      <c r="H1320" s="70" t="s">
        <v>951</v>
      </c>
      <c r="I1320" s="67" t="s">
        <v>355</v>
      </c>
      <c r="J1320" s="286">
        <v>2020</v>
      </c>
      <c r="K1320" s="72" t="s">
        <v>155</v>
      </c>
      <c r="L1320" s="73">
        <v>15</v>
      </c>
      <c r="M1320" s="74" t="s">
        <v>140</v>
      </c>
      <c r="N1320" s="75"/>
      <c r="O1320" s="76"/>
      <c r="P1320" s="77" t="s">
        <v>141</v>
      </c>
      <c r="Q1320" s="78">
        <f>IF(P1320="U",R1320/1.2,R1320)</f>
        <v>91.666666666666671</v>
      </c>
      <c r="R1320" s="79">
        <v>110</v>
      </c>
      <c r="S1320" s="80"/>
      <c r="T1320" s="81"/>
      <c r="U1320" s="82">
        <f>T1320*Q1320</f>
        <v>0</v>
      </c>
      <c r="V1320" s="83">
        <f>T1320*R1320</f>
        <v>0</v>
      </c>
      <c r="W1320" s="58"/>
      <c r="X1320" s="84"/>
      <c r="Y1320" s="85"/>
      <c r="Z1320" s="86"/>
      <c r="AA1320" s="87"/>
    </row>
    <row r="1321" spans="1:27" ht="15.75" customHeight="1">
      <c r="A1321" s="63" t="s">
        <v>131</v>
      </c>
      <c r="B1321" s="64" t="s">
        <v>132</v>
      </c>
      <c r="C1321" s="65" t="s">
        <v>133</v>
      </c>
      <c r="D1321" s="66" t="s">
        <v>317</v>
      </c>
      <c r="E1321" s="67" t="s">
        <v>323</v>
      </c>
      <c r="F1321" s="68" t="s">
        <v>389</v>
      </c>
      <c r="G1321" s="69" t="s">
        <v>390</v>
      </c>
      <c r="H1321" s="70" t="s">
        <v>951</v>
      </c>
      <c r="I1321" s="67" t="s">
        <v>355</v>
      </c>
      <c r="J1321" s="286">
        <v>2020</v>
      </c>
      <c r="K1321" s="72" t="s">
        <v>139</v>
      </c>
      <c r="L1321" s="73">
        <v>6</v>
      </c>
      <c r="M1321" s="74" t="s">
        <v>140</v>
      </c>
      <c r="N1321" s="75"/>
      <c r="O1321" s="76"/>
      <c r="P1321" s="97" t="s">
        <v>141</v>
      </c>
      <c r="Q1321" s="78">
        <f>IF(P1321="U",R1321/1.2,R1321)</f>
        <v>150</v>
      </c>
      <c r="R1321" s="79">
        <v>180</v>
      </c>
      <c r="S1321" s="80"/>
      <c r="T1321" s="81"/>
      <c r="U1321" s="82">
        <f>T1321*Q1321</f>
        <v>0</v>
      </c>
      <c r="V1321" s="83">
        <f>T1321*R1321</f>
        <v>0</v>
      </c>
      <c r="W1321" s="58"/>
      <c r="X1321" s="84"/>
      <c r="Y1321" s="85"/>
      <c r="Z1321" s="86"/>
      <c r="AA1321" s="87"/>
    </row>
    <row r="1322" spans="1:27" ht="15.75" customHeight="1">
      <c r="A1322" s="63" t="s">
        <v>131</v>
      </c>
      <c r="B1322" s="64" t="s">
        <v>132</v>
      </c>
      <c r="C1322" s="65" t="s">
        <v>133</v>
      </c>
      <c r="D1322" s="66" t="s">
        <v>317</v>
      </c>
      <c r="E1322" s="67" t="s">
        <v>323</v>
      </c>
      <c r="F1322" s="68" t="s">
        <v>389</v>
      </c>
      <c r="G1322" s="69" t="s">
        <v>390</v>
      </c>
      <c r="H1322" s="70" t="s">
        <v>951</v>
      </c>
      <c r="I1322" s="67" t="s">
        <v>355</v>
      </c>
      <c r="J1322" s="286">
        <v>2021</v>
      </c>
      <c r="K1322" s="72" t="s">
        <v>155</v>
      </c>
      <c r="L1322" s="73">
        <v>16</v>
      </c>
      <c r="M1322" s="74" t="s">
        <v>140</v>
      </c>
      <c r="N1322" s="75"/>
      <c r="O1322" s="76"/>
      <c r="P1322" s="97" t="s">
        <v>141</v>
      </c>
      <c r="Q1322" s="78">
        <f>IF(P1322="U",R1322/1.2,R1322)</f>
        <v>108.33333333333334</v>
      </c>
      <c r="R1322" s="79">
        <v>130</v>
      </c>
      <c r="S1322" s="80"/>
      <c r="T1322" s="81"/>
      <c r="U1322" s="82">
        <f>T1322*Q1322</f>
        <v>0</v>
      </c>
      <c r="V1322" s="83">
        <f>T1322*R1322</f>
        <v>0</v>
      </c>
      <c r="W1322" s="58"/>
      <c r="X1322" s="84"/>
      <c r="Y1322" s="85"/>
      <c r="Z1322" s="86"/>
      <c r="AA1322" s="87"/>
    </row>
    <row r="1323" spans="1:27" ht="15.75" customHeight="1">
      <c r="A1323" s="63" t="s">
        <v>131</v>
      </c>
      <c r="B1323" s="64" t="s">
        <v>132</v>
      </c>
      <c r="C1323" s="65" t="s">
        <v>133</v>
      </c>
      <c r="D1323" s="66" t="s">
        <v>317</v>
      </c>
      <c r="E1323" s="67" t="s">
        <v>323</v>
      </c>
      <c r="F1323" s="68" t="s">
        <v>389</v>
      </c>
      <c r="G1323" s="69" t="s">
        <v>390</v>
      </c>
      <c r="H1323" s="70" t="s">
        <v>951</v>
      </c>
      <c r="I1323" s="67" t="s">
        <v>355</v>
      </c>
      <c r="J1323" s="286">
        <v>2021</v>
      </c>
      <c r="K1323" s="72" t="s">
        <v>139</v>
      </c>
      <c r="L1323" s="73">
        <v>12</v>
      </c>
      <c r="M1323" s="74" t="s">
        <v>140</v>
      </c>
      <c r="N1323" s="75"/>
      <c r="O1323" s="76"/>
      <c r="P1323" s="97" t="s">
        <v>141</v>
      </c>
      <c r="Q1323" s="78">
        <f>IF(P1323="U",R1323/1.2,R1323)</f>
        <v>216.66666666666669</v>
      </c>
      <c r="R1323" s="79">
        <v>260</v>
      </c>
      <c r="S1323" s="80"/>
      <c r="T1323" s="81"/>
      <c r="U1323" s="82">
        <f>T1323*Q1323</f>
        <v>0</v>
      </c>
      <c r="V1323" s="83">
        <f>T1323*R1323</f>
        <v>0</v>
      </c>
      <c r="W1323" s="58"/>
      <c r="X1323" s="84"/>
      <c r="Y1323" s="85"/>
      <c r="Z1323" s="86"/>
      <c r="AA1323" s="87"/>
    </row>
    <row r="1324" spans="1:27" ht="15.75" customHeight="1">
      <c r="A1324" s="63" t="s">
        <v>131</v>
      </c>
      <c r="B1324" s="64" t="s">
        <v>132</v>
      </c>
      <c r="C1324" s="65" t="s">
        <v>133</v>
      </c>
      <c r="D1324" s="66" t="s">
        <v>317</v>
      </c>
      <c r="E1324" s="67" t="s">
        <v>323</v>
      </c>
      <c r="F1324" s="68" t="s">
        <v>389</v>
      </c>
      <c r="G1324" s="69" t="s">
        <v>390</v>
      </c>
      <c r="H1324" s="70" t="s">
        <v>951</v>
      </c>
      <c r="I1324" s="67" t="s">
        <v>355</v>
      </c>
      <c r="J1324" s="286">
        <v>2021</v>
      </c>
      <c r="K1324" s="72" t="s">
        <v>139</v>
      </c>
      <c r="L1324" s="73">
        <v>1</v>
      </c>
      <c r="M1324" s="74" t="s">
        <v>140</v>
      </c>
      <c r="N1324" s="75"/>
      <c r="O1324" s="76"/>
      <c r="P1324" s="77" t="s">
        <v>148</v>
      </c>
      <c r="Q1324" s="78">
        <f>IF(P1324="U",R1324/1.2,R1324)</f>
        <v>260</v>
      </c>
      <c r="R1324" s="79">
        <v>260</v>
      </c>
      <c r="S1324" s="80"/>
      <c r="T1324" s="81"/>
      <c r="U1324" s="82">
        <f>T1324*Q1324</f>
        <v>0</v>
      </c>
      <c r="V1324" s="83">
        <f>T1324*R1324</f>
        <v>0</v>
      </c>
      <c r="W1324" s="58"/>
      <c r="X1324" s="84"/>
      <c r="Y1324" s="85"/>
      <c r="Z1324" s="86"/>
      <c r="AA1324" s="87"/>
    </row>
    <row r="1325" spans="1:27" ht="15.75" customHeight="1">
      <c r="A1325" s="63" t="s">
        <v>131</v>
      </c>
      <c r="B1325" s="64" t="s">
        <v>132</v>
      </c>
      <c r="C1325" s="65" t="s">
        <v>133</v>
      </c>
      <c r="D1325" s="66" t="s">
        <v>317</v>
      </c>
      <c r="E1325" s="67" t="s">
        <v>323</v>
      </c>
      <c r="F1325" s="68" t="s">
        <v>389</v>
      </c>
      <c r="G1325" s="69" t="s">
        <v>390</v>
      </c>
      <c r="H1325" s="70" t="s">
        <v>951</v>
      </c>
      <c r="I1325" s="67" t="s">
        <v>355</v>
      </c>
      <c r="J1325" s="286">
        <v>2022</v>
      </c>
      <c r="K1325" s="72" t="s">
        <v>155</v>
      </c>
      <c r="L1325" s="73">
        <v>24</v>
      </c>
      <c r="M1325" s="74" t="s">
        <v>140</v>
      </c>
      <c r="N1325" s="75"/>
      <c r="O1325" s="76"/>
      <c r="P1325" s="97" t="s">
        <v>141</v>
      </c>
      <c r="Q1325" s="78">
        <f>IF(P1325="U",R1325/1.2,R1325)</f>
        <v>108.33333333333334</v>
      </c>
      <c r="R1325" s="79">
        <v>130</v>
      </c>
      <c r="S1325" s="80"/>
      <c r="T1325" s="81"/>
      <c r="U1325" s="82">
        <f>T1325*Q1325</f>
        <v>0</v>
      </c>
      <c r="V1325" s="83">
        <f>T1325*R1325</f>
        <v>0</v>
      </c>
      <c r="W1325" s="58"/>
      <c r="X1325" s="84"/>
      <c r="Y1325" s="85"/>
      <c r="Z1325" s="86"/>
      <c r="AA1325" s="87"/>
    </row>
    <row r="1326" spans="1:27" ht="15.75" customHeight="1">
      <c r="A1326" s="63" t="s">
        <v>131</v>
      </c>
      <c r="B1326" s="64" t="s">
        <v>132</v>
      </c>
      <c r="C1326" s="65" t="s">
        <v>133</v>
      </c>
      <c r="D1326" s="66" t="s">
        <v>317</v>
      </c>
      <c r="E1326" s="67" t="s">
        <v>323</v>
      </c>
      <c r="F1326" s="68" t="s">
        <v>389</v>
      </c>
      <c r="G1326" s="69" t="s">
        <v>390</v>
      </c>
      <c r="H1326" s="70" t="s">
        <v>391</v>
      </c>
      <c r="I1326" s="67" t="s">
        <v>355</v>
      </c>
      <c r="J1326" s="286">
        <v>2020</v>
      </c>
      <c r="K1326" s="72" t="s">
        <v>155</v>
      </c>
      <c r="L1326" s="73">
        <v>24</v>
      </c>
      <c r="M1326" s="74" t="s">
        <v>140</v>
      </c>
      <c r="N1326" s="75"/>
      <c r="O1326" s="76"/>
      <c r="P1326" s="97" t="s">
        <v>141</v>
      </c>
      <c r="Q1326" s="78">
        <f>IF(P1326="U",R1326/1.2,R1326)</f>
        <v>58.333333333333336</v>
      </c>
      <c r="R1326" s="79">
        <v>70</v>
      </c>
      <c r="S1326" s="80"/>
      <c r="T1326" s="81"/>
      <c r="U1326" s="82">
        <f>T1326*Q1326</f>
        <v>0</v>
      </c>
      <c r="V1326" s="83">
        <f>T1326*R1326</f>
        <v>0</v>
      </c>
      <c r="W1326" s="58"/>
      <c r="X1326" s="84"/>
      <c r="Y1326" s="85"/>
      <c r="Z1326" s="86"/>
      <c r="AA1326" s="87"/>
    </row>
    <row r="1327" spans="1:27" ht="15.75" customHeight="1">
      <c r="A1327" s="63" t="s">
        <v>131</v>
      </c>
      <c r="B1327" s="64" t="s">
        <v>132</v>
      </c>
      <c r="C1327" s="65" t="s">
        <v>133</v>
      </c>
      <c r="D1327" s="66" t="s">
        <v>317</v>
      </c>
      <c r="E1327" s="67" t="s">
        <v>323</v>
      </c>
      <c r="F1327" s="68" t="s">
        <v>389</v>
      </c>
      <c r="G1327" s="69" t="s">
        <v>390</v>
      </c>
      <c r="H1327" s="70" t="s">
        <v>391</v>
      </c>
      <c r="I1327" s="67" t="s">
        <v>355</v>
      </c>
      <c r="J1327" s="286">
        <v>2021</v>
      </c>
      <c r="K1327" s="72" t="s">
        <v>155</v>
      </c>
      <c r="L1327" s="73">
        <v>20</v>
      </c>
      <c r="M1327" s="74" t="s">
        <v>140</v>
      </c>
      <c r="N1327" s="75"/>
      <c r="O1327" s="76"/>
      <c r="P1327" s="97" t="s">
        <v>141</v>
      </c>
      <c r="Q1327" s="78">
        <f>IF(P1327="U",R1327/1.2,R1327)</f>
        <v>66.666666666666671</v>
      </c>
      <c r="R1327" s="79">
        <v>80</v>
      </c>
      <c r="S1327" s="80"/>
      <c r="T1327" s="81"/>
      <c r="U1327" s="82">
        <f>T1327*Q1327</f>
        <v>0</v>
      </c>
      <c r="V1327" s="83">
        <f>T1327*R1327</f>
        <v>0</v>
      </c>
      <c r="W1327" s="58"/>
      <c r="X1327" s="84"/>
      <c r="Y1327" s="85"/>
      <c r="Z1327" s="86"/>
      <c r="AA1327" s="87"/>
    </row>
    <row r="1328" spans="1:27" ht="15.75" customHeight="1">
      <c r="A1328" s="63" t="s">
        <v>131</v>
      </c>
      <c r="B1328" s="64" t="s">
        <v>132</v>
      </c>
      <c r="C1328" s="65" t="s">
        <v>133</v>
      </c>
      <c r="D1328" s="66" t="s">
        <v>317</v>
      </c>
      <c r="E1328" s="67" t="s">
        <v>323</v>
      </c>
      <c r="F1328" s="68" t="s">
        <v>389</v>
      </c>
      <c r="G1328" s="69" t="s">
        <v>390</v>
      </c>
      <c r="H1328" s="70" t="s">
        <v>391</v>
      </c>
      <c r="I1328" s="67" t="s">
        <v>355</v>
      </c>
      <c r="J1328" s="286">
        <v>2021</v>
      </c>
      <c r="K1328" s="72" t="s">
        <v>139</v>
      </c>
      <c r="L1328" s="73">
        <v>4</v>
      </c>
      <c r="M1328" s="74" t="s">
        <v>140</v>
      </c>
      <c r="N1328" s="75"/>
      <c r="O1328" s="76"/>
      <c r="P1328" s="97" t="s">
        <v>141</v>
      </c>
      <c r="Q1328" s="78">
        <f>IF(P1328="U",R1328/1.2,R1328)</f>
        <v>141.66666666666669</v>
      </c>
      <c r="R1328" s="79">
        <v>170</v>
      </c>
      <c r="S1328" s="80"/>
      <c r="T1328" s="81"/>
      <c r="U1328" s="82">
        <f>T1328*Q1328</f>
        <v>0</v>
      </c>
      <c r="V1328" s="83">
        <f>T1328*R1328</f>
        <v>0</v>
      </c>
      <c r="W1328" s="58"/>
      <c r="X1328" s="84"/>
      <c r="Y1328" s="85"/>
      <c r="Z1328" s="86"/>
      <c r="AA1328" s="87"/>
    </row>
    <row r="1329" spans="1:27" ht="15.75" customHeight="1">
      <c r="A1329" s="63" t="s">
        <v>131</v>
      </c>
      <c r="B1329" s="64" t="s">
        <v>132</v>
      </c>
      <c r="C1329" s="65" t="s">
        <v>133</v>
      </c>
      <c r="D1329" s="66" t="s">
        <v>317</v>
      </c>
      <c r="E1329" s="67" t="s">
        <v>323</v>
      </c>
      <c r="F1329" s="68" t="s">
        <v>389</v>
      </c>
      <c r="G1329" s="69" t="s">
        <v>390</v>
      </c>
      <c r="H1329" s="70" t="s">
        <v>391</v>
      </c>
      <c r="I1329" s="67" t="s">
        <v>355</v>
      </c>
      <c r="J1329" s="286">
        <v>2022</v>
      </c>
      <c r="K1329" s="72" t="s">
        <v>155</v>
      </c>
      <c r="L1329" s="73">
        <v>21</v>
      </c>
      <c r="M1329" s="74" t="s">
        <v>140</v>
      </c>
      <c r="N1329" s="75"/>
      <c r="O1329" s="76"/>
      <c r="P1329" s="97" t="s">
        <v>141</v>
      </c>
      <c r="Q1329" s="78">
        <f>IF(P1329="U",R1329/1.2,R1329)</f>
        <v>66.666666666666671</v>
      </c>
      <c r="R1329" s="79">
        <v>80</v>
      </c>
      <c r="S1329" s="80"/>
      <c r="T1329" s="81"/>
      <c r="U1329" s="82">
        <f>T1329*Q1329</f>
        <v>0</v>
      </c>
      <c r="V1329" s="83">
        <f>T1329*R1329</f>
        <v>0</v>
      </c>
      <c r="W1329" s="58"/>
      <c r="X1329" s="84"/>
      <c r="Y1329" s="85"/>
      <c r="Z1329" s="86"/>
      <c r="AA1329" s="87"/>
    </row>
    <row r="1330" spans="1:27" ht="15.75" customHeight="1">
      <c r="A1330" s="63" t="s">
        <v>131</v>
      </c>
      <c r="B1330" s="64" t="s">
        <v>132</v>
      </c>
      <c r="C1330" s="65" t="s">
        <v>133</v>
      </c>
      <c r="D1330" s="66" t="s">
        <v>317</v>
      </c>
      <c r="E1330" s="67" t="s">
        <v>323</v>
      </c>
      <c r="F1330" s="68" t="s">
        <v>389</v>
      </c>
      <c r="G1330" s="69" t="s">
        <v>390</v>
      </c>
      <c r="H1330" s="70" t="s">
        <v>391</v>
      </c>
      <c r="I1330" s="67" t="s">
        <v>355</v>
      </c>
      <c r="J1330" s="286">
        <v>2023</v>
      </c>
      <c r="K1330" s="72" t="s">
        <v>155</v>
      </c>
      <c r="L1330" s="73">
        <v>24</v>
      </c>
      <c r="M1330" s="74" t="s">
        <v>140</v>
      </c>
      <c r="N1330" s="75"/>
      <c r="O1330" s="76"/>
      <c r="P1330" s="77" t="s">
        <v>141</v>
      </c>
      <c r="Q1330" s="78">
        <f>IF(P1330="U",R1330/1.2,R1330)</f>
        <v>66.666666666666671</v>
      </c>
      <c r="R1330" s="79">
        <v>80</v>
      </c>
      <c r="S1330" s="80"/>
      <c r="T1330" s="81"/>
      <c r="U1330" s="82">
        <f>T1330*Q1330</f>
        <v>0</v>
      </c>
      <c r="V1330" s="83">
        <f>T1330*R1330</f>
        <v>0</v>
      </c>
      <c r="W1330" s="58"/>
      <c r="X1330" s="84"/>
      <c r="Y1330" s="85"/>
      <c r="Z1330" s="86"/>
      <c r="AA1330" s="87"/>
    </row>
    <row r="1331" spans="1:27" ht="15.75" customHeight="1">
      <c r="A1331" s="63" t="s">
        <v>131</v>
      </c>
      <c r="B1331" s="64" t="s">
        <v>132</v>
      </c>
      <c r="C1331" s="65" t="s">
        <v>133</v>
      </c>
      <c r="D1331" s="66" t="s">
        <v>317</v>
      </c>
      <c r="E1331" s="67" t="s">
        <v>323</v>
      </c>
      <c r="F1331" s="68" t="s">
        <v>389</v>
      </c>
      <c r="G1331" s="69" t="s">
        <v>390</v>
      </c>
      <c r="H1331" s="70" t="s">
        <v>391</v>
      </c>
      <c r="I1331" s="67" t="s">
        <v>355</v>
      </c>
      <c r="J1331" s="286">
        <v>2023</v>
      </c>
      <c r="K1331" s="72" t="s">
        <v>139</v>
      </c>
      <c r="L1331" s="73">
        <v>6</v>
      </c>
      <c r="M1331" s="74" t="s">
        <v>140</v>
      </c>
      <c r="N1331" s="75"/>
      <c r="O1331" s="76"/>
      <c r="P1331" s="97" t="s">
        <v>141</v>
      </c>
      <c r="Q1331" s="78">
        <f>IF(P1331="U",R1331/1.2,R1331)</f>
        <v>141.66666666666669</v>
      </c>
      <c r="R1331" s="79">
        <v>170</v>
      </c>
      <c r="S1331" s="80"/>
      <c r="T1331" s="81"/>
      <c r="U1331" s="82">
        <f>T1331*Q1331</f>
        <v>0</v>
      </c>
      <c r="V1331" s="83">
        <f>T1331*R1331</f>
        <v>0</v>
      </c>
      <c r="W1331" s="58"/>
      <c r="X1331" s="84"/>
      <c r="Y1331" s="85"/>
      <c r="Z1331" s="86"/>
      <c r="AA1331" s="87"/>
    </row>
    <row r="1332" spans="1:27" ht="15.75" customHeight="1">
      <c r="A1332" s="63" t="s">
        <v>131</v>
      </c>
      <c r="B1332" s="64" t="s">
        <v>132</v>
      </c>
      <c r="C1332" s="65" t="s">
        <v>133</v>
      </c>
      <c r="D1332" s="66" t="s">
        <v>317</v>
      </c>
      <c r="E1332" s="67" t="s">
        <v>323</v>
      </c>
      <c r="F1332" s="68" t="s">
        <v>389</v>
      </c>
      <c r="G1332" s="69" t="s">
        <v>390</v>
      </c>
      <c r="H1332" s="70" t="s">
        <v>392</v>
      </c>
      <c r="I1332" s="67" t="s">
        <v>355</v>
      </c>
      <c r="J1332" s="286">
        <v>2020</v>
      </c>
      <c r="K1332" s="72" t="s">
        <v>155</v>
      </c>
      <c r="L1332" s="73">
        <v>15</v>
      </c>
      <c r="M1332" s="74" t="s">
        <v>140</v>
      </c>
      <c r="N1332" s="75"/>
      <c r="O1332" s="76"/>
      <c r="P1332" s="97" t="s">
        <v>141</v>
      </c>
      <c r="Q1332" s="78">
        <f>IF(P1332="U",R1332/1.2,R1332)</f>
        <v>66.666666666666671</v>
      </c>
      <c r="R1332" s="79">
        <v>80</v>
      </c>
      <c r="S1332" s="80"/>
      <c r="T1332" s="81"/>
      <c r="U1332" s="82">
        <f>T1332*Q1332</f>
        <v>0</v>
      </c>
      <c r="V1332" s="83">
        <f>T1332*R1332</f>
        <v>0</v>
      </c>
      <c r="W1332" s="58"/>
      <c r="X1332" s="84"/>
      <c r="Y1332" s="85"/>
      <c r="Z1332" s="86"/>
      <c r="AA1332" s="87"/>
    </row>
    <row r="1333" spans="1:27" ht="15.75" customHeight="1">
      <c r="A1333" s="63" t="s">
        <v>131</v>
      </c>
      <c r="B1333" s="64" t="s">
        <v>132</v>
      </c>
      <c r="C1333" s="65" t="s">
        <v>133</v>
      </c>
      <c r="D1333" s="66" t="s">
        <v>317</v>
      </c>
      <c r="E1333" s="67" t="s">
        <v>323</v>
      </c>
      <c r="F1333" s="68" t="s">
        <v>389</v>
      </c>
      <c r="G1333" s="69" t="s">
        <v>390</v>
      </c>
      <c r="H1333" s="70" t="s">
        <v>392</v>
      </c>
      <c r="I1333" s="67" t="s">
        <v>355</v>
      </c>
      <c r="J1333" s="286">
        <v>2021</v>
      </c>
      <c r="K1333" s="72" t="s">
        <v>155</v>
      </c>
      <c r="L1333" s="73">
        <v>17</v>
      </c>
      <c r="M1333" s="74" t="s">
        <v>140</v>
      </c>
      <c r="N1333" s="75"/>
      <c r="O1333" s="76"/>
      <c r="P1333" s="97" t="s">
        <v>141</v>
      </c>
      <c r="Q1333" s="78">
        <f>IF(P1333="U",R1333/1.2,R1333)</f>
        <v>83.333333333333343</v>
      </c>
      <c r="R1333" s="79">
        <v>100</v>
      </c>
      <c r="S1333" s="80"/>
      <c r="T1333" s="81"/>
      <c r="U1333" s="82">
        <f>T1333*Q1333</f>
        <v>0</v>
      </c>
      <c r="V1333" s="83">
        <f>T1333*R1333</f>
        <v>0</v>
      </c>
      <c r="W1333" s="58"/>
      <c r="X1333" s="84"/>
      <c r="Y1333" s="85"/>
      <c r="Z1333" s="86"/>
      <c r="AA1333" s="87"/>
    </row>
    <row r="1334" spans="1:27" ht="15.75" customHeight="1">
      <c r="A1334" s="63" t="s">
        <v>131</v>
      </c>
      <c r="B1334" s="64" t="s">
        <v>132</v>
      </c>
      <c r="C1334" s="65" t="s">
        <v>133</v>
      </c>
      <c r="D1334" s="66" t="s">
        <v>317</v>
      </c>
      <c r="E1334" s="67" t="s">
        <v>323</v>
      </c>
      <c r="F1334" s="68" t="s">
        <v>389</v>
      </c>
      <c r="G1334" s="69" t="s">
        <v>390</v>
      </c>
      <c r="H1334" s="70" t="s">
        <v>392</v>
      </c>
      <c r="I1334" s="67" t="s">
        <v>355</v>
      </c>
      <c r="J1334" s="286">
        <v>2021</v>
      </c>
      <c r="K1334" s="72" t="s">
        <v>155</v>
      </c>
      <c r="L1334" s="73">
        <v>1</v>
      </c>
      <c r="M1334" s="74" t="s">
        <v>140</v>
      </c>
      <c r="N1334" s="75"/>
      <c r="O1334" s="76"/>
      <c r="P1334" s="97" t="s">
        <v>148</v>
      </c>
      <c r="Q1334" s="78">
        <f>IF(P1334="U",R1334/1.2,R1334)</f>
        <v>100</v>
      </c>
      <c r="R1334" s="79">
        <v>100</v>
      </c>
      <c r="S1334" s="80"/>
      <c r="T1334" s="81"/>
      <c r="U1334" s="82">
        <f>T1334*Q1334</f>
        <v>0</v>
      </c>
      <c r="V1334" s="83">
        <f>T1334*R1334</f>
        <v>0</v>
      </c>
      <c r="W1334" s="58"/>
      <c r="X1334" s="84"/>
      <c r="Y1334" s="85"/>
      <c r="Z1334" s="86"/>
      <c r="AA1334" s="87"/>
    </row>
    <row r="1335" spans="1:27" ht="15.75" customHeight="1">
      <c r="A1335" s="63" t="s">
        <v>131</v>
      </c>
      <c r="B1335" s="64" t="s">
        <v>132</v>
      </c>
      <c r="C1335" s="65" t="s">
        <v>133</v>
      </c>
      <c r="D1335" s="66" t="s">
        <v>317</v>
      </c>
      <c r="E1335" s="67" t="s">
        <v>323</v>
      </c>
      <c r="F1335" s="68" t="s">
        <v>389</v>
      </c>
      <c r="G1335" s="69" t="s">
        <v>390</v>
      </c>
      <c r="H1335" s="70" t="s">
        <v>392</v>
      </c>
      <c r="I1335" s="67" t="s">
        <v>355</v>
      </c>
      <c r="J1335" s="286">
        <v>2021</v>
      </c>
      <c r="K1335" s="72" t="s">
        <v>139</v>
      </c>
      <c r="L1335" s="73">
        <v>6</v>
      </c>
      <c r="M1335" s="74" t="s">
        <v>140</v>
      </c>
      <c r="N1335" s="75"/>
      <c r="O1335" s="76"/>
      <c r="P1335" s="97" t="s">
        <v>141</v>
      </c>
      <c r="Q1335" s="78">
        <f>IF(P1335="U",R1335/1.2,R1335)</f>
        <v>175</v>
      </c>
      <c r="R1335" s="79">
        <v>210</v>
      </c>
      <c r="S1335" s="80"/>
      <c r="T1335" s="81"/>
      <c r="U1335" s="82">
        <f>T1335*Q1335</f>
        <v>0</v>
      </c>
      <c r="V1335" s="83">
        <f>T1335*R1335</f>
        <v>0</v>
      </c>
      <c r="W1335" s="58"/>
      <c r="X1335" s="84"/>
      <c r="Y1335" s="85"/>
      <c r="Z1335" s="86"/>
      <c r="AA1335" s="87"/>
    </row>
    <row r="1336" spans="1:27" ht="15.75" customHeight="1">
      <c r="A1336" s="63" t="s">
        <v>131</v>
      </c>
      <c r="B1336" s="64" t="s">
        <v>132</v>
      </c>
      <c r="C1336" s="65" t="s">
        <v>133</v>
      </c>
      <c r="D1336" s="66" t="s">
        <v>317</v>
      </c>
      <c r="E1336" s="67" t="s">
        <v>323</v>
      </c>
      <c r="F1336" s="68" t="s">
        <v>389</v>
      </c>
      <c r="G1336" s="69" t="s">
        <v>390</v>
      </c>
      <c r="H1336" s="70" t="s">
        <v>392</v>
      </c>
      <c r="I1336" s="67" t="s">
        <v>355</v>
      </c>
      <c r="J1336" s="286">
        <v>2022</v>
      </c>
      <c r="K1336" s="72" t="s">
        <v>155</v>
      </c>
      <c r="L1336" s="73">
        <v>24</v>
      </c>
      <c r="M1336" s="74" t="s">
        <v>140</v>
      </c>
      <c r="N1336" s="75"/>
      <c r="O1336" s="76"/>
      <c r="P1336" s="97" t="s">
        <v>141</v>
      </c>
      <c r="Q1336" s="78">
        <f>IF(P1336="U",R1336/1.2,R1336)</f>
        <v>83.333333333333343</v>
      </c>
      <c r="R1336" s="79">
        <v>100</v>
      </c>
      <c r="S1336" s="80"/>
      <c r="T1336" s="81"/>
      <c r="U1336" s="82">
        <f>T1336*Q1336</f>
        <v>0</v>
      </c>
      <c r="V1336" s="83">
        <f>T1336*R1336</f>
        <v>0</v>
      </c>
      <c r="W1336" s="58"/>
      <c r="X1336" s="84"/>
      <c r="Y1336" s="85"/>
      <c r="Z1336" s="86"/>
      <c r="AA1336" s="87"/>
    </row>
    <row r="1337" spans="1:27" ht="15.75" customHeight="1">
      <c r="A1337" s="63" t="s">
        <v>131</v>
      </c>
      <c r="B1337" s="64" t="s">
        <v>132</v>
      </c>
      <c r="C1337" s="65" t="s">
        <v>133</v>
      </c>
      <c r="D1337" s="66" t="s">
        <v>317</v>
      </c>
      <c r="E1337" s="67" t="s">
        <v>323</v>
      </c>
      <c r="F1337" s="68" t="s">
        <v>389</v>
      </c>
      <c r="G1337" s="69" t="s">
        <v>390</v>
      </c>
      <c r="H1337" s="70" t="s">
        <v>392</v>
      </c>
      <c r="I1337" s="67" t="s">
        <v>355</v>
      </c>
      <c r="J1337" s="286">
        <v>2023</v>
      </c>
      <c r="K1337" s="72" t="s">
        <v>155</v>
      </c>
      <c r="L1337" s="73">
        <v>24</v>
      </c>
      <c r="M1337" s="74" t="s">
        <v>140</v>
      </c>
      <c r="N1337" s="75"/>
      <c r="O1337" s="76"/>
      <c r="P1337" s="77" t="s">
        <v>141</v>
      </c>
      <c r="Q1337" s="78">
        <f>IF(P1337="U",R1337/1.2,R1337)</f>
        <v>83.333333333333343</v>
      </c>
      <c r="R1337" s="79">
        <v>100</v>
      </c>
      <c r="S1337" s="80"/>
      <c r="T1337" s="81"/>
      <c r="U1337" s="82">
        <f>T1337*Q1337</f>
        <v>0</v>
      </c>
      <c r="V1337" s="83">
        <f>T1337*R1337</f>
        <v>0</v>
      </c>
      <c r="W1337" s="58"/>
      <c r="X1337" s="84"/>
      <c r="Y1337" s="85"/>
      <c r="Z1337" s="86"/>
      <c r="AA1337" s="87"/>
    </row>
    <row r="1338" spans="1:27" ht="15.75" customHeight="1">
      <c r="A1338" s="63" t="s">
        <v>131</v>
      </c>
      <c r="B1338" s="64" t="s">
        <v>132</v>
      </c>
      <c r="C1338" s="65" t="s">
        <v>133</v>
      </c>
      <c r="D1338" s="66" t="s">
        <v>317</v>
      </c>
      <c r="E1338" s="67" t="s">
        <v>323</v>
      </c>
      <c r="F1338" s="68" t="s">
        <v>389</v>
      </c>
      <c r="G1338" s="69" t="s">
        <v>390</v>
      </c>
      <c r="H1338" s="70" t="s">
        <v>392</v>
      </c>
      <c r="I1338" s="67" t="s">
        <v>355</v>
      </c>
      <c r="J1338" s="286">
        <v>2023</v>
      </c>
      <c r="K1338" s="72" t="s">
        <v>139</v>
      </c>
      <c r="L1338" s="73">
        <v>5</v>
      </c>
      <c r="M1338" s="74" t="s">
        <v>140</v>
      </c>
      <c r="N1338" s="75"/>
      <c r="O1338" s="76"/>
      <c r="P1338" s="77" t="s">
        <v>141</v>
      </c>
      <c r="Q1338" s="78">
        <f>IF(P1338="U",R1338/1.2,R1338)</f>
        <v>175</v>
      </c>
      <c r="R1338" s="79">
        <v>210</v>
      </c>
      <c r="S1338" s="80"/>
      <c r="T1338" s="81"/>
      <c r="U1338" s="82">
        <f>T1338*Q1338</f>
        <v>0</v>
      </c>
      <c r="V1338" s="83">
        <f>T1338*R1338</f>
        <v>0</v>
      </c>
      <c r="W1338" s="58"/>
      <c r="X1338" s="84"/>
      <c r="Y1338" s="85"/>
      <c r="Z1338" s="86"/>
      <c r="AA1338" s="87"/>
    </row>
    <row r="1339" spans="1:27" ht="15.75" customHeight="1">
      <c r="A1339" s="63" t="s">
        <v>131</v>
      </c>
      <c r="B1339" s="64" t="s">
        <v>132</v>
      </c>
      <c r="C1339" s="65" t="s">
        <v>133</v>
      </c>
      <c r="D1339" s="66" t="s">
        <v>317</v>
      </c>
      <c r="E1339" s="67" t="s">
        <v>323</v>
      </c>
      <c r="F1339" s="68" t="s">
        <v>389</v>
      </c>
      <c r="G1339" s="69" t="s">
        <v>390</v>
      </c>
      <c r="H1339" s="70" t="s">
        <v>954</v>
      </c>
      <c r="I1339" s="67" t="s">
        <v>355</v>
      </c>
      <c r="J1339" s="286">
        <v>2020</v>
      </c>
      <c r="K1339" s="72" t="s">
        <v>155</v>
      </c>
      <c r="L1339" s="73">
        <v>14</v>
      </c>
      <c r="M1339" s="74" t="s">
        <v>140</v>
      </c>
      <c r="N1339" s="75"/>
      <c r="O1339" s="76"/>
      <c r="P1339" s="97" t="s">
        <v>141</v>
      </c>
      <c r="Q1339" s="78">
        <f>IF(P1339="U",R1339/1.2,R1339)</f>
        <v>58.333333333333336</v>
      </c>
      <c r="R1339" s="79">
        <v>70</v>
      </c>
      <c r="S1339" s="80"/>
      <c r="T1339" s="81"/>
      <c r="U1339" s="82">
        <f>T1339*Q1339</f>
        <v>0</v>
      </c>
      <c r="V1339" s="83">
        <f>T1339*R1339</f>
        <v>0</v>
      </c>
      <c r="W1339" s="58"/>
      <c r="X1339" s="84"/>
      <c r="Y1339" s="85"/>
      <c r="Z1339" s="86"/>
      <c r="AA1339" s="87"/>
    </row>
    <row r="1340" spans="1:27" ht="15.75" customHeight="1">
      <c r="A1340" s="63" t="s">
        <v>131</v>
      </c>
      <c r="B1340" s="64" t="s">
        <v>132</v>
      </c>
      <c r="C1340" s="65" t="s">
        <v>133</v>
      </c>
      <c r="D1340" s="66" t="s">
        <v>317</v>
      </c>
      <c r="E1340" s="67" t="s">
        <v>323</v>
      </c>
      <c r="F1340" s="68" t="s">
        <v>389</v>
      </c>
      <c r="G1340" s="69" t="s">
        <v>390</v>
      </c>
      <c r="H1340" s="70" t="s">
        <v>954</v>
      </c>
      <c r="I1340" s="67" t="s">
        <v>355</v>
      </c>
      <c r="J1340" s="286">
        <v>2021</v>
      </c>
      <c r="K1340" s="72" t="s">
        <v>155</v>
      </c>
      <c r="L1340" s="73">
        <v>20</v>
      </c>
      <c r="M1340" s="74" t="s">
        <v>140</v>
      </c>
      <c r="N1340" s="75"/>
      <c r="O1340" s="76"/>
      <c r="P1340" s="97" t="s">
        <v>141</v>
      </c>
      <c r="Q1340" s="78">
        <f>IF(P1340="U",R1340/1.2,R1340)</f>
        <v>66.666666666666671</v>
      </c>
      <c r="R1340" s="79">
        <v>80</v>
      </c>
      <c r="S1340" s="80"/>
      <c r="T1340" s="81"/>
      <c r="U1340" s="82">
        <f>T1340*Q1340</f>
        <v>0</v>
      </c>
      <c r="V1340" s="83">
        <f>T1340*R1340</f>
        <v>0</v>
      </c>
      <c r="W1340" s="58"/>
      <c r="X1340" s="84"/>
      <c r="Y1340" s="85"/>
      <c r="Z1340" s="86"/>
      <c r="AA1340" s="87"/>
    </row>
    <row r="1341" spans="1:27" ht="15.75" customHeight="1">
      <c r="A1341" s="63" t="s">
        <v>131</v>
      </c>
      <c r="B1341" s="64" t="s">
        <v>132</v>
      </c>
      <c r="C1341" s="65" t="s">
        <v>133</v>
      </c>
      <c r="D1341" s="66" t="s">
        <v>317</v>
      </c>
      <c r="E1341" s="67" t="s">
        <v>323</v>
      </c>
      <c r="F1341" s="68" t="s">
        <v>389</v>
      </c>
      <c r="G1341" s="69" t="s">
        <v>390</v>
      </c>
      <c r="H1341" s="70" t="s">
        <v>954</v>
      </c>
      <c r="I1341" s="67" t="s">
        <v>355</v>
      </c>
      <c r="J1341" s="286">
        <v>2021</v>
      </c>
      <c r="K1341" s="72" t="s">
        <v>139</v>
      </c>
      <c r="L1341" s="73">
        <v>6</v>
      </c>
      <c r="M1341" s="74" t="s">
        <v>140</v>
      </c>
      <c r="N1341" s="75"/>
      <c r="O1341" s="76"/>
      <c r="P1341" s="97" t="s">
        <v>141</v>
      </c>
      <c r="Q1341" s="78">
        <f>IF(P1341="U",R1341/1.2,R1341)</f>
        <v>141.66666666666669</v>
      </c>
      <c r="R1341" s="79">
        <v>170</v>
      </c>
      <c r="S1341" s="80"/>
      <c r="T1341" s="81"/>
      <c r="U1341" s="82">
        <f>T1341*Q1341</f>
        <v>0</v>
      </c>
      <c r="V1341" s="83">
        <f>T1341*R1341</f>
        <v>0</v>
      </c>
      <c r="W1341" s="58"/>
      <c r="X1341" s="84"/>
      <c r="Y1341" s="85"/>
      <c r="Z1341" s="86"/>
      <c r="AA1341" s="87"/>
    </row>
    <row r="1342" spans="1:27" ht="15.75" customHeight="1">
      <c r="A1342" s="63" t="s">
        <v>131</v>
      </c>
      <c r="B1342" s="64" t="s">
        <v>132</v>
      </c>
      <c r="C1342" s="65" t="s">
        <v>133</v>
      </c>
      <c r="D1342" s="66" t="s">
        <v>317</v>
      </c>
      <c r="E1342" s="67" t="s">
        <v>323</v>
      </c>
      <c r="F1342" s="68" t="s">
        <v>389</v>
      </c>
      <c r="G1342" s="69" t="s">
        <v>390</v>
      </c>
      <c r="H1342" s="70" t="s">
        <v>954</v>
      </c>
      <c r="I1342" s="67" t="s">
        <v>355</v>
      </c>
      <c r="J1342" s="286">
        <v>2022</v>
      </c>
      <c r="K1342" s="72" t="s">
        <v>155</v>
      </c>
      <c r="L1342" s="73">
        <v>23</v>
      </c>
      <c r="M1342" s="74" t="s">
        <v>140</v>
      </c>
      <c r="N1342" s="75"/>
      <c r="O1342" s="76"/>
      <c r="P1342" s="97" t="s">
        <v>141</v>
      </c>
      <c r="Q1342" s="78">
        <f>IF(P1342="U",R1342/1.2,R1342)</f>
        <v>66.666666666666671</v>
      </c>
      <c r="R1342" s="79">
        <v>80</v>
      </c>
      <c r="S1342" s="80"/>
      <c r="T1342" s="81"/>
      <c r="U1342" s="82">
        <f>T1342*Q1342</f>
        <v>0</v>
      </c>
      <c r="V1342" s="83">
        <f>T1342*R1342</f>
        <v>0</v>
      </c>
      <c r="W1342" s="58"/>
      <c r="X1342" s="84"/>
      <c r="Y1342" s="85"/>
      <c r="Z1342" s="86"/>
      <c r="AA1342" s="87"/>
    </row>
    <row r="1343" spans="1:27" ht="15.75" customHeight="1">
      <c r="A1343" s="63" t="s">
        <v>131</v>
      </c>
      <c r="B1343" s="64" t="s">
        <v>132</v>
      </c>
      <c r="C1343" s="65" t="s">
        <v>133</v>
      </c>
      <c r="D1343" s="66" t="s">
        <v>317</v>
      </c>
      <c r="E1343" s="67" t="s">
        <v>323</v>
      </c>
      <c r="F1343" s="68" t="s">
        <v>389</v>
      </c>
      <c r="G1343" s="69" t="s">
        <v>390</v>
      </c>
      <c r="H1343" s="70" t="s">
        <v>436</v>
      </c>
      <c r="I1343" s="67" t="s">
        <v>355</v>
      </c>
      <c r="J1343" s="286">
        <v>2007</v>
      </c>
      <c r="K1343" s="72" t="s">
        <v>155</v>
      </c>
      <c r="L1343" s="73">
        <v>1</v>
      </c>
      <c r="M1343" s="74" t="s">
        <v>140</v>
      </c>
      <c r="N1343" s="75"/>
      <c r="O1343" s="76"/>
      <c r="P1343" s="77" t="s">
        <v>148</v>
      </c>
      <c r="Q1343" s="78">
        <f>IF(P1343="U",R1343/1.2,R1343)</f>
        <v>130</v>
      </c>
      <c r="R1343" s="79">
        <v>130</v>
      </c>
      <c r="S1343" s="80"/>
      <c r="T1343" s="81"/>
      <c r="U1343" s="82">
        <f>T1343*Q1343</f>
        <v>0</v>
      </c>
      <c r="V1343" s="83">
        <f>T1343*R1343</f>
        <v>0</v>
      </c>
      <c r="W1343" s="58"/>
      <c r="X1343" s="84"/>
      <c r="Y1343" s="85"/>
      <c r="Z1343" s="86"/>
      <c r="AA1343" s="87"/>
    </row>
    <row r="1344" spans="1:27" ht="15.75" customHeight="1">
      <c r="A1344" s="63" t="s">
        <v>131</v>
      </c>
      <c r="B1344" s="64" t="s">
        <v>132</v>
      </c>
      <c r="C1344" s="65" t="s">
        <v>133</v>
      </c>
      <c r="D1344" s="66" t="s">
        <v>317</v>
      </c>
      <c r="E1344" s="67" t="s">
        <v>323</v>
      </c>
      <c r="F1344" s="68" t="s">
        <v>389</v>
      </c>
      <c r="G1344" s="69" t="s">
        <v>390</v>
      </c>
      <c r="H1344" s="70" t="s">
        <v>436</v>
      </c>
      <c r="I1344" s="67" t="s">
        <v>355</v>
      </c>
      <c r="J1344" s="286">
        <v>2009</v>
      </c>
      <c r="K1344" s="72" t="s">
        <v>155</v>
      </c>
      <c r="L1344" s="73">
        <v>1</v>
      </c>
      <c r="M1344" s="74" t="s">
        <v>140</v>
      </c>
      <c r="N1344" s="75"/>
      <c r="O1344" s="76"/>
      <c r="P1344" s="97" t="s">
        <v>148</v>
      </c>
      <c r="Q1344" s="78">
        <f>IF(P1344="U",R1344/1.2,R1344)</f>
        <v>130</v>
      </c>
      <c r="R1344" s="79">
        <v>130</v>
      </c>
      <c r="S1344" s="80"/>
      <c r="T1344" s="81"/>
      <c r="U1344" s="82">
        <f>T1344*Q1344</f>
        <v>0</v>
      </c>
      <c r="V1344" s="83">
        <f>T1344*R1344</f>
        <v>0</v>
      </c>
      <c r="W1344" s="58"/>
      <c r="X1344" s="84"/>
      <c r="Y1344" s="85"/>
      <c r="Z1344" s="86"/>
      <c r="AA1344" s="87"/>
    </row>
    <row r="1345" spans="1:27" ht="15.75" customHeight="1">
      <c r="A1345" s="63" t="s">
        <v>131</v>
      </c>
      <c r="B1345" s="64" t="s">
        <v>132</v>
      </c>
      <c r="C1345" s="65" t="s">
        <v>133</v>
      </c>
      <c r="D1345" s="66" t="s">
        <v>317</v>
      </c>
      <c r="E1345" s="67" t="s">
        <v>323</v>
      </c>
      <c r="F1345" s="68" t="s">
        <v>389</v>
      </c>
      <c r="G1345" s="69" t="s">
        <v>390</v>
      </c>
      <c r="H1345" s="70" t="s">
        <v>436</v>
      </c>
      <c r="I1345" s="67" t="s">
        <v>355</v>
      </c>
      <c r="J1345" s="286">
        <v>2010</v>
      </c>
      <c r="K1345" s="72" t="s">
        <v>139</v>
      </c>
      <c r="L1345" s="73">
        <v>3</v>
      </c>
      <c r="M1345" s="74" t="s">
        <v>140</v>
      </c>
      <c r="N1345" s="75"/>
      <c r="O1345" s="76"/>
      <c r="P1345" s="97" t="s">
        <v>141</v>
      </c>
      <c r="Q1345" s="78">
        <f>IF(P1345="U",R1345/1.2,R1345)</f>
        <v>158.33333333333334</v>
      </c>
      <c r="R1345" s="79">
        <v>190</v>
      </c>
      <c r="S1345" s="80"/>
      <c r="T1345" s="81"/>
      <c r="U1345" s="82">
        <f>T1345*Q1345</f>
        <v>0</v>
      </c>
      <c r="V1345" s="83">
        <f>T1345*R1345</f>
        <v>0</v>
      </c>
      <c r="W1345" s="58"/>
      <c r="X1345" s="84"/>
      <c r="Y1345" s="85"/>
      <c r="Z1345" s="86"/>
      <c r="AA1345" s="87"/>
    </row>
    <row r="1346" spans="1:27" ht="15.75" customHeight="1">
      <c r="A1346" s="63" t="s">
        <v>131</v>
      </c>
      <c r="B1346" s="64" t="s">
        <v>132</v>
      </c>
      <c r="C1346" s="65" t="s">
        <v>133</v>
      </c>
      <c r="D1346" s="66" t="s">
        <v>317</v>
      </c>
      <c r="E1346" s="67" t="s">
        <v>323</v>
      </c>
      <c r="F1346" s="68" t="s">
        <v>389</v>
      </c>
      <c r="G1346" s="69" t="s">
        <v>390</v>
      </c>
      <c r="H1346" s="70" t="s">
        <v>436</v>
      </c>
      <c r="I1346" s="67" t="s">
        <v>355</v>
      </c>
      <c r="J1346" s="286">
        <v>2011</v>
      </c>
      <c r="K1346" s="72" t="s">
        <v>155</v>
      </c>
      <c r="L1346" s="73">
        <v>1</v>
      </c>
      <c r="M1346" s="74" t="s">
        <v>140</v>
      </c>
      <c r="N1346" s="75"/>
      <c r="O1346" s="76"/>
      <c r="P1346" s="97" t="s">
        <v>148</v>
      </c>
      <c r="Q1346" s="78">
        <f>IF(P1346="U",R1346/1.2,R1346)</f>
        <v>120</v>
      </c>
      <c r="R1346" s="79">
        <v>120</v>
      </c>
      <c r="S1346" s="80"/>
      <c r="T1346" s="81"/>
      <c r="U1346" s="82">
        <f>T1346*Q1346</f>
        <v>0</v>
      </c>
      <c r="V1346" s="83">
        <f>T1346*R1346</f>
        <v>0</v>
      </c>
      <c r="W1346" s="58"/>
      <c r="X1346" s="84"/>
      <c r="Y1346" s="85"/>
      <c r="Z1346" s="86"/>
      <c r="AA1346" s="87"/>
    </row>
    <row r="1347" spans="1:27" ht="15.75" customHeight="1">
      <c r="A1347" s="63" t="s">
        <v>131</v>
      </c>
      <c r="B1347" s="64" t="s">
        <v>132</v>
      </c>
      <c r="C1347" s="65" t="s">
        <v>133</v>
      </c>
      <c r="D1347" s="66" t="s">
        <v>317</v>
      </c>
      <c r="E1347" s="67" t="s">
        <v>323</v>
      </c>
      <c r="F1347" s="68" t="s">
        <v>389</v>
      </c>
      <c r="G1347" s="69" t="s">
        <v>390</v>
      </c>
      <c r="H1347" s="70" t="s">
        <v>436</v>
      </c>
      <c r="I1347" s="67" t="s">
        <v>355</v>
      </c>
      <c r="J1347" s="286">
        <v>2012</v>
      </c>
      <c r="K1347" s="72" t="s">
        <v>155</v>
      </c>
      <c r="L1347" s="73">
        <v>1</v>
      </c>
      <c r="M1347" s="74" t="s">
        <v>140</v>
      </c>
      <c r="N1347" s="75"/>
      <c r="O1347" s="76"/>
      <c r="P1347" s="77" t="s">
        <v>141</v>
      </c>
      <c r="Q1347" s="78">
        <f>IF(P1347="U",R1347/1.2,R1347)</f>
        <v>75</v>
      </c>
      <c r="R1347" s="79">
        <v>90</v>
      </c>
      <c r="S1347" s="80"/>
      <c r="T1347" s="81"/>
      <c r="U1347" s="82">
        <f>T1347*Q1347</f>
        <v>0</v>
      </c>
      <c r="V1347" s="83">
        <f>T1347*R1347</f>
        <v>0</v>
      </c>
      <c r="W1347" s="58"/>
      <c r="X1347" s="84"/>
      <c r="Y1347" s="85"/>
      <c r="Z1347" s="86"/>
      <c r="AA1347" s="87"/>
    </row>
    <row r="1348" spans="1:27" ht="15.75" customHeight="1">
      <c r="A1348" s="63" t="s">
        <v>131</v>
      </c>
      <c r="B1348" s="64" t="s">
        <v>132</v>
      </c>
      <c r="C1348" s="65" t="s">
        <v>133</v>
      </c>
      <c r="D1348" s="66" t="s">
        <v>317</v>
      </c>
      <c r="E1348" s="67" t="s">
        <v>323</v>
      </c>
      <c r="F1348" s="68" t="s">
        <v>389</v>
      </c>
      <c r="G1348" s="69" t="s">
        <v>390</v>
      </c>
      <c r="H1348" s="70" t="s">
        <v>436</v>
      </c>
      <c r="I1348" s="67" t="s">
        <v>355</v>
      </c>
      <c r="J1348" s="286">
        <v>2013</v>
      </c>
      <c r="K1348" s="72" t="s">
        <v>139</v>
      </c>
      <c r="L1348" s="73">
        <v>6</v>
      </c>
      <c r="M1348" s="74" t="s">
        <v>140</v>
      </c>
      <c r="N1348" s="75"/>
      <c r="O1348" s="76"/>
      <c r="P1348" s="97" t="s">
        <v>141</v>
      </c>
      <c r="Q1348" s="78">
        <f>IF(P1348="U",R1348/1.2,R1348)</f>
        <v>150</v>
      </c>
      <c r="R1348" s="79">
        <v>180</v>
      </c>
      <c r="S1348" s="80"/>
      <c r="T1348" s="81"/>
      <c r="U1348" s="82">
        <f>T1348*Q1348</f>
        <v>0</v>
      </c>
      <c r="V1348" s="83">
        <f>T1348*R1348</f>
        <v>0</v>
      </c>
      <c r="W1348" s="58"/>
      <c r="X1348" s="84"/>
      <c r="Y1348" s="85"/>
      <c r="Z1348" s="86"/>
      <c r="AA1348" s="87"/>
    </row>
    <row r="1349" spans="1:27" ht="15.75" customHeight="1">
      <c r="A1349" s="63" t="s">
        <v>131</v>
      </c>
      <c r="B1349" s="64" t="s">
        <v>132</v>
      </c>
      <c r="C1349" s="65" t="s">
        <v>133</v>
      </c>
      <c r="D1349" s="66" t="s">
        <v>317</v>
      </c>
      <c r="E1349" s="67" t="s">
        <v>323</v>
      </c>
      <c r="F1349" s="68" t="s">
        <v>389</v>
      </c>
      <c r="G1349" s="69" t="s">
        <v>390</v>
      </c>
      <c r="H1349" s="70" t="s">
        <v>436</v>
      </c>
      <c r="I1349" s="67" t="s">
        <v>355</v>
      </c>
      <c r="J1349" s="286">
        <v>2014</v>
      </c>
      <c r="K1349" s="72" t="s">
        <v>155</v>
      </c>
      <c r="L1349" s="73">
        <v>4</v>
      </c>
      <c r="M1349" s="74" t="s">
        <v>140</v>
      </c>
      <c r="N1349" s="75"/>
      <c r="O1349" s="76"/>
      <c r="P1349" s="97" t="s">
        <v>141</v>
      </c>
      <c r="Q1349" s="78">
        <f>IF(P1349="U",R1349/1.2,R1349)</f>
        <v>70.833333333333343</v>
      </c>
      <c r="R1349" s="79">
        <v>85</v>
      </c>
      <c r="S1349" s="80"/>
      <c r="T1349" s="81"/>
      <c r="U1349" s="82">
        <f>T1349*Q1349</f>
        <v>0</v>
      </c>
      <c r="V1349" s="83">
        <f>T1349*R1349</f>
        <v>0</v>
      </c>
      <c r="W1349" s="58"/>
      <c r="X1349" s="84"/>
      <c r="Y1349" s="85"/>
      <c r="Z1349" s="86"/>
      <c r="AA1349" s="87"/>
    </row>
    <row r="1350" spans="1:27" ht="15.75" customHeight="1">
      <c r="A1350" s="63" t="s">
        <v>131</v>
      </c>
      <c r="B1350" s="64" t="s">
        <v>132</v>
      </c>
      <c r="C1350" s="65" t="s">
        <v>133</v>
      </c>
      <c r="D1350" s="66" t="s">
        <v>317</v>
      </c>
      <c r="E1350" s="67" t="s">
        <v>323</v>
      </c>
      <c r="F1350" s="68" t="s">
        <v>389</v>
      </c>
      <c r="G1350" s="69" t="s">
        <v>390</v>
      </c>
      <c r="H1350" s="70" t="s">
        <v>436</v>
      </c>
      <c r="I1350" s="67" t="s">
        <v>355</v>
      </c>
      <c r="J1350" s="286">
        <v>2015</v>
      </c>
      <c r="K1350" s="72" t="s">
        <v>155</v>
      </c>
      <c r="L1350" s="73">
        <v>8</v>
      </c>
      <c r="M1350" s="74" t="s">
        <v>140</v>
      </c>
      <c r="N1350" s="75"/>
      <c r="O1350" s="76"/>
      <c r="P1350" s="97" t="s">
        <v>141</v>
      </c>
      <c r="Q1350" s="78">
        <f>IF(P1350="U",R1350/1.2,R1350)</f>
        <v>75</v>
      </c>
      <c r="R1350" s="79">
        <v>90</v>
      </c>
      <c r="S1350" s="80"/>
      <c r="T1350" s="81"/>
      <c r="U1350" s="82">
        <f>T1350*Q1350</f>
        <v>0</v>
      </c>
      <c r="V1350" s="83">
        <f>T1350*R1350</f>
        <v>0</v>
      </c>
      <c r="W1350" s="58"/>
      <c r="X1350" s="84"/>
      <c r="Y1350" s="85"/>
      <c r="Z1350" s="86"/>
      <c r="AA1350" s="87"/>
    </row>
    <row r="1351" spans="1:27" ht="15.75" customHeight="1">
      <c r="A1351" s="63" t="s">
        <v>131</v>
      </c>
      <c r="B1351" s="64" t="s">
        <v>132</v>
      </c>
      <c r="C1351" s="65" t="s">
        <v>133</v>
      </c>
      <c r="D1351" s="66" t="s">
        <v>317</v>
      </c>
      <c r="E1351" s="67" t="s">
        <v>323</v>
      </c>
      <c r="F1351" s="68" t="s">
        <v>389</v>
      </c>
      <c r="G1351" s="69" t="s">
        <v>390</v>
      </c>
      <c r="H1351" s="70" t="s">
        <v>529</v>
      </c>
      <c r="I1351" s="67" t="s">
        <v>355</v>
      </c>
      <c r="J1351" s="286">
        <v>2020</v>
      </c>
      <c r="K1351" s="72" t="s">
        <v>155</v>
      </c>
      <c r="L1351" s="73">
        <v>24</v>
      </c>
      <c r="M1351" s="74" t="s">
        <v>140</v>
      </c>
      <c r="N1351" s="75"/>
      <c r="O1351" s="76"/>
      <c r="P1351" s="97" t="s">
        <v>141</v>
      </c>
      <c r="Q1351" s="78">
        <f>IF(P1351="U",R1351/1.2,R1351)</f>
        <v>33.333333333333336</v>
      </c>
      <c r="R1351" s="79">
        <v>40</v>
      </c>
      <c r="S1351" s="80"/>
      <c r="T1351" s="81"/>
      <c r="U1351" s="82">
        <f>T1351*Q1351</f>
        <v>0</v>
      </c>
      <c r="V1351" s="83">
        <f>T1351*R1351</f>
        <v>0</v>
      </c>
      <c r="W1351" s="58"/>
      <c r="X1351" s="84"/>
      <c r="Y1351" s="85"/>
      <c r="Z1351" s="86"/>
      <c r="AA1351" s="87"/>
    </row>
    <row r="1352" spans="1:27" ht="15.75" customHeight="1">
      <c r="A1352" s="63" t="s">
        <v>131</v>
      </c>
      <c r="B1352" s="64" t="s">
        <v>132</v>
      </c>
      <c r="C1352" s="65" t="s">
        <v>133</v>
      </c>
      <c r="D1352" s="66" t="s">
        <v>317</v>
      </c>
      <c r="E1352" s="67" t="s">
        <v>323</v>
      </c>
      <c r="F1352" s="68" t="s">
        <v>389</v>
      </c>
      <c r="G1352" s="69" t="s">
        <v>390</v>
      </c>
      <c r="H1352" s="70" t="s">
        <v>529</v>
      </c>
      <c r="I1352" s="67" t="s">
        <v>355</v>
      </c>
      <c r="J1352" s="286">
        <v>2021</v>
      </c>
      <c r="K1352" s="72" t="s">
        <v>155</v>
      </c>
      <c r="L1352" s="73">
        <v>14</v>
      </c>
      <c r="M1352" s="74" t="s">
        <v>140</v>
      </c>
      <c r="N1352" s="75"/>
      <c r="O1352" s="76"/>
      <c r="P1352" s="97" t="s">
        <v>141</v>
      </c>
      <c r="Q1352" s="78">
        <f>IF(P1352="U",R1352/1.2,R1352)</f>
        <v>37.5</v>
      </c>
      <c r="R1352" s="79">
        <v>45</v>
      </c>
      <c r="S1352" s="80"/>
      <c r="T1352" s="81"/>
      <c r="U1352" s="82">
        <f>T1352*Q1352</f>
        <v>0</v>
      </c>
      <c r="V1352" s="83">
        <f>T1352*R1352</f>
        <v>0</v>
      </c>
      <c r="W1352" s="58"/>
      <c r="X1352" s="84"/>
      <c r="Y1352" s="85"/>
      <c r="Z1352" s="86"/>
      <c r="AA1352" s="87"/>
    </row>
    <row r="1353" spans="1:27" ht="15.75" customHeight="1">
      <c r="A1353" s="63" t="s">
        <v>131</v>
      </c>
      <c r="B1353" s="64" t="s">
        <v>132</v>
      </c>
      <c r="C1353" s="65" t="s">
        <v>133</v>
      </c>
      <c r="D1353" s="66" t="s">
        <v>317</v>
      </c>
      <c r="E1353" s="67" t="s">
        <v>323</v>
      </c>
      <c r="F1353" s="68" t="s">
        <v>389</v>
      </c>
      <c r="G1353" s="69" t="s">
        <v>390</v>
      </c>
      <c r="H1353" s="70" t="s">
        <v>529</v>
      </c>
      <c r="I1353" s="67" t="s">
        <v>355</v>
      </c>
      <c r="J1353" s="286">
        <v>2021</v>
      </c>
      <c r="K1353" s="72" t="s">
        <v>139</v>
      </c>
      <c r="L1353" s="73">
        <v>12</v>
      </c>
      <c r="M1353" s="74" t="s">
        <v>140</v>
      </c>
      <c r="N1353" s="75"/>
      <c r="O1353" s="76"/>
      <c r="P1353" s="77" t="s">
        <v>141</v>
      </c>
      <c r="Q1353" s="78">
        <f>IF(P1353="U",R1353/1.2,R1353)</f>
        <v>75</v>
      </c>
      <c r="R1353" s="79">
        <v>90</v>
      </c>
      <c r="S1353" s="80"/>
      <c r="T1353" s="81"/>
      <c r="U1353" s="82">
        <f>T1353*Q1353</f>
        <v>0</v>
      </c>
      <c r="V1353" s="83">
        <f>T1353*R1353</f>
        <v>0</v>
      </c>
      <c r="W1353" s="58"/>
      <c r="X1353" s="84"/>
      <c r="Y1353" s="85"/>
      <c r="Z1353" s="86"/>
      <c r="AA1353" s="87"/>
    </row>
    <row r="1354" spans="1:27" ht="15.75" customHeight="1">
      <c r="A1354" s="63" t="s">
        <v>131</v>
      </c>
      <c r="B1354" s="64" t="s">
        <v>132</v>
      </c>
      <c r="C1354" s="65" t="s">
        <v>133</v>
      </c>
      <c r="D1354" s="66" t="s">
        <v>317</v>
      </c>
      <c r="E1354" s="67" t="s">
        <v>323</v>
      </c>
      <c r="F1354" s="68" t="s">
        <v>389</v>
      </c>
      <c r="G1354" s="69" t="s">
        <v>390</v>
      </c>
      <c r="H1354" s="70" t="s">
        <v>529</v>
      </c>
      <c r="I1354" s="67" t="s">
        <v>355</v>
      </c>
      <c r="J1354" s="286">
        <v>2022</v>
      </c>
      <c r="K1354" s="72" t="s">
        <v>155</v>
      </c>
      <c r="L1354" s="73">
        <v>24</v>
      </c>
      <c r="M1354" s="74" t="s">
        <v>140</v>
      </c>
      <c r="N1354" s="75"/>
      <c r="O1354" s="76"/>
      <c r="P1354" s="77" t="s">
        <v>141</v>
      </c>
      <c r="Q1354" s="78">
        <f>IF(P1354="U",R1354/1.2,R1354)</f>
        <v>37.5</v>
      </c>
      <c r="R1354" s="79">
        <v>45</v>
      </c>
      <c r="S1354" s="80"/>
      <c r="T1354" s="81"/>
      <c r="U1354" s="82">
        <f>T1354*Q1354</f>
        <v>0</v>
      </c>
      <c r="V1354" s="83">
        <f>T1354*R1354</f>
        <v>0</v>
      </c>
      <c r="W1354" s="58"/>
      <c r="X1354" s="84"/>
      <c r="Y1354" s="85"/>
      <c r="Z1354" s="86"/>
      <c r="AA1354" s="87"/>
    </row>
    <row r="1355" spans="1:27" ht="15.75" customHeight="1">
      <c r="A1355" s="63" t="s">
        <v>131</v>
      </c>
      <c r="B1355" s="64" t="s">
        <v>132</v>
      </c>
      <c r="C1355" s="65" t="s">
        <v>133</v>
      </c>
      <c r="D1355" s="66" t="s">
        <v>317</v>
      </c>
      <c r="E1355" s="67" t="s">
        <v>323</v>
      </c>
      <c r="F1355" s="68" t="s">
        <v>389</v>
      </c>
      <c r="G1355" s="69" t="s">
        <v>390</v>
      </c>
      <c r="H1355" s="70" t="s">
        <v>529</v>
      </c>
      <c r="I1355" s="67" t="s">
        <v>355</v>
      </c>
      <c r="J1355" s="286">
        <v>2022</v>
      </c>
      <c r="K1355" s="72" t="s">
        <v>139</v>
      </c>
      <c r="L1355" s="73">
        <v>18</v>
      </c>
      <c r="M1355" s="74" t="s">
        <v>140</v>
      </c>
      <c r="N1355" s="75"/>
      <c r="O1355" s="76"/>
      <c r="P1355" s="97" t="s">
        <v>141</v>
      </c>
      <c r="Q1355" s="78">
        <f>IF(P1355="U",R1355/1.2,R1355)</f>
        <v>75</v>
      </c>
      <c r="R1355" s="79">
        <v>90</v>
      </c>
      <c r="S1355" s="80"/>
      <c r="T1355" s="81"/>
      <c r="U1355" s="82">
        <f>T1355*Q1355</f>
        <v>0</v>
      </c>
      <c r="V1355" s="83">
        <f>T1355*R1355</f>
        <v>0</v>
      </c>
      <c r="W1355" s="58"/>
      <c r="X1355" s="84"/>
      <c r="Y1355" s="85"/>
      <c r="Z1355" s="86"/>
      <c r="AA1355" s="87"/>
    </row>
    <row r="1356" spans="1:27" ht="15.75" customHeight="1">
      <c r="A1356" s="63" t="s">
        <v>131</v>
      </c>
      <c r="B1356" s="64" t="s">
        <v>132</v>
      </c>
      <c r="C1356" s="65" t="s">
        <v>133</v>
      </c>
      <c r="D1356" s="66" t="s">
        <v>317</v>
      </c>
      <c r="E1356" s="67" t="s">
        <v>323</v>
      </c>
      <c r="F1356" s="68" t="s">
        <v>389</v>
      </c>
      <c r="G1356" s="69" t="s">
        <v>390</v>
      </c>
      <c r="H1356" s="70" t="s">
        <v>529</v>
      </c>
      <c r="I1356" s="67" t="s">
        <v>355</v>
      </c>
      <c r="J1356" s="286">
        <v>2023</v>
      </c>
      <c r="K1356" s="72" t="s">
        <v>155</v>
      </c>
      <c r="L1356" s="73">
        <v>24</v>
      </c>
      <c r="M1356" s="74" t="s">
        <v>140</v>
      </c>
      <c r="N1356" s="75"/>
      <c r="O1356" s="76"/>
      <c r="P1356" s="97" t="s">
        <v>141</v>
      </c>
      <c r="Q1356" s="78">
        <f>IF(P1356="U",R1356/1.2,R1356)</f>
        <v>37.5</v>
      </c>
      <c r="R1356" s="79">
        <v>45</v>
      </c>
      <c r="S1356" s="80"/>
      <c r="T1356" s="81"/>
      <c r="U1356" s="82">
        <f>T1356*Q1356</f>
        <v>0</v>
      </c>
      <c r="V1356" s="83">
        <f>T1356*R1356</f>
        <v>0</v>
      </c>
      <c r="W1356" s="58"/>
      <c r="X1356" s="84"/>
      <c r="Y1356" s="85"/>
      <c r="Z1356" s="86"/>
      <c r="AA1356" s="87"/>
    </row>
    <row r="1357" spans="1:27" ht="15.75" customHeight="1">
      <c r="A1357" s="63" t="s">
        <v>131</v>
      </c>
      <c r="B1357" s="64" t="s">
        <v>132</v>
      </c>
      <c r="C1357" s="65" t="s">
        <v>133</v>
      </c>
      <c r="D1357" s="66" t="s">
        <v>317</v>
      </c>
      <c r="E1357" s="67" t="s">
        <v>323</v>
      </c>
      <c r="F1357" s="68" t="s">
        <v>389</v>
      </c>
      <c r="G1357" s="69" t="s">
        <v>390</v>
      </c>
      <c r="H1357" s="70" t="s">
        <v>529</v>
      </c>
      <c r="I1357" s="67" t="s">
        <v>355</v>
      </c>
      <c r="J1357" s="286">
        <v>2023</v>
      </c>
      <c r="K1357" s="72" t="s">
        <v>155</v>
      </c>
      <c r="L1357" s="73">
        <v>24</v>
      </c>
      <c r="M1357" s="74" t="s">
        <v>140</v>
      </c>
      <c r="N1357" s="75"/>
      <c r="O1357" s="76"/>
      <c r="P1357" s="77" t="s">
        <v>141</v>
      </c>
      <c r="Q1357" s="78">
        <f>IF(P1357="U",R1357/1.2,R1357)</f>
        <v>37.5</v>
      </c>
      <c r="R1357" s="79">
        <v>45</v>
      </c>
      <c r="S1357" s="80"/>
      <c r="T1357" s="81"/>
      <c r="U1357" s="82">
        <f>T1357*Q1357</f>
        <v>0</v>
      </c>
      <c r="V1357" s="83">
        <f>T1357*R1357</f>
        <v>0</v>
      </c>
      <c r="W1357" s="58"/>
      <c r="X1357" s="84"/>
      <c r="Y1357" s="85"/>
      <c r="Z1357" s="86"/>
      <c r="AA1357" s="87"/>
    </row>
    <row r="1358" spans="1:27" ht="15.75" customHeight="1">
      <c r="A1358" s="63" t="s">
        <v>131</v>
      </c>
      <c r="B1358" s="64" t="s">
        <v>132</v>
      </c>
      <c r="C1358" s="65" t="s">
        <v>133</v>
      </c>
      <c r="D1358" s="66" t="s">
        <v>317</v>
      </c>
      <c r="E1358" s="67" t="s">
        <v>323</v>
      </c>
      <c r="F1358" s="68" t="s">
        <v>389</v>
      </c>
      <c r="G1358" s="69" t="s">
        <v>390</v>
      </c>
      <c r="H1358" s="70" t="s">
        <v>1138</v>
      </c>
      <c r="I1358" s="67" t="s">
        <v>355</v>
      </c>
      <c r="J1358" s="286">
        <v>2011</v>
      </c>
      <c r="K1358" s="72" t="s">
        <v>155</v>
      </c>
      <c r="L1358" s="73">
        <v>23</v>
      </c>
      <c r="M1358" s="74" t="s">
        <v>140</v>
      </c>
      <c r="N1358" s="75"/>
      <c r="O1358" s="76"/>
      <c r="P1358" s="97" t="s">
        <v>141</v>
      </c>
      <c r="Q1358" s="78">
        <f>IF(P1358="U",R1358/1.2,R1358)</f>
        <v>70.833333333333343</v>
      </c>
      <c r="R1358" s="79">
        <v>85</v>
      </c>
      <c r="S1358" s="80"/>
      <c r="T1358" s="81"/>
      <c r="U1358" s="82">
        <f>T1358*Q1358</f>
        <v>0</v>
      </c>
      <c r="V1358" s="83">
        <f>T1358*R1358</f>
        <v>0</v>
      </c>
      <c r="W1358" s="58"/>
      <c r="X1358" s="84"/>
      <c r="Y1358" s="85"/>
      <c r="Z1358" s="86"/>
      <c r="AA1358" s="87"/>
    </row>
    <row r="1359" spans="1:27" ht="15.75" customHeight="1">
      <c r="A1359" s="63" t="s">
        <v>131</v>
      </c>
      <c r="B1359" s="64" t="s">
        <v>132</v>
      </c>
      <c r="C1359" s="65" t="s">
        <v>133</v>
      </c>
      <c r="D1359" s="66" t="s">
        <v>317</v>
      </c>
      <c r="E1359" s="67" t="s">
        <v>323</v>
      </c>
      <c r="F1359" s="68" t="s">
        <v>389</v>
      </c>
      <c r="G1359" s="69" t="s">
        <v>390</v>
      </c>
      <c r="H1359" s="70" t="s">
        <v>1138</v>
      </c>
      <c r="I1359" s="67" t="s">
        <v>355</v>
      </c>
      <c r="J1359" s="286">
        <v>2011</v>
      </c>
      <c r="K1359" s="72" t="s">
        <v>155</v>
      </c>
      <c r="L1359" s="73">
        <v>24</v>
      </c>
      <c r="M1359" s="74" t="s">
        <v>140</v>
      </c>
      <c r="N1359" s="75"/>
      <c r="O1359" s="76"/>
      <c r="P1359" s="97" t="s">
        <v>141</v>
      </c>
      <c r="Q1359" s="78">
        <f>IF(P1359="U",R1359/1.2,R1359)</f>
        <v>70.833333333333343</v>
      </c>
      <c r="R1359" s="79">
        <v>85</v>
      </c>
      <c r="S1359" s="80"/>
      <c r="T1359" s="81"/>
      <c r="U1359" s="82">
        <f>T1359*Q1359</f>
        <v>0</v>
      </c>
      <c r="V1359" s="83">
        <f>T1359*R1359</f>
        <v>0</v>
      </c>
      <c r="W1359" s="58"/>
      <c r="X1359" s="84"/>
      <c r="Y1359" s="85"/>
      <c r="Z1359" s="86"/>
      <c r="AA1359" s="87"/>
    </row>
    <row r="1360" spans="1:27" ht="15.75" customHeight="1">
      <c r="A1360" s="63" t="s">
        <v>131</v>
      </c>
      <c r="B1360" s="64" t="s">
        <v>132</v>
      </c>
      <c r="C1360" s="65" t="s">
        <v>133</v>
      </c>
      <c r="D1360" s="66" t="s">
        <v>317</v>
      </c>
      <c r="E1360" s="67" t="s">
        <v>323</v>
      </c>
      <c r="F1360" s="68" t="s">
        <v>389</v>
      </c>
      <c r="G1360" s="69" t="s">
        <v>390</v>
      </c>
      <c r="H1360" s="70" t="s">
        <v>1138</v>
      </c>
      <c r="I1360" s="67" t="s">
        <v>355</v>
      </c>
      <c r="J1360" s="286">
        <v>2012</v>
      </c>
      <c r="K1360" s="72" t="s">
        <v>155</v>
      </c>
      <c r="L1360" s="73">
        <v>9</v>
      </c>
      <c r="M1360" s="74" t="s">
        <v>140</v>
      </c>
      <c r="N1360" s="75"/>
      <c r="O1360" s="76"/>
      <c r="P1360" s="97" t="s">
        <v>141</v>
      </c>
      <c r="Q1360" s="78">
        <f>IF(P1360="U",R1360/1.2,R1360)</f>
        <v>62.5</v>
      </c>
      <c r="R1360" s="79">
        <v>75</v>
      </c>
      <c r="S1360" s="80"/>
      <c r="T1360" s="81"/>
      <c r="U1360" s="82">
        <f>T1360*Q1360</f>
        <v>0</v>
      </c>
      <c r="V1360" s="83">
        <f>T1360*R1360</f>
        <v>0</v>
      </c>
      <c r="W1360" s="58"/>
      <c r="X1360" s="84"/>
      <c r="Y1360" s="85"/>
      <c r="Z1360" s="86"/>
      <c r="AA1360" s="87"/>
    </row>
    <row r="1361" spans="1:27" ht="15.75" customHeight="1">
      <c r="A1361" s="63" t="s">
        <v>131</v>
      </c>
      <c r="B1361" s="64" t="s">
        <v>177</v>
      </c>
      <c r="C1361" s="65" t="s">
        <v>133</v>
      </c>
      <c r="D1361" s="66" t="s">
        <v>317</v>
      </c>
      <c r="E1361" s="67" t="s">
        <v>323</v>
      </c>
      <c r="F1361" s="68" t="s">
        <v>389</v>
      </c>
      <c r="G1361" s="69" t="s">
        <v>390</v>
      </c>
      <c r="H1361" s="70" t="s">
        <v>1356</v>
      </c>
      <c r="I1361" s="67" t="s">
        <v>351</v>
      </c>
      <c r="J1361" s="286">
        <v>2020</v>
      </c>
      <c r="K1361" s="72" t="s">
        <v>155</v>
      </c>
      <c r="L1361" s="73">
        <v>21</v>
      </c>
      <c r="M1361" s="74" t="s">
        <v>140</v>
      </c>
      <c r="N1361" s="75"/>
      <c r="O1361" s="76"/>
      <c r="P1361" s="77" t="s">
        <v>141</v>
      </c>
      <c r="Q1361" s="78">
        <f>IF(P1361="U",R1361/1.2,R1361)</f>
        <v>54.166666666666671</v>
      </c>
      <c r="R1361" s="79">
        <v>65</v>
      </c>
      <c r="S1361" s="80"/>
      <c r="T1361" s="81"/>
      <c r="U1361" s="82">
        <f>T1361*Q1361</f>
        <v>0</v>
      </c>
      <c r="V1361" s="83">
        <f>T1361*R1361</f>
        <v>0</v>
      </c>
      <c r="W1361" s="58"/>
      <c r="X1361" s="84"/>
      <c r="Y1361" s="85"/>
      <c r="Z1361" s="86"/>
      <c r="AA1361" s="87"/>
    </row>
    <row r="1362" spans="1:27" ht="15.75" customHeight="1">
      <c r="A1362" s="63" t="s">
        <v>131</v>
      </c>
      <c r="B1362" s="64" t="s">
        <v>177</v>
      </c>
      <c r="C1362" s="65" t="s">
        <v>133</v>
      </c>
      <c r="D1362" s="66" t="s">
        <v>317</v>
      </c>
      <c r="E1362" s="67" t="s">
        <v>323</v>
      </c>
      <c r="F1362" s="68" t="s">
        <v>389</v>
      </c>
      <c r="G1362" s="69" t="s">
        <v>390</v>
      </c>
      <c r="H1362" s="70" t="s">
        <v>1356</v>
      </c>
      <c r="I1362" s="67" t="s">
        <v>351</v>
      </c>
      <c r="J1362" s="286">
        <v>2024</v>
      </c>
      <c r="K1362" s="72" t="s">
        <v>155</v>
      </c>
      <c r="L1362" s="73">
        <v>24</v>
      </c>
      <c r="M1362" s="74" t="s">
        <v>140</v>
      </c>
      <c r="N1362" s="75"/>
      <c r="O1362" s="76"/>
      <c r="P1362" s="77" t="s">
        <v>141</v>
      </c>
      <c r="Q1362" s="78">
        <f>IF(P1362="U",R1362/1.2,R1362)</f>
        <v>58.333333333333336</v>
      </c>
      <c r="R1362" s="79">
        <v>70</v>
      </c>
      <c r="S1362" s="80"/>
      <c r="T1362" s="81"/>
      <c r="U1362" s="82">
        <f>T1362*Q1362</f>
        <v>0</v>
      </c>
      <c r="V1362" s="83">
        <f>T1362*R1362</f>
        <v>0</v>
      </c>
      <c r="W1362" s="58"/>
      <c r="X1362" s="84"/>
      <c r="Y1362" s="85"/>
      <c r="Z1362" s="86"/>
      <c r="AA1362" s="87"/>
    </row>
    <row r="1363" spans="1:27" ht="15.75" customHeight="1">
      <c r="A1363" s="63" t="s">
        <v>131</v>
      </c>
      <c r="B1363" s="64" t="s">
        <v>177</v>
      </c>
      <c r="C1363" s="65" t="s">
        <v>133</v>
      </c>
      <c r="D1363" s="66" t="s">
        <v>317</v>
      </c>
      <c r="E1363" s="67" t="s">
        <v>323</v>
      </c>
      <c r="F1363" s="68" t="s">
        <v>389</v>
      </c>
      <c r="G1363" s="69" t="s">
        <v>390</v>
      </c>
      <c r="H1363" s="70" t="s">
        <v>953</v>
      </c>
      <c r="I1363" s="67" t="s">
        <v>351</v>
      </c>
      <c r="J1363" s="286">
        <v>2020</v>
      </c>
      <c r="K1363" s="72" t="s">
        <v>155</v>
      </c>
      <c r="L1363" s="73">
        <v>14</v>
      </c>
      <c r="M1363" s="74" t="s">
        <v>140</v>
      </c>
      <c r="N1363" s="75"/>
      <c r="O1363" s="76"/>
      <c r="P1363" s="97" t="s">
        <v>141</v>
      </c>
      <c r="Q1363" s="78">
        <f>IF(P1363="U",R1363/1.2,R1363)</f>
        <v>62.5</v>
      </c>
      <c r="R1363" s="79">
        <v>75</v>
      </c>
      <c r="S1363" s="80"/>
      <c r="T1363" s="81"/>
      <c r="U1363" s="82">
        <f>T1363*Q1363</f>
        <v>0</v>
      </c>
      <c r="V1363" s="83">
        <f>T1363*R1363</f>
        <v>0</v>
      </c>
      <c r="W1363" s="58"/>
      <c r="X1363" s="84"/>
      <c r="Y1363" s="85"/>
      <c r="Z1363" s="86"/>
      <c r="AA1363" s="87"/>
    </row>
    <row r="1364" spans="1:27" ht="15.75" customHeight="1">
      <c r="A1364" s="63" t="s">
        <v>131</v>
      </c>
      <c r="B1364" s="64" t="s">
        <v>177</v>
      </c>
      <c r="C1364" s="65" t="s">
        <v>133</v>
      </c>
      <c r="D1364" s="66" t="s">
        <v>317</v>
      </c>
      <c r="E1364" s="67" t="s">
        <v>323</v>
      </c>
      <c r="F1364" s="68" t="s">
        <v>389</v>
      </c>
      <c r="G1364" s="69" t="s">
        <v>390</v>
      </c>
      <c r="H1364" s="70" t="s">
        <v>953</v>
      </c>
      <c r="I1364" s="67" t="s">
        <v>351</v>
      </c>
      <c r="J1364" s="286">
        <v>2021</v>
      </c>
      <c r="K1364" s="72" t="s">
        <v>155</v>
      </c>
      <c r="L1364" s="73">
        <v>7</v>
      </c>
      <c r="M1364" s="74" t="s">
        <v>140</v>
      </c>
      <c r="N1364" s="75"/>
      <c r="O1364" s="76"/>
      <c r="P1364" s="97" t="s">
        <v>141</v>
      </c>
      <c r="Q1364" s="78">
        <f>IF(P1364="U",R1364/1.2,R1364)</f>
        <v>66.666666666666671</v>
      </c>
      <c r="R1364" s="79">
        <v>80</v>
      </c>
      <c r="S1364" s="80"/>
      <c r="T1364" s="81"/>
      <c r="U1364" s="82">
        <f>T1364*Q1364</f>
        <v>0</v>
      </c>
      <c r="V1364" s="83">
        <f>T1364*R1364</f>
        <v>0</v>
      </c>
      <c r="W1364" s="58"/>
      <c r="X1364" s="84"/>
      <c r="Y1364" s="85"/>
      <c r="Z1364" s="86"/>
      <c r="AA1364" s="87"/>
    </row>
    <row r="1365" spans="1:27" ht="15.75" customHeight="1">
      <c r="A1365" s="63" t="s">
        <v>131</v>
      </c>
      <c r="B1365" s="64" t="s">
        <v>177</v>
      </c>
      <c r="C1365" s="65" t="s">
        <v>133</v>
      </c>
      <c r="D1365" s="66" t="s">
        <v>317</v>
      </c>
      <c r="E1365" s="67" t="s">
        <v>323</v>
      </c>
      <c r="F1365" s="68" t="s">
        <v>389</v>
      </c>
      <c r="G1365" s="69" t="s">
        <v>390</v>
      </c>
      <c r="H1365" s="70" t="s">
        <v>953</v>
      </c>
      <c r="I1365" s="67" t="s">
        <v>351</v>
      </c>
      <c r="J1365" s="286">
        <v>2023</v>
      </c>
      <c r="K1365" s="72" t="s">
        <v>155</v>
      </c>
      <c r="L1365" s="73">
        <v>21</v>
      </c>
      <c r="M1365" s="74" t="s">
        <v>140</v>
      </c>
      <c r="N1365" s="75"/>
      <c r="O1365" s="76"/>
      <c r="P1365" s="97" t="s">
        <v>141</v>
      </c>
      <c r="Q1365" s="78">
        <f>IF(P1365="U",R1365/1.2,R1365)</f>
        <v>66.666666666666671</v>
      </c>
      <c r="R1365" s="79">
        <v>80</v>
      </c>
      <c r="S1365" s="80"/>
      <c r="T1365" s="81"/>
      <c r="U1365" s="82">
        <f>T1365*Q1365</f>
        <v>0</v>
      </c>
      <c r="V1365" s="83">
        <f>T1365*R1365</f>
        <v>0</v>
      </c>
      <c r="W1365" s="58"/>
      <c r="X1365" s="84"/>
      <c r="Y1365" s="85"/>
      <c r="Z1365" s="86"/>
      <c r="AA1365" s="87"/>
    </row>
    <row r="1366" spans="1:27" ht="15.75" customHeight="1">
      <c r="A1366" s="63" t="s">
        <v>131</v>
      </c>
      <c r="B1366" s="64" t="s">
        <v>132</v>
      </c>
      <c r="C1366" s="65" t="s">
        <v>133</v>
      </c>
      <c r="D1366" s="66" t="s">
        <v>317</v>
      </c>
      <c r="E1366" s="67" t="s">
        <v>323</v>
      </c>
      <c r="F1366" s="68" t="s">
        <v>389</v>
      </c>
      <c r="G1366" s="69" t="s">
        <v>999</v>
      </c>
      <c r="H1366" s="70" t="s">
        <v>1000</v>
      </c>
      <c r="I1366" s="67" t="s">
        <v>355</v>
      </c>
      <c r="J1366" s="286">
        <v>2015</v>
      </c>
      <c r="K1366" s="72" t="s">
        <v>139</v>
      </c>
      <c r="L1366" s="73">
        <v>2</v>
      </c>
      <c r="M1366" s="74" t="s">
        <v>140</v>
      </c>
      <c r="N1366" s="75"/>
      <c r="O1366" s="76"/>
      <c r="P1366" s="97" t="s">
        <v>148</v>
      </c>
      <c r="Q1366" s="78">
        <f>IF(P1366="U",R1366/1.2,R1366)</f>
        <v>120</v>
      </c>
      <c r="R1366" s="79">
        <v>120</v>
      </c>
      <c r="S1366" s="80"/>
      <c r="T1366" s="81"/>
      <c r="U1366" s="82">
        <f>T1366*Q1366</f>
        <v>0</v>
      </c>
      <c r="V1366" s="83">
        <f>T1366*R1366</f>
        <v>0</v>
      </c>
      <c r="W1366" s="58"/>
      <c r="X1366" s="84"/>
      <c r="Y1366" s="85"/>
      <c r="Z1366" s="86"/>
      <c r="AA1366" s="87"/>
    </row>
    <row r="1367" spans="1:27" ht="15.75" customHeight="1">
      <c r="A1367" s="63" t="s">
        <v>131</v>
      </c>
      <c r="B1367" s="64" t="s">
        <v>132</v>
      </c>
      <c r="C1367" s="65" t="s">
        <v>133</v>
      </c>
      <c r="D1367" s="66" t="s">
        <v>317</v>
      </c>
      <c r="E1367" s="67" t="s">
        <v>323</v>
      </c>
      <c r="F1367" s="68" t="s">
        <v>389</v>
      </c>
      <c r="G1367" s="69" t="s">
        <v>999</v>
      </c>
      <c r="H1367" s="70" t="s">
        <v>1000</v>
      </c>
      <c r="I1367" s="67" t="s">
        <v>355</v>
      </c>
      <c r="J1367" s="286">
        <v>2017</v>
      </c>
      <c r="K1367" s="72" t="s">
        <v>155</v>
      </c>
      <c r="L1367" s="73">
        <v>2</v>
      </c>
      <c r="M1367" s="74" t="s">
        <v>140</v>
      </c>
      <c r="N1367" s="75"/>
      <c r="O1367" s="76"/>
      <c r="P1367" s="97" t="s">
        <v>148</v>
      </c>
      <c r="Q1367" s="78">
        <f>IF(P1367="U",R1367/1.2,R1367)</f>
        <v>65</v>
      </c>
      <c r="R1367" s="79">
        <v>65</v>
      </c>
      <c r="S1367" s="80"/>
      <c r="T1367" s="81"/>
      <c r="U1367" s="82">
        <f>T1367*Q1367</f>
        <v>0</v>
      </c>
      <c r="V1367" s="83">
        <f>T1367*R1367</f>
        <v>0</v>
      </c>
      <c r="W1367" s="58"/>
      <c r="X1367" s="84"/>
      <c r="Y1367" s="85"/>
      <c r="Z1367" s="86"/>
      <c r="AA1367" s="87"/>
    </row>
    <row r="1368" spans="1:27" ht="15.75" customHeight="1">
      <c r="A1368" s="63" t="s">
        <v>131</v>
      </c>
      <c r="B1368" s="64" t="s">
        <v>132</v>
      </c>
      <c r="C1368" s="65" t="s">
        <v>133</v>
      </c>
      <c r="D1368" s="66" t="s">
        <v>317</v>
      </c>
      <c r="E1368" s="67" t="s">
        <v>323</v>
      </c>
      <c r="F1368" s="68" t="s">
        <v>389</v>
      </c>
      <c r="G1368" s="69" t="s">
        <v>1443</v>
      </c>
      <c r="H1368" s="70" t="s">
        <v>1444</v>
      </c>
      <c r="I1368" s="67" t="s">
        <v>355</v>
      </c>
      <c r="J1368" s="286">
        <v>2002</v>
      </c>
      <c r="K1368" s="72" t="s">
        <v>880</v>
      </c>
      <c r="L1368" s="73">
        <v>1</v>
      </c>
      <c r="M1368" s="74" t="s">
        <v>190</v>
      </c>
      <c r="N1368" s="75" t="s">
        <v>921</v>
      </c>
      <c r="O1368" s="76"/>
      <c r="P1368" s="77" t="s">
        <v>148</v>
      </c>
      <c r="Q1368" s="78">
        <f>IF(P1368="U",R1368/1.2,R1368)</f>
        <v>1020</v>
      </c>
      <c r="R1368" s="79">
        <v>1020</v>
      </c>
      <c r="S1368" s="80"/>
      <c r="T1368" s="81"/>
      <c r="U1368" s="82">
        <f>T1368*Q1368</f>
        <v>0</v>
      </c>
      <c r="V1368" s="83">
        <f>T1368*R1368</f>
        <v>0</v>
      </c>
      <c r="W1368" s="58"/>
      <c r="X1368" s="84"/>
      <c r="Y1368" s="85"/>
      <c r="Z1368" s="86"/>
      <c r="AA1368" s="87"/>
    </row>
    <row r="1369" spans="1:27" ht="15.75" customHeight="1">
      <c r="A1369" s="63" t="s">
        <v>131</v>
      </c>
      <c r="B1369" s="64" t="s">
        <v>132</v>
      </c>
      <c r="C1369" s="65" t="s">
        <v>133</v>
      </c>
      <c r="D1369" s="66" t="s">
        <v>317</v>
      </c>
      <c r="E1369" s="67" t="s">
        <v>323</v>
      </c>
      <c r="F1369" s="68" t="s">
        <v>376</v>
      </c>
      <c r="G1369" s="69" t="s">
        <v>377</v>
      </c>
      <c r="H1369" s="70" t="s">
        <v>378</v>
      </c>
      <c r="I1369" s="67" t="s">
        <v>145</v>
      </c>
      <c r="J1369" s="286">
        <v>2006</v>
      </c>
      <c r="K1369" s="72" t="s">
        <v>139</v>
      </c>
      <c r="L1369" s="73">
        <v>1</v>
      </c>
      <c r="M1369" s="74" t="s">
        <v>140</v>
      </c>
      <c r="N1369" s="75"/>
      <c r="O1369" s="76"/>
      <c r="P1369" s="97" t="s">
        <v>141</v>
      </c>
      <c r="Q1369" s="78">
        <f>IF(P1369="U",R1369/1.2,R1369)</f>
        <v>116.66666666666667</v>
      </c>
      <c r="R1369" s="79">
        <v>140</v>
      </c>
      <c r="S1369" s="80"/>
      <c r="T1369" s="81"/>
      <c r="U1369" s="82">
        <f>T1369*Q1369</f>
        <v>0</v>
      </c>
      <c r="V1369" s="83">
        <f>T1369*R1369</f>
        <v>0</v>
      </c>
      <c r="W1369" s="58"/>
      <c r="X1369" s="84"/>
      <c r="Y1369" s="85"/>
      <c r="Z1369" s="86"/>
      <c r="AA1369" s="87"/>
    </row>
    <row r="1370" spans="1:27" ht="15.75" customHeight="1">
      <c r="A1370" s="63" t="s">
        <v>131</v>
      </c>
      <c r="B1370" s="64" t="s">
        <v>132</v>
      </c>
      <c r="C1370" s="65" t="s">
        <v>133</v>
      </c>
      <c r="D1370" s="66" t="s">
        <v>317</v>
      </c>
      <c r="E1370" s="67" t="s">
        <v>323</v>
      </c>
      <c r="F1370" s="68" t="s">
        <v>376</v>
      </c>
      <c r="G1370" s="69" t="s">
        <v>377</v>
      </c>
      <c r="H1370" s="70" t="s">
        <v>378</v>
      </c>
      <c r="I1370" s="67" t="s">
        <v>145</v>
      </c>
      <c r="J1370" s="286">
        <v>2017</v>
      </c>
      <c r="K1370" s="72" t="s">
        <v>155</v>
      </c>
      <c r="L1370" s="73">
        <v>1</v>
      </c>
      <c r="M1370" s="74" t="s">
        <v>140</v>
      </c>
      <c r="N1370" s="75"/>
      <c r="O1370" s="76"/>
      <c r="P1370" s="97" t="s">
        <v>141</v>
      </c>
      <c r="Q1370" s="78">
        <f>IF(P1370="U",R1370/1.2,R1370)</f>
        <v>41.666666666666671</v>
      </c>
      <c r="R1370" s="79">
        <v>50</v>
      </c>
      <c r="S1370" s="80"/>
      <c r="T1370" s="81"/>
      <c r="U1370" s="82">
        <f>T1370*Q1370</f>
        <v>0</v>
      </c>
      <c r="V1370" s="83">
        <f>T1370*R1370</f>
        <v>0</v>
      </c>
      <c r="W1370" s="58"/>
      <c r="X1370" s="84"/>
      <c r="Y1370" s="85"/>
      <c r="Z1370" s="86"/>
      <c r="AA1370" s="87"/>
    </row>
    <row r="1371" spans="1:27" ht="15.75" customHeight="1">
      <c r="A1371" s="63" t="s">
        <v>131</v>
      </c>
      <c r="B1371" s="64" t="s">
        <v>132</v>
      </c>
      <c r="C1371" s="65" t="s">
        <v>133</v>
      </c>
      <c r="D1371" s="66" t="s">
        <v>317</v>
      </c>
      <c r="E1371" s="67" t="s">
        <v>323</v>
      </c>
      <c r="F1371" s="68" t="s">
        <v>376</v>
      </c>
      <c r="G1371" s="69" t="s">
        <v>377</v>
      </c>
      <c r="H1371" s="70" t="s">
        <v>378</v>
      </c>
      <c r="I1371" s="67" t="s">
        <v>145</v>
      </c>
      <c r="J1371" s="286">
        <v>2018</v>
      </c>
      <c r="K1371" s="72" t="s">
        <v>155</v>
      </c>
      <c r="L1371" s="73">
        <v>24</v>
      </c>
      <c r="M1371" s="74" t="s">
        <v>140</v>
      </c>
      <c r="N1371" s="75"/>
      <c r="O1371" s="76"/>
      <c r="P1371" s="77" t="s">
        <v>141</v>
      </c>
      <c r="Q1371" s="78">
        <f>IF(P1371="U",R1371/1.2,R1371)</f>
        <v>45.833333333333336</v>
      </c>
      <c r="R1371" s="79">
        <v>55</v>
      </c>
      <c r="S1371" s="80"/>
      <c r="T1371" s="81"/>
      <c r="U1371" s="82">
        <f>T1371*Q1371</f>
        <v>0</v>
      </c>
      <c r="V1371" s="83">
        <f>T1371*R1371</f>
        <v>0</v>
      </c>
      <c r="W1371" s="58"/>
      <c r="X1371" s="84"/>
      <c r="Y1371" s="85"/>
      <c r="Z1371" s="86"/>
      <c r="AA1371" s="87"/>
    </row>
    <row r="1372" spans="1:27" ht="15.75" customHeight="1">
      <c r="A1372" s="63" t="s">
        <v>131</v>
      </c>
      <c r="B1372" s="64" t="s">
        <v>177</v>
      </c>
      <c r="C1372" s="65" t="s">
        <v>133</v>
      </c>
      <c r="D1372" s="66" t="s">
        <v>317</v>
      </c>
      <c r="E1372" s="67" t="s">
        <v>323</v>
      </c>
      <c r="F1372" s="68" t="s">
        <v>376</v>
      </c>
      <c r="G1372" s="69" t="s">
        <v>377</v>
      </c>
      <c r="H1372" s="70" t="s">
        <v>900</v>
      </c>
      <c r="I1372" s="67" t="s">
        <v>145</v>
      </c>
      <c r="J1372" s="286">
        <v>2023</v>
      </c>
      <c r="K1372" s="72" t="s">
        <v>155</v>
      </c>
      <c r="L1372" s="73">
        <v>12</v>
      </c>
      <c r="M1372" s="74" t="s">
        <v>140</v>
      </c>
      <c r="N1372" s="75"/>
      <c r="O1372" s="76"/>
      <c r="P1372" s="97" t="s">
        <v>141</v>
      </c>
      <c r="Q1372" s="78">
        <f>IF(P1372="U",R1372/1.2,R1372)</f>
        <v>50</v>
      </c>
      <c r="R1372" s="79">
        <v>60</v>
      </c>
      <c r="S1372" s="80"/>
      <c r="T1372" s="81"/>
      <c r="U1372" s="82">
        <f>T1372*Q1372</f>
        <v>0</v>
      </c>
      <c r="V1372" s="83">
        <f>T1372*R1372</f>
        <v>0</v>
      </c>
      <c r="W1372" s="58"/>
      <c r="X1372" s="84"/>
      <c r="Y1372" s="85"/>
      <c r="Z1372" s="86"/>
      <c r="AA1372" s="87"/>
    </row>
    <row r="1373" spans="1:27" ht="15.75" customHeight="1">
      <c r="A1373" s="63" t="s">
        <v>131</v>
      </c>
      <c r="B1373" s="64" t="s">
        <v>177</v>
      </c>
      <c r="C1373" s="65" t="s">
        <v>133</v>
      </c>
      <c r="D1373" s="66" t="s">
        <v>317</v>
      </c>
      <c r="E1373" s="67" t="s">
        <v>323</v>
      </c>
      <c r="F1373" s="68" t="s">
        <v>376</v>
      </c>
      <c r="G1373" s="69" t="s">
        <v>377</v>
      </c>
      <c r="H1373" s="70" t="s">
        <v>900</v>
      </c>
      <c r="I1373" s="67" t="s">
        <v>145</v>
      </c>
      <c r="J1373" s="286">
        <v>2023</v>
      </c>
      <c r="K1373" s="72" t="s">
        <v>139</v>
      </c>
      <c r="L1373" s="73">
        <v>4</v>
      </c>
      <c r="M1373" s="74" t="s">
        <v>140</v>
      </c>
      <c r="N1373" s="75"/>
      <c r="O1373" s="76"/>
      <c r="P1373" s="97" t="s">
        <v>141</v>
      </c>
      <c r="Q1373" s="78">
        <f>IF(P1373="U",R1373/1.2,R1373)</f>
        <v>108.33333333333334</v>
      </c>
      <c r="R1373" s="79">
        <v>130</v>
      </c>
      <c r="S1373" s="80"/>
      <c r="T1373" s="81"/>
      <c r="U1373" s="82">
        <f>T1373*Q1373</f>
        <v>0</v>
      </c>
      <c r="V1373" s="83">
        <f>T1373*R1373</f>
        <v>0</v>
      </c>
      <c r="W1373" s="58"/>
      <c r="X1373" s="84"/>
      <c r="Y1373" s="85"/>
      <c r="Z1373" s="86"/>
      <c r="AA1373" s="87"/>
    </row>
    <row r="1374" spans="1:27" ht="15.75" customHeight="1">
      <c r="A1374" s="63" t="s">
        <v>131</v>
      </c>
      <c r="B1374" s="64" t="s">
        <v>132</v>
      </c>
      <c r="C1374" s="65" t="s">
        <v>133</v>
      </c>
      <c r="D1374" s="66" t="s">
        <v>317</v>
      </c>
      <c r="E1374" s="67" t="s">
        <v>323</v>
      </c>
      <c r="F1374" s="68" t="s">
        <v>376</v>
      </c>
      <c r="G1374" s="69" t="s">
        <v>377</v>
      </c>
      <c r="H1374" s="70" t="s">
        <v>919</v>
      </c>
      <c r="I1374" s="67" t="s">
        <v>145</v>
      </c>
      <c r="J1374" s="286">
        <v>2022</v>
      </c>
      <c r="K1374" s="72" t="s">
        <v>155</v>
      </c>
      <c r="L1374" s="73">
        <v>5</v>
      </c>
      <c r="M1374" s="74" t="s">
        <v>140</v>
      </c>
      <c r="N1374" s="75"/>
      <c r="O1374" s="76"/>
      <c r="P1374" s="97" t="s">
        <v>141</v>
      </c>
      <c r="Q1374" s="78">
        <f>IF(P1374="U",R1374/1.2,R1374)</f>
        <v>12.5</v>
      </c>
      <c r="R1374" s="79">
        <v>15</v>
      </c>
      <c r="S1374" s="80"/>
      <c r="T1374" s="81"/>
      <c r="U1374" s="82">
        <f>T1374*Q1374</f>
        <v>0</v>
      </c>
      <c r="V1374" s="83">
        <f>T1374*R1374</f>
        <v>0</v>
      </c>
      <c r="W1374" s="58"/>
      <c r="X1374" s="84"/>
      <c r="Y1374" s="85"/>
      <c r="Z1374" s="86"/>
      <c r="AA1374" s="87"/>
    </row>
    <row r="1375" spans="1:27" ht="15.75" customHeight="1">
      <c r="A1375" s="63" t="s">
        <v>131</v>
      </c>
      <c r="B1375" s="64" t="s">
        <v>132</v>
      </c>
      <c r="C1375" s="65" t="s">
        <v>133</v>
      </c>
      <c r="D1375" s="66" t="s">
        <v>317</v>
      </c>
      <c r="E1375" s="67" t="s">
        <v>323</v>
      </c>
      <c r="F1375" s="68" t="s">
        <v>376</v>
      </c>
      <c r="G1375" s="69" t="s">
        <v>1696</v>
      </c>
      <c r="H1375" s="70" t="s">
        <v>1697</v>
      </c>
      <c r="I1375" s="67" t="s">
        <v>145</v>
      </c>
      <c r="J1375" s="286">
        <v>2022</v>
      </c>
      <c r="K1375" s="72" t="s">
        <v>155</v>
      </c>
      <c r="L1375" s="73">
        <v>5</v>
      </c>
      <c r="M1375" s="74" t="s">
        <v>140</v>
      </c>
      <c r="N1375" s="75"/>
      <c r="O1375" s="76"/>
      <c r="P1375" s="77" t="s">
        <v>141</v>
      </c>
      <c r="Q1375" s="78">
        <f>IF(P1375="U",R1375/1.2,R1375)</f>
        <v>27.5</v>
      </c>
      <c r="R1375" s="79">
        <v>33</v>
      </c>
      <c r="S1375" s="80"/>
      <c r="T1375" s="81"/>
      <c r="U1375" s="82">
        <f>T1375*Q1375</f>
        <v>0</v>
      </c>
      <c r="V1375" s="83">
        <f>T1375*R1375</f>
        <v>0</v>
      </c>
      <c r="W1375" s="58"/>
      <c r="X1375" s="84"/>
      <c r="Y1375" s="85"/>
      <c r="Z1375" s="86"/>
      <c r="AA1375" s="87"/>
    </row>
    <row r="1376" spans="1:27" ht="15.75" customHeight="1">
      <c r="A1376" s="63" t="s">
        <v>131</v>
      </c>
      <c r="B1376" s="64" t="s">
        <v>132</v>
      </c>
      <c r="C1376" s="65" t="s">
        <v>133</v>
      </c>
      <c r="D1376" s="66" t="s">
        <v>317</v>
      </c>
      <c r="E1376" s="67" t="s">
        <v>323</v>
      </c>
      <c r="F1376" s="68" t="s">
        <v>376</v>
      </c>
      <c r="G1376" s="69" t="s">
        <v>603</v>
      </c>
      <c r="H1376" s="70" t="s">
        <v>138</v>
      </c>
      <c r="I1376" s="67" t="s">
        <v>138</v>
      </c>
      <c r="J1376" s="286">
        <v>2013</v>
      </c>
      <c r="K1376" s="72" t="s">
        <v>155</v>
      </c>
      <c r="L1376" s="73">
        <v>6</v>
      </c>
      <c r="M1376" s="74" t="s">
        <v>140</v>
      </c>
      <c r="N1376" s="75"/>
      <c r="O1376" s="76"/>
      <c r="P1376" s="77" t="s">
        <v>148</v>
      </c>
      <c r="Q1376" s="78">
        <f>IF(P1376="U",R1376/1.2,R1376)</f>
        <v>40</v>
      </c>
      <c r="R1376" s="79">
        <v>40</v>
      </c>
      <c r="S1376" s="80"/>
      <c r="T1376" s="81"/>
      <c r="U1376" s="82">
        <f>T1376*Q1376</f>
        <v>0</v>
      </c>
      <c r="V1376" s="83">
        <f>T1376*R1376</f>
        <v>0</v>
      </c>
      <c r="W1376" s="58"/>
      <c r="X1376" s="84"/>
      <c r="Y1376" s="85"/>
      <c r="Z1376" s="86"/>
      <c r="AA1376" s="87"/>
    </row>
    <row r="1377" spans="1:27" ht="15.75" customHeight="1">
      <c r="A1377" s="63" t="s">
        <v>131</v>
      </c>
      <c r="B1377" s="64" t="s">
        <v>132</v>
      </c>
      <c r="C1377" s="65" t="s">
        <v>133</v>
      </c>
      <c r="D1377" s="66" t="s">
        <v>317</v>
      </c>
      <c r="E1377" s="67" t="s">
        <v>323</v>
      </c>
      <c r="F1377" s="68" t="s">
        <v>376</v>
      </c>
      <c r="G1377" s="69" t="s">
        <v>507</v>
      </c>
      <c r="H1377" s="70" t="s">
        <v>508</v>
      </c>
      <c r="I1377" s="67" t="s">
        <v>145</v>
      </c>
      <c r="J1377" s="286">
        <v>2010</v>
      </c>
      <c r="K1377" s="72" t="s">
        <v>155</v>
      </c>
      <c r="L1377" s="73">
        <v>5</v>
      </c>
      <c r="M1377" s="74" t="s">
        <v>140</v>
      </c>
      <c r="N1377" s="75"/>
      <c r="O1377" s="76"/>
      <c r="P1377" s="97" t="s">
        <v>141</v>
      </c>
      <c r="Q1377" s="78">
        <f>IF(P1377="U",R1377/1.2,R1377)</f>
        <v>150</v>
      </c>
      <c r="R1377" s="79">
        <v>180</v>
      </c>
      <c r="S1377" s="80"/>
      <c r="T1377" s="81"/>
      <c r="U1377" s="82">
        <f>T1377*Q1377</f>
        <v>0</v>
      </c>
      <c r="V1377" s="83">
        <f>T1377*R1377</f>
        <v>0</v>
      </c>
      <c r="W1377" s="58"/>
      <c r="X1377" s="84"/>
      <c r="Y1377" s="85"/>
      <c r="Z1377" s="86"/>
      <c r="AA1377" s="87"/>
    </row>
    <row r="1378" spans="1:27" ht="15.75" customHeight="1">
      <c r="A1378" s="63" t="s">
        <v>131</v>
      </c>
      <c r="B1378" s="64" t="s">
        <v>132</v>
      </c>
      <c r="C1378" s="65" t="s">
        <v>133</v>
      </c>
      <c r="D1378" s="66" t="s">
        <v>317</v>
      </c>
      <c r="E1378" s="67" t="s">
        <v>323</v>
      </c>
      <c r="F1378" s="68" t="s">
        <v>376</v>
      </c>
      <c r="G1378" s="69" t="s">
        <v>507</v>
      </c>
      <c r="H1378" s="70" t="s">
        <v>508</v>
      </c>
      <c r="I1378" s="67" t="s">
        <v>145</v>
      </c>
      <c r="J1378" s="286">
        <v>2012</v>
      </c>
      <c r="K1378" s="72" t="s">
        <v>155</v>
      </c>
      <c r="L1378" s="73">
        <v>1</v>
      </c>
      <c r="M1378" s="74" t="s">
        <v>140</v>
      </c>
      <c r="N1378" s="75"/>
      <c r="O1378" s="76"/>
      <c r="P1378" s="77" t="s">
        <v>141</v>
      </c>
      <c r="Q1378" s="78">
        <f>IF(P1378="U",R1378/1.2,R1378)</f>
        <v>150</v>
      </c>
      <c r="R1378" s="79">
        <v>180</v>
      </c>
      <c r="S1378" s="80"/>
      <c r="T1378" s="81"/>
      <c r="U1378" s="82">
        <f>T1378*Q1378</f>
        <v>0</v>
      </c>
      <c r="V1378" s="83">
        <f>T1378*R1378</f>
        <v>0</v>
      </c>
      <c r="W1378" s="58"/>
      <c r="X1378" s="84"/>
      <c r="Y1378" s="85"/>
      <c r="Z1378" s="86"/>
      <c r="AA1378" s="87"/>
    </row>
    <row r="1379" spans="1:27" ht="15.75" customHeight="1">
      <c r="A1379" s="63" t="s">
        <v>131</v>
      </c>
      <c r="B1379" s="64" t="s">
        <v>132</v>
      </c>
      <c r="C1379" s="65" t="s">
        <v>133</v>
      </c>
      <c r="D1379" s="66" t="s">
        <v>317</v>
      </c>
      <c r="E1379" s="67" t="s">
        <v>323</v>
      </c>
      <c r="F1379" s="68" t="s">
        <v>376</v>
      </c>
      <c r="G1379" s="69" t="s">
        <v>507</v>
      </c>
      <c r="H1379" s="70" t="s">
        <v>508</v>
      </c>
      <c r="I1379" s="67" t="s">
        <v>145</v>
      </c>
      <c r="J1379" s="286">
        <v>2014</v>
      </c>
      <c r="K1379" s="72" t="s">
        <v>155</v>
      </c>
      <c r="L1379" s="73">
        <v>1</v>
      </c>
      <c r="M1379" s="74" t="s">
        <v>140</v>
      </c>
      <c r="N1379" s="75"/>
      <c r="O1379" s="76"/>
      <c r="P1379" s="97" t="s">
        <v>148</v>
      </c>
      <c r="Q1379" s="78">
        <f>IF(P1379="U",R1379/1.2,R1379)</f>
        <v>170</v>
      </c>
      <c r="R1379" s="79">
        <v>170</v>
      </c>
      <c r="S1379" s="80"/>
      <c r="T1379" s="81"/>
      <c r="U1379" s="82">
        <f>T1379*Q1379</f>
        <v>0</v>
      </c>
      <c r="V1379" s="83">
        <f>T1379*R1379</f>
        <v>0</v>
      </c>
      <c r="W1379" s="58"/>
      <c r="X1379" s="84"/>
      <c r="Y1379" s="85"/>
      <c r="Z1379" s="86"/>
      <c r="AA1379" s="87"/>
    </row>
    <row r="1380" spans="1:27" ht="15.75" customHeight="1">
      <c r="A1380" s="63" t="s">
        <v>131</v>
      </c>
      <c r="B1380" s="64" t="s">
        <v>132</v>
      </c>
      <c r="C1380" s="65" t="s">
        <v>133</v>
      </c>
      <c r="D1380" s="66" t="s">
        <v>317</v>
      </c>
      <c r="E1380" s="67" t="s">
        <v>323</v>
      </c>
      <c r="F1380" s="68" t="s">
        <v>376</v>
      </c>
      <c r="G1380" s="69" t="s">
        <v>507</v>
      </c>
      <c r="H1380" s="70" t="s">
        <v>508</v>
      </c>
      <c r="I1380" s="67" t="s">
        <v>145</v>
      </c>
      <c r="J1380" s="286">
        <v>2016</v>
      </c>
      <c r="K1380" s="72" t="s">
        <v>155</v>
      </c>
      <c r="L1380" s="73">
        <v>4</v>
      </c>
      <c r="M1380" s="74" t="s">
        <v>140</v>
      </c>
      <c r="N1380" s="75"/>
      <c r="O1380" s="76"/>
      <c r="P1380" s="97" t="s">
        <v>148</v>
      </c>
      <c r="Q1380" s="78">
        <f>IF(P1380="U",R1380/1.2,R1380)</f>
        <v>160</v>
      </c>
      <c r="R1380" s="79">
        <v>160</v>
      </c>
      <c r="S1380" s="80"/>
      <c r="T1380" s="81"/>
      <c r="U1380" s="82">
        <f>T1380*Q1380</f>
        <v>0</v>
      </c>
      <c r="V1380" s="83">
        <f>T1380*R1380</f>
        <v>0</v>
      </c>
      <c r="W1380" s="58"/>
      <c r="X1380" s="84"/>
      <c r="Y1380" s="85"/>
      <c r="Z1380" s="86"/>
      <c r="AA1380" s="87"/>
    </row>
    <row r="1381" spans="1:27" ht="15.75" customHeight="1">
      <c r="A1381" s="63" t="s">
        <v>131</v>
      </c>
      <c r="B1381" s="64" t="s">
        <v>132</v>
      </c>
      <c r="C1381" s="65" t="s">
        <v>133</v>
      </c>
      <c r="D1381" s="66" t="s">
        <v>317</v>
      </c>
      <c r="E1381" s="67" t="s">
        <v>323</v>
      </c>
      <c r="F1381" s="68" t="s">
        <v>376</v>
      </c>
      <c r="G1381" s="69" t="s">
        <v>507</v>
      </c>
      <c r="H1381" s="70" t="s">
        <v>508</v>
      </c>
      <c r="I1381" s="67" t="s">
        <v>145</v>
      </c>
      <c r="J1381" s="286">
        <v>2016</v>
      </c>
      <c r="K1381" s="72" t="s">
        <v>155</v>
      </c>
      <c r="L1381" s="73">
        <v>13</v>
      </c>
      <c r="M1381" s="74" t="s">
        <v>140</v>
      </c>
      <c r="N1381" s="75"/>
      <c r="O1381" s="76"/>
      <c r="P1381" s="97" t="s">
        <v>148</v>
      </c>
      <c r="Q1381" s="78">
        <f>IF(P1381="U",R1381/1.2,R1381)</f>
        <v>160</v>
      </c>
      <c r="R1381" s="79">
        <v>160</v>
      </c>
      <c r="S1381" s="80"/>
      <c r="T1381" s="81"/>
      <c r="U1381" s="82">
        <f>T1381*Q1381</f>
        <v>0</v>
      </c>
      <c r="V1381" s="83">
        <f>T1381*R1381</f>
        <v>0</v>
      </c>
      <c r="W1381" s="58"/>
      <c r="X1381" s="84"/>
      <c r="Y1381" s="85"/>
      <c r="Z1381" s="86"/>
      <c r="AA1381" s="87"/>
    </row>
    <row r="1382" spans="1:27" ht="15.75" customHeight="1">
      <c r="A1382" s="63" t="s">
        <v>131</v>
      </c>
      <c r="B1382" s="64" t="s">
        <v>132</v>
      </c>
      <c r="C1382" s="65" t="s">
        <v>133</v>
      </c>
      <c r="D1382" s="66" t="s">
        <v>317</v>
      </c>
      <c r="E1382" s="67" t="s">
        <v>323</v>
      </c>
      <c r="F1382" s="68" t="s">
        <v>376</v>
      </c>
      <c r="G1382" s="69" t="s">
        <v>507</v>
      </c>
      <c r="H1382" s="70" t="s">
        <v>508</v>
      </c>
      <c r="I1382" s="67" t="s">
        <v>145</v>
      </c>
      <c r="J1382" s="286">
        <v>2016</v>
      </c>
      <c r="K1382" s="72" t="s">
        <v>139</v>
      </c>
      <c r="L1382" s="73">
        <v>3</v>
      </c>
      <c r="M1382" s="74" t="s">
        <v>140</v>
      </c>
      <c r="N1382" s="75"/>
      <c r="O1382" s="76"/>
      <c r="P1382" s="97" t="s">
        <v>148</v>
      </c>
      <c r="Q1382" s="78">
        <f>IF(P1382="U",R1382/1.2,R1382)</f>
        <v>350</v>
      </c>
      <c r="R1382" s="79">
        <v>350</v>
      </c>
      <c r="S1382" s="80"/>
      <c r="T1382" s="81"/>
      <c r="U1382" s="82">
        <f>T1382*Q1382</f>
        <v>0</v>
      </c>
      <c r="V1382" s="83">
        <f>T1382*R1382</f>
        <v>0</v>
      </c>
      <c r="W1382" s="58"/>
      <c r="X1382" s="84"/>
      <c r="Y1382" s="85"/>
      <c r="Z1382" s="86"/>
      <c r="AA1382" s="87"/>
    </row>
    <row r="1383" spans="1:27" ht="15.75" customHeight="1">
      <c r="A1383" s="63" t="s">
        <v>131</v>
      </c>
      <c r="B1383" s="64" t="s">
        <v>132</v>
      </c>
      <c r="C1383" s="65" t="s">
        <v>133</v>
      </c>
      <c r="D1383" s="66" t="s">
        <v>317</v>
      </c>
      <c r="E1383" s="67" t="s">
        <v>323</v>
      </c>
      <c r="F1383" s="68" t="s">
        <v>376</v>
      </c>
      <c r="G1383" s="69" t="s">
        <v>507</v>
      </c>
      <c r="H1383" s="70" t="s">
        <v>508</v>
      </c>
      <c r="I1383" s="67" t="s">
        <v>145</v>
      </c>
      <c r="J1383" s="286">
        <v>2017</v>
      </c>
      <c r="K1383" s="72" t="s">
        <v>155</v>
      </c>
      <c r="L1383" s="73">
        <v>1</v>
      </c>
      <c r="M1383" s="74" t="s">
        <v>140</v>
      </c>
      <c r="N1383" s="75"/>
      <c r="O1383" s="76"/>
      <c r="P1383" s="97" t="s">
        <v>148</v>
      </c>
      <c r="Q1383" s="78">
        <f>IF(P1383="U",R1383/1.2,R1383)</f>
        <v>150</v>
      </c>
      <c r="R1383" s="79">
        <v>150</v>
      </c>
      <c r="S1383" s="80"/>
      <c r="T1383" s="81"/>
      <c r="U1383" s="82">
        <f>T1383*Q1383</f>
        <v>0</v>
      </c>
      <c r="V1383" s="83">
        <f>T1383*R1383</f>
        <v>0</v>
      </c>
      <c r="W1383" s="58"/>
      <c r="X1383" s="84"/>
      <c r="Y1383" s="85"/>
      <c r="Z1383" s="86"/>
      <c r="AA1383" s="87"/>
    </row>
    <row r="1384" spans="1:27" ht="15.75" customHeight="1">
      <c r="A1384" s="63" t="s">
        <v>131</v>
      </c>
      <c r="B1384" s="64" t="s">
        <v>132</v>
      </c>
      <c r="C1384" s="65" t="s">
        <v>133</v>
      </c>
      <c r="D1384" s="66" t="s">
        <v>317</v>
      </c>
      <c r="E1384" s="67" t="s">
        <v>323</v>
      </c>
      <c r="F1384" s="68" t="s">
        <v>376</v>
      </c>
      <c r="G1384" s="69" t="s">
        <v>507</v>
      </c>
      <c r="H1384" s="70" t="s">
        <v>508</v>
      </c>
      <c r="I1384" s="67" t="s">
        <v>145</v>
      </c>
      <c r="J1384" s="286">
        <v>2018</v>
      </c>
      <c r="K1384" s="72" t="s">
        <v>155</v>
      </c>
      <c r="L1384" s="73">
        <v>1</v>
      </c>
      <c r="M1384" s="74" t="s">
        <v>140</v>
      </c>
      <c r="N1384" s="75"/>
      <c r="O1384" s="76"/>
      <c r="P1384" s="77" t="s">
        <v>148</v>
      </c>
      <c r="Q1384" s="78">
        <f>IF(P1384="U",R1384/1.2,R1384)</f>
        <v>160</v>
      </c>
      <c r="R1384" s="79">
        <v>160</v>
      </c>
      <c r="S1384" s="80"/>
      <c r="T1384" s="81"/>
      <c r="U1384" s="82">
        <f>T1384*Q1384</f>
        <v>0</v>
      </c>
      <c r="V1384" s="83">
        <f>T1384*R1384</f>
        <v>0</v>
      </c>
      <c r="W1384" s="58"/>
      <c r="X1384" s="84"/>
      <c r="Y1384" s="85"/>
      <c r="Z1384" s="86"/>
      <c r="AA1384" s="87"/>
    </row>
    <row r="1385" spans="1:27" ht="15.75" customHeight="1">
      <c r="A1385" s="63" t="s">
        <v>131</v>
      </c>
      <c r="B1385" s="64" t="s">
        <v>132</v>
      </c>
      <c r="C1385" s="65" t="s">
        <v>133</v>
      </c>
      <c r="D1385" s="66" t="s">
        <v>317</v>
      </c>
      <c r="E1385" s="67" t="s">
        <v>323</v>
      </c>
      <c r="F1385" s="68" t="s">
        <v>376</v>
      </c>
      <c r="G1385" s="69" t="s">
        <v>507</v>
      </c>
      <c r="H1385" s="70" t="s">
        <v>508</v>
      </c>
      <c r="I1385" s="67" t="s">
        <v>145</v>
      </c>
      <c r="J1385" s="286">
        <v>2019</v>
      </c>
      <c r="K1385" s="72" t="s">
        <v>155</v>
      </c>
      <c r="L1385" s="73">
        <v>1</v>
      </c>
      <c r="M1385" s="74" t="s">
        <v>140</v>
      </c>
      <c r="N1385" s="75"/>
      <c r="O1385" s="76"/>
      <c r="P1385" s="77" t="s">
        <v>148</v>
      </c>
      <c r="Q1385" s="78">
        <f>IF(P1385="U",R1385/1.2,R1385)</f>
        <v>160</v>
      </c>
      <c r="R1385" s="79">
        <v>160</v>
      </c>
      <c r="S1385" s="80"/>
      <c r="T1385" s="81"/>
      <c r="U1385" s="82">
        <f>T1385*Q1385</f>
        <v>0</v>
      </c>
      <c r="V1385" s="83">
        <f>T1385*R1385</f>
        <v>0</v>
      </c>
      <c r="W1385" s="58"/>
      <c r="X1385" s="84"/>
      <c r="Y1385" s="85"/>
      <c r="Z1385" s="86"/>
      <c r="AA1385" s="87"/>
    </row>
    <row r="1386" spans="1:27" ht="15.75" customHeight="1">
      <c r="A1386" s="63" t="s">
        <v>131</v>
      </c>
      <c r="B1386" s="64" t="s">
        <v>132</v>
      </c>
      <c r="C1386" s="65" t="s">
        <v>133</v>
      </c>
      <c r="D1386" s="66" t="s">
        <v>317</v>
      </c>
      <c r="E1386" s="67" t="s">
        <v>323</v>
      </c>
      <c r="F1386" s="68" t="s">
        <v>376</v>
      </c>
      <c r="G1386" s="69" t="s">
        <v>507</v>
      </c>
      <c r="H1386" s="70" t="s">
        <v>508</v>
      </c>
      <c r="I1386" s="67" t="s">
        <v>145</v>
      </c>
      <c r="J1386" s="286">
        <v>2020</v>
      </c>
      <c r="K1386" s="72" t="s">
        <v>155</v>
      </c>
      <c r="L1386" s="73">
        <v>24</v>
      </c>
      <c r="M1386" s="74" t="s">
        <v>140</v>
      </c>
      <c r="N1386" s="75"/>
      <c r="O1386" s="76"/>
      <c r="P1386" s="97" t="s">
        <v>141</v>
      </c>
      <c r="Q1386" s="78">
        <f>IF(P1386="U",R1386/1.2,R1386)</f>
        <v>125</v>
      </c>
      <c r="R1386" s="79">
        <v>150</v>
      </c>
      <c r="S1386" s="80"/>
      <c r="T1386" s="81"/>
      <c r="U1386" s="82">
        <f>T1386*Q1386</f>
        <v>0</v>
      </c>
      <c r="V1386" s="83">
        <f>T1386*R1386</f>
        <v>0</v>
      </c>
      <c r="W1386" s="58"/>
      <c r="X1386" s="84"/>
      <c r="Y1386" s="85"/>
      <c r="Z1386" s="86"/>
      <c r="AA1386" s="87"/>
    </row>
    <row r="1387" spans="1:27" ht="15.75" customHeight="1">
      <c r="A1387" s="63" t="s">
        <v>131</v>
      </c>
      <c r="B1387" s="64" t="s">
        <v>132</v>
      </c>
      <c r="C1387" s="65" t="s">
        <v>133</v>
      </c>
      <c r="D1387" s="66" t="s">
        <v>317</v>
      </c>
      <c r="E1387" s="67" t="s">
        <v>323</v>
      </c>
      <c r="F1387" s="68" t="s">
        <v>376</v>
      </c>
      <c r="G1387" s="69" t="s">
        <v>507</v>
      </c>
      <c r="H1387" s="70" t="s">
        <v>508</v>
      </c>
      <c r="I1387" s="67" t="s">
        <v>145</v>
      </c>
      <c r="J1387" s="286">
        <v>2020</v>
      </c>
      <c r="K1387" s="72" t="s">
        <v>155</v>
      </c>
      <c r="L1387" s="73">
        <v>1</v>
      </c>
      <c r="M1387" s="74" t="s">
        <v>140</v>
      </c>
      <c r="N1387" s="75"/>
      <c r="O1387" s="76"/>
      <c r="P1387" s="77" t="s">
        <v>148</v>
      </c>
      <c r="Q1387" s="78">
        <f>IF(P1387="U",R1387/1.2,R1387)</f>
        <v>150</v>
      </c>
      <c r="R1387" s="79">
        <v>150</v>
      </c>
      <c r="S1387" s="80"/>
      <c r="T1387" s="81"/>
      <c r="U1387" s="82">
        <f>T1387*Q1387</f>
        <v>0</v>
      </c>
      <c r="V1387" s="83">
        <f>T1387*R1387</f>
        <v>0</v>
      </c>
      <c r="W1387" s="58"/>
      <c r="X1387" s="84"/>
      <c r="Y1387" s="85"/>
      <c r="Z1387" s="86"/>
      <c r="AA1387" s="87"/>
    </row>
    <row r="1388" spans="1:27" ht="15.75" customHeight="1">
      <c r="A1388" s="63" t="s">
        <v>131</v>
      </c>
      <c r="B1388" s="64" t="s">
        <v>132</v>
      </c>
      <c r="C1388" s="65" t="s">
        <v>133</v>
      </c>
      <c r="D1388" s="66" t="s">
        <v>317</v>
      </c>
      <c r="E1388" s="67" t="s">
        <v>323</v>
      </c>
      <c r="F1388" s="68" t="s">
        <v>376</v>
      </c>
      <c r="G1388" s="69" t="s">
        <v>507</v>
      </c>
      <c r="H1388" s="70" t="s">
        <v>508</v>
      </c>
      <c r="I1388" s="67" t="s">
        <v>145</v>
      </c>
      <c r="J1388" s="286">
        <v>2021</v>
      </c>
      <c r="K1388" s="72" t="s">
        <v>155</v>
      </c>
      <c r="L1388" s="73">
        <v>2</v>
      </c>
      <c r="M1388" s="74" t="s">
        <v>140</v>
      </c>
      <c r="N1388" s="75"/>
      <c r="O1388" s="76"/>
      <c r="P1388" s="97" t="s">
        <v>148</v>
      </c>
      <c r="Q1388" s="78">
        <f>IF(P1388="U",R1388/1.2,R1388)</f>
        <v>150</v>
      </c>
      <c r="R1388" s="79">
        <v>150</v>
      </c>
      <c r="S1388" s="80"/>
      <c r="T1388" s="81"/>
      <c r="U1388" s="82">
        <f>T1388*Q1388</f>
        <v>0</v>
      </c>
      <c r="V1388" s="83">
        <f>T1388*R1388</f>
        <v>0</v>
      </c>
      <c r="W1388" s="58"/>
      <c r="X1388" s="84"/>
      <c r="Y1388" s="85"/>
      <c r="Z1388" s="86"/>
      <c r="AA1388" s="87"/>
    </row>
    <row r="1389" spans="1:27" ht="15.75" customHeight="1">
      <c r="A1389" s="63" t="s">
        <v>131</v>
      </c>
      <c r="B1389" s="64" t="s">
        <v>132</v>
      </c>
      <c r="C1389" s="65" t="s">
        <v>133</v>
      </c>
      <c r="D1389" s="66" t="s">
        <v>317</v>
      </c>
      <c r="E1389" s="67" t="s">
        <v>323</v>
      </c>
      <c r="F1389" s="68" t="s">
        <v>376</v>
      </c>
      <c r="G1389" s="69" t="s">
        <v>507</v>
      </c>
      <c r="H1389" s="70" t="s">
        <v>508</v>
      </c>
      <c r="I1389" s="67" t="s">
        <v>145</v>
      </c>
      <c r="J1389" s="286">
        <v>2022</v>
      </c>
      <c r="K1389" s="72" t="s">
        <v>155</v>
      </c>
      <c r="L1389" s="73">
        <v>24</v>
      </c>
      <c r="M1389" s="74" t="s">
        <v>140</v>
      </c>
      <c r="N1389" s="75"/>
      <c r="O1389" s="76"/>
      <c r="P1389" s="77" t="s">
        <v>148</v>
      </c>
      <c r="Q1389" s="78">
        <f>IF(P1389="U",R1389/1.2,R1389)</f>
        <v>150</v>
      </c>
      <c r="R1389" s="79">
        <v>150</v>
      </c>
      <c r="S1389" s="80"/>
      <c r="T1389" s="81"/>
      <c r="U1389" s="82">
        <f>T1389*Q1389</f>
        <v>0</v>
      </c>
      <c r="V1389" s="83">
        <f>T1389*R1389</f>
        <v>0</v>
      </c>
      <c r="W1389" s="58"/>
      <c r="X1389" s="84"/>
      <c r="Y1389" s="85"/>
      <c r="Z1389" s="86"/>
      <c r="AA1389" s="87"/>
    </row>
    <row r="1390" spans="1:27" ht="15.75" customHeight="1">
      <c r="A1390" s="63" t="s">
        <v>131</v>
      </c>
      <c r="B1390" s="64" t="s">
        <v>132</v>
      </c>
      <c r="C1390" s="65" t="s">
        <v>133</v>
      </c>
      <c r="D1390" s="66" t="s">
        <v>317</v>
      </c>
      <c r="E1390" s="67" t="s">
        <v>323</v>
      </c>
      <c r="F1390" s="68" t="s">
        <v>376</v>
      </c>
      <c r="G1390" s="69" t="s">
        <v>507</v>
      </c>
      <c r="H1390" s="70" t="s">
        <v>508</v>
      </c>
      <c r="I1390" s="67" t="s">
        <v>145</v>
      </c>
      <c r="J1390" s="286">
        <v>2022</v>
      </c>
      <c r="K1390" s="72" t="s">
        <v>139</v>
      </c>
      <c r="L1390" s="73">
        <v>6</v>
      </c>
      <c r="M1390" s="74" t="s">
        <v>140</v>
      </c>
      <c r="N1390" s="75"/>
      <c r="O1390" s="76"/>
      <c r="P1390" s="97" t="s">
        <v>148</v>
      </c>
      <c r="Q1390" s="78">
        <f>IF(P1390="U",R1390/1.2,R1390)</f>
        <v>350</v>
      </c>
      <c r="R1390" s="79">
        <v>350</v>
      </c>
      <c r="S1390" s="80"/>
      <c r="T1390" s="81"/>
      <c r="U1390" s="82">
        <f>T1390*Q1390</f>
        <v>0</v>
      </c>
      <c r="V1390" s="83">
        <f>T1390*R1390</f>
        <v>0</v>
      </c>
      <c r="W1390" s="58"/>
      <c r="X1390" s="84"/>
      <c r="Y1390" s="85"/>
      <c r="Z1390" s="86"/>
      <c r="AA1390" s="87"/>
    </row>
    <row r="1391" spans="1:27" ht="15.75" customHeight="1">
      <c r="A1391" s="63" t="s">
        <v>131</v>
      </c>
      <c r="B1391" s="64" t="s">
        <v>132</v>
      </c>
      <c r="C1391" s="65" t="s">
        <v>133</v>
      </c>
      <c r="D1391" s="66" t="s">
        <v>317</v>
      </c>
      <c r="E1391" s="67" t="s">
        <v>323</v>
      </c>
      <c r="F1391" s="68" t="s">
        <v>376</v>
      </c>
      <c r="G1391" s="69" t="s">
        <v>996</v>
      </c>
      <c r="H1391" s="70" t="s">
        <v>998</v>
      </c>
      <c r="I1391" s="67" t="s">
        <v>145</v>
      </c>
      <c r="J1391" s="286">
        <v>2013</v>
      </c>
      <c r="K1391" s="72" t="s">
        <v>139</v>
      </c>
      <c r="L1391" s="73">
        <v>1</v>
      </c>
      <c r="M1391" s="74" t="s">
        <v>140</v>
      </c>
      <c r="N1391" s="75"/>
      <c r="O1391" s="76"/>
      <c r="P1391" s="97" t="s">
        <v>148</v>
      </c>
      <c r="Q1391" s="78">
        <f>IF(P1391="U",R1391/1.2,R1391)</f>
        <v>120</v>
      </c>
      <c r="R1391" s="79">
        <v>120</v>
      </c>
      <c r="S1391" s="80"/>
      <c r="T1391" s="81"/>
      <c r="U1391" s="82">
        <f>T1391*Q1391</f>
        <v>0</v>
      </c>
      <c r="V1391" s="83">
        <f>T1391*R1391</f>
        <v>0</v>
      </c>
      <c r="W1391" s="58"/>
      <c r="X1391" s="84"/>
      <c r="Y1391" s="85"/>
      <c r="Z1391" s="86"/>
      <c r="AA1391" s="87"/>
    </row>
    <row r="1392" spans="1:27" ht="15.75" customHeight="1">
      <c r="A1392" s="63" t="s">
        <v>131</v>
      </c>
      <c r="B1392" s="64" t="s">
        <v>132</v>
      </c>
      <c r="C1392" s="65" t="s">
        <v>133</v>
      </c>
      <c r="D1392" s="66" t="s">
        <v>317</v>
      </c>
      <c r="E1392" s="67" t="s">
        <v>323</v>
      </c>
      <c r="F1392" s="68" t="s">
        <v>376</v>
      </c>
      <c r="G1392" s="69" t="s">
        <v>996</v>
      </c>
      <c r="H1392" s="70" t="s">
        <v>998</v>
      </c>
      <c r="I1392" s="67" t="s">
        <v>145</v>
      </c>
      <c r="J1392" s="286">
        <v>2015</v>
      </c>
      <c r="K1392" s="72" t="s">
        <v>139</v>
      </c>
      <c r="L1392" s="73">
        <v>1</v>
      </c>
      <c r="M1392" s="74" t="s">
        <v>140</v>
      </c>
      <c r="N1392" s="75"/>
      <c r="O1392" s="76"/>
      <c r="P1392" s="97" t="s">
        <v>148</v>
      </c>
      <c r="Q1392" s="78">
        <f>IF(P1392="U",R1392/1.2,R1392)</f>
        <v>115</v>
      </c>
      <c r="R1392" s="79">
        <v>115</v>
      </c>
      <c r="S1392" s="80"/>
      <c r="T1392" s="81"/>
      <c r="U1392" s="82">
        <f>T1392*Q1392</f>
        <v>0</v>
      </c>
      <c r="V1392" s="83">
        <f>T1392*R1392</f>
        <v>0</v>
      </c>
      <c r="W1392" s="58"/>
      <c r="X1392" s="84"/>
      <c r="Y1392" s="85"/>
      <c r="Z1392" s="86"/>
      <c r="AA1392" s="87"/>
    </row>
    <row r="1393" spans="1:27" ht="15.75" customHeight="1">
      <c r="A1393" s="63" t="s">
        <v>131</v>
      </c>
      <c r="B1393" s="64" t="s">
        <v>132</v>
      </c>
      <c r="C1393" s="65" t="s">
        <v>133</v>
      </c>
      <c r="D1393" s="66" t="s">
        <v>317</v>
      </c>
      <c r="E1393" s="67" t="s">
        <v>323</v>
      </c>
      <c r="F1393" s="68" t="s">
        <v>376</v>
      </c>
      <c r="G1393" s="69" t="s">
        <v>996</v>
      </c>
      <c r="H1393" s="70" t="s">
        <v>998</v>
      </c>
      <c r="I1393" s="67" t="s">
        <v>145</v>
      </c>
      <c r="J1393" s="286">
        <v>2020</v>
      </c>
      <c r="K1393" s="72" t="s">
        <v>139</v>
      </c>
      <c r="L1393" s="73">
        <v>1</v>
      </c>
      <c r="M1393" s="74" t="s">
        <v>140</v>
      </c>
      <c r="N1393" s="75"/>
      <c r="O1393" s="76"/>
      <c r="P1393" s="77" t="s">
        <v>148</v>
      </c>
      <c r="Q1393" s="78">
        <f>IF(P1393="U",R1393/1.2,R1393)</f>
        <v>110</v>
      </c>
      <c r="R1393" s="79">
        <v>110</v>
      </c>
      <c r="S1393" s="80"/>
      <c r="T1393" s="81"/>
      <c r="U1393" s="82">
        <f>T1393*Q1393</f>
        <v>0</v>
      </c>
      <c r="V1393" s="83">
        <f>T1393*R1393</f>
        <v>0</v>
      </c>
      <c r="W1393" s="58"/>
      <c r="X1393" s="84"/>
      <c r="Y1393" s="85"/>
      <c r="Z1393" s="86"/>
      <c r="AA1393" s="87"/>
    </row>
    <row r="1394" spans="1:27" ht="15.75" customHeight="1">
      <c r="A1394" s="63" t="s">
        <v>131</v>
      </c>
      <c r="B1394" s="64" t="s">
        <v>132</v>
      </c>
      <c r="C1394" s="65" t="s">
        <v>133</v>
      </c>
      <c r="D1394" s="66" t="s">
        <v>317</v>
      </c>
      <c r="E1394" s="67" t="s">
        <v>323</v>
      </c>
      <c r="F1394" s="68" t="s">
        <v>376</v>
      </c>
      <c r="G1394" s="69" t="s">
        <v>996</v>
      </c>
      <c r="H1394" s="70" t="s">
        <v>355</v>
      </c>
      <c r="I1394" s="67" t="s">
        <v>145</v>
      </c>
      <c r="J1394" s="286">
        <v>1990</v>
      </c>
      <c r="K1394" s="72" t="s">
        <v>155</v>
      </c>
      <c r="L1394" s="73">
        <v>1</v>
      </c>
      <c r="M1394" s="74" t="s">
        <v>147</v>
      </c>
      <c r="N1394" s="75"/>
      <c r="O1394" s="76" t="s">
        <v>360</v>
      </c>
      <c r="P1394" s="77" t="s">
        <v>148</v>
      </c>
      <c r="Q1394" s="78">
        <f>IF(P1394="U",R1394/1.2,R1394)</f>
        <v>50</v>
      </c>
      <c r="R1394" s="79">
        <v>50</v>
      </c>
      <c r="S1394" s="80"/>
      <c r="T1394" s="81"/>
      <c r="U1394" s="82">
        <f>T1394*Q1394</f>
        <v>0</v>
      </c>
      <c r="V1394" s="83">
        <f>T1394*R1394</f>
        <v>0</v>
      </c>
      <c r="W1394" s="58"/>
      <c r="X1394" s="84"/>
      <c r="Y1394" s="85"/>
      <c r="Z1394" s="86"/>
      <c r="AA1394" s="87"/>
    </row>
    <row r="1395" spans="1:27" ht="15.75" customHeight="1">
      <c r="A1395" s="63" t="s">
        <v>131</v>
      </c>
      <c r="B1395" s="64" t="s">
        <v>132</v>
      </c>
      <c r="C1395" s="65" t="s">
        <v>133</v>
      </c>
      <c r="D1395" s="66" t="s">
        <v>317</v>
      </c>
      <c r="E1395" s="67" t="s">
        <v>323</v>
      </c>
      <c r="F1395" s="68" t="s">
        <v>376</v>
      </c>
      <c r="G1395" s="69" t="s">
        <v>996</v>
      </c>
      <c r="H1395" s="70" t="s">
        <v>542</v>
      </c>
      <c r="I1395" s="67" t="s">
        <v>145</v>
      </c>
      <c r="J1395" s="286">
        <v>1994</v>
      </c>
      <c r="K1395" s="72" t="s">
        <v>155</v>
      </c>
      <c r="L1395" s="73">
        <v>1</v>
      </c>
      <c r="M1395" s="74" t="s">
        <v>190</v>
      </c>
      <c r="N1395" s="75"/>
      <c r="O1395" s="76"/>
      <c r="P1395" s="77" t="s">
        <v>148</v>
      </c>
      <c r="Q1395" s="78">
        <f>IF(P1395="U",R1395/1.2,R1395)</f>
        <v>65</v>
      </c>
      <c r="R1395" s="79">
        <v>65</v>
      </c>
      <c r="S1395" s="80"/>
      <c r="T1395" s="81"/>
      <c r="U1395" s="82">
        <f>T1395*Q1395</f>
        <v>0</v>
      </c>
      <c r="V1395" s="83">
        <f>T1395*R1395</f>
        <v>0</v>
      </c>
      <c r="W1395" s="58"/>
      <c r="X1395" s="84"/>
      <c r="Y1395" s="85"/>
      <c r="Z1395" s="86"/>
      <c r="AA1395" s="87"/>
    </row>
    <row r="1396" spans="1:27" ht="15.75" customHeight="1">
      <c r="A1396" s="63" t="s">
        <v>131</v>
      </c>
      <c r="B1396" s="64" t="s">
        <v>177</v>
      </c>
      <c r="C1396" s="65" t="s">
        <v>133</v>
      </c>
      <c r="D1396" s="66" t="s">
        <v>317</v>
      </c>
      <c r="E1396" s="67" t="s">
        <v>323</v>
      </c>
      <c r="F1396" s="68" t="s">
        <v>376</v>
      </c>
      <c r="G1396" s="69" t="s">
        <v>996</v>
      </c>
      <c r="H1396" s="70" t="s">
        <v>263</v>
      </c>
      <c r="I1396" s="67" t="s">
        <v>263</v>
      </c>
      <c r="J1396" s="286">
        <v>2019</v>
      </c>
      <c r="K1396" s="72" t="s">
        <v>155</v>
      </c>
      <c r="L1396" s="73">
        <v>3</v>
      </c>
      <c r="M1396" s="74" t="s">
        <v>140</v>
      </c>
      <c r="N1396" s="75"/>
      <c r="O1396" s="76"/>
      <c r="P1396" s="77" t="s">
        <v>148</v>
      </c>
      <c r="Q1396" s="78">
        <f>IF(P1396="U",R1396/1.2,R1396)</f>
        <v>30</v>
      </c>
      <c r="R1396" s="79">
        <v>30</v>
      </c>
      <c r="S1396" s="80"/>
      <c r="T1396" s="81"/>
      <c r="U1396" s="82">
        <f>T1396*Q1396</f>
        <v>0</v>
      </c>
      <c r="V1396" s="83">
        <f>T1396*R1396</f>
        <v>0</v>
      </c>
      <c r="W1396" s="58"/>
      <c r="X1396" s="84"/>
      <c r="Y1396" s="85"/>
      <c r="Z1396" s="86"/>
      <c r="AA1396" s="87"/>
    </row>
    <row r="1397" spans="1:27" ht="15.75" customHeight="1">
      <c r="A1397" s="63" t="s">
        <v>131</v>
      </c>
      <c r="B1397" s="64" t="s">
        <v>132</v>
      </c>
      <c r="C1397" s="65" t="s">
        <v>133</v>
      </c>
      <c r="D1397" s="66" t="s">
        <v>317</v>
      </c>
      <c r="E1397" s="67" t="s">
        <v>323</v>
      </c>
      <c r="F1397" s="68" t="s">
        <v>376</v>
      </c>
      <c r="G1397" s="69" t="s">
        <v>996</v>
      </c>
      <c r="H1397" s="70" t="s">
        <v>933</v>
      </c>
      <c r="I1397" s="67" t="s">
        <v>933</v>
      </c>
      <c r="J1397" s="286">
        <v>2009</v>
      </c>
      <c r="K1397" s="72" t="s">
        <v>146</v>
      </c>
      <c r="L1397" s="73">
        <v>2</v>
      </c>
      <c r="M1397" s="74" t="s">
        <v>147</v>
      </c>
      <c r="N1397" s="75"/>
      <c r="O1397" s="76"/>
      <c r="P1397" s="97" t="s">
        <v>148</v>
      </c>
      <c r="Q1397" s="78">
        <f>IF(P1397="U",R1397/1.2,R1397)</f>
        <v>520</v>
      </c>
      <c r="R1397" s="79">
        <v>520</v>
      </c>
      <c r="S1397" s="80"/>
      <c r="T1397" s="81"/>
      <c r="U1397" s="82">
        <f>T1397*Q1397</f>
        <v>0</v>
      </c>
      <c r="V1397" s="83">
        <f>T1397*R1397</f>
        <v>0</v>
      </c>
      <c r="W1397" s="58"/>
      <c r="X1397" s="84"/>
      <c r="Y1397" s="85"/>
      <c r="Z1397" s="86"/>
      <c r="AA1397" s="87"/>
    </row>
    <row r="1398" spans="1:27" ht="15.75" customHeight="1">
      <c r="A1398" s="63" t="s">
        <v>131</v>
      </c>
      <c r="B1398" s="64" t="s">
        <v>132</v>
      </c>
      <c r="C1398" s="65" t="s">
        <v>133</v>
      </c>
      <c r="D1398" s="66" t="s">
        <v>317</v>
      </c>
      <c r="E1398" s="67" t="s">
        <v>323</v>
      </c>
      <c r="F1398" s="68" t="s">
        <v>376</v>
      </c>
      <c r="G1398" s="69" t="s">
        <v>996</v>
      </c>
      <c r="H1398" s="70" t="s">
        <v>933</v>
      </c>
      <c r="I1398" s="67" t="s">
        <v>933</v>
      </c>
      <c r="J1398" s="286">
        <v>2017</v>
      </c>
      <c r="K1398" s="72" t="s">
        <v>155</v>
      </c>
      <c r="L1398" s="73">
        <v>3</v>
      </c>
      <c r="M1398" s="74" t="s">
        <v>140</v>
      </c>
      <c r="N1398" s="75"/>
      <c r="O1398" s="76"/>
      <c r="P1398" s="77" t="s">
        <v>148</v>
      </c>
      <c r="Q1398" s="78">
        <f>IF(P1398="U",R1398/1.2,R1398)</f>
        <v>130</v>
      </c>
      <c r="R1398" s="79">
        <v>130</v>
      </c>
      <c r="S1398" s="80"/>
      <c r="T1398" s="81"/>
      <c r="U1398" s="82">
        <f>T1398*Q1398</f>
        <v>0</v>
      </c>
      <c r="V1398" s="83">
        <f>T1398*R1398</f>
        <v>0</v>
      </c>
      <c r="W1398" s="58"/>
      <c r="X1398" s="84"/>
      <c r="Y1398" s="85"/>
      <c r="Z1398" s="86"/>
      <c r="AA1398" s="87"/>
    </row>
    <row r="1399" spans="1:27" ht="15.75" customHeight="1">
      <c r="A1399" s="63" t="s">
        <v>131</v>
      </c>
      <c r="B1399" s="64" t="s">
        <v>132</v>
      </c>
      <c r="C1399" s="65" t="s">
        <v>133</v>
      </c>
      <c r="D1399" s="66" t="s">
        <v>317</v>
      </c>
      <c r="E1399" s="67" t="s">
        <v>323</v>
      </c>
      <c r="F1399" s="68" t="s">
        <v>376</v>
      </c>
      <c r="G1399" s="69" t="s">
        <v>996</v>
      </c>
      <c r="H1399" s="70" t="s">
        <v>933</v>
      </c>
      <c r="I1399" s="67" t="s">
        <v>933</v>
      </c>
      <c r="J1399" s="286">
        <v>2017</v>
      </c>
      <c r="K1399" s="72" t="s">
        <v>139</v>
      </c>
      <c r="L1399" s="73">
        <v>1</v>
      </c>
      <c r="M1399" s="74" t="s">
        <v>140</v>
      </c>
      <c r="N1399" s="75"/>
      <c r="O1399" s="76"/>
      <c r="P1399" s="97" t="s">
        <v>148</v>
      </c>
      <c r="Q1399" s="78">
        <f>IF(P1399="U",R1399/1.2,R1399)</f>
        <v>260</v>
      </c>
      <c r="R1399" s="79">
        <v>260</v>
      </c>
      <c r="S1399" s="80"/>
      <c r="T1399" s="81"/>
      <c r="U1399" s="82">
        <f>T1399*Q1399</f>
        <v>0</v>
      </c>
      <c r="V1399" s="83">
        <f>T1399*R1399</f>
        <v>0</v>
      </c>
      <c r="W1399" s="58"/>
      <c r="X1399" s="84"/>
      <c r="Y1399" s="85"/>
      <c r="Z1399" s="86"/>
      <c r="AA1399" s="87"/>
    </row>
    <row r="1400" spans="1:27" ht="15.75" customHeight="1">
      <c r="A1400" s="63" t="s">
        <v>131</v>
      </c>
      <c r="B1400" s="64" t="s">
        <v>132</v>
      </c>
      <c r="C1400" s="65" t="s">
        <v>133</v>
      </c>
      <c r="D1400" s="66" t="s">
        <v>317</v>
      </c>
      <c r="E1400" s="67" t="s">
        <v>323</v>
      </c>
      <c r="F1400" s="68" t="s">
        <v>376</v>
      </c>
      <c r="G1400" s="69" t="s">
        <v>996</v>
      </c>
      <c r="H1400" s="70" t="s">
        <v>933</v>
      </c>
      <c r="I1400" s="67" t="s">
        <v>933</v>
      </c>
      <c r="J1400" s="286">
        <v>2018</v>
      </c>
      <c r="K1400" s="72" t="s">
        <v>155</v>
      </c>
      <c r="L1400" s="73">
        <v>1</v>
      </c>
      <c r="M1400" s="74" t="s">
        <v>140</v>
      </c>
      <c r="N1400" s="75"/>
      <c r="O1400" s="76"/>
      <c r="P1400" s="97" t="s">
        <v>141</v>
      </c>
      <c r="Q1400" s="78">
        <f>IF(P1400="U",R1400/1.2,R1400)</f>
        <v>112.5</v>
      </c>
      <c r="R1400" s="79">
        <v>135</v>
      </c>
      <c r="S1400" s="80"/>
      <c r="T1400" s="81"/>
      <c r="U1400" s="82">
        <f>T1400*Q1400</f>
        <v>0</v>
      </c>
      <c r="V1400" s="83">
        <f>T1400*R1400</f>
        <v>0</v>
      </c>
      <c r="W1400" s="58"/>
      <c r="X1400" s="84"/>
      <c r="Y1400" s="85"/>
      <c r="Z1400" s="86"/>
      <c r="AA1400" s="87"/>
    </row>
    <row r="1401" spans="1:27" ht="15.75" customHeight="1">
      <c r="A1401" s="63" t="s">
        <v>131</v>
      </c>
      <c r="B1401" s="64" t="s">
        <v>132</v>
      </c>
      <c r="C1401" s="65" t="s">
        <v>133</v>
      </c>
      <c r="D1401" s="66" t="s">
        <v>317</v>
      </c>
      <c r="E1401" s="67" t="s">
        <v>323</v>
      </c>
      <c r="F1401" s="68" t="s">
        <v>376</v>
      </c>
      <c r="G1401" s="69" t="s">
        <v>996</v>
      </c>
      <c r="H1401" s="70" t="s">
        <v>41</v>
      </c>
      <c r="I1401" s="67" t="s">
        <v>145</v>
      </c>
      <c r="J1401" s="286">
        <v>2015</v>
      </c>
      <c r="K1401" s="72" t="s">
        <v>155</v>
      </c>
      <c r="L1401" s="73">
        <v>2</v>
      </c>
      <c r="M1401" s="74" t="s">
        <v>140</v>
      </c>
      <c r="N1401" s="75"/>
      <c r="O1401" s="76"/>
      <c r="P1401" s="77" t="s">
        <v>148</v>
      </c>
      <c r="Q1401" s="78">
        <f>IF(P1401="U",R1401/1.2,R1401)</f>
        <v>135</v>
      </c>
      <c r="R1401" s="79">
        <v>135</v>
      </c>
      <c r="S1401" s="80"/>
      <c r="T1401" s="81"/>
      <c r="U1401" s="82">
        <f>T1401*Q1401</f>
        <v>0</v>
      </c>
      <c r="V1401" s="83">
        <f>T1401*R1401</f>
        <v>0</v>
      </c>
      <c r="W1401" s="58"/>
      <c r="X1401" s="84"/>
      <c r="Y1401" s="85"/>
      <c r="Z1401" s="86"/>
      <c r="AA1401" s="87"/>
    </row>
    <row r="1402" spans="1:27" ht="15.75" customHeight="1">
      <c r="A1402" s="63" t="s">
        <v>131</v>
      </c>
      <c r="B1402" s="64" t="s">
        <v>132</v>
      </c>
      <c r="C1402" s="65" t="s">
        <v>133</v>
      </c>
      <c r="D1402" s="66" t="s">
        <v>317</v>
      </c>
      <c r="E1402" s="67" t="s">
        <v>323</v>
      </c>
      <c r="F1402" s="68" t="s">
        <v>376</v>
      </c>
      <c r="G1402" s="69" t="s">
        <v>996</v>
      </c>
      <c r="H1402" s="70" t="s">
        <v>41</v>
      </c>
      <c r="I1402" s="67" t="s">
        <v>145</v>
      </c>
      <c r="J1402" s="286">
        <v>2020</v>
      </c>
      <c r="K1402" s="72" t="s">
        <v>155</v>
      </c>
      <c r="L1402" s="73">
        <v>2</v>
      </c>
      <c r="M1402" s="74" t="s">
        <v>140</v>
      </c>
      <c r="N1402" s="75"/>
      <c r="O1402" s="76"/>
      <c r="P1402" s="97" t="s">
        <v>141</v>
      </c>
      <c r="Q1402" s="78">
        <f>IF(P1402="U",R1402/1.2,R1402)</f>
        <v>112.5</v>
      </c>
      <c r="R1402" s="79">
        <v>135</v>
      </c>
      <c r="S1402" s="80"/>
      <c r="T1402" s="81"/>
      <c r="U1402" s="82">
        <f>T1402*Q1402</f>
        <v>0</v>
      </c>
      <c r="V1402" s="83">
        <f>T1402*R1402</f>
        <v>0</v>
      </c>
      <c r="W1402" s="58"/>
      <c r="X1402" s="84"/>
      <c r="Y1402" s="85"/>
      <c r="Z1402" s="86"/>
      <c r="AA1402" s="87"/>
    </row>
    <row r="1403" spans="1:27" ht="15.75" customHeight="1">
      <c r="A1403" s="63" t="s">
        <v>131</v>
      </c>
      <c r="B1403" s="64" t="s">
        <v>132</v>
      </c>
      <c r="C1403" s="65" t="s">
        <v>133</v>
      </c>
      <c r="D1403" s="66" t="s">
        <v>317</v>
      </c>
      <c r="E1403" s="67" t="s">
        <v>323</v>
      </c>
      <c r="F1403" s="68" t="s">
        <v>376</v>
      </c>
      <c r="G1403" s="69" t="s">
        <v>996</v>
      </c>
      <c r="H1403" s="70" t="s">
        <v>138</v>
      </c>
      <c r="I1403" s="67" t="s">
        <v>138</v>
      </c>
      <c r="J1403" s="286">
        <v>1994</v>
      </c>
      <c r="K1403" s="72" t="s">
        <v>155</v>
      </c>
      <c r="L1403" s="73">
        <v>1</v>
      </c>
      <c r="M1403" s="74" t="s">
        <v>497</v>
      </c>
      <c r="N1403" s="75"/>
      <c r="O1403" s="76" t="s">
        <v>256</v>
      </c>
      <c r="P1403" s="77" t="s">
        <v>148</v>
      </c>
      <c r="Q1403" s="78">
        <f>IF(P1403="U",R1403/1.2,R1403)</f>
        <v>30</v>
      </c>
      <c r="R1403" s="79">
        <v>30</v>
      </c>
      <c r="S1403" s="80"/>
      <c r="T1403" s="81"/>
      <c r="U1403" s="82">
        <f>T1403*Q1403</f>
        <v>0</v>
      </c>
      <c r="V1403" s="83">
        <f>T1403*R1403</f>
        <v>0</v>
      </c>
      <c r="W1403" s="58"/>
      <c r="X1403" s="84"/>
      <c r="Y1403" s="85"/>
      <c r="Z1403" s="86"/>
      <c r="AA1403" s="87"/>
    </row>
    <row r="1404" spans="1:27" ht="15.75" customHeight="1">
      <c r="A1404" s="63" t="s">
        <v>131</v>
      </c>
      <c r="B1404" s="64" t="s">
        <v>132</v>
      </c>
      <c r="C1404" s="65" t="s">
        <v>133</v>
      </c>
      <c r="D1404" s="66" t="s">
        <v>317</v>
      </c>
      <c r="E1404" s="67" t="s">
        <v>323</v>
      </c>
      <c r="F1404" s="68" t="s">
        <v>376</v>
      </c>
      <c r="G1404" s="69" t="s">
        <v>996</v>
      </c>
      <c r="H1404" s="70" t="s">
        <v>138</v>
      </c>
      <c r="I1404" s="67" t="s">
        <v>138</v>
      </c>
      <c r="J1404" s="286">
        <v>2000</v>
      </c>
      <c r="K1404" s="72" t="s">
        <v>155</v>
      </c>
      <c r="L1404" s="73">
        <v>2</v>
      </c>
      <c r="M1404" s="74" t="s">
        <v>140</v>
      </c>
      <c r="N1404" s="75"/>
      <c r="O1404" s="76"/>
      <c r="P1404" s="77" t="s">
        <v>148</v>
      </c>
      <c r="Q1404" s="78">
        <f>IF(P1404="U",R1404/1.2,R1404)</f>
        <v>30</v>
      </c>
      <c r="R1404" s="79">
        <v>30</v>
      </c>
      <c r="S1404" s="80"/>
      <c r="T1404" s="81"/>
      <c r="U1404" s="82">
        <f>T1404*Q1404</f>
        <v>0</v>
      </c>
      <c r="V1404" s="83">
        <f>T1404*R1404</f>
        <v>0</v>
      </c>
      <c r="W1404" s="58"/>
      <c r="X1404" s="84"/>
      <c r="Y1404" s="85"/>
      <c r="Z1404" s="86"/>
      <c r="AA1404" s="87"/>
    </row>
    <row r="1405" spans="1:27" ht="15.75" customHeight="1">
      <c r="A1405" s="63" t="s">
        <v>131</v>
      </c>
      <c r="B1405" s="64" t="s">
        <v>132</v>
      </c>
      <c r="C1405" s="65" t="s">
        <v>133</v>
      </c>
      <c r="D1405" s="66" t="s">
        <v>317</v>
      </c>
      <c r="E1405" s="67" t="s">
        <v>323</v>
      </c>
      <c r="F1405" s="68" t="s">
        <v>376</v>
      </c>
      <c r="G1405" s="69" t="s">
        <v>996</v>
      </c>
      <c r="H1405" s="70" t="s">
        <v>138</v>
      </c>
      <c r="I1405" s="67" t="s">
        <v>145</v>
      </c>
      <c r="J1405" s="286">
        <v>2001</v>
      </c>
      <c r="K1405" s="72" t="s">
        <v>155</v>
      </c>
      <c r="L1405" s="73">
        <v>3</v>
      </c>
      <c r="M1405" s="74" t="s">
        <v>140</v>
      </c>
      <c r="N1405" s="75"/>
      <c r="O1405" s="76"/>
      <c r="P1405" s="77" t="s">
        <v>148</v>
      </c>
      <c r="Q1405" s="78">
        <f>IF(P1405="U",R1405/1.2,R1405)</f>
        <v>30</v>
      </c>
      <c r="R1405" s="79">
        <v>30</v>
      </c>
      <c r="S1405" s="80"/>
      <c r="T1405" s="81"/>
      <c r="U1405" s="82">
        <f>T1405*Q1405</f>
        <v>0</v>
      </c>
      <c r="V1405" s="83">
        <f>T1405*R1405</f>
        <v>0</v>
      </c>
      <c r="W1405" s="58"/>
      <c r="X1405" s="84"/>
      <c r="Y1405" s="85"/>
      <c r="Z1405" s="86"/>
      <c r="AA1405" s="87"/>
    </row>
    <row r="1406" spans="1:27" ht="15.75" customHeight="1">
      <c r="A1406" s="63" t="s">
        <v>131</v>
      </c>
      <c r="B1406" s="64" t="s">
        <v>132</v>
      </c>
      <c r="C1406" s="65" t="s">
        <v>133</v>
      </c>
      <c r="D1406" s="66" t="s">
        <v>317</v>
      </c>
      <c r="E1406" s="67" t="s">
        <v>323</v>
      </c>
      <c r="F1406" s="68" t="s">
        <v>376</v>
      </c>
      <c r="G1406" s="69" t="s">
        <v>996</v>
      </c>
      <c r="H1406" s="70" t="s">
        <v>1590</v>
      </c>
      <c r="I1406" s="67" t="s">
        <v>138</v>
      </c>
      <c r="J1406" s="286">
        <v>1995</v>
      </c>
      <c r="K1406" s="72" t="s">
        <v>182</v>
      </c>
      <c r="L1406" s="73">
        <v>1</v>
      </c>
      <c r="M1406" s="74" t="s">
        <v>140</v>
      </c>
      <c r="N1406" s="75"/>
      <c r="O1406" s="76"/>
      <c r="P1406" s="77" t="s">
        <v>148</v>
      </c>
      <c r="Q1406" s="78">
        <f>IF(P1406="U",R1406/1.2,R1406)</f>
        <v>120</v>
      </c>
      <c r="R1406" s="79">
        <v>120</v>
      </c>
      <c r="S1406" s="80"/>
      <c r="T1406" s="81"/>
      <c r="U1406" s="82">
        <f>T1406*Q1406</f>
        <v>0</v>
      </c>
      <c r="V1406" s="83">
        <f>T1406*R1406</f>
        <v>0</v>
      </c>
      <c r="W1406" s="58"/>
      <c r="X1406" s="84"/>
      <c r="Y1406" s="85"/>
      <c r="Z1406" s="86"/>
      <c r="AA1406" s="87"/>
    </row>
    <row r="1407" spans="1:27" ht="15.75" customHeight="1">
      <c r="A1407" s="63" t="s">
        <v>131</v>
      </c>
      <c r="B1407" s="64" t="s">
        <v>132</v>
      </c>
      <c r="C1407" s="65" t="s">
        <v>133</v>
      </c>
      <c r="D1407" s="66" t="s">
        <v>317</v>
      </c>
      <c r="E1407" s="67" t="s">
        <v>323</v>
      </c>
      <c r="F1407" s="68" t="s">
        <v>376</v>
      </c>
      <c r="G1407" s="69" t="s">
        <v>996</v>
      </c>
      <c r="H1407" s="70" t="s">
        <v>1024</v>
      </c>
      <c r="I1407" s="67" t="s">
        <v>145</v>
      </c>
      <c r="J1407" s="286">
        <v>2017</v>
      </c>
      <c r="K1407" s="72" t="s">
        <v>139</v>
      </c>
      <c r="L1407" s="73">
        <v>1</v>
      </c>
      <c r="M1407" s="74" t="s">
        <v>140</v>
      </c>
      <c r="N1407" s="75"/>
      <c r="O1407" s="76"/>
      <c r="P1407" s="77" t="s">
        <v>148</v>
      </c>
      <c r="Q1407" s="78">
        <f>IF(P1407="U",R1407/1.2,R1407)</f>
        <v>130</v>
      </c>
      <c r="R1407" s="79">
        <v>130</v>
      </c>
      <c r="S1407" s="80"/>
      <c r="T1407" s="81"/>
      <c r="U1407" s="82">
        <f>T1407*Q1407</f>
        <v>0</v>
      </c>
      <c r="V1407" s="83">
        <f>T1407*R1407</f>
        <v>0</v>
      </c>
      <c r="W1407" s="58"/>
      <c r="X1407" s="84"/>
      <c r="Y1407" s="85"/>
      <c r="Z1407" s="86"/>
      <c r="AA1407" s="87"/>
    </row>
    <row r="1408" spans="1:27" ht="15.75" customHeight="1">
      <c r="A1408" s="63" t="s">
        <v>131</v>
      </c>
      <c r="B1408" s="64" t="s">
        <v>132</v>
      </c>
      <c r="C1408" s="65" t="s">
        <v>133</v>
      </c>
      <c r="D1408" s="66" t="s">
        <v>317</v>
      </c>
      <c r="E1408" s="67" t="s">
        <v>323</v>
      </c>
      <c r="F1408" s="68" t="s">
        <v>376</v>
      </c>
      <c r="G1408" s="69" t="s">
        <v>996</v>
      </c>
      <c r="H1408" s="70" t="s">
        <v>997</v>
      </c>
      <c r="I1408" s="67" t="s">
        <v>145</v>
      </c>
      <c r="J1408" s="286">
        <v>2016</v>
      </c>
      <c r="K1408" s="72" t="s">
        <v>139</v>
      </c>
      <c r="L1408" s="73">
        <v>2</v>
      </c>
      <c r="M1408" s="74" t="s">
        <v>140</v>
      </c>
      <c r="N1408" s="75"/>
      <c r="O1408" s="76"/>
      <c r="P1408" s="97" t="s">
        <v>148</v>
      </c>
      <c r="Q1408" s="78">
        <f>IF(P1408="U",R1408/1.2,R1408)</f>
        <v>135</v>
      </c>
      <c r="R1408" s="79">
        <v>135</v>
      </c>
      <c r="S1408" s="80"/>
      <c r="T1408" s="81"/>
      <c r="U1408" s="82">
        <f>T1408*Q1408</f>
        <v>0</v>
      </c>
      <c r="V1408" s="83">
        <f>T1408*R1408</f>
        <v>0</v>
      </c>
      <c r="W1408" s="58"/>
      <c r="X1408" s="84"/>
      <c r="Y1408" s="85"/>
      <c r="Z1408" s="86"/>
      <c r="AA1408" s="87"/>
    </row>
    <row r="1409" spans="1:27" ht="15.75" customHeight="1">
      <c r="A1409" s="63" t="s">
        <v>131</v>
      </c>
      <c r="B1409" s="64" t="s">
        <v>132</v>
      </c>
      <c r="C1409" s="65" t="s">
        <v>133</v>
      </c>
      <c r="D1409" s="66" t="s">
        <v>317</v>
      </c>
      <c r="E1409" s="67" t="s">
        <v>323</v>
      </c>
      <c r="F1409" s="68" t="s">
        <v>376</v>
      </c>
      <c r="G1409" s="69" t="s">
        <v>996</v>
      </c>
      <c r="H1409" s="70" t="s">
        <v>997</v>
      </c>
      <c r="I1409" s="67" t="s">
        <v>145</v>
      </c>
      <c r="J1409" s="286">
        <v>2017</v>
      </c>
      <c r="K1409" s="72" t="s">
        <v>155</v>
      </c>
      <c r="L1409" s="73">
        <v>3</v>
      </c>
      <c r="M1409" s="74" t="s">
        <v>140</v>
      </c>
      <c r="N1409" s="75"/>
      <c r="O1409" s="76"/>
      <c r="P1409" s="97" t="s">
        <v>148</v>
      </c>
      <c r="Q1409" s="78">
        <f>IF(P1409="U",R1409/1.2,R1409)</f>
        <v>65</v>
      </c>
      <c r="R1409" s="79">
        <v>65</v>
      </c>
      <c r="S1409" s="80"/>
      <c r="T1409" s="81"/>
      <c r="U1409" s="82">
        <f>T1409*Q1409</f>
        <v>0</v>
      </c>
      <c r="V1409" s="83">
        <f>T1409*R1409</f>
        <v>0</v>
      </c>
      <c r="W1409" s="58"/>
      <c r="X1409" s="84"/>
      <c r="Y1409" s="85"/>
      <c r="Z1409" s="86"/>
      <c r="AA1409" s="87"/>
    </row>
    <row r="1410" spans="1:27" ht="15.75" customHeight="1">
      <c r="A1410" s="63" t="s">
        <v>131</v>
      </c>
      <c r="B1410" s="64" t="s">
        <v>132</v>
      </c>
      <c r="C1410" s="65" t="s">
        <v>133</v>
      </c>
      <c r="D1410" s="66" t="s">
        <v>317</v>
      </c>
      <c r="E1410" s="67" t="s">
        <v>323</v>
      </c>
      <c r="F1410" s="68" t="s">
        <v>376</v>
      </c>
      <c r="G1410" s="69" t="s">
        <v>996</v>
      </c>
      <c r="H1410" s="70" t="s">
        <v>997</v>
      </c>
      <c r="I1410" s="67" t="s">
        <v>145</v>
      </c>
      <c r="J1410" s="286">
        <v>2022</v>
      </c>
      <c r="K1410" s="72" t="s">
        <v>155</v>
      </c>
      <c r="L1410" s="73">
        <v>2</v>
      </c>
      <c r="M1410" s="74" t="s">
        <v>140</v>
      </c>
      <c r="N1410" s="75"/>
      <c r="O1410" s="76"/>
      <c r="P1410" s="77" t="s">
        <v>148</v>
      </c>
      <c r="Q1410" s="78">
        <f>IF(P1410="U",R1410/1.2,R1410)</f>
        <v>60</v>
      </c>
      <c r="R1410" s="79">
        <v>60</v>
      </c>
      <c r="S1410" s="80"/>
      <c r="T1410" s="81"/>
      <c r="U1410" s="82">
        <f>T1410*Q1410</f>
        <v>0</v>
      </c>
      <c r="V1410" s="83">
        <f>T1410*R1410</f>
        <v>0</v>
      </c>
      <c r="W1410" s="58"/>
      <c r="X1410" s="84"/>
      <c r="Y1410" s="85"/>
      <c r="Z1410" s="86"/>
      <c r="AA1410" s="87"/>
    </row>
    <row r="1411" spans="1:27" ht="15.75" customHeight="1">
      <c r="A1411" s="63" t="s">
        <v>131</v>
      </c>
      <c r="B1411" s="64" t="s">
        <v>132</v>
      </c>
      <c r="C1411" s="65" t="s">
        <v>133</v>
      </c>
      <c r="D1411" s="66" t="s">
        <v>317</v>
      </c>
      <c r="E1411" s="67" t="s">
        <v>323</v>
      </c>
      <c r="F1411" s="68" t="s">
        <v>376</v>
      </c>
      <c r="G1411" s="69" t="s">
        <v>996</v>
      </c>
      <c r="H1411" s="70" t="s">
        <v>1591</v>
      </c>
      <c r="I1411" s="67" t="s">
        <v>145</v>
      </c>
      <c r="J1411" s="286">
        <v>2018</v>
      </c>
      <c r="K1411" s="72" t="s">
        <v>155</v>
      </c>
      <c r="L1411" s="73">
        <v>3</v>
      </c>
      <c r="M1411" s="74" t="s">
        <v>140</v>
      </c>
      <c r="N1411" s="75"/>
      <c r="O1411" s="76"/>
      <c r="P1411" s="77" t="s">
        <v>148</v>
      </c>
      <c r="Q1411" s="78">
        <f>IF(P1411="U",R1411/1.2,R1411)</f>
        <v>30</v>
      </c>
      <c r="R1411" s="79">
        <v>30</v>
      </c>
      <c r="S1411" s="80"/>
      <c r="T1411" s="81"/>
      <c r="U1411" s="82">
        <f>T1411*Q1411</f>
        <v>0</v>
      </c>
      <c r="V1411" s="83">
        <f>T1411*R1411</f>
        <v>0</v>
      </c>
      <c r="W1411" s="58"/>
      <c r="X1411" s="84"/>
      <c r="Y1411" s="85"/>
      <c r="Z1411" s="86"/>
      <c r="AA1411" s="87"/>
    </row>
    <row r="1412" spans="1:27" ht="15.75" customHeight="1">
      <c r="A1412" s="63" t="s">
        <v>131</v>
      </c>
      <c r="B1412" s="64" t="s">
        <v>132</v>
      </c>
      <c r="C1412" s="65" t="s">
        <v>133</v>
      </c>
      <c r="D1412" s="66" t="s">
        <v>317</v>
      </c>
      <c r="E1412" s="67" t="s">
        <v>323</v>
      </c>
      <c r="F1412" s="68" t="s">
        <v>376</v>
      </c>
      <c r="G1412" s="69" t="s">
        <v>996</v>
      </c>
      <c r="H1412" s="70" t="s">
        <v>611</v>
      </c>
      <c r="I1412" s="67" t="s">
        <v>611</v>
      </c>
      <c r="J1412" s="286">
        <v>1990</v>
      </c>
      <c r="K1412" s="72" t="s">
        <v>155</v>
      </c>
      <c r="L1412" s="73">
        <v>1</v>
      </c>
      <c r="M1412" s="74" t="s">
        <v>190</v>
      </c>
      <c r="N1412" s="75" t="s">
        <v>563</v>
      </c>
      <c r="O1412" s="76" t="s">
        <v>256</v>
      </c>
      <c r="P1412" s="77" t="s">
        <v>148</v>
      </c>
      <c r="Q1412" s="78">
        <f>IF(P1412="U",R1412/1.2,R1412)</f>
        <v>30</v>
      </c>
      <c r="R1412" s="79">
        <v>30</v>
      </c>
      <c r="S1412" s="80"/>
      <c r="T1412" s="81"/>
      <c r="U1412" s="82">
        <f>T1412*Q1412</f>
        <v>0</v>
      </c>
      <c r="V1412" s="83">
        <f>T1412*R1412</f>
        <v>0</v>
      </c>
      <c r="W1412" s="58"/>
      <c r="X1412" s="84"/>
      <c r="Y1412" s="85"/>
      <c r="Z1412" s="86"/>
      <c r="AA1412" s="87"/>
    </row>
    <row r="1413" spans="1:27" ht="15.75" customHeight="1">
      <c r="A1413" s="63" t="s">
        <v>131</v>
      </c>
      <c r="B1413" s="64" t="s">
        <v>177</v>
      </c>
      <c r="C1413" s="65" t="s">
        <v>133</v>
      </c>
      <c r="D1413" s="66" t="s">
        <v>317</v>
      </c>
      <c r="E1413" s="67" t="s">
        <v>323</v>
      </c>
      <c r="F1413" s="68" t="s">
        <v>376</v>
      </c>
      <c r="G1413" s="69" t="s">
        <v>996</v>
      </c>
      <c r="H1413" s="70" t="s">
        <v>396</v>
      </c>
      <c r="I1413" s="67" t="s">
        <v>396</v>
      </c>
      <c r="J1413" s="286">
        <v>2018</v>
      </c>
      <c r="K1413" s="72" t="s">
        <v>155</v>
      </c>
      <c r="L1413" s="73">
        <v>1</v>
      </c>
      <c r="M1413" s="74" t="s">
        <v>140</v>
      </c>
      <c r="N1413" s="75"/>
      <c r="O1413" s="76"/>
      <c r="P1413" s="77" t="s">
        <v>148</v>
      </c>
      <c r="Q1413" s="78">
        <f>IF(P1413="U",R1413/1.2,R1413)</f>
        <v>20</v>
      </c>
      <c r="R1413" s="79">
        <v>20</v>
      </c>
      <c r="S1413" s="80"/>
      <c r="T1413" s="81"/>
      <c r="U1413" s="82">
        <f>T1413*Q1413</f>
        <v>0</v>
      </c>
      <c r="V1413" s="83">
        <f>T1413*R1413</f>
        <v>0</v>
      </c>
      <c r="W1413" s="58"/>
      <c r="X1413" s="84"/>
      <c r="Y1413" s="85"/>
      <c r="Z1413" s="86"/>
      <c r="AA1413" s="87"/>
    </row>
    <row r="1414" spans="1:27" ht="15.75" customHeight="1">
      <c r="A1414" s="63" t="s">
        <v>131</v>
      </c>
      <c r="B1414" s="64" t="s">
        <v>132</v>
      </c>
      <c r="C1414" s="65" t="s">
        <v>133</v>
      </c>
      <c r="D1414" s="66" t="s">
        <v>317</v>
      </c>
      <c r="E1414" s="67" t="s">
        <v>323</v>
      </c>
      <c r="F1414" s="68" t="s">
        <v>376</v>
      </c>
      <c r="G1414" s="69" t="s">
        <v>996</v>
      </c>
      <c r="H1414" s="70" t="s">
        <v>1592</v>
      </c>
      <c r="I1414" s="67" t="s">
        <v>994</v>
      </c>
      <c r="J1414" s="286">
        <v>2022</v>
      </c>
      <c r="K1414" s="72" t="s">
        <v>155</v>
      </c>
      <c r="L1414" s="73">
        <v>3</v>
      </c>
      <c r="M1414" s="74" t="s">
        <v>140</v>
      </c>
      <c r="N1414" s="75"/>
      <c r="O1414" s="76"/>
      <c r="P1414" s="77" t="s">
        <v>148</v>
      </c>
      <c r="Q1414" s="78">
        <f>IF(P1414="U",R1414/1.2,R1414)</f>
        <v>60</v>
      </c>
      <c r="R1414" s="79">
        <v>60</v>
      </c>
      <c r="S1414" s="80"/>
      <c r="T1414" s="81"/>
      <c r="U1414" s="82">
        <f>T1414*Q1414</f>
        <v>0</v>
      </c>
      <c r="V1414" s="83">
        <f>T1414*R1414</f>
        <v>0</v>
      </c>
      <c r="W1414" s="58"/>
      <c r="X1414" s="84"/>
      <c r="Y1414" s="85"/>
      <c r="Z1414" s="86"/>
      <c r="AA1414" s="87"/>
    </row>
    <row r="1415" spans="1:27" ht="15.75" customHeight="1">
      <c r="A1415" s="63" t="s">
        <v>131</v>
      </c>
      <c r="B1415" s="64" t="s">
        <v>132</v>
      </c>
      <c r="C1415" s="65" t="s">
        <v>133</v>
      </c>
      <c r="D1415" s="66" t="s">
        <v>317</v>
      </c>
      <c r="E1415" s="67" t="s">
        <v>323</v>
      </c>
      <c r="F1415" s="68" t="s">
        <v>376</v>
      </c>
      <c r="G1415" s="69" t="s">
        <v>982</v>
      </c>
      <c r="H1415" s="70" t="s">
        <v>983</v>
      </c>
      <c r="I1415" s="67" t="s">
        <v>145</v>
      </c>
      <c r="J1415" s="286">
        <v>2018</v>
      </c>
      <c r="K1415" s="72" t="s">
        <v>155</v>
      </c>
      <c r="L1415" s="73">
        <v>1</v>
      </c>
      <c r="M1415" s="74" t="s">
        <v>140</v>
      </c>
      <c r="N1415" s="75"/>
      <c r="O1415" s="76"/>
      <c r="P1415" s="77" t="s">
        <v>148</v>
      </c>
      <c r="Q1415" s="78">
        <f>IF(P1415="U",R1415/1.2,R1415)</f>
        <v>45</v>
      </c>
      <c r="R1415" s="79">
        <v>45</v>
      </c>
      <c r="S1415" s="80"/>
      <c r="T1415" s="81"/>
      <c r="U1415" s="82">
        <f>T1415*Q1415</f>
        <v>0</v>
      </c>
      <c r="V1415" s="83">
        <f>T1415*R1415</f>
        <v>0</v>
      </c>
      <c r="W1415" s="58"/>
      <c r="X1415" s="84"/>
      <c r="Y1415" s="85"/>
      <c r="Z1415" s="86"/>
      <c r="AA1415" s="87"/>
    </row>
    <row r="1416" spans="1:27" ht="15.75" customHeight="1">
      <c r="A1416" s="63" t="s">
        <v>131</v>
      </c>
      <c r="B1416" s="64" t="s">
        <v>132</v>
      </c>
      <c r="C1416" s="65" t="s">
        <v>133</v>
      </c>
      <c r="D1416" s="66" t="s">
        <v>317</v>
      </c>
      <c r="E1416" s="67" t="s">
        <v>323</v>
      </c>
      <c r="F1416" s="68" t="s">
        <v>376</v>
      </c>
      <c r="G1416" s="69" t="s">
        <v>485</v>
      </c>
      <c r="H1416" s="70" t="s">
        <v>1095</v>
      </c>
      <c r="I1416" s="67" t="s">
        <v>355</v>
      </c>
      <c r="J1416" s="286">
        <v>2011</v>
      </c>
      <c r="K1416" s="72" t="s">
        <v>155</v>
      </c>
      <c r="L1416" s="73">
        <v>1</v>
      </c>
      <c r="M1416" s="74" t="s">
        <v>140</v>
      </c>
      <c r="N1416" s="75"/>
      <c r="O1416" s="76"/>
      <c r="P1416" s="77" t="s">
        <v>148</v>
      </c>
      <c r="Q1416" s="78">
        <f>IF(P1416="U",R1416/1.2,R1416)</f>
        <v>55</v>
      </c>
      <c r="R1416" s="79">
        <v>55</v>
      </c>
      <c r="S1416" s="80"/>
      <c r="T1416" s="81"/>
      <c r="U1416" s="82">
        <f>T1416*Q1416</f>
        <v>0</v>
      </c>
      <c r="V1416" s="83">
        <f>T1416*R1416</f>
        <v>0</v>
      </c>
      <c r="W1416" s="58"/>
      <c r="X1416" s="84"/>
      <c r="Y1416" s="85"/>
      <c r="Z1416" s="86"/>
      <c r="AA1416" s="87"/>
    </row>
    <row r="1417" spans="1:27" ht="15.75" customHeight="1">
      <c r="A1417" s="63" t="s">
        <v>131</v>
      </c>
      <c r="B1417" s="64" t="s">
        <v>132</v>
      </c>
      <c r="C1417" s="65" t="s">
        <v>133</v>
      </c>
      <c r="D1417" s="66" t="s">
        <v>317</v>
      </c>
      <c r="E1417" s="67" t="s">
        <v>323</v>
      </c>
      <c r="F1417" s="68" t="s">
        <v>376</v>
      </c>
      <c r="G1417" s="69" t="s">
        <v>485</v>
      </c>
      <c r="H1417" s="70" t="s">
        <v>1095</v>
      </c>
      <c r="I1417" s="67" t="s">
        <v>355</v>
      </c>
      <c r="J1417" s="286">
        <v>2017</v>
      </c>
      <c r="K1417" s="72" t="s">
        <v>155</v>
      </c>
      <c r="L1417" s="73">
        <v>1</v>
      </c>
      <c r="M1417" s="74" t="s">
        <v>140</v>
      </c>
      <c r="N1417" s="75"/>
      <c r="O1417" s="76"/>
      <c r="P1417" s="97" t="s">
        <v>141</v>
      </c>
      <c r="Q1417" s="78">
        <f>IF(P1417="U",R1417/1.2,R1417)</f>
        <v>50</v>
      </c>
      <c r="R1417" s="79">
        <v>60</v>
      </c>
      <c r="S1417" s="80"/>
      <c r="T1417" s="81"/>
      <c r="U1417" s="82">
        <f>T1417*Q1417</f>
        <v>0</v>
      </c>
      <c r="V1417" s="83">
        <f>T1417*R1417</f>
        <v>0</v>
      </c>
      <c r="W1417" s="58"/>
      <c r="X1417" s="84"/>
      <c r="Y1417" s="85"/>
      <c r="Z1417" s="86"/>
      <c r="AA1417" s="87"/>
    </row>
    <row r="1418" spans="1:27" ht="15.75" customHeight="1">
      <c r="A1418" s="63" t="s">
        <v>131</v>
      </c>
      <c r="B1418" s="64" t="s">
        <v>132</v>
      </c>
      <c r="C1418" s="65" t="s">
        <v>133</v>
      </c>
      <c r="D1418" s="66" t="s">
        <v>317</v>
      </c>
      <c r="E1418" s="67" t="s">
        <v>323</v>
      </c>
      <c r="F1418" s="68" t="s">
        <v>376</v>
      </c>
      <c r="G1418" s="69" t="s">
        <v>485</v>
      </c>
      <c r="H1418" s="70" t="s">
        <v>1095</v>
      </c>
      <c r="I1418" s="67" t="s">
        <v>355</v>
      </c>
      <c r="J1418" s="286">
        <v>2018</v>
      </c>
      <c r="K1418" s="72" t="s">
        <v>155</v>
      </c>
      <c r="L1418" s="73">
        <v>1</v>
      </c>
      <c r="M1418" s="74" t="s">
        <v>140</v>
      </c>
      <c r="N1418" s="75"/>
      <c r="O1418" s="76"/>
      <c r="P1418" s="97" t="s">
        <v>141</v>
      </c>
      <c r="Q1418" s="78">
        <f>IF(P1418="U",R1418/1.2,R1418)</f>
        <v>50</v>
      </c>
      <c r="R1418" s="79">
        <v>60</v>
      </c>
      <c r="S1418" s="80"/>
      <c r="T1418" s="81"/>
      <c r="U1418" s="82">
        <f>T1418*Q1418</f>
        <v>0</v>
      </c>
      <c r="V1418" s="83">
        <f>T1418*R1418</f>
        <v>0</v>
      </c>
      <c r="W1418" s="58"/>
      <c r="X1418" s="84"/>
      <c r="Y1418" s="85"/>
      <c r="Z1418" s="86"/>
      <c r="AA1418" s="87"/>
    </row>
    <row r="1419" spans="1:27" ht="15.75" customHeight="1">
      <c r="A1419" s="63" t="s">
        <v>131</v>
      </c>
      <c r="B1419" s="64" t="s">
        <v>132</v>
      </c>
      <c r="C1419" s="65" t="s">
        <v>133</v>
      </c>
      <c r="D1419" s="66" t="s">
        <v>317</v>
      </c>
      <c r="E1419" s="67" t="s">
        <v>323</v>
      </c>
      <c r="F1419" s="68" t="s">
        <v>376</v>
      </c>
      <c r="G1419" s="69" t="s">
        <v>485</v>
      </c>
      <c r="H1419" s="70" t="s">
        <v>1094</v>
      </c>
      <c r="I1419" s="67" t="s">
        <v>355</v>
      </c>
      <c r="J1419" s="286">
        <v>2018</v>
      </c>
      <c r="K1419" s="72" t="s">
        <v>155</v>
      </c>
      <c r="L1419" s="73">
        <v>1</v>
      </c>
      <c r="M1419" s="74" t="s">
        <v>140</v>
      </c>
      <c r="N1419" s="75"/>
      <c r="O1419" s="76"/>
      <c r="P1419" s="97" t="s">
        <v>141</v>
      </c>
      <c r="Q1419" s="78">
        <f>IF(P1419="U",R1419/1.2,R1419)</f>
        <v>50</v>
      </c>
      <c r="R1419" s="79">
        <v>60</v>
      </c>
      <c r="S1419" s="80"/>
      <c r="T1419" s="81"/>
      <c r="U1419" s="82">
        <f>T1419*Q1419</f>
        <v>0</v>
      </c>
      <c r="V1419" s="83">
        <f>T1419*R1419</f>
        <v>0</v>
      </c>
      <c r="W1419" s="58"/>
      <c r="X1419" s="84"/>
      <c r="Y1419" s="85"/>
      <c r="Z1419" s="86"/>
      <c r="AA1419" s="87"/>
    </row>
    <row r="1420" spans="1:27" ht="15.75" customHeight="1">
      <c r="A1420" s="63" t="s">
        <v>131</v>
      </c>
      <c r="B1420" s="64" t="s">
        <v>132</v>
      </c>
      <c r="C1420" s="65" t="s">
        <v>133</v>
      </c>
      <c r="D1420" s="66" t="s">
        <v>317</v>
      </c>
      <c r="E1420" s="67" t="s">
        <v>323</v>
      </c>
      <c r="F1420" s="68" t="s">
        <v>376</v>
      </c>
      <c r="G1420" s="69" t="s">
        <v>485</v>
      </c>
      <c r="H1420" s="70" t="s">
        <v>1580</v>
      </c>
      <c r="I1420" s="67" t="s">
        <v>138</v>
      </c>
      <c r="J1420" s="286">
        <v>2012</v>
      </c>
      <c r="K1420" s="72" t="s">
        <v>155</v>
      </c>
      <c r="L1420" s="73">
        <v>1</v>
      </c>
      <c r="M1420" s="74" t="s">
        <v>140</v>
      </c>
      <c r="N1420" s="75"/>
      <c r="O1420" s="76"/>
      <c r="P1420" s="77" t="s">
        <v>148</v>
      </c>
      <c r="Q1420" s="78">
        <f>IF(P1420="U",R1420/1.2,R1420)</f>
        <v>35</v>
      </c>
      <c r="R1420" s="79">
        <v>35</v>
      </c>
      <c r="S1420" s="80"/>
      <c r="T1420" s="81"/>
      <c r="U1420" s="82">
        <f>T1420*Q1420</f>
        <v>0</v>
      </c>
      <c r="V1420" s="83">
        <f>T1420*R1420</f>
        <v>0</v>
      </c>
      <c r="W1420" s="58"/>
      <c r="X1420" s="84"/>
      <c r="Y1420" s="85"/>
      <c r="Z1420" s="86"/>
      <c r="AA1420" s="87"/>
    </row>
    <row r="1421" spans="1:27" ht="15.75" customHeight="1">
      <c r="A1421" s="63" t="s">
        <v>131</v>
      </c>
      <c r="B1421" s="64" t="s">
        <v>132</v>
      </c>
      <c r="C1421" s="65" t="s">
        <v>133</v>
      </c>
      <c r="D1421" s="66" t="s">
        <v>317</v>
      </c>
      <c r="E1421" s="67" t="s">
        <v>323</v>
      </c>
      <c r="F1421" s="68" t="s">
        <v>376</v>
      </c>
      <c r="G1421" s="69" t="s">
        <v>485</v>
      </c>
      <c r="H1421" s="70" t="s">
        <v>486</v>
      </c>
      <c r="I1421" s="67" t="s">
        <v>145</v>
      </c>
      <c r="J1421" s="286">
        <v>2003</v>
      </c>
      <c r="K1421" s="72" t="s">
        <v>155</v>
      </c>
      <c r="L1421" s="73">
        <v>1</v>
      </c>
      <c r="M1421" s="74" t="s">
        <v>140</v>
      </c>
      <c r="N1421" s="75"/>
      <c r="O1421" s="76"/>
      <c r="P1421" s="77" t="s">
        <v>141</v>
      </c>
      <c r="Q1421" s="78">
        <f>IF(P1421="U",R1421/1.2,R1421)</f>
        <v>100</v>
      </c>
      <c r="R1421" s="79">
        <v>120</v>
      </c>
      <c r="S1421" s="80"/>
      <c r="T1421" s="81"/>
      <c r="U1421" s="82">
        <f>T1421*Q1421</f>
        <v>0</v>
      </c>
      <c r="V1421" s="83">
        <f>T1421*R1421</f>
        <v>0</v>
      </c>
      <c r="W1421" s="58"/>
      <c r="X1421" s="84"/>
      <c r="Y1421" s="85"/>
      <c r="Z1421" s="86"/>
      <c r="AA1421" s="87"/>
    </row>
    <row r="1422" spans="1:27" ht="15.75" customHeight="1">
      <c r="A1422" s="63" t="s">
        <v>131</v>
      </c>
      <c r="B1422" s="64" t="s">
        <v>132</v>
      </c>
      <c r="C1422" s="65" t="s">
        <v>133</v>
      </c>
      <c r="D1422" s="66" t="s">
        <v>317</v>
      </c>
      <c r="E1422" s="67" t="s">
        <v>323</v>
      </c>
      <c r="F1422" s="68" t="s">
        <v>376</v>
      </c>
      <c r="G1422" s="69" t="s">
        <v>485</v>
      </c>
      <c r="H1422" s="70" t="s">
        <v>486</v>
      </c>
      <c r="I1422" s="67" t="s">
        <v>145</v>
      </c>
      <c r="J1422" s="286">
        <v>2013</v>
      </c>
      <c r="K1422" s="72" t="s">
        <v>139</v>
      </c>
      <c r="L1422" s="73">
        <v>1</v>
      </c>
      <c r="M1422" s="74" t="s">
        <v>140</v>
      </c>
      <c r="N1422" s="75"/>
      <c r="O1422" s="76"/>
      <c r="P1422" s="97" t="s">
        <v>148</v>
      </c>
      <c r="Q1422" s="78">
        <f>IF(P1422="U",R1422/1.2,R1422)</f>
        <v>160</v>
      </c>
      <c r="R1422" s="79">
        <v>160</v>
      </c>
      <c r="S1422" s="80"/>
      <c r="T1422" s="81"/>
      <c r="U1422" s="82">
        <f>T1422*Q1422</f>
        <v>0</v>
      </c>
      <c r="V1422" s="83">
        <f>T1422*R1422</f>
        <v>0</v>
      </c>
      <c r="W1422" s="58"/>
      <c r="X1422" s="84"/>
      <c r="Y1422" s="85"/>
      <c r="Z1422" s="86"/>
      <c r="AA1422" s="87"/>
    </row>
    <row r="1423" spans="1:27" ht="15.75" customHeight="1">
      <c r="A1423" s="63" t="s">
        <v>131</v>
      </c>
      <c r="B1423" s="64" t="s">
        <v>132</v>
      </c>
      <c r="C1423" s="65" t="s">
        <v>133</v>
      </c>
      <c r="D1423" s="66" t="s">
        <v>317</v>
      </c>
      <c r="E1423" s="67" t="s">
        <v>323</v>
      </c>
      <c r="F1423" s="68" t="s">
        <v>376</v>
      </c>
      <c r="G1423" s="69" t="s">
        <v>1201</v>
      </c>
      <c r="H1423" s="70" t="s">
        <v>1202</v>
      </c>
      <c r="I1423" s="67" t="s">
        <v>145</v>
      </c>
      <c r="J1423" s="286">
        <v>2006</v>
      </c>
      <c r="K1423" s="72" t="s">
        <v>139</v>
      </c>
      <c r="L1423" s="73">
        <v>1</v>
      </c>
      <c r="M1423" s="74" t="s">
        <v>140</v>
      </c>
      <c r="N1423" s="75"/>
      <c r="O1423" s="76"/>
      <c r="P1423" s="97" t="s">
        <v>148</v>
      </c>
      <c r="Q1423" s="78">
        <f>IF(P1423="U",R1423/1.2,R1423)</f>
        <v>80</v>
      </c>
      <c r="R1423" s="79">
        <v>80</v>
      </c>
      <c r="S1423" s="80"/>
      <c r="T1423" s="81"/>
      <c r="U1423" s="82">
        <f>T1423*Q1423</f>
        <v>0</v>
      </c>
      <c r="V1423" s="83">
        <f>T1423*R1423</f>
        <v>0</v>
      </c>
      <c r="W1423" s="58"/>
      <c r="X1423" s="84"/>
      <c r="Y1423" s="85"/>
      <c r="Z1423" s="86"/>
      <c r="AA1423" s="87"/>
    </row>
    <row r="1424" spans="1:27" ht="15.75" customHeight="1">
      <c r="A1424" s="63" t="s">
        <v>131</v>
      </c>
      <c r="B1424" s="64" t="s">
        <v>132</v>
      </c>
      <c r="C1424" s="65" t="s">
        <v>133</v>
      </c>
      <c r="D1424" s="66" t="s">
        <v>317</v>
      </c>
      <c r="E1424" s="67" t="s">
        <v>323</v>
      </c>
      <c r="F1424" s="68" t="s">
        <v>376</v>
      </c>
      <c r="G1424" s="69" t="s">
        <v>1047</v>
      </c>
      <c r="H1424" s="70" t="s">
        <v>1048</v>
      </c>
      <c r="I1424" s="67" t="s">
        <v>145</v>
      </c>
      <c r="J1424" s="286">
        <v>2000</v>
      </c>
      <c r="K1424" s="72" t="s">
        <v>155</v>
      </c>
      <c r="L1424" s="73">
        <v>4</v>
      </c>
      <c r="M1424" s="74" t="s">
        <v>147</v>
      </c>
      <c r="N1424" s="75"/>
      <c r="O1424" s="76"/>
      <c r="P1424" s="97" t="s">
        <v>148</v>
      </c>
      <c r="Q1424" s="78">
        <f>IF(P1424="U",R1424/1.2,R1424)</f>
        <v>45</v>
      </c>
      <c r="R1424" s="79">
        <v>45</v>
      </c>
      <c r="S1424" s="80"/>
      <c r="T1424" s="81"/>
      <c r="U1424" s="82">
        <f>T1424*Q1424</f>
        <v>0</v>
      </c>
      <c r="V1424" s="83">
        <f>T1424*R1424</f>
        <v>0</v>
      </c>
      <c r="W1424" s="58"/>
      <c r="X1424" s="84"/>
      <c r="Y1424" s="85"/>
      <c r="Z1424" s="86"/>
      <c r="AA1424" s="87"/>
    </row>
    <row r="1425" spans="1:27" ht="15.75" customHeight="1">
      <c r="A1425" s="63" t="s">
        <v>131</v>
      </c>
      <c r="B1425" s="64" t="s">
        <v>132</v>
      </c>
      <c r="C1425" s="65" t="s">
        <v>133</v>
      </c>
      <c r="D1425" s="66" t="s">
        <v>317</v>
      </c>
      <c r="E1425" s="67" t="s">
        <v>323</v>
      </c>
      <c r="F1425" s="68" t="s">
        <v>376</v>
      </c>
      <c r="G1425" s="69" t="s">
        <v>1047</v>
      </c>
      <c r="H1425" s="70" t="s">
        <v>1048</v>
      </c>
      <c r="I1425" s="67" t="s">
        <v>145</v>
      </c>
      <c r="J1425" s="286">
        <v>2001</v>
      </c>
      <c r="K1425" s="72" t="s">
        <v>155</v>
      </c>
      <c r="L1425" s="73">
        <v>1</v>
      </c>
      <c r="M1425" s="74" t="s">
        <v>140</v>
      </c>
      <c r="N1425" s="75"/>
      <c r="O1425" s="76"/>
      <c r="P1425" s="77" t="s">
        <v>148</v>
      </c>
      <c r="Q1425" s="78">
        <f>IF(P1425="U",R1425/1.2,R1425)</f>
        <v>45</v>
      </c>
      <c r="R1425" s="79">
        <v>45</v>
      </c>
      <c r="S1425" s="80"/>
      <c r="T1425" s="81"/>
      <c r="U1425" s="82">
        <f>T1425*Q1425</f>
        <v>0</v>
      </c>
      <c r="V1425" s="83">
        <f>T1425*R1425</f>
        <v>0</v>
      </c>
      <c r="W1425" s="58"/>
      <c r="X1425" s="84"/>
      <c r="Y1425" s="85"/>
      <c r="Z1425" s="86"/>
      <c r="AA1425" s="87"/>
    </row>
    <row r="1426" spans="1:27" ht="15.75" customHeight="1">
      <c r="A1426" s="63" t="s">
        <v>131</v>
      </c>
      <c r="B1426" s="64" t="s">
        <v>132</v>
      </c>
      <c r="C1426" s="65" t="s">
        <v>133</v>
      </c>
      <c r="D1426" s="66" t="s">
        <v>317</v>
      </c>
      <c r="E1426" s="67" t="s">
        <v>323</v>
      </c>
      <c r="F1426" s="68" t="s">
        <v>376</v>
      </c>
      <c r="G1426" s="69" t="s">
        <v>1047</v>
      </c>
      <c r="H1426" s="70" t="s">
        <v>1048</v>
      </c>
      <c r="I1426" s="67" t="s">
        <v>145</v>
      </c>
      <c r="J1426" s="286">
        <v>2002</v>
      </c>
      <c r="K1426" s="72" t="s">
        <v>155</v>
      </c>
      <c r="L1426" s="73">
        <v>1</v>
      </c>
      <c r="M1426" s="74" t="s">
        <v>140</v>
      </c>
      <c r="N1426" s="75"/>
      <c r="O1426" s="76"/>
      <c r="P1426" s="97" t="s">
        <v>148</v>
      </c>
      <c r="Q1426" s="78">
        <f>IF(P1426="U",R1426/1.2,R1426)</f>
        <v>45</v>
      </c>
      <c r="R1426" s="79">
        <v>45</v>
      </c>
      <c r="S1426" s="80"/>
      <c r="T1426" s="81"/>
      <c r="U1426" s="82">
        <f>T1426*Q1426</f>
        <v>0</v>
      </c>
      <c r="V1426" s="83">
        <f>T1426*R1426</f>
        <v>0</v>
      </c>
      <c r="W1426" s="58"/>
      <c r="X1426" s="84"/>
      <c r="Y1426" s="85"/>
      <c r="Z1426" s="86"/>
      <c r="AA1426" s="87"/>
    </row>
    <row r="1427" spans="1:27" ht="15.75" customHeight="1">
      <c r="A1427" s="63" t="s">
        <v>131</v>
      </c>
      <c r="B1427" s="64" t="s">
        <v>132</v>
      </c>
      <c r="C1427" s="65" t="s">
        <v>133</v>
      </c>
      <c r="D1427" s="66" t="s">
        <v>317</v>
      </c>
      <c r="E1427" s="67" t="s">
        <v>323</v>
      </c>
      <c r="F1427" s="68" t="s">
        <v>376</v>
      </c>
      <c r="G1427" s="69" t="s">
        <v>1047</v>
      </c>
      <c r="H1427" s="70" t="s">
        <v>1048</v>
      </c>
      <c r="I1427" s="67" t="s">
        <v>145</v>
      </c>
      <c r="J1427" s="286">
        <v>2003</v>
      </c>
      <c r="K1427" s="72" t="s">
        <v>155</v>
      </c>
      <c r="L1427" s="73">
        <v>6</v>
      </c>
      <c r="M1427" s="74" t="s">
        <v>140</v>
      </c>
      <c r="N1427" s="75"/>
      <c r="O1427" s="76"/>
      <c r="P1427" s="97" t="s">
        <v>148</v>
      </c>
      <c r="Q1427" s="78">
        <f>IF(P1427="U",R1427/1.2,R1427)</f>
        <v>45</v>
      </c>
      <c r="R1427" s="79">
        <v>45</v>
      </c>
      <c r="S1427" s="80"/>
      <c r="T1427" s="81"/>
      <c r="U1427" s="82">
        <f>T1427*Q1427</f>
        <v>0</v>
      </c>
      <c r="V1427" s="83">
        <f>T1427*R1427</f>
        <v>0</v>
      </c>
      <c r="W1427" s="58"/>
      <c r="X1427" s="84"/>
      <c r="Y1427" s="85"/>
      <c r="Z1427" s="86"/>
      <c r="AA1427" s="87"/>
    </row>
    <row r="1428" spans="1:27" ht="15.75" customHeight="1">
      <c r="A1428" s="63" t="s">
        <v>131</v>
      </c>
      <c r="B1428" s="64" t="s">
        <v>132</v>
      </c>
      <c r="C1428" s="65" t="s">
        <v>133</v>
      </c>
      <c r="D1428" s="66" t="s">
        <v>317</v>
      </c>
      <c r="E1428" s="67" t="s">
        <v>323</v>
      </c>
      <c r="F1428" s="68" t="s">
        <v>376</v>
      </c>
      <c r="G1428" s="69" t="s">
        <v>1047</v>
      </c>
      <c r="H1428" s="70" t="s">
        <v>138</v>
      </c>
      <c r="I1428" s="67" t="s">
        <v>138</v>
      </c>
      <c r="J1428" s="286">
        <v>2000</v>
      </c>
      <c r="K1428" s="72" t="s">
        <v>155</v>
      </c>
      <c r="L1428" s="73">
        <v>1</v>
      </c>
      <c r="M1428" s="74" t="s">
        <v>140</v>
      </c>
      <c r="N1428" s="75"/>
      <c r="O1428" s="76"/>
      <c r="P1428" s="77" t="s">
        <v>148</v>
      </c>
      <c r="Q1428" s="78">
        <f>IF(P1428="U",R1428/1.2,R1428)</f>
        <v>35</v>
      </c>
      <c r="R1428" s="79">
        <v>35</v>
      </c>
      <c r="S1428" s="80"/>
      <c r="T1428" s="81"/>
      <c r="U1428" s="82">
        <f>T1428*Q1428</f>
        <v>0</v>
      </c>
      <c r="V1428" s="83">
        <f>T1428*R1428</f>
        <v>0</v>
      </c>
      <c r="W1428" s="58"/>
      <c r="X1428" s="84"/>
      <c r="Y1428" s="85"/>
      <c r="Z1428" s="86"/>
      <c r="AA1428" s="87"/>
    </row>
    <row r="1429" spans="1:27" ht="15.75" customHeight="1">
      <c r="A1429" s="63" t="s">
        <v>131</v>
      </c>
      <c r="B1429" s="64" t="s">
        <v>132</v>
      </c>
      <c r="C1429" s="65" t="s">
        <v>133</v>
      </c>
      <c r="D1429" s="66" t="s">
        <v>317</v>
      </c>
      <c r="E1429" s="67" t="s">
        <v>323</v>
      </c>
      <c r="F1429" s="68" t="s">
        <v>376</v>
      </c>
      <c r="G1429" s="69" t="s">
        <v>1047</v>
      </c>
      <c r="H1429" s="70" t="s">
        <v>138</v>
      </c>
      <c r="I1429" s="67" t="s">
        <v>138</v>
      </c>
      <c r="J1429" s="286">
        <v>2001</v>
      </c>
      <c r="K1429" s="72" t="s">
        <v>155</v>
      </c>
      <c r="L1429" s="73">
        <v>4</v>
      </c>
      <c r="M1429" s="74" t="s">
        <v>140</v>
      </c>
      <c r="N1429" s="75"/>
      <c r="O1429" s="76"/>
      <c r="P1429" s="97" t="s">
        <v>148</v>
      </c>
      <c r="Q1429" s="78">
        <f>IF(P1429="U",R1429/1.2,R1429)</f>
        <v>35</v>
      </c>
      <c r="R1429" s="79">
        <v>35</v>
      </c>
      <c r="S1429" s="80"/>
      <c r="T1429" s="81"/>
      <c r="U1429" s="82">
        <f>T1429*Q1429</f>
        <v>0</v>
      </c>
      <c r="V1429" s="83">
        <f>T1429*R1429</f>
        <v>0</v>
      </c>
      <c r="W1429" s="58"/>
      <c r="X1429" s="84"/>
      <c r="Y1429" s="85"/>
      <c r="Z1429" s="86"/>
      <c r="AA1429" s="87"/>
    </row>
    <row r="1430" spans="1:27" ht="15.75" customHeight="1">
      <c r="A1430" s="63" t="s">
        <v>131</v>
      </c>
      <c r="B1430" s="64" t="s">
        <v>177</v>
      </c>
      <c r="C1430" s="65" t="s">
        <v>178</v>
      </c>
      <c r="D1430" s="66" t="s">
        <v>317</v>
      </c>
      <c r="E1430" s="67" t="s">
        <v>323</v>
      </c>
      <c r="F1430" s="68" t="s">
        <v>376</v>
      </c>
      <c r="G1430" s="69" t="s">
        <v>1239</v>
      </c>
      <c r="H1430" s="70" t="s">
        <v>1657</v>
      </c>
      <c r="I1430" s="67" t="s">
        <v>263</v>
      </c>
      <c r="J1430" s="286">
        <v>2006</v>
      </c>
      <c r="K1430" s="72" t="s">
        <v>182</v>
      </c>
      <c r="L1430" s="73">
        <v>1</v>
      </c>
      <c r="M1430" s="74" t="s">
        <v>140</v>
      </c>
      <c r="N1430" s="75"/>
      <c r="O1430" s="76"/>
      <c r="P1430" s="77" t="s">
        <v>141</v>
      </c>
      <c r="Q1430" s="78">
        <f>IF(P1430="U",R1430/1.2,R1430)</f>
        <v>45.833333333333336</v>
      </c>
      <c r="R1430" s="79">
        <v>55</v>
      </c>
      <c r="S1430" s="80"/>
      <c r="T1430" s="81"/>
      <c r="U1430" s="82">
        <f>T1430*Q1430</f>
        <v>0</v>
      </c>
      <c r="V1430" s="83">
        <f>T1430*R1430</f>
        <v>0</v>
      </c>
      <c r="W1430" s="58"/>
      <c r="X1430" s="84"/>
      <c r="Y1430" s="85"/>
      <c r="Z1430" s="86"/>
      <c r="AA1430" s="87"/>
    </row>
    <row r="1431" spans="1:27" ht="15.75" customHeight="1">
      <c r="A1431" s="63" t="s">
        <v>131</v>
      </c>
      <c r="B1431" s="64" t="s">
        <v>177</v>
      </c>
      <c r="C1431" s="65" t="s">
        <v>178</v>
      </c>
      <c r="D1431" s="66" t="s">
        <v>317</v>
      </c>
      <c r="E1431" s="67" t="s">
        <v>323</v>
      </c>
      <c r="F1431" s="68" t="s">
        <v>376</v>
      </c>
      <c r="G1431" s="69" t="s">
        <v>1239</v>
      </c>
      <c r="H1431" s="70" t="s">
        <v>1656</v>
      </c>
      <c r="I1431" s="67" t="s">
        <v>263</v>
      </c>
      <c r="J1431" s="286">
        <v>2009</v>
      </c>
      <c r="K1431" s="72" t="s">
        <v>182</v>
      </c>
      <c r="L1431" s="73">
        <v>2</v>
      </c>
      <c r="M1431" s="74" t="s">
        <v>140</v>
      </c>
      <c r="N1431" s="75"/>
      <c r="O1431" s="76"/>
      <c r="P1431" s="77" t="s">
        <v>141</v>
      </c>
      <c r="Q1431" s="78">
        <f>IF(P1431="U",R1431/1.2,R1431)</f>
        <v>45.833333333333336</v>
      </c>
      <c r="R1431" s="79">
        <v>55</v>
      </c>
      <c r="S1431" s="80"/>
      <c r="T1431" s="81"/>
      <c r="U1431" s="82">
        <f>T1431*Q1431</f>
        <v>0</v>
      </c>
      <c r="V1431" s="83">
        <f>T1431*R1431</f>
        <v>0</v>
      </c>
      <c r="W1431" s="58"/>
      <c r="X1431" s="84"/>
      <c r="Y1431" s="85"/>
      <c r="Z1431" s="86"/>
      <c r="AA1431" s="87"/>
    </row>
    <row r="1432" spans="1:27" ht="15.75" customHeight="1">
      <c r="A1432" s="63" t="s">
        <v>131</v>
      </c>
      <c r="B1432" s="64" t="s">
        <v>177</v>
      </c>
      <c r="C1432" s="65" t="s">
        <v>178</v>
      </c>
      <c r="D1432" s="66" t="s">
        <v>317</v>
      </c>
      <c r="E1432" s="67" t="s">
        <v>323</v>
      </c>
      <c r="F1432" s="68" t="s">
        <v>376</v>
      </c>
      <c r="G1432" s="69" t="s">
        <v>1239</v>
      </c>
      <c r="H1432" s="70" t="s">
        <v>1531</v>
      </c>
      <c r="I1432" s="67" t="s">
        <v>483</v>
      </c>
      <c r="J1432" s="286">
        <v>2016</v>
      </c>
      <c r="K1432" s="72" t="s">
        <v>182</v>
      </c>
      <c r="L1432" s="73">
        <v>1</v>
      </c>
      <c r="M1432" s="74" t="s">
        <v>140</v>
      </c>
      <c r="N1432" s="75"/>
      <c r="O1432" s="76"/>
      <c r="P1432" s="77" t="s">
        <v>148</v>
      </c>
      <c r="Q1432" s="78">
        <f>IF(P1432="U",R1432/1.2,R1432)</f>
        <v>220</v>
      </c>
      <c r="R1432" s="79">
        <v>220</v>
      </c>
      <c r="S1432" s="80"/>
      <c r="T1432" s="81"/>
      <c r="U1432" s="82">
        <f>T1432*Q1432</f>
        <v>0</v>
      </c>
      <c r="V1432" s="83">
        <f>T1432*R1432</f>
        <v>0</v>
      </c>
      <c r="W1432" s="58"/>
      <c r="X1432" s="84"/>
      <c r="Y1432" s="85"/>
      <c r="Z1432" s="86"/>
      <c r="AA1432" s="87"/>
    </row>
    <row r="1433" spans="1:27" ht="15.75" customHeight="1">
      <c r="A1433" s="63" t="s">
        <v>131</v>
      </c>
      <c r="B1433" s="64" t="s">
        <v>177</v>
      </c>
      <c r="C1433" s="65" t="s">
        <v>178</v>
      </c>
      <c r="D1433" s="66" t="s">
        <v>317</v>
      </c>
      <c r="E1433" s="67" t="s">
        <v>323</v>
      </c>
      <c r="F1433" s="68" t="s">
        <v>376</v>
      </c>
      <c r="G1433" s="69" t="s">
        <v>1239</v>
      </c>
      <c r="H1433" s="70" t="s">
        <v>1532</v>
      </c>
      <c r="I1433" s="67" t="s">
        <v>483</v>
      </c>
      <c r="J1433" s="286">
        <v>2000</v>
      </c>
      <c r="K1433" s="72" t="s">
        <v>182</v>
      </c>
      <c r="L1433" s="73">
        <v>1</v>
      </c>
      <c r="M1433" s="74" t="s">
        <v>140</v>
      </c>
      <c r="N1433" s="75"/>
      <c r="O1433" s="76"/>
      <c r="P1433" s="77" t="s">
        <v>148</v>
      </c>
      <c r="Q1433" s="78">
        <f>IF(P1433="U",R1433/1.2,R1433)</f>
        <v>620</v>
      </c>
      <c r="R1433" s="79">
        <v>620</v>
      </c>
      <c r="S1433" s="80"/>
      <c r="T1433" s="81"/>
      <c r="U1433" s="82">
        <f>T1433*Q1433</f>
        <v>0</v>
      </c>
      <c r="V1433" s="83">
        <f>T1433*R1433</f>
        <v>0</v>
      </c>
      <c r="W1433" s="58"/>
      <c r="X1433" s="84"/>
      <c r="Y1433" s="85"/>
      <c r="Z1433" s="86"/>
      <c r="AA1433" s="87"/>
    </row>
    <row r="1434" spans="1:27" ht="15.75" customHeight="1">
      <c r="A1434" s="63" t="s">
        <v>131</v>
      </c>
      <c r="B1434" s="64" t="s">
        <v>177</v>
      </c>
      <c r="C1434" s="65" t="s">
        <v>178</v>
      </c>
      <c r="D1434" s="66" t="s">
        <v>317</v>
      </c>
      <c r="E1434" s="67" t="s">
        <v>323</v>
      </c>
      <c r="F1434" s="68" t="s">
        <v>376</v>
      </c>
      <c r="G1434" s="69" t="s">
        <v>1239</v>
      </c>
      <c r="H1434" s="70" t="s">
        <v>1532</v>
      </c>
      <c r="I1434" s="67" t="s">
        <v>483</v>
      </c>
      <c r="J1434" s="286">
        <v>2005</v>
      </c>
      <c r="K1434" s="72" t="s">
        <v>182</v>
      </c>
      <c r="L1434" s="73">
        <v>1</v>
      </c>
      <c r="M1434" s="74" t="s">
        <v>140</v>
      </c>
      <c r="N1434" s="75"/>
      <c r="O1434" s="76"/>
      <c r="P1434" s="77" t="s">
        <v>148</v>
      </c>
      <c r="Q1434" s="78">
        <f>IF(P1434="U",R1434/1.2,R1434)</f>
        <v>600</v>
      </c>
      <c r="R1434" s="79">
        <v>600</v>
      </c>
      <c r="S1434" s="80"/>
      <c r="T1434" s="81"/>
      <c r="U1434" s="82">
        <f>T1434*Q1434</f>
        <v>0</v>
      </c>
      <c r="V1434" s="83">
        <f>T1434*R1434</f>
        <v>0</v>
      </c>
      <c r="W1434" s="58"/>
      <c r="X1434" s="84"/>
      <c r="Y1434" s="85"/>
      <c r="Z1434" s="86"/>
      <c r="AA1434" s="87"/>
    </row>
    <row r="1435" spans="1:27" ht="15.75" customHeight="1">
      <c r="A1435" s="63" t="s">
        <v>131</v>
      </c>
      <c r="B1435" s="64" t="s">
        <v>177</v>
      </c>
      <c r="C1435" s="65" t="s">
        <v>178</v>
      </c>
      <c r="D1435" s="66" t="s">
        <v>317</v>
      </c>
      <c r="E1435" s="67" t="s">
        <v>323</v>
      </c>
      <c r="F1435" s="68" t="s">
        <v>376</v>
      </c>
      <c r="G1435" s="69" t="s">
        <v>1239</v>
      </c>
      <c r="H1435" s="70" t="s">
        <v>1532</v>
      </c>
      <c r="I1435" s="67" t="s">
        <v>483</v>
      </c>
      <c r="J1435" s="286">
        <v>2012</v>
      </c>
      <c r="K1435" s="72" t="s">
        <v>182</v>
      </c>
      <c r="L1435" s="73">
        <v>1</v>
      </c>
      <c r="M1435" s="74" t="s">
        <v>140</v>
      </c>
      <c r="N1435" s="75"/>
      <c r="O1435" s="76"/>
      <c r="P1435" s="77" t="s">
        <v>148</v>
      </c>
      <c r="Q1435" s="78">
        <f>IF(P1435="U",R1435/1.2,R1435)</f>
        <v>550</v>
      </c>
      <c r="R1435" s="79">
        <v>550</v>
      </c>
      <c r="S1435" s="80"/>
      <c r="T1435" s="81"/>
      <c r="U1435" s="82">
        <f>T1435*Q1435</f>
        <v>0</v>
      </c>
      <c r="V1435" s="83">
        <f>T1435*R1435</f>
        <v>0</v>
      </c>
      <c r="W1435" s="58"/>
      <c r="X1435" s="84"/>
      <c r="Y1435" s="85"/>
      <c r="Z1435" s="86"/>
      <c r="AA1435" s="87"/>
    </row>
    <row r="1436" spans="1:27" ht="15.75" customHeight="1">
      <c r="A1436" s="63" t="s">
        <v>131</v>
      </c>
      <c r="B1436" s="64" t="s">
        <v>177</v>
      </c>
      <c r="C1436" s="65" t="s">
        <v>178</v>
      </c>
      <c r="D1436" s="66" t="s">
        <v>317</v>
      </c>
      <c r="E1436" s="67" t="s">
        <v>323</v>
      </c>
      <c r="F1436" s="68" t="s">
        <v>376</v>
      </c>
      <c r="G1436" s="69" t="s">
        <v>1239</v>
      </c>
      <c r="H1436" s="70" t="s">
        <v>1241</v>
      </c>
      <c r="I1436" s="67" t="s">
        <v>783</v>
      </c>
      <c r="J1436" s="286">
        <v>2009</v>
      </c>
      <c r="K1436" s="72" t="s">
        <v>182</v>
      </c>
      <c r="L1436" s="73">
        <v>1</v>
      </c>
      <c r="M1436" s="74" t="s">
        <v>140</v>
      </c>
      <c r="N1436" s="75"/>
      <c r="O1436" s="76"/>
      <c r="P1436" s="97" t="s">
        <v>141</v>
      </c>
      <c r="Q1436" s="78">
        <f>IF(P1436="U",R1436/1.2,R1436)</f>
        <v>45.833333333333336</v>
      </c>
      <c r="R1436" s="79">
        <v>55</v>
      </c>
      <c r="S1436" s="80"/>
      <c r="T1436" s="81"/>
      <c r="U1436" s="82">
        <f>T1436*Q1436</f>
        <v>0</v>
      </c>
      <c r="V1436" s="83">
        <f>T1436*R1436</f>
        <v>0</v>
      </c>
      <c r="W1436" s="58"/>
      <c r="X1436" s="84"/>
      <c r="Y1436" s="85"/>
      <c r="Z1436" s="86"/>
      <c r="AA1436" s="87"/>
    </row>
    <row r="1437" spans="1:27" ht="15.75" customHeight="1">
      <c r="A1437" s="63" t="s">
        <v>131</v>
      </c>
      <c r="B1437" s="64" t="s">
        <v>177</v>
      </c>
      <c r="C1437" s="65" t="s">
        <v>178</v>
      </c>
      <c r="D1437" s="66" t="s">
        <v>317</v>
      </c>
      <c r="E1437" s="67" t="s">
        <v>323</v>
      </c>
      <c r="F1437" s="68" t="s">
        <v>376</v>
      </c>
      <c r="G1437" s="69" t="s">
        <v>1239</v>
      </c>
      <c r="H1437" s="70" t="s">
        <v>1240</v>
      </c>
      <c r="I1437" s="67" t="s">
        <v>783</v>
      </c>
      <c r="J1437" s="286">
        <v>2006</v>
      </c>
      <c r="K1437" s="72" t="s">
        <v>182</v>
      </c>
      <c r="L1437" s="73">
        <v>2</v>
      </c>
      <c r="M1437" s="74" t="s">
        <v>140</v>
      </c>
      <c r="N1437" s="75"/>
      <c r="O1437" s="76"/>
      <c r="P1437" s="97" t="s">
        <v>141</v>
      </c>
      <c r="Q1437" s="78">
        <f>IF(P1437="U",R1437/1.2,R1437)</f>
        <v>45.833333333333336</v>
      </c>
      <c r="R1437" s="79">
        <v>55</v>
      </c>
      <c r="S1437" s="80"/>
      <c r="T1437" s="81"/>
      <c r="U1437" s="82">
        <f>T1437*Q1437</f>
        <v>0</v>
      </c>
      <c r="V1437" s="83">
        <f>T1437*R1437</f>
        <v>0</v>
      </c>
      <c r="W1437" s="58"/>
      <c r="X1437" s="84"/>
      <c r="Y1437" s="85"/>
      <c r="Z1437" s="86"/>
      <c r="AA1437" s="87"/>
    </row>
    <row r="1438" spans="1:27" ht="15.75" customHeight="1">
      <c r="A1438" s="63" t="s">
        <v>131</v>
      </c>
      <c r="B1438" s="64" t="s">
        <v>132</v>
      </c>
      <c r="C1438" s="65" t="s">
        <v>133</v>
      </c>
      <c r="D1438" s="66" t="s">
        <v>317</v>
      </c>
      <c r="E1438" s="67" t="s">
        <v>323</v>
      </c>
      <c r="F1438" s="68" t="s">
        <v>376</v>
      </c>
      <c r="G1438" s="69" t="s">
        <v>1045</v>
      </c>
      <c r="H1438" s="70" t="s">
        <v>1046</v>
      </c>
      <c r="I1438" s="67" t="s">
        <v>355</v>
      </c>
      <c r="J1438" s="286">
        <v>2007</v>
      </c>
      <c r="K1438" s="72" t="s">
        <v>155</v>
      </c>
      <c r="L1438" s="73">
        <v>2</v>
      </c>
      <c r="M1438" s="74" t="s">
        <v>140</v>
      </c>
      <c r="N1438" s="75"/>
      <c r="O1438" s="76"/>
      <c r="P1438" s="77" t="s">
        <v>148</v>
      </c>
      <c r="Q1438" s="78">
        <f>IF(P1438="U",R1438/1.2,R1438)</f>
        <v>55</v>
      </c>
      <c r="R1438" s="79">
        <v>55</v>
      </c>
      <c r="S1438" s="80"/>
      <c r="T1438" s="81"/>
      <c r="U1438" s="82">
        <f>T1438*Q1438</f>
        <v>0</v>
      </c>
      <c r="V1438" s="83">
        <f>T1438*R1438</f>
        <v>0</v>
      </c>
      <c r="W1438" s="58"/>
      <c r="X1438" s="84"/>
      <c r="Y1438" s="85"/>
      <c r="Z1438" s="86"/>
      <c r="AA1438" s="87"/>
    </row>
    <row r="1439" spans="1:27" ht="15.75" customHeight="1">
      <c r="A1439" s="63" t="s">
        <v>131</v>
      </c>
      <c r="B1439" s="64" t="s">
        <v>132</v>
      </c>
      <c r="C1439" s="65" t="s">
        <v>133</v>
      </c>
      <c r="D1439" s="66" t="s">
        <v>317</v>
      </c>
      <c r="E1439" s="67" t="s">
        <v>323</v>
      </c>
      <c r="F1439" s="68" t="s">
        <v>376</v>
      </c>
      <c r="G1439" s="69" t="s">
        <v>1045</v>
      </c>
      <c r="H1439" s="70" t="s">
        <v>1507</v>
      </c>
      <c r="I1439" s="67" t="s">
        <v>355</v>
      </c>
      <c r="J1439" s="286">
        <v>2017</v>
      </c>
      <c r="K1439" s="72" t="s">
        <v>139</v>
      </c>
      <c r="L1439" s="73">
        <v>1</v>
      </c>
      <c r="M1439" s="74" t="s">
        <v>140</v>
      </c>
      <c r="N1439" s="75"/>
      <c r="O1439" s="76"/>
      <c r="P1439" s="77" t="s">
        <v>148</v>
      </c>
      <c r="Q1439" s="78">
        <f>IF(P1439="U",R1439/1.2,R1439)</f>
        <v>90</v>
      </c>
      <c r="R1439" s="79">
        <v>90</v>
      </c>
      <c r="S1439" s="80"/>
      <c r="T1439" s="81"/>
      <c r="U1439" s="82">
        <f>T1439*Q1439</f>
        <v>0</v>
      </c>
      <c r="V1439" s="83">
        <f>T1439*R1439</f>
        <v>0</v>
      </c>
      <c r="W1439" s="58"/>
      <c r="X1439" s="84"/>
      <c r="Y1439" s="85"/>
      <c r="Z1439" s="86"/>
      <c r="AA1439" s="87"/>
    </row>
    <row r="1440" spans="1:27" ht="15.75" customHeight="1">
      <c r="A1440" s="63" t="s">
        <v>131</v>
      </c>
      <c r="B1440" s="64" t="s">
        <v>132</v>
      </c>
      <c r="C1440" s="65" t="s">
        <v>133</v>
      </c>
      <c r="D1440" s="66" t="s">
        <v>317</v>
      </c>
      <c r="E1440" s="67" t="s">
        <v>323</v>
      </c>
      <c r="F1440" s="68" t="s">
        <v>376</v>
      </c>
      <c r="G1440" s="69" t="s">
        <v>1045</v>
      </c>
      <c r="H1440" s="70" t="s">
        <v>1507</v>
      </c>
      <c r="I1440" s="67" t="s">
        <v>355</v>
      </c>
      <c r="J1440" s="286">
        <v>2019</v>
      </c>
      <c r="K1440" s="72" t="s">
        <v>139</v>
      </c>
      <c r="L1440" s="73">
        <v>1</v>
      </c>
      <c r="M1440" s="74" t="s">
        <v>140</v>
      </c>
      <c r="N1440" s="75"/>
      <c r="O1440" s="76"/>
      <c r="P1440" s="77" t="s">
        <v>148</v>
      </c>
      <c r="Q1440" s="78">
        <f>IF(P1440="U",R1440/1.2,R1440)</f>
        <v>80</v>
      </c>
      <c r="R1440" s="79">
        <v>80</v>
      </c>
      <c r="S1440" s="80"/>
      <c r="T1440" s="81"/>
      <c r="U1440" s="82">
        <f>T1440*Q1440</f>
        <v>0</v>
      </c>
      <c r="V1440" s="83">
        <f>T1440*R1440</f>
        <v>0</v>
      </c>
      <c r="W1440" s="58"/>
      <c r="X1440" s="84"/>
      <c r="Y1440" s="85"/>
      <c r="Z1440" s="86"/>
      <c r="AA1440" s="87"/>
    </row>
    <row r="1441" spans="1:27" ht="15.75" customHeight="1">
      <c r="A1441" s="63" t="s">
        <v>131</v>
      </c>
      <c r="B1441" s="64" t="s">
        <v>177</v>
      </c>
      <c r="C1441" s="65" t="s">
        <v>133</v>
      </c>
      <c r="D1441" s="66" t="s">
        <v>317</v>
      </c>
      <c r="E1441" s="67" t="s">
        <v>323</v>
      </c>
      <c r="F1441" s="68" t="s">
        <v>376</v>
      </c>
      <c r="G1441" s="69" t="s">
        <v>1045</v>
      </c>
      <c r="H1441" s="70" t="s">
        <v>396</v>
      </c>
      <c r="I1441" s="67" t="s">
        <v>396</v>
      </c>
      <c r="J1441" s="286">
        <v>2003</v>
      </c>
      <c r="K1441" s="72" t="s">
        <v>155</v>
      </c>
      <c r="L1441" s="73">
        <v>3</v>
      </c>
      <c r="M1441" s="74" t="s">
        <v>497</v>
      </c>
      <c r="N1441" s="75"/>
      <c r="O1441" s="76"/>
      <c r="P1441" s="77" t="s">
        <v>148</v>
      </c>
      <c r="Q1441" s="78">
        <f>IF(P1441="U",R1441/1.2,R1441)</f>
        <v>15</v>
      </c>
      <c r="R1441" s="79">
        <v>15</v>
      </c>
      <c r="S1441" s="80"/>
      <c r="T1441" s="81"/>
      <c r="U1441" s="82">
        <f>T1441*Q1441</f>
        <v>0</v>
      </c>
      <c r="V1441" s="83">
        <f>T1441*R1441</f>
        <v>0</v>
      </c>
      <c r="W1441" s="58"/>
      <c r="X1441" s="84"/>
      <c r="Y1441" s="85"/>
      <c r="Z1441" s="86"/>
      <c r="AA1441" s="87"/>
    </row>
    <row r="1442" spans="1:27" ht="15.75" customHeight="1">
      <c r="A1442" s="63" t="s">
        <v>131</v>
      </c>
      <c r="B1442" s="64" t="s">
        <v>177</v>
      </c>
      <c r="C1442" s="65" t="s">
        <v>133</v>
      </c>
      <c r="D1442" s="66" t="s">
        <v>317</v>
      </c>
      <c r="E1442" s="67" t="s">
        <v>323</v>
      </c>
      <c r="F1442" s="68" t="s">
        <v>376</v>
      </c>
      <c r="G1442" s="69" t="s">
        <v>1045</v>
      </c>
      <c r="H1442" s="70" t="s">
        <v>396</v>
      </c>
      <c r="I1442" s="67" t="s">
        <v>396</v>
      </c>
      <c r="J1442" s="286">
        <v>2004</v>
      </c>
      <c r="K1442" s="72" t="s">
        <v>155</v>
      </c>
      <c r="L1442" s="73">
        <v>3</v>
      </c>
      <c r="M1442" s="74" t="s">
        <v>497</v>
      </c>
      <c r="N1442" s="75"/>
      <c r="O1442" s="76"/>
      <c r="P1442" s="77" t="s">
        <v>148</v>
      </c>
      <c r="Q1442" s="78">
        <f>IF(P1442="U",R1442/1.2,R1442)</f>
        <v>15</v>
      </c>
      <c r="R1442" s="79">
        <v>15</v>
      </c>
      <c r="S1442" s="80"/>
      <c r="T1442" s="81"/>
      <c r="U1442" s="82">
        <f>T1442*Q1442</f>
        <v>0</v>
      </c>
      <c r="V1442" s="83">
        <f>T1442*R1442</f>
        <v>0</v>
      </c>
      <c r="W1442" s="58"/>
      <c r="X1442" s="84"/>
      <c r="Y1442" s="85"/>
      <c r="Z1442" s="86"/>
      <c r="AA1442" s="87"/>
    </row>
    <row r="1443" spans="1:27" ht="15.75" customHeight="1">
      <c r="A1443" s="63" t="s">
        <v>131</v>
      </c>
      <c r="B1443" s="64" t="s">
        <v>132</v>
      </c>
      <c r="C1443" s="65" t="s">
        <v>133</v>
      </c>
      <c r="D1443" s="66" t="s">
        <v>317</v>
      </c>
      <c r="E1443" s="67" t="s">
        <v>323</v>
      </c>
      <c r="F1443" s="68" t="s">
        <v>376</v>
      </c>
      <c r="G1443" s="69" t="s">
        <v>756</v>
      </c>
      <c r="H1443" s="70" t="s">
        <v>757</v>
      </c>
      <c r="I1443" s="67" t="s">
        <v>355</v>
      </c>
      <c r="J1443" s="286">
        <v>2022</v>
      </c>
      <c r="K1443" s="72" t="s">
        <v>155</v>
      </c>
      <c r="L1443" s="73">
        <v>7</v>
      </c>
      <c r="M1443" s="74" t="s">
        <v>140</v>
      </c>
      <c r="N1443" s="75"/>
      <c r="O1443" s="76"/>
      <c r="P1443" s="97" t="s">
        <v>141</v>
      </c>
      <c r="Q1443" s="78">
        <f>IF(P1443="U",R1443/1.2,R1443)</f>
        <v>20.833333333333336</v>
      </c>
      <c r="R1443" s="79">
        <v>25</v>
      </c>
      <c r="S1443" s="80"/>
      <c r="T1443" s="81"/>
      <c r="U1443" s="82">
        <f>T1443*Q1443</f>
        <v>0</v>
      </c>
      <c r="V1443" s="83">
        <f>T1443*R1443</f>
        <v>0</v>
      </c>
      <c r="W1443" s="58"/>
      <c r="X1443" s="84"/>
      <c r="Y1443" s="85"/>
      <c r="Z1443" s="86"/>
      <c r="AA1443" s="87"/>
    </row>
    <row r="1444" spans="1:27" ht="15.75" customHeight="1">
      <c r="A1444" s="63" t="s">
        <v>131</v>
      </c>
      <c r="B1444" s="64" t="s">
        <v>132</v>
      </c>
      <c r="C1444" s="65" t="s">
        <v>133</v>
      </c>
      <c r="D1444" s="66" t="s">
        <v>317</v>
      </c>
      <c r="E1444" s="67" t="s">
        <v>323</v>
      </c>
      <c r="F1444" s="68" t="s">
        <v>376</v>
      </c>
      <c r="G1444" s="69" t="s">
        <v>756</v>
      </c>
      <c r="H1444" s="70" t="s">
        <v>1044</v>
      </c>
      <c r="I1444" s="67" t="s">
        <v>145</v>
      </c>
      <c r="J1444" s="286">
        <v>2001</v>
      </c>
      <c r="K1444" s="72" t="s">
        <v>155</v>
      </c>
      <c r="L1444" s="73">
        <v>7</v>
      </c>
      <c r="M1444" s="74" t="s">
        <v>140</v>
      </c>
      <c r="N1444" s="75"/>
      <c r="O1444" s="76"/>
      <c r="P1444" s="77" t="s">
        <v>148</v>
      </c>
      <c r="Q1444" s="78">
        <f>IF(P1444="U",R1444/1.2,R1444)</f>
        <v>35</v>
      </c>
      <c r="R1444" s="79">
        <v>35</v>
      </c>
      <c r="S1444" s="80"/>
      <c r="T1444" s="81"/>
      <c r="U1444" s="82">
        <f>T1444*Q1444</f>
        <v>0</v>
      </c>
      <c r="V1444" s="83">
        <f>T1444*R1444</f>
        <v>0</v>
      </c>
      <c r="W1444" s="58"/>
      <c r="X1444" s="84"/>
      <c r="Y1444" s="85"/>
      <c r="Z1444" s="86"/>
      <c r="AA1444" s="87"/>
    </row>
    <row r="1445" spans="1:27" ht="15.75" customHeight="1">
      <c r="A1445" s="63" t="s">
        <v>131</v>
      </c>
      <c r="B1445" s="64" t="s">
        <v>132</v>
      </c>
      <c r="C1445" s="65" t="s">
        <v>133</v>
      </c>
      <c r="D1445" s="66" t="s">
        <v>317</v>
      </c>
      <c r="E1445" s="67" t="s">
        <v>323</v>
      </c>
      <c r="F1445" s="68" t="s">
        <v>376</v>
      </c>
      <c r="G1445" s="69" t="s">
        <v>756</v>
      </c>
      <c r="H1445" s="70" t="s">
        <v>1044</v>
      </c>
      <c r="I1445" s="67" t="s">
        <v>145</v>
      </c>
      <c r="J1445" s="286">
        <v>2002</v>
      </c>
      <c r="K1445" s="72" t="s">
        <v>155</v>
      </c>
      <c r="L1445" s="73">
        <v>3</v>
      </c>
      <c r="M1445" s="74" t="s">
        <v>140</v>
      </c>
      <c r="N1445" s="75"/>
      <c r="O1445" s="76"/>
      <c r="P1445" s="77" t="s">
        <v>148</v>
      </c>
      <c r="Q1445" s="78">
        <f>IF(P1445="U",R1445/1.2,R1445)</f>
        <v>35</v>
      </c>
      <c r="R1445" s="79">
        <v>35</v>
      </c>
      <c r="S1445" s="80"/>
      <c r="T1445" s="81"/>
      <c r="U1445" s="82">
        <f>T1445*Q1445</f>
        <v>0</v>
      </c>
      <c r="V1445" s="83">
        <f>T1445*R1445</f>
        <v>0</v>
      </c>
      <c r="W1445" s="58"/>
      <c r="X1445" s="84"/>
      <c r="Y1445" s="85"/>
      <c r="Z1445" s="86"/>
      <c r="AA1445" s="87"/>
    </row>
    <row r="1446" spans="1:27" ht="15.75" customHeight="1">
      <c r="A1446" s="63" t="s">
        <v>131</v>
      </c>
      <c r="B1446" s="64" t="s">
        <v>132</v>
      </c>
      <c r="C1446" s="65" t="s">
        <v>133</v>
      </c>
      <c r="D1446" s="66" t="s">
        <v>317</v>
      </c>
      <c r="E1446" s="67" t="s">
        <v>323</v>
      </c>
      <c r="F1446" s="68" t="s">
        <v>376</v>
      </c>
      <c r="G1446" s="69" t="s">
        <v>756</v>
      </c>
      <c r="H1446" s="70" t="s">
        <v>1044</v>
      </c>
      <c r="I1446" s="67" t="s">
        <v>145</v>
      </c>
      <c r="J1446" s="286">
        <v>2004</v>
      </c>
      <c r="K1446" s="72" t="s">
        <v>155</v>
      </c>
      <c r="L1446" s="73">
        <v>1</v>
      </c>
      <c r="M1446" s="74" t="s">
        <v>140</v>
      </c>
      <c r="N1446" s="75"/>
      <c r="O1446" s="76"/>
      <c r="P1446" s="77" t="s">
        <v>148</v>
      </c>
      <c r="Q1446" s="78">
        <f>IF(P1446="U",R1446/1.2,R1446)</f>
        <v>35</v>
      </c>
      <c r="R1446" s="79">
        <v>35</v>
      </c>
      <c r="S1446" s="80"/>
      <c r="T1446" s="81"/>
      <c r="U1446" s="82">
        <f>T1446*Q1446</f>
        <v>0</v>
      </c>
      <c r="V1446" s="83">
        <f>T1446*R1446</f>
        <v>0</v>
      </c>
      <c r="W1446" s="58"/>
      <c r="X1446" s="84"/>
      <c r="Y1446" s="85"/>
      <c r="Z1446" s="86"/>
      <c r="AA1446" s="87"/>
    </row>
    <row r="1447" spans="1:27" ht="15.75" customHeight="1">
      <c r="A1447" s="63" t="s">
        <v>131</v>
      </c>
      <c r="B1447" s="64" t="s">
        <v>132</v>
      </c>
      <c r="C1447" s="65" t="s">
        <v>133</v>
      </c>
      <c r="D1447" s="66" t="s">
        <v>317</v>
      </c>
      <c r="E1447" s="67" t="s">
        <v>323</v>
      </c>
      <c r="F1447" s="68" t="s">
        <v>376</v>
      </c>
      <c r="G1447" s="69" t="s">
        <v>756</v>
      </c>
      <c r="H1447" s="70" t="s">
        <v>1043</v>
      </c>
      <c r="I1447" s="67" t="s">
        <v>611</v>
      </c>
      <c r="J1447" s="286">
        <v>2002</v>
      </c>
      <c r="K1447" s="72" t="s">
        <v>155</v>
      </c>
      <c r="L1447" s="73">
        <v>2</v>
      </c>
      <c r="M1447" s="74" t="s">
        <v>140</v>
      </c>
      <c r="N1447" s="75"/>
      <c r="O1447" s="76"/>
      <c r="P1447" s="77" t="s">
        <v>148</v>
      </c>
      <c r="Q1447" s="78">
        <f>IF(P1447="U",R1447/1.2,R1447)</f>
        <v>35</v>
      </c>
      <c r="R1447" s="79">
        <v>35</v>
      </c>
      <c r="S1447" s="80"/>
      <c r="T1447" s="81"/>
      <c r="U1447" s="82">
        <f>T1447*Q1447</f>
        <v>0</v>
      </c>
      <c r="V1447" s="83">
        <f>T1447*R1447</f>
        <v>0</v>
      </c>
      <c r="W1447" s="58"/>
      <c r="X1447" s="84"/>
      <c r="Y1447" s="85"/>
      <c r="Z1447" s="86"/>
      <c r="AA1447" s="87"/>
    </row>
    <row r="1448" spans="1:27" ht="15.75" customHeight="1">
      <c r="A1448" s="63" t="s">
        <v>131</v>
      </c>
      <c r="B1448" s="64" t="s">
        <v>132</v>
      </c>
      <c r="C1448" s="65" t="s">
        <v>133</v>
      </c>
      <c r="D1448" s="66" t="s">
        <v>317</v>
      </c>
      <c r="E1448" s="67" t="s">
        <v>323</v>
      </c>
      <c r="F1448" s="68" t="s">
        <v>376</v>
      </c>
      <c r="G1448" s="69" t="s">
        <v>604</v>
      </c>
      <c r="H1448" s="70" t="s">
        <v>138</v>
      </c>
      <c r="I1448" s="67" t="s">
        <v>138</v>
      </c>
      <c r="J1448" s="286">
        <v>2005</v>
      </c>
      <c r="K1448" s="72" t="s">
        <v>155</v>
      </c>
      <c r="L1448" s="73">
        <v>1</v>
      </c>
      <c r="M1448" s="74" t="s">
        <v>140</v>
      </c>
      <c r="N1448" s="75"/>
      <c r="O1448" s="76"/>
      <c r="P1448" s="97" t="s">
        <v>148</v>
      </c>
      <c r="Q1448" s="78">
        <f>IF(P1448="U",R1448/1.2,R1448)</f>
        <v>120</v>
      </c>
      <c r="R1448" s="79">
        <v>120</v>
      </c>
      <c r="S1448" s="80"/>
      <c r="T1448" s="81"/>
      <c r="U1448" s="82">
        <f>T1448*Q1448</f>
        <v>0</v>
      </c>
      <c r="V1448" s="83">
        <f>T1448*R1448</f>
        <v>0</v>
      </c>
      <c r="W1448" s="58"/>
      <c r="X1448" s="84"/>
      <c r="Y1448" s="85"/>
      <c r="Z1448" s="86"/>
      <c r="AA1448" s="87"/>
    </row>
    <row r="1449" spans="1:27" ht="15.75" customHeight="1">
      <c r="A1449" s="63" t="s">
        <v>131</v>
      </c>
      <c r="B1449" s="64" t="s">
        <v>177</v>
      </c>
      <c r="C1449" s="65" t="s">
        <v>133</v>
      </c>
      <c r="D1449" s="66" t="s">
        <v>317</v>
      </c>
      <c r="E1449" s="67" t="s">
        <v>323</v>
      </c>
      <c r="F1449" s="68" t="s">
        <v>376</v>
      </c>
      <c r="G1449" s="69" t="s">
        <v>992</v>
      </c>
      <c r="H1449" s="70" t="s">
        <v>1303</v>
      </c>
      <c r="I1449" s="67" t="s">
        <v>263</v>
      </c>
      <c r="J1449" s="286">
        <v>2021</v>
      </c>
      <c r="K1449" s="72" t="s">
        <v>155</v>
      </c>
      <c r="L1449" s="73">
        <v>1</v>
      </c>
      <c r="M1449" s="74" t="s">
        <v>140</v>
      </c>
      <c r="N1449" s="75"/>
      <c r="O1449" s="76"/>
      <c r="P1449" s="97" t="s">
        <v>148</v>
      </c>
      <c r="Q1449" s="78">
        <f>IF(P1449="U",R1449/1.2,R1449)</f>
        <v>15</v>
      </c>
      <c r="R1449" s="79">
        <v>15</v>
      </c>
      <c r="S1449" s="80"/>
      <c r="T1449" s="81"/>
      <c r="U1449" s="82">
        <f>T1449*Q1449</f>
        <v>0</v>
      </c>
      <c r="V1449" s="83">
        <f>T1449*R1449</f>
        <v>0</v>
      </c>
      <c r="W1449" s="58"/>
      <c r="X1449" s="84"/>
      <c r="Y1449" s="85"/>
      <c r="Z1449" s="86"/>
      <c r="AA1449" s="87"/>
    </row>
    <row r="1450" spans="1:27" ht="15.75" customHeight="1">
      <c r="A1450" s="63" t="s">
        <v>131</v>
      </c>
      <c r="B1450" s="64" t="s">
        <v>132</v>
      </c>
      <c r="C1450" s="65" t="s">
        <v>133</v>
      </c>
      <c r="D1450" s="66" t="s">
        <v>317</v>
      </c>
      <c r="E1450" s="67" t="s">
        <v>323</v>
      </c>
      <c r="F1450" s="68" t="s">
        <v>376</v>
      </c>
      <c r="G1450" s="69" t="s">
        <v>992</v>
      </c>
      <c r="H1450" s="70" t="s">
        <v>993</v>
      </c>
      <c r="I1450" s="67" t="s">
        <v>994</v>
      </c>
      <c r="J1450" s="286">
        <v>2000</v>
      </c>
      <c r="K1450" s="72" t="s">
        <v>155</v>
      </c>
      <c r="L1450" s="73">
        <v>1</v>
      </c>
      <c r="M1450" s="74" t="s">
        <v>140</v>
      </c>
      <c r="N1450" s="75"/>
      <c r="O1450" s="76"/>
      <c r="P1450" s="77" t="s">
        <v>148</v>
      </c>
      <c r="Q1450" s="78">
        <f>IF(P1450="U",R1450/1.2,R1450)</f>
        <v>80</v>
      </c>
      <c r="R1450" s="79">
        <v>80</v>
      </c>
      <c r="S1450" s="80"/>
      <c r="T1450" s="81"/>
      <c r="U1450" s="82">
        <f>T1450*Q1450</f>
        <v>0</v>
      </c>
      <c r="V1450" s="83">
        <f>T1450*R1450</f>
        <v>0</v>
      </c>
      <c r="W1450" s="58"/>
      <c r="X1450" s="84"/>
      <c r="Y1450" s="85"/>
      <c r="Z1450" s="86"/>
      <c r="AA1450" s="87"/>
    </row>
    <row r="1451" spans="1:27" ht="15.75" customHeight="1">
      <c r="A1451" s="63" t="s">
        <v>131</v>
      </c>
      <c r="B1451" s="64" t="s">
        <v>132</v>
      </c>
      <c r="C1451" s="65" t="s">
        <v>133</v>
      </c>
      <c r="D1451" s="66" t="s">
        <v>317</v>
      </c>
      <c r="E1451" s="67" t="s">
        <v>323</v>
      </c>
      <c r="F1451" s="68" t="s">
        <v>376</v>
      </c>
      <c r="G1451" s="69" t="s">
        <v>992</v>
      </c>
      <c r="H1451" s="70" t="s">
        <v>993</v>
      </c>
      <c r="I1451" s="67" t="s">
        <v>994</v>
      </c>
      <c r="J1451" s="286">
        <v>2002</v>
      </c>
      <c r="K1451" s="72" t="s">
        <v>155</v>
      </c>
      <c r="L1451" s="73">
        <v>2</v>
      </c>
      <c r="M1451" s="74" t="s">
        <v>140</v>
      </c>
      <c r="N1451" s="75"/>
      <c r="O1451" s="76"/>
      <c r="P1451" s="77" t="s">
        <v>148</v>
      </c>
      <c r="Q1451" s="78">
        <f>IF(P1451="U",R1451/1.2,R1451)</f>
        <v>70</v>
      </c>
      <c r="R1451" s="79">
        <v>70</v>
      </c>
      <c r="S1451" s="80"/>
      <c r="T1451" s="81"/>
      <c r="U1451" s="82">
        <f>T1451*Q1451</f>
        <v>0</v>
      </c>
      <c r="V1451" s="83">
        <f>T1451*R1451</f>
        <v>0</v>
      </c>
      <c r="W1451" s="58"/>
      <c r="X1451" s="84"/>
      <c r="Y1451" s="85"/>
      <c r="Z1451" s="86"/>
      <c r="AA1451" s="87"/>
    </row>
    <row r="1452" spans="1:27" ht="15.75" customHeight="1">
      <c r="A1452" s="63" t="s">
        <v>131</v>
      </c>
      <c r="B1452" s="64" t="s">
        <v>132</v>
      </c>
      <c r="C1452" s="65" t="s">
        <v>133</v>
      </c>
      <c r="D1452" s="66" t="s">
        <v>317</v>
      </c>
      <c r="E1452" s="67" t="s">
        <v>323</v>
      </c>
      <c r="F1452" s="68" t="s">
        <v>376</v>
      </c>
      <c r="G1452" s="69" t="s">
        <v>992</v>
      </c>
      <c r="H1452" s="70" t="s">
        <v>993</v>
      </c>
      <c r="I1452" s="67" t="s">
        <v>994</v>
      </c>
      <c r="J1452" s="286">
        <v>2004</v>
      </c>
      <c r="K1452" s="72" t="s">
        <v>155</v>
      </c>
      <c r="L1452" s="73">
        <v>2</v>
      </c>
      <c r="M1452" s="74" t="s">
        <v>140</v>
      </c>
      <c r="N1452" s="75"/>
      <c r="O1452" s="76"/>
      <c r="P1452" s="77" t="s">
        <v>148</v>
      </c>
      <c r="Q1452" s="78">
        <f>IF(P1452="U",R1452/1.2,R1452)</f>
        <v>65</v>
      </c>
      <c r="R1452" s="79">
        <v>65</v>
      </c>
      <c r="S1452" s="80"/>
      <c r="T1452" s="81"/>
      <c r="U1452" s="82">
        <f>T1452*Q1452</f>
        <v>0</v>
      </c>
      <c r="V1452" s="83">
        <f>T1452*R1452</f>
        <v>0</v>
      </c>
      <c r="W1452" s="58"/>
      <c r="X1452" s="84"/>
      <c r="Y1452" s="85"/>
      <c r="Z1452" s="86"/>
      <c r="AA1452" s="87"/>
    </row>
    <row r="1453" spans="1:27" ht="15.75" customHeight="1">
      <c r="A1453" s="63" t="s">
        <v>131</v>
      </c>
      <c r="B1453" s="64" t="s">
        <v>132</v>
      </c>
      <c r="C1453" s="65" t="s">
        <v>133</v>
      </c>
      <c r="D1453" s="66" t="s">
        <v>317</v>
      </c>
      <c r="E1453" s="67" t="s">
        <v>323</v>
      </c>
      <c r="F1453" s="68" t="s">
        <v>376</v>
      </c>
      <c r="G1453" s="69" t="s">
        <v>992</v>
      </c>
      <c r="H1453" s="70" t="s">
        <v>993</v>
      </c>
      <c r="I1453" s="67" t="s">
        <v>994</v>
      </c>
      <c r="J1453" s="286">
        <v>2006</v>
      </c>
      <c r="K1453" s="72" t="s">
        <v>155</v>
      </c>
      <c r="L1453" s="73">
        <v>6</v>
      </c>
      <c r="M1453" s="74" t="s">
        <v>147</v>
      </c>
      <c r="N1453" s="75"/>
      <c r="O1453" s="76" t="s">
        <v>661</v>
      </c>
      <c r="P1453" s="77" t="s">
        <v>148</v>
      </c>
      <c r="Q1453" s="78">
        <f>IF(P1453="U",R1453/1.2,R1453)</f>
        <v>60</v>
      </c>
      <c r="R1453" s="79">
        <v>60</v>
      </c>
      <c r="S1453" s="80"/>
      <c r="T1453" s="81"/>
      <c r="U1453" s="82">
        <f>T1453*Q1453</f>
        <v>0</v>
      </c>
      <c r="V1453" s="83">
        <f>T1453*R1453</f>
        <v>0</v>
      </c>
      <c r="W1453" s="58"/>
      <c r="X1453" s="84"/>
      <c r="Y1453" s="85"/>
      <c r="Z1453" s="86"/>
      <c r="AA1453" s="87"/>
    </row>
    <row r="1454" spans="1:27" ht="15.75" customHeight="1">
      <c r="A1454" s="63" t="s">
        <v>131</v>
      </c>
      <c r="B1454" s="64" t="s">
        <v>132</v>
      </c>
      <c r="C1454" s="65" t="s">
        <v>133</v>
      </c>
      <c r="D1454" s="66" t="s">
        <v>317</v>
      </c>
      <c r="E1454" s="67" t="s">
        <v>323</v>
      </c>
      <c r="F1454" s="68" t="s">
        <v>376</v>
      </c>
      <c r="G1454" s="69" t="s">
        <v>992</v>
      </c>
      <c r="H1454" s="70" t="s">
        <v>993</v>
      </c>
      <c r="I1454" s="67" t="s">
        <v>994</v>
      </c>
      <c r="J1454" s="286">
        <v>2012</v>
      </c>
      <c r="K1454" s="72" t="s">
        <v>155</v>
      </c>
      <c r="L1454" s="73">
        <v>1</v>
      </c>
      <c r="M1454" s="74" t="s">
        <v>140</v>
      </c>
      <c r="N1454" s="75"/>
      <c r="O1454" s="76"/>
      <c r="P1454" s="77" t="s">
        <v>148</v>
      </c>
      <c r="Q1454" s="78">
        <f>IF(P1454="U",R1454/1.2,R1454)</f>
        <v>55</v>
      </c>
      <c r="R1454" s="79">
        <v>55</v>
      </c>
      <c r="S1454" s="80"/>
      <c r="T1454" s="81"/>
      <c r="U1454" s="82">
        <f>T1454*Q1454</f>
        <v>0</v>
      </c>
      <c r="V1454" s="83">
        <f>T1454*R1454</f>
        <v>0</v>
      </c>
      <c r="W1454" s="58"/>
      <c r="X1454" s="84"/>
      <c r="Y1454" s="85"/>
      <c r="Z1454" s="86"/>
      <c r="AA1454" s="87"/>
    </row>
    <row r="1455" spans="1:27" ht="15.75" customHeight="1">
      <c r="A1455" s="63" t="s">
        <v>131</v>
      </c>
      <c r="B1455" s="64" t="s">
        <v>132</v>
      </c>
      <c r="C1455" s="65" t="s">
        <v>133</v>
      </c>
      <c r="D1455" s="66" t="s">
        <v>317</v>
      </c>
      <c r="E1455" s="67" t="s">
        <v>323</v>
      </c>
      <c r="F1455" s="68" t="s">
        <v>376</v>
      </c>
      <c r="G1455" s="69" t="s">
        <v>992</v>
      </c>
      <c r="H1455" s="70" t="s">
        <v>993</v>
      </c>
      <c r="I1455" s="67" t="s">
        <v>994</v>
      </c>
      <c r="J1455" s="286">
        <v>2013</v>
      </c>
      <c r="K1455" s="72" t="s">
        <v>995</v>
      </c>
      <c r="L1455" s="73">
        <v>1</v>
      </c>
      <c r="M1455" s="74" t="s">
        <v>140</v>
      </c>
      <c r="N1455" s="75"/>
      <c r="O1455" s="76"/>
      <c r="P1455" s="97" t="s">
        <v>148</v>
      </c>
      <c r="Q1455" s="78">
        <f>IF(P1455="U",R1455/1.2,R1455)</f>
        <v>1080</v>
      </c>
      <c r="R1455" s="79">
        <v>1080</v>
      </c>
      <c r="S1455" s="80"/>
      <c r="T1455" s="81"/>
      <c r="U1455" s="82">
        <f>T1455*Q1455</f>
        <v>0</v>
      </c>
      <c r="V1455" s="83">
        <f>T1455*R1455</f>
        <v>0</v>
      </c>
      <c r="W1455" s="58"/>
      <c r="X1455" s="84"/>
      <c r="Y1455" s="85"/>
      <c r="Z1455" s="86"/>
      <c r="AA1455" s="87"/>
    </row>
    <row r="1456" spans="1:27" ht="15.75" customHeight="1">
      <c r="A1456" s="63" t="s">
        <v>131</v>
      </c>
      <c r="B1456" s="64" t="s">
        <v>132</v>
      </c>
      <c r="C1456" s="65" t="s">
        <v>133</v>
      </c>
      <c r="D1456" s="66" t="s">
        <v>317</v>
      </c>
      <c r="E1456" s="67" t="s">
        <v>323</v>
      </c>
      <c r="F1456" s="68" t="s">
        <v>376</v>
      </c>
      <c r="G1456" s="69" t="s">
        <v>992</v>
      </c>
      <c r="H1456" s="70" t="s">
        <v>993</v>
      </c>
      <c r="I1456" s="67" t="s">
        <v>994</v>
      </c>
      <c r="J1456" s="286">
        <v>2016</v>
      </c>
      <c r="K1456" s="72" t="s">
        <v>226</v>
      </c>
      <c r="L1456" s="73">
        <v>1</v>
      </c>
      <c r="M1456" s="74" t="s">
        <v>140</v>
      </c>
      <c r="N1456" s="75"/>
      <c r="O1456" s="76"/>
      <c r="P1456" s="97" t="s">
        <v>148</v>
      </c>
      <c r="Q1456" s="78">
        <f>IF(P1456="U",R1456/1.2,R1456)</f>
        <v>480</v>
      </c>
      <c r="R1456" s="79">
        <v>480</v>
      </c>
      <c r="S1456" s="80"/>
      <c r="T1456" s="81"/>
      <c r="U1456" s="82">
        <f>T1456*Q1456</f>
        <v>0</v>
      </c>
      <c r="V1456" s="83">
        <f>T1456*R1456</f>
        <v>0</v>
      </c>
      <c r="W1456" s="58"/>
      <c r="X1456" s="84"/>
      <c r="Y1456" s="85"/>
      <c r="Z1456" s="86"/>
      <c r="AA1456" s="87"/>
    </row>
    <row r="1457" spans="1:27" ht="15.75" customHeight="1">
      <c r="A1457" s="63" t="s">
        <v>131</v>
      </c>
      <c r="B1457" s="64" t="s">
        <v>132</v>
      </c>
      <c r="C1457" s="65" t="s">
        <v>133</v>
      </c>
      <c r="D1457" s="66" t="s">
        <v>317</v>
      </c>
      <c r="E1457" s="67" t="s">
        <v>323</v>
      </c>
      <c r="F1457" s="68" t="s">
        <v>376</v>
      </c>
      <c r="G1457" s="69" t="s">
        <v>1593</v>
      </c>
      <c r="H1457" s="70" t="s">
        <v>138</v>
      </c>
      <c r="I1457" s="67" t="s">
        <v>138</v>
      </c>
      <c r="J1457" s="286">
        <v>1993</v>
      </c>
      <c r="K1457" s="72" t="s">
        <v>155</v>
      </c>
      <c r="L1457" s="73">
        <v>1</v>
      </c>
      <c r="M1457" s="74" t="s">
        <v>190</v>
      </c>
      <c r="N1457" s="75"/>
      <c r="O1457" s="76"/>
      <c r="P1457" s="77" t="s">
        <v>148</v>
      </c>
      <c r="Q1457" s="78">
        <f>IF(P1457="U",R1457/1.2,R1457)</f>
        <v>50</v>
      </c>
      <c r="R1457" s="79">
        <v>50</v>
      </c>
      <c r="S1457" s="80"/>
      <c r="T1457" s="81"/>
      <c r="U1457" s="82">
        <f>T1457*Q1457</f>
        <v>0</v>
      </c>
      <c r="V1457" s="83">
        <f>T1457*R1457</f>
        <v>0</v>
      </c>
      <c r="W1457" s="58"/>
      <c r="X1457" s="84"/>
      <c r="Y1457" s="85"/>
      <c r="Z1457" s="86"/>
      <c r="AA1457" s="87"/>
    </row>
    <row r="1458" spans="1:27" ht="15.75" customHeight="1">
      <c r="A1458" s="63" t="s">
        <v>131</v>
      </c>
      <c r="B1458" s="64" t="s">
        <v>132</v>
      </c>
      <c r="C1458" s="65" t="s">
        <v>133</v>
      </c>
      <c r="D1458" s="66" t="s">
        <v>317</v>
      </c>
      <c r="E1458" s="67" t="s">
        <v>323</v>
      </c>
      <c r="F1458" s="68" t="s">
        <v>376</v>
      </c>
      <c r="G1458" s="69" t="s">
        <v>1593</v>
      </c>
      <c r="H1458" s="70" t="s">
        <v>1595</v>
      </c>
      <c r="I1458" s="67" t="s">
        <v>611</v>
      </c>
      <c r="J1458" s="286">
        <v>2004</v>
      </c>
      <c r="K1458" s="72" t="s">
        <v>155</v>
      </c>
      <c r="L1458" s="73">
        <v>3</v>
      </c>
      <c r="M1458" s="74" t="s">
        <v>140</v>
      </c>
      <c r="N1458" s="75"/>
      <c r="O1458" s="76"/>
      <c r="P1458" s="77" t="s">
        <v>148</v>
      </c>
      <c r="Q1458" s="78">
        <f>IF(P1458="U",R1458/1.2,R1458)</f>
        <v>60</v>
      </c>
      <c r="R1458" s="79">
        <v>60</v>
      </c>
      <c r="S1458" s="80"/>
      <c r="T1458" s="81"/>
      <c r="U1458" s="82">
        <f>T1458*Q1458</f>
        <v>0</v>
      </c>
      <c r="V1458" s="83">
        <f>T1458*R1458</f>
        <v>0</v>
      </c>
      <c r="W1458" s="58"/>
      <c r="X1458" s="84"/>
      <c r="Y1458" s="85"/>
      <c r="Z1458" s="86"/>
      <c r="AA1458" s="87"/>
    </row>
    <row r="1459" spans="1:27" ht="15.75" customHeight="1">
      <c r="A1459" s="63" t="s">
        <v>131</v>
      </c>
      <c r="B1459" s="64" t="s">
        <v>132</v>
      </c>
      <c r="C1459" s="65" t="s">
        <v>133</v>
      </c>
      <c r="D1459" s="66" t="s">
        <v>317</v>
      </c>
      <c r="E1459" s="67" t="s">
        <v>323</v>
      </c>
      <c r="F1459" s="68" t="s">
        <v>376</v>
      </c>
      <c r="G1459" s="69" t="s">
        <v>1593</v>
      </c>
      <c r="H1459" s="70" t="s">
        <v>1594</v>
      </c>
      <c r="I1459" s="67" t="s">
        <v>994</v>
      </c>
      <c r="J1459" s="286">
        <v>1994</v>
      </c>
      <c r="K1459" s="72" t="s">
        <v>155</v>
      </c>
      <c r="L1459" s="73">
        <v>2</v>
      </c>
      <c r="M1459" s="74" t="s">
        <v>140</v>
      </c>
      <c r="N1459" s="75"/>
      <c r="O1459" s="76"/>
      <c r="P1459" s="77" t="s">
        <v>148</v>
      </c>
      <c r="Q1459" s="78">
        <f>IF(P1459="U",R1459/1.2,R1459)</f>
        <v>80</v>
      </c>
      <c r="R1459" s="79">
        <v>80</v>
      </c>
      <c r="S1459" s="80"/>
      <c r="T1459" s="81"/>
      <c r="U1459" s="82">
        <f>T1459*Q1459</f>
        <v>0</v>
      </c>
      <c r="V1459" s="83">
        <f>T1459*R1459</f>
        <v>0</v>
      </c>
      <c r="W1459" s="58"/>
      <c r="X1459" s="84"/>
      <c r="Y1459" s="85"/>
      <c r="Z1459" s="86"/>
      <c r="AA1459" s="87"/>
    </row>
    <row r="1460" spans="1:27" ht="15.75" customHeight="1">
      <c r="A1460" s="63" t="s">
        <v>131</v>
      </c>
      <c r="B1460" s="64" t="s">
        <v>132</v>
      </c>
      <c r="C1460" s="65" t="s">
        <v>133</v>
      </c>
      <c r="D1460" s="66" t="s">
        <v>317</v>
      </c>
      <c r="E1460" s="67" t="s">
        <v>323</v>
      </c>
      <c r="F1460" s="68" t="s">
        <v>376</v>
      </c>
      <c r="G1460" s="69" t="s">
        <v>1593</v>
      </c>
      <c r="H1460" s="70" t="s">
        <v>1594</v>
      </c>
      <c r="I1460" s="67" t="s">
        <v>994</v>
      </c>
      <c r="J1460" s="286">
        <v>1995</v>
      </c>
      <c r="K1460" s="72" t="s">
        <v>155</v>
      </c>
      <c r="L1460" s="73">
        <v>2</v>
      </c>
      <c r="M1460" s="74" t="s">
        <v>190</v>
      </c>
      <c r="N1460" s="75"/>
      <c r="O1460" s="76"/>
      <c r="P1460" s="77" t="s">
        <v>148</v>
      </c>
      <c r="Q1460" s="78">
        <f>IF(P1460="U",R1460/1.2,R1460)</f>
        <v>80</v>
      </c>
      <c r="R1460" s="79">
        <v>80</v>
      </c>
      <c r="S1460" s="80"/>
      <c r="T1460" s="81"/>
      <c r="U1460" s="82">
        <f>T1460*Q1460</f>
        <v>0</v>
      </c>
      <c r="V1460" s="83">
        <f>T1460*R1460</f>
        <v>0</v>
      </c>
      <c r="W1460" s="58"/>
      <c r="X1460" s="84"/>
      <c r="Y1460" s="85"/>
      <c r="Z1460" s="86"/>
      <c r="AA1460" s="87"/>
    </row>
    <row r="1461" spans="1:27" ht="15.75" customHeight="1">
      <c r="A1461" s="63" t="s">
        <v>131</v>
      </c>
      <c r="B1461" s="64" t="s">
        <v>132</v>
      </c>
      <c r="C1461" s="65" t="s">
        <v>133</v>
      </c>
      <c r="D1461" s="66" t="s">
        <v>317</v>
      </c>
      <c r="E1461" s="67" t="s">
        <v>323</v>
      </c>
      <c r="F1461" s="68" t="s">
        <v>376</v>
      </c>
      <c r="G1461" s="69" t="s">
        <v>1593</v>
      </c>
      <c r="H1461" s="70" t="s">
        <v>1594</v>
      </c>
      <c r="I1461" s="67" t="s">
        <v>994</v>
      </c>
      <c r="J1461" s="286">
        <v>1995</v>
      </c>
      <c r="K1461" s="72" t="s">
        <v>155</v>
      </c>
      <c r="L1461" s="73">
        <v>1</v>
      </c>
      <c r="M1461" s="74" t="s">
        <v>147</v>
      </c>
      <c r="N1461" s="75"/>
      <c r="O1461" s="76"/>
      <c r="P1461" s="77" t="s">
        <v>148</v>
      </c>
      <c r="Q1461" s="78">
        <f>IF(P1461="U",R1461/1.2,R1461)</f>
        <v>80</v>
      </c>
      <c r="R1461" s="79">
        <v>80</v>
      </c>
      <c r="S1461" s="80"/>
      <c r="T1461" s="81"/>
      <c r="U1461" s="82">
        <f>T1461*Q1461</f>
        <v>0</v>
      </c>
      <c r="V1461" s="83">
        <f>T1461*R1461</f>
        <v>0</v>
      </c>
      <c r="W1461" s="58"/>
      <c r="X1461" s="84"/>
      <c r="Y1461" s="85"/>
      <c r="Z1461" s="86"/>
      <c r="AA1461" s="87"/>
    </row>
    <row r="1462" spans="1:27" ht="15.75" customHeight="1">
      <c r="A1462" s="63" t="s">
        <v>131</v>
      </c>
      <c r="B1462" s="64" t="s">
        <v>132</v>
      </c>
      <c r="C1462" s="65" t="s">
        <v>133</v>
      </c>
      <c r="D1462" s="66" t="s">
        <v>317</v>
      </c>
      <c r="E1462" s="67" t="s">
        <v>323</v>
      </c>
      <c r="F1462" s="68" t="s">
        <v>376</v>
      </c>
      <c r="G1462" s="69" t="s">
        <v>1593</v>
      </c>
      <c r="H1462" s="70" t="s">
        <v>1594</v>
      </c>
      <c r="I1462" s="67" t="s">
        <v>994</v>
      </c>
      <c r="J1462" s="286">
        <v>1999</v>
      </c>
      <c r="K1462" s="72" t="s">
        <v>155</v>
      </c>
      <c r="L1462" s="73">
        <v>4</v>
      </c>
      <c r="M1462" s="74" t="s">
        <v>140</v>
      </c>
      <c r="N1462" s="75"/>
      <c r="O1462" s="76"/>
      <c r="P1462" s="77" t="s">
        <v>148</v>
      </c>
      <c r="Q1462" s="78">
        <f>IF(P1462="U",R1462/1.2,R1462)</f>
        <v>80</v>
      </c>
      <c r="R1462" s="79">
        <v>80</v>
      </c>
      <c r="S1462" s="80"/>
      <c r="T1462" s="81"/>
      <c r="U1462" s="82">
        <f>T1462*Q1462</f>
        <v>0</v>
      </c>
      <c r="V1462" s="83">
        <f>T1462*R1462</f>
        <v>0</v>
      </c>
      <c r="W1462" s="58"/>
      <c r="X1462" s="84"/>
      <c r="Y1462" s="85"/>
      <c r="Z1462" s="86"/>
      <c r="AA1462" s="87"/>
    </row>
    <row r="1463" spans="1:27" ht="15.75" customHeight="1">
      <c r="A1463" s="63" t="s">
        <v>131</v>
      </c>
      <c r="B1463" s="64" t="s">
        <v>132</v>
      </c>
      <c r="C1463" s="65" t="s">
        <v>133</v>
      </c>
      <c r="D1463" s="66" t="s">
        <v>317</v>
      </c>
      <c r="E1463" s="67" t="s">
        <v>323</v>
      </c>
      <c r="F1463" s="68" t="s">
        <v>376</v>
      </c>
      <c r="G1463" s="69" t="s">
        <v>1593</v>
      </c>
      <c r="H1463" s="70" t="s">
        <v>1594</v>
      </c>
      <c r="I1463" s="67" t="s">
        <v>994</v>
      </c>
      <c r="J1463" s="286">
        <v>2001</v>
      </c>
      <c r="K1463" s="72" t="s">
        <v>155</v>
      </c>
      <c r="L1463" s="73">
        <v>2</v>
      </c>
      <c r="M1463" s="74" t="s">
        <v>140</v>
      </c>
      <c r="N1463" s="75"/>
      <c r="O1463" s="76"/>
      <c r="P1463" s="77" t="s">
        <v>148</v>
      </c>
      <c r="Q1463" s="78">
        <f>IF(P1463="U",R1463/1.2,R1463)</f>
        <v>70</v>
      </c>
      <c r="R1463" s="79">
        <v>70</v>
      </c>
      <c r="S1463" s="80"/>
      <c r="T1463" s="81"/>
      <c r="U1463" s="82">
        <f>T1463*Q1463</f>
        <v>0</v>
      </c>
      <c r="V1463" s="83">
        <f>T1463*R1463</f>
        <v>0</v>
      </c>
      <c r="W1463" s="58"/>
      <c r="X1463" s="84"/>
      <c r="Y1463" s="85"/>
      <c r="Z1463" s="86"/>
      <c r="AA1463" s="87"/>
    </row>
    <row r="1464" spans="1:27" ht="15.75" customHeight="1">
      <c r="A1464" s="63" t="s">
        <v>131</v>
      </c>
      <c r="B1464" s="64" t="s">
        <v>132</v>
      </c>
      <c r="C1464" s="65" t="s">
        <v>133</v>
      </c>
      <c r="D1464" s="66" t="s">
        <v>317</v>
      </c>
      <c r="E1464" s="67" t="s">
        <v>323</v>
      </c>
      <c r="F1464" s="68" t="s">
        <v>376</v>
      </c>
      <c r="G1464" s="69" t="s">
        <v>1593</v>
      </c>
      <c r="H1464" s="70" t="s">
        <v>1594</v>
      </c>
      <c r="I1464" s="67" t="s">
        <v>994</v>
      </c>
      <c r="J1464" s="286">
        <v>2004</v>
      </c>
      <c r="K1464" s="72" t="s">
        <v>155</v>
      </c>
      <c r="L1464" s="73">
        <v>2</v>
      </c>
      <c r="M1464" s="74" t="s">
        <v>140</v>
      </c>
      <c r="N1464" s="75"/>
      <c r="O1464" s="76"/>
      <c r="P1464" s="77" t="s">
        <v>148</v>
      </c>
      <c r="Q1464" s="78">
        <f>IF(P1464="U",R1464/1.2,R1464)</f>
        <v>65</v>
      </c>
      <c r="R1464" s="79">
        <v>65</v>
      </c>
      <c r="S1464" s="80"/>
      <c r="T1464" s="81"/>
      <c r="U1464" s="82">
        <f>T1464*Q1464</f>
        <v>0</v>
      </c>
      <c r="V1464" s="83">
        <f>T1464*R1464</f>
        <v>0</v>
      </c>
      <c r="W1464" s="58"/>
      <c r="X1464" s="84"/>
      <c r="Y1464" s="85"/>
      <c r="Z1464" s="86"/>
      <c r="AA1464" s="87"/>
    </row>
    <row r="1465" spans="1:27" ht="15.75" customHeight="1">
      <c r="A1465" s="63" t="s">
        <v>131</v>
      </c>
      <c r="B1465" s="64" t="s">
        <v>132</v>
      </c>
      <c r="C1465" s="65" t="s">
        <v>133</v>
      </c>
      <c r="D1465" s="66" t="s">
        <v>317</v>
      </c>
      <c r="E1465" s="67" t="s">
        <v>323</v>
      </c>
      <c r="F1465" s="68" t="s">
        <v>376</v>
      </c>
      <c r="G1465" s="69" t="s">
        <v>1593</v>
      </c>
      <c r="H1465" s="70" t="s">
        <v>1594</v>
      </c>
      <c r="I1465" s="67" t="s">
        <v>994</v>
      </c>
      <c r="J1465" s="286">
        <v>2009</v>
      </c>
      <c r="K1465" s="72" t="s">
        <v>155</v>
      </c>
      <c r="L1465" s="73">
        <v>1</v>
      </c>
      <c r="M1465" s="74" t="s">
        <v>140</v>
      </c>
      <c r="N1465" s="75"/>
      <c r="O1465" s="76"/>
      <c r="P1465" s="77" t="s">
        <v>148</v>
      </c>
      <c r="Q1465" s="78">
        <f>IF(P1465="U",R1465/1.2,R1465)</f>
        <v>45</v>
      </c>
      <c r="R1465" s="79">
        <v>45</v>
      </c>
      <c r="S1465" s="80"/>
      <c r="T1465" s="81"/>
      <c r="U1465" s="82">
        <f>T1465*Q1465</f>
        <v>0</v>
      </c>
      <c r="V1465" s="83">
        <f>T1465*R1465</f>
        <v>0</v>
      </c>
      <c r="W1465" s="58"/>
      <c r="X1465" s="84"/>
      <c r="Y1465" s="85"/>
      <c r="Z1465" s="86"/>
      <c r="AA1465" s="87"/>
    </row>
    <row r="1466" spans="1:27" ht="15.75" customHeight="1">
      <c r="A1466" s="63" t="s">
        <v>131</v>
      </c>
      <c r="B1466" s="64" t="s">
        <v>177</v>
      </c>
      <c r="C1466" s="65" t="s">
        <v>133</v>
      </c>
      <c r="D1466" s="66" t="s">
        <v>317</v>
      </c>
      <c r="E1466" s="67" t="s">
        <v>323</v>
      </c>
      <c r="F1466" s="68" t="s">
        <v>376</v>
      </c>
      <c r="G1466" s="69" t="s">
        <v>1447</v>
      </c>
      <c r="H1466" s="70" t="s">
        <v>1448</v>
      </c>
      <c r="I1466" s="67" t="s">
        <v>263</v>
      </c>
      <c r="J1466" s="286">
        <v>1998</v>
      </c>
      <c r="K1466" s="72" t="s">
        <v>155</v>
      </c>
      <c r="L1466" s="73">
        <v>1</v>
      </c>
      <c r="M1466" s="74" t="s">
        <v>140</v>
      </c>
      <c r="N1466" s="75"/>
      <c r="O1466" s="76" t="s">
        <v>256</v>
      </c>
      <c r="P1466" s="77" t="s">
        <v>148</v>
      </c>
      <c r="Q1466" s="78">
        <f>IF(P1466="U",R1466/1.2,R1466)</f>
        <v>80</v>
      </c>
      <c r="R1466" s="79">
        <v>80</v>
      </c>
      <c r="S1466" s="80"/>
      <c r="T1466" s="81"/>
      <c r="U1466" s="82">
        <f>T1466*Q1466</f>
        <v>0</v>
      </c>
      <c r="V1466" s="83">
        <f>T1466*R1466</f>
        <v>0</v>
      </c>
      <c r="W1466" s="58"/>
      <c r="X1466" s="84"/>
      <c r="Y1466" s="85"/>
      <c r="Z1466" s="86"/>
      <c r="AA1466" s="87"/>
    </row>
    <row r="1467" spans="1:27" ht="15.75" customHeight="1">
      <c r="A1467" s="63" t="s">
        <v>131</v>
      </c>
      <c r="B1467" s="64" t="s">
        <v>177</v>
      </c>
      <c r="C1467" s="65" t="s">
        <v>133</v>
      </c>
      <c r="D1467" s="66" t="s">
        <v>317</v>
      </c>
      <c r="E1467" s="67" t="s">
        <v>323</v>
      </c>
      <c r="F1467" s="68" t="s">
        <v>376</v>
      </c>
      <c r="G1467" s="69" t="s">
        <v>1447</v>
      </c>
      <c r="H1467" s="70" t="s">
        <v>1448</v>
      </c>
      <c r="I1467" s="67" t="s">
        <v>263</v>
      </c>
      <c r="J1467" s="286">
        <v>2017</v>
      </c>
      <c r="K1467" s="72" t="s">
        <v>155</v>
      </c>
      <c r="L1467" s="73">
        <v>1</v>
      </c>
      <c r="M1467" s="74" t="s">
        <v>140</v>
      </c>
      <c r="N1467" s="75"/>
      <c r="O1467" s="76"/>
      <c r="P1467" s="77" t="s">
        <v>141</v>
      </c>
      <c r="Q1467" s="78">
        <f>IF(P1467="U",R1467/1.2,R1467)</f>
        <v>66.666666666666671</v>
      </c>
      <c r="R1467" s="79">
        <v>80</v>
      </c>
      <c r="S1467" s="80"/>
      <c r="T1467" s="81"/>
      <c r="U1467" s="82">
        <f>T1467*Q1467</f>
        <v>0</v>
      </c>
      <c r="V1467" s="83">
        <f>T1467*R1467</f>
        <v>0</v>
      </c>
      <c r="W1467" s="58"/>
      <c r="X1467" s="84"/>
      <c r="Y1467" s="85"/>
      <c r="Z1467" s="86"/>
      <c r="AA1467" s="87"/>
    </row>
    <row r="1468" spans="1:27" ht="15.75" customHeight="1">
      <c r="A1468" s="63" t="s">
        <v>131</v>
      </c>
      <c r="B1468" s="64" t="s">
        <v>132</v>
      </c>
      <c r="C1468" s="65" t="s">
        <v>133</v>
      </c>
      <c r="D1468" s="66" t="s">
        <v>317</v>
      </c>
      <c r="E1468" s="67" t="s">
        <v>323</v>
      </c>
      <c r="F1468" s="68" t="s">
        <v>697</v>
      </c>
      <c r="G1468" s="69" t="s">
        <v>698</v>
      </c>
      <c r="H1468" s="70" t="s">
        <v>699</v>
      </c>
      <c r="I1468" s="67" t="s">
        <v>145</v>
      </c>
      <c r="J1468" s="286">
        <v>2003</v>
      </c>
      <c r="K1468" s="72" t="s">
        <v>146</v>
      </c>
      <c r="L1468" s="73">
        <v>1</v>
      </c>
      <c r="M1468" s="74" t="s">
        <v>140</v>
      </c>
      <c r="N1468" s="75"/>
      <c r="O1468" s="76"/>
      <c r="P1468" s="77" t="s">
        <v>141</v>
      </c>
      <c r="Q1468" s="78">
        <f>IF(P1468="U",R1468/1.2,R1468)</f>
        <v>183.33333333333334</v>
      </c>
      <c r="R1468" s="79">
        <v>220</v>
      </c>
      <c r="S1468" s="80"/>
      <c r="T1468" s="81"/>
      <c r="U1468" s="82">
        <f>T1468*Q1468</f>
        <v>0</v>
      </c>
      <c r="V1468" s="83">
        <f>T1468*R1468</f>
        <v>0</v>
      </c>
      <c r="W1468" s="58"/>
      <c r="X1468" s="84"/>
      <c r="Y1468" s="85"/>
      <c r="Z1468" s="86"/>
      <c r="AA1468" s="87"/>
    </row>
    <row r="1469" spans="1:27" ht="15.75" customHeight="1">
      <c r="A1469" s="63" t="s">
        <v>131</v>
      </c>
      <c r="B1469" s="64" t="s">
        <v>132</v>
      </c>
      <c r="C1469" s="65" t="s">
        <v>133</v>
      </c>
      <c r="D1469" s="66" t="s">
        <v>317</v>
      </c>
      <c r="E1469" s="67" t="s">
        <v>323</v>
      </c>
      <c r="F1469" s="68" t="s">
        <v>697</v>
      </c>
      <c r="G1469" s="69" t="s">
        <v>799</v>
      </c>
      <c r="H1469" s="70" t="s">
        <v>1431</v>
      </c>
      <c r="I1469" s="67" t="s">
        <v>355</v>
      </c>
      <c r="J1469" s="286">
        <v>2015</v>
      </c>
      <c r="K1469" s="72" t="s">
        <v>155</v>
      </c>
      <c r="L1469" s="73">
        <v>1</v>
      </c>
      <c r="M1469" s="74" t="s">
        <v>140</v>
      </c>
      <c r="N1469" s="75"/>
      <c r="O1469" s="76"/>
      <c r="P1469" s="77" t="s">
        <v>148</v>
      </c>
      <c r="Q1469" s="78">
        <f>IF(P1469="U",R1469/1.2,R1469)</f>
        <v>50</v>
      </c>
      <c r="R1469" s="79">
        <v>50</v>
      </c>
      <c r="S1469" s="80"/>
      <c r="T1469" s="81"/>
      <c r="U1469" s="82">
        <f>T1469*Q1469</f>
        <v>0</v>
      </c>
      <c r="V1469" s="83">
        <f>T1469*R1469</f>
        <v>0</v>
      </c>
      <c r="W1469" s="58"/>
      <c r="X1469" s="84"/>
      <c r="Y1469" s="85"/>
      <c r="Z1469" s="86"/>
      <c r="AA1469" s="87"/>
    </row>
    <row r="1470" spans="1:27" ht="15.75" customHeight="1">
      <c r="A1470" s="63" t="s">
        <v>131</v>
      </c>
      <c r="B1470" s="64" t="s">
        <v>132</v>
      </c>
      <c r="C1470" s="65" t="s">
        <v>133</v>
      </c>
      <c r="D1470" s="66" t="s">
        <v>317</v>
      </c>
      <c r="E1470" s="67" t="s">
        <v>323</v>
      </c>
      <c r="F1470" s="68" t="s">
        <v>697</v>
      </c>
      <c r="G1470" s="69" t="s">
        <v>799</v>
      </c>
      <c r="H1470" s="70" t="s">
        <v>1431</v>
      </c>
      <c r="I1470" s="67" t="s">
        <v>355</v>
      </c>
      <c r="J1470" s="286">
        <v>2015</v>
      </c>
      <c r="K1470" s="72" t="s">
        <v>155</v>
      </c>
      <c r="L1470" s="73">
        <v>6</v>
      </c>
      <c r="M1470" s="74" t="s">
        <v>140</v>
      </c>
      <c r="N1470" s="75"/>
      <c r="O1470" s="76"/>
      <c r="P1470" s="77" t="s">
        <v>148</v>
      </c>
      <c r="Q1470" s="78">
        <f>IF(P1470="U",R1470/1.2,R1470)</f>
        <v>50</v>
      </c>
      <c r="R1470" s="79">
        <v>50</v>
      </c>
      <c r="S1470" s="80"/>
      <c r="T1470" s="81"/>
      <c r="U1470" s="82">
        <f>T1470*Q1470</f>
        <v>0</v>
      </c>
      <c r="V1470" s="83">
        <f>T1470*R1470</f>
        <v>0</v>
      </c>
      <c r="W1470" s="58"/>
      <c r="X1470" s="84"/>
      <c r="Y1470" s="85"/>
      <c r="Z1470" s="86"/>
      <c r="AA1470" s="87"/>
    </row>
    <row r="1471" spans="1:27" ht="15.75" customHeight="1">
      <c r="A1471" s="63" t="s">
        <v>131</v>
      </c>
      <c r="B1471" s="64" t="s">
        <v>132</v>
      </c>
      <c r="C1471" s="65" t="s">
        <v>133</v>
      </c>
      <c r="D1471" s="66" t="s">
        <v>317</v>
      </c>
      <c r="E1471" s="67" t="s">
        <v>323</v>
      </c>
      <c r="F1471" s="68" t="s">
        <v>697</v>
      </c>
      <c r="G1471" s="69" t="s">
        <v>799</v>
      </c>
      <c r="H1471" s="70" t="s">
        <v>1430</v>
      </c>
      <c r="I1471" s="67" t="s">
        <v>355</v>
      </c>
      <c r="J1471" s="286">
        <v>2015</v>
      </c>
      <c r="K1471" s="72" t="s">
        <v>155</v>
      </c>
      <c r="L1471" s="73">
        <v>1</v>
      </c>
      <c r="M1471" s="74" t="s">
        <v>140</v>
      </c>
      <c r="N1471" s="75"/>
      <c r="O1471" s="76"/>
      <c r="P1471" s="77" t="s">
        <v>148</v>
      </c>
      <c r="Q1471" s="78">
        <f>IF(P1471="U",R1471/1.2,R1471)</f>
        <v>65</v>
      </c>
      <c r="R1471" s="79">
        <v>65</v>
      </c>
      <c r="S1471" s="80"/>
      <c r="T1471" s="81"/>
      <c r="U1471" s="82">
        <f>T1471*Q1471</f>
        <v>0</v>
      </c>
      <c r="V1471" s="83">
        <f>T1471*R1471</f>
        <v>0</v>
      </c>
      <c r="W1471" s="58"/>
      <c r="X1471" s="84"/>
      <c r="Y1471" s="85"/>
      <c r="Z1471" s="86"/>
      <c r="AA1471" s="87"/>
    </row>
    <row r="1472" spans="1:27" ht="15.75" customHeight="1">
      <c r="A1472" s="63" t="s">
        <v>131</v>
      </c>
      <c r="B1472" s="64" t="s">
        <v>132</v>
      </c>
      <c r="C1472" s="65" t="s">
        <v>133</v>
      </c>
      <c r="D1472" s="66" t="s">
        <v>317</v>
      </c>
      <c r="E1472" s="67" t="s">
        <v>323</v>
      </c>
      <c r="F1472" s="68" t="s">
        <v>697</v>
      </c>
      <c r="G1472" s="69" t="s">
        <v>799</v>
      </c>
      <c r="H1472" s="70" t="s">
        <v>1430</v>
      </c>
      <c r="I1472" s="67" t="s">
        <v>355</v>
      </c>
      <c r="J1472" s="286">
        <v>2015</v>
      </c>
      <c r="K1472" s="72" t="s">
        <v>139</v>
      </c>
      <c r="L1472" s="73">
        <v>2</v>
      </c>
      <c r="M1472" s="74" t="s">
        <v>140</v>
      </c>
      <c r="N1472" s="75"/>
      <c r="O1472" s="76"/>
      <c r="P1472" s="77" t="s">
        <v>148</v>
      </c>
      <c r="Q1472" s="78">
        <f>IF(P1472="U",R1472/1.2,R1472)</f>
        <v>130</v>
      </c>
      <c r="R1472" s="79">
        <v>130</v>
      </c>
      <c r="S1472" s="80"/>
      <c r="T1472" s="81"/>
      <c r="U1472" s="82">
        <f>T1472*Q1472</f>
        <v>0</v>
      </c>
      <c r="V1472" s="83">
        <f>T1472*R1472</f>
        <v>0</v>
      </c>
      <c r="W1472" s="58"/>
      <c r="X1472" s="84"/>
      <c r="Y1472" s="85"/>
      <c r="Z1472" s="86"/>
      <c r="AA1472" s="87"/>
    </row>
    <row r="1473" spans="1:27" ht="15.75" customHeight="1">
      <c r="A1473" s="63" t="s">
        <v>131</v>
      </c>
      <c r="B1473" s="64" t="s">
        <v>132</v>
      </c>
      <c r="C1473" s="65" t="s">
        <v>133</v>
      </c>
      <c r="D1473" s="66" t="s">
        <v>317</v>
      </c>
      <c r="E1473" s="67" t="s">
        <v>323</v>
      </c>
      <c r="F1473" s="68" t="s">
        <v>697</v>
      </c>
      <c r="G1473" s="69" t="s">
        <v>799</v>
      </c>
      <c r="H1473" s="70" t="s">
        <v>1596</v>
      </c>
      <c r="I1473" s="67" t="s">
        <v>355</v>
      </c>
      <c r="J1473" s="286">
        <v>2003</v>
      </c>
      <c r="K1473" s="72" t="s">
        <v>155</v>
      </c>
      <c r="L1473" s="73">
        <v>1</v>
      </c>
      <c r="M1473" s="74" t="s">
        <v>140</v>
      </c>
      <c r="N1473" s="75"/>
      <c r="O1473" s="76" t="s">
        <v>256</v>
      </c>
      <c r="P1473" s="77" t="s">
        <v>148</v>
      </c>
      <c r="Q1473" s="78">
        <f>IF(P1473="U",R1473/1.2,R1473)</f>
        <v>45</v>
      </c>
      <c r="R1473" s="79">
        <v>45</v>
      </c>
      <c r="S1473" s="80"/>
      <c r="T1473" s="81"/>
      <c r="U1473" s="82">
        <f>T1473*Q1473</f>
        <v>0</v>
      </c>
      <c r="V1473" s="83">
        <f>T1473*R1473</f>
        <v>0</v>
      </c>
      <c r="W1473" s="58"/>
      <c r="X1473" s="84"/>
      <c r="Y1473" s="85"/>
      <c r="Z1473" s="86"/>
      <c r="AA1473" s="87"/>
    </row>
    <row r="1474" spans="1:27" ht="15.75" customHeight="1">
      <c r="A1474" s="63" t="s">
        <v>131</v>
      </c>
      <c r="B1474" s="64" t="s">
        <v>132</v>
      </c>
      <c r="C1474" s="65" t="s">
        <v>133</v>
      </c>
      <c r="D1474" s="66" t="s">
        <v>317</v>
      </c>
      <c r="E1474" s="67" t="s">
        <v>323</v>
      </c>
      <c r="F1474" s="68" t="s">
        <v>697</v>
      </c>
      <c r="G1474" s="69" t="s">
        <v>799</v>
      </c>
      <c r="H1474" s="70" t="s">
        <v>1596</v>
      </c>
      <c r="I1474" s="67" t="s">
        <v>355</v>
      </c>
      <c r="J1474" s="286">
        <v>2006</v>
      </c>
      <c r="K1474" s="72" t="s">
        <v>155</v>
      </c>
      <c r="L1474" s="73">
        <v>2</v>
      </c>
      <c r="M1474" s="74" t="s">
        <v>140</v>
      </c>
      <c r="N1474" s="75"/>
      <c r="O1474" s="76"/>
      <c r="P1474" s="77" t="s">
        <v>148</v>
      </c>
      <c r="Q1474" s="78">
        <f>IF(P1474="U",R1474/1.2,R1474)</f>
        <v>40</v>
      </c>
      <c r="R1474" s="79">
        <v>40</v>
      </c>
      <c r="S1474" s="80"/>
      <c r="T1474" s="81"/>
      <c r="U1474" s="82">
        <f>T1474*Q1474</f>
        <v>0</v>
      </c>
      <c r="V1474" s="83">
        <f>T1474*R1474</f>
        <v>0</v>
      </c>
      <c r="W1474" s="58"/>
      <c r="X1474" s="84"/>
      <c r="Y1474" s="85"/>
      <c r="Z1474" s="86"/>
      <c r="AA1474" s="87"/>
    </row>
    <row r="1475" spans="1:27" ht="15.75" customHeight="1">
      <c r="A1475" s="63" t="s">
        <v>131</v>
      </c>
      <c r="B1475" s="64" t="s">
        <v>132</v>
      </c>
      <c r="C1475" s="65" t="s">
        <v>133</v>
      </c>
      <c r="D1475" s="66" t="s">
        <v>317</v>
      </c>
      <c r="E1475" s="67" t="s">
        <v>323</v>
      </c>
      <c r="F1475" s="68" t="s">
        <v>697</v>
      </c>
      <c r="G1475" s="69" t="s">
        <v>799</v>
      </c>
      <c r="H1475" s="70" t="s">
        <v>1596</v>
      </c>
      <c r="I1475" s="67" t="s">
        <v>355</v>
      </c>
      <c r="J1475" s="286">
        <v>2018</v>
      </c>
      <c r="K1475" s="72" t="s">
        <v>155</v>
      </c>
      <c r="L1475" s="73">
        <v>4</v>
      </c>
      <c r="M1475" s="74" t="s">
        <v>140</v>
      </c>
      <c r="N1475" s="75"/>
      <c r="O1475" s="76"/>
      <c r="P1475" s="77" t="s">
        <v>148</v>
      </c>
      <c r="Q1475" s="78">
        <f>IF(P1475="U",R1475/1.2,R1475)</f>
        <v>40</v>
      </c>
      <c r="R1475" s="79">
        <v>40</v>
      </c>
      <c r="S1475" s="80"/>
      <c r="T1475" s="81"/>
      <c r="U1475" s="82">
        <f>T1475*Q1475</f>
        <v>0</v>
      </c>
      <c r="V1475" s="83">
        <f>T1475*R1475</f>
        <v>0</v>
      </c>
      <c r="W1475" s="58"/>
      <c r="X1475" s="84"/>
      <c r="Y1475" s="85"/>
      <c r="Z1475" s="86"/>
      <c r="AA1475" s="87"/>
    </row>
    <row r="1476" spans="1:27" ht="15.75" customHeight="1">
      <c r="A1476" s="63" t="s">
        <v>131</v>
      </c>
      <c r="B1476" s="64" t="s">
        <v>132</v>
      </c>
      <c r="C1476" s="65" t="s">
        <v>133</v>
      </c>
      <c r="D1476" s="66" t="s">
        <v>317</v>
      </c>
      <c r="E1476" s="67" t="s">
        <v>323</v>
      </c>
      <c r="F1476" s="68" t="s">
        <v>697</v>
      </c>
      <c r="G1476" s="69" t="s">
        <v>799</v>
      </c>
      <c r="H1476" s="70" t="s">
        <v>1596</v>
      </c>
      <c r="I1476" s="67" t="s">
        <v>355</v>
      </c>
      <c r="J1476" s="286">
        <v>2019</v>
      </c>
      <c r="K1476" s="72" t="s">
        <v>155</v>
      </c>
      <c r="L1476" s="73">
        <v>1</v>
      </c>
      <c r="M1476" s="74" t="s">
        <v>140</v>
      </c>
      <c r="N1476" s="75"/>
      <c r="O1476" s="76"/>
      <c r="P1476" s="77" t="s">
        <v>148</v>
      </c>
      <c r="Q1476" s="78">
        <f>IF(P1476="U",R1476/1.2,R1476)</f>
        <v>40</v>
      </c>
      <c r="R1476" s="79">
        <v>40</v>
      </c>
      <c r="S1476" s="80"/>
      <c r="T1476" s="81"/>
      <c r="U1476" s="82">
        <f>T1476*Q1476</f>
        <v>0</v>
      </c>
      <c r="V1476" s="83">
        <f>T1476*R1476</f>
        <v>0</v>
      </c>
      <c r="W1476" s="58"/>
      <c r="X1476" s="84"/>
      <c r="Y1476" s="85"/>
      <c r="Z1476" s="86"/>
      <c r="AA1476" s="87"/>
    </row>
    <row r="1477" spans="1:27" ht="15.75" customHeight="1">
      <c r="A1477" s="63" t="s">
        <v>131</v>
      </c>
      <c r="B1477" s="64" t="s">
        <v>132</v>
      </c>
      <c r="C1477" s="65" t="s">
        <v>133</v>
      </c>
      <c r="D1477" s="66" t="s">
        <v>317</v>
      </c>
      <c r="E1477" s="67" t="s">
        <v>323</v>
      </c>
      <c r="F1477" s="68" t="s">
        <v>697</v>
      </c>
      <c r="G1477" s="69" t="s">
        <v>799</v>
      </c>
      <c r="H1477" s="70" t="s">
        <v>933</v>
      </c>
      <c r="I1477" s="67" t="s">
        <v>933</v>
      </c>
      <c r="J1477" s="286">
        <v>2012</v>
      </c>
      <c r="K1477" s="72" t="s">
        <v>155</v>
      </c>
      <c r="L1477" s="73">
        <v>1</v>
      </c>
      <c r="M1477" s="74" t="s">
        <v>140</v>
      </c>
      <c r="N1477" s="75"/>
      <c r="O1477" s="76"/>
      <c r="P1477" s="77" t="s">
        <v>148</v>
      </c>
      <c r="Q1477" s="78">
        <f>IF(P1477="U",R1477/1.2,R1477)</f>
        <v>45</v>
      </c>
      <c r="R1477" s="79">
        <v>45</v>
      </c>
      <c r="S1477" s="80"/>
      <c r="T1477" s="81"/>
      <c r="U1477" s="82">
        <f>T1477*Q1477</f>
        <v>0</v>
      </c>
      <c r="V1477" s="83">
        <f>T1477*R1477</f>
        <v>0</v>
      </c>
      <c r="W1477" s="58"/>
      <c r="X1477" s="84"/>
      <c r="Y1477" s="85"/>
      <c r="Z1477" s="86"/>
      <c r="AA1477" s="87"/>
    </row>
    <row r="1478" spans="1:27" ht="15.75" customHeight="1">
      <c r="A1478" s="63" t="s">
        <v>131</v>
      </c>
      <c r="B1478" s="64" t="s">
        <v>132</v>
      </c>
      <c r="C1478" s="65" t="s">
        <v>133</v>
      </c>
      <c r="D1478" s="66" t="s">
        <v>317</v>
      </c>
      <c r="E1478" s="67" t="s">
        <v>323</v>
      </c>
      <c r="F1478" s="68" t="s">
        <v>697</v>
      </c>
      <c r="G1478" s="69" t="s">
        <v>799</v>
      </c>
      <c r="H1478" s="70" t="s">
        <v>933</v>
      </c>
      <c r="I1478" s="67" t="s">
        <v>933</v>
      </c>
      <c r="J1478" s="286">
        <v>2018</v>
      </c>
      <c r="K1478" s="72" t="s">
        <v>155</v>
      </c>
      <c r="L1478" s="73">
        <v>2</v>
      </c>
      <c r="M1478" s="74" t="s">
        <v>140</v>
      </c>
      <c r="N1478" s="75"/>
      <c r="O1478" s="76"/>
      <c r="P1478" s="77" t="s">
        <v>148</v>
      </c>
      <c r="Q1478" s="78">
        <f>IF(P1478="U",R1478/1.2,R1478)</f>
        <v>45</v>
      </c>
      <c r="R1478" s="79">
        <v>45</v>
      </c>
      <c r="S1478" s="80"/>
      <c r="T1478" s="81"/>
      <c r="U1478" s="82">
        <f>T1478*Q1478</f>
        <v>0</v>
      </c>
      <c r="V1478" s="83">
        <f>T1478*R1478</f>
        <v>0</v>
      </c>
      <c r="W1478" s="58"/>
      <c r="X1478" s="84"/>
      <c r="Y1478" s="85"/>
      <c r="Z1478" s="86"/>
      <c r="AA1478" s="87"/>
    </row>
    <row r="1479" spans="1:27" ht="15.75" customHeight="1">
      <c r="A1479" s="63" t="s">
        <v>131</v>
      </c>
      <c r="B1479" s="64" t="s">
        <v>132</v>
      </c>
      <c r="C1479" s="65" t="s">
        <v>133</v>
      </c>
      <c r="D1479" s="66" t="s">
        <v>317</v>
      </c>
      <c r="E1479" s="67" t="s">
        <v>323</v>
      </c>
      <c r="F1479" s="68" t="s">
        <v>697</v>
      </c>
      <c r="G1479" s="69" t="s">
        <v>799</v>
      </c>
      <c r="H1479" s="70" t="s">
        <v>933</v>
      </c>
      <c r="I1479" s="67" t="s">
        <v>933</v>
      </c>
      <c r="J1479" s="286">
        <v>2019</v>
      </c>
      <c r="K1479" s="72" t="s">
        <v>155</v>
      </c>
      <c r="L1479" s="73">
        <v>3</v>
      </c>
      <c r="M1479" s="74" t="s">
        <v>140</v>
      </c>
      <c r="N1479" s="75"/>
      <c r="O1479" s="76"/>
      <c r="P1479" s="77" t="s">
        <v>148</v>
      </c>
      <c r="Q1479" s="78">
        <f>IF(P1479="U",R1479/1.2,R1479)</f>
        <v>45</v>
      </c>
      <c r="R1479" s="79">
        <v>45</v>
      </c>
      <c r="S1479" s="80"/>
      <c r="T1479" s="81"/>
      <c r="U1479" s="82">
        <f>T1479*Q1479</f>
        <v>0</v>
      </c>
      <c r="V1479" s="83">
        <f>T1479*R1479</f>
        <v>0</v>
      </c>
      <c r="W1479" s="58"/>
      <c r="X1479" s="84"/>
      <c r="Y1479" s="85"/>
      <c r="Z1479" s="86"/>
      <c r="AA1479" s="87"/>
    </row>
    <row r="1480" spans="1:27" ht="15.75" customHeight="1">
      <c r="A1480" s="63" t="s">
        <v>131</v>
      </c>
      <c r="B1480" s="64" t="s">
        <v>132</v>
      </c>
      <c r="C1480" s="65" t="s">
        <v>133</v>
      </c>
      <c r="D1480" s="66" t="s">
        <v>317</v>
      </c>
      <c r="E1480" s="67" t="s">
        <v>323</v>
      </c>
      <c r="F1480" s="68" t="s">
        <v>697</v>
      </c>
      <c r="G1480" s="69" t="s">
        <v>799</v>
      </c>
      <c r="H1480" s="70" t="s">
        <v>138</v>
      </c>
      <c r="I1480" s="67" t="s">
        <v>138</v>
      </c>
      <c r="J1480" s="286">
        <v>2020</v>
      </c>
      <c r="K1480" s="72" t="s">
        <v>155</v>
      </c>
      <c r="L1480" s="73">
        <v>4</v>
      </c>
      <c r="M1480" s="74" t="s">
        <v>140</v>
      </c>
      <c r="N1480" s="75"/>
      <c r="O1480" s="76"/>
      <c r="P1480" s="77" t="s">
        <v>148</v>
      </c>
      <c r="Q1480" s="78">
        <f>IF(P1480="U",R1480/1.2,R1480)</f>
        <v>45</v>
      </c>
      <c r="R1480" s="79">
        <v>45</v>
      </c>
      <c r="S1480" s="80"/>
      <c r="T1480" s="81"/>
      <c r="U1480" s="82">
        <f>T1480*Q1480</f>
        <v>0</v>
      </c>
      <c r="V1480" s="83">
        <f>T1480*R1480</f>
        <v>0</v>
      </c>
      <c r="W1480" s="58"/>
      <c r="X1480" s="84"/>
      <c r="Y1480" s="85"/>
      <c r="Z1480" s="86"/>
      <c r="AA1480" s="87"/>
    </row>
    <row r="1481" spans="1:27" ht="15.75" customHeight="1">
      <c r="A1481" s="63" t="s">
        <v>131</v>
      </c>
      <c r="B1481" s="64" t="s">
        <v>132</v>
      </c>
      <c r="C1481" s="65" t="s">
        <v>133</v>
      </c>
      <c r="D1481" s="66" t="s">
        <v>317</v>
      </c>
      <c r="E1481" s="67" t="s">
        <v>323</v>
      </c>
      <c r="F1481" s="68" t="s">
        <v>697</v>
      </c>
      <c r="G1481" s="69" t="s">
        <v>799</v>
      </c>
      <c r="H1481" s="70" t="s">
        <v>800</v>
      </c>
      <c r="I1481" s="67" t="s">
        <v>355</v>
      </c>
      <c r="J1481" s="286">
        <v>2012</v>
      </c>
      <c r="K1481" s="72" t="s">
        <v>155</v>
      </c>
      <c r="L1481" s="73">
        <v>3</v>
      </c>
      <c r="M1481" s="74" t="s">
        <v>140</v>
      </c>
      <c r="N1481" s="75"/>
      <c r="O1481" s="76"/>
      <c r="P1481" s="97" t="s">
        <v>148</v>
      </c>
      <c r="Q1481" s="78">
        <f>IF(P1481="U",R1481/1.2,R1481)</f>
        <v>65</v>
      </c>
      <c r="R1481" s="79">
        <v>65</v>
      </c>
      <c r="S1481" s="80"/>
      <c r="T1481" s="81"/>
      <c r="U1481" s="82">
        <f>T1481*Q1481</f>
        <v>0</v>
      </c>
      <c r="V1481" s="83">
        <f>T1481*R1481</f>
        <v>0</v>
      </c>
      <c r="W1481" s="58"/>
      <c r="X1481" s="84"/>
      <c r="Y1481" s="85"/>
      <c r="Z1481" s="86"/>
      <c r="AA1481" s="87"/>
    </row>
    <row r="1482" spans="1:27" ht="15.75" customHeight="1">
      <c r="A1482" s="63" t="s">
        <v>131</v>
      </c>
      <c r="B1482" s="64" t="s">
        <v>132</v>
      </c>
      <c r="C1482" s="65" t="s">
        <v>133</v>
      </c>
      <c r="D1482" s="66" t="s">
        <v>317</v>
      </c>
      <c r="E1482" s="67" t="s">
        <v>323</v>
      </c>
      <c r="F1482" s="68" t="s">
        <v>697</v>
      </c>
      <c r="G1482" s="69" t="s">
        <v>799</v>
      </c>
      <c r="H1482" s="70" t="s">
        <v>800</v>
      </c>
      <c r="I1482" s="67" t="s">
        <v>355</v>
      </c>
      <c r="J1482" s="286">
        <v>2017</v>
      </c>
      <c r="K1482" s="72" t="s">
        <v>139</v>
      </c>
      <c r="L1482" s="73">
        <v>1</v>
      </c>
      <c r="M1482" s="74" t="s">
        <v>140</v>
      </c>
      <c r="N1482" s="75"/>
      <c r="O1482" s="76"/>
      <c r="P1482" s="77" t="s">
        <v>148</v>
      </c>
      <c r="Q1482" s="78">
        <f>IF(P1482="U",R1482/1.2,R1482)</f>
        <v>130</v>
      </c>
      <c r="R1482" s="79">
        <v>130</v>
      </c>
      <c r="S1482" s="80"/>
      <c r="T1482" s="81"/>
      <c r="U1482" s="82">
        <f>T1482*Q1482</f>
        <v>0</v>
      </c>
      <c r="V1482" s="83">
        <f>T1482*R1482</f>
        <v>0</v>
      </c>
      <c r="W1482" s="58"/>
      <c r="X1482" s="84"/>
      <c r="Y1482" s="85"/>
      <c r="Z1482" s="86"/>
      <c r="AA1482" s="87"/>
    </row>
    <row r="1483" spans="1:27" ht="15.75" customHeight="1">
      <c r="A1483" s="63" t="s">
        <v>131</v>
      </c>
      <c r="B1483" s="64" t="s">
        <v>132</v>
      </c>
      <c r="C1483" s="65" t="s">
        <v>133</v>
      </c>
      <c r="D1483" s="66" t="s">
        <v>317</v>
      </c>
      <c r="E1483" s="67" t="s">
        <v>323</v>
      </c>
      <c r="F1483" s="68" t="s">
        <v>697</v>
      </c>
      <c r="G1483" s="69" t="s">
        <v>1597</v>
      </c>
      <c r="H1483" s="70" t="s">
        <v>1599</v>
      </c>
      <c r="I1483" s="67" t="s">
        <v>355</v>
      </c>
      <c r="J1483" s="286">
        <v>2018</v>
      </c>
      <c r="K1483" s="72" t="s">
        <v>155</v>
      </c>
      <c r="L1483" s="73">
        <v>3</v>
      </c>
      <c r="M1483" s="74" t="s">
        <v>140</v>
      </c>
      <c r="N1483" s="75"/>
      <c r="O1483" s="76"/>
      <c r="P1483" s="77" t="s">
        <v>148</v>
      </c>
      <c r="Q1483" s="78">
        <f>IF(P1483="U",R1483/1.2,R1483)</f>
        <v>20</v>
      </c>
      <c r="R1483" s="79">
        <v>20</v>
      </c>
      <c r="S1483" s="80"/>
      <c r="T1483" s="81"/>
      <c r="U1483" s="82">
        <f>T1483*Q1483</f>
        <v>0</v>
      </c>
      <c r="V1483" s="83">
        <f>T1483*R1483</f>
        <v>0</v>
      </c>
      <c r="W1483" s="58"/>
      <c r="X1483" s="84"/>
      <c r="Y1483" s="85"/>
      <c r="Z1483" s="86"/>
      <c r="AA1483" s="87"/>
    </row>
    <row r="1484" spans="1:27" ht="15.75" customHeight="1">
      <c r="A1484" s="63" t="s">
        <v>131</v>
      </c>
      <c r="B1484" s="64" t="s">
        <v>132</v>
      </c>
      <c r="C1484" s="65" t="s">
        <v>133</v>
      </c>
      <c r="D1484" s="66" t="s">
        <v>317</v>
      </c>
      <c r="E1484" s="67" t="s">
        <v>323</v>
      </c>
      <c r="F1484" s="68" t="s">
        <v>697</v>
      </c>
      <c r="G1484" s="69" t="s">
        <v>1597</v>
      </c>
      <c r="H1484" s="70" t="s">
        <v>1600</v>
      </c>
      <c r="I1484" s="67" t="s">
        <v>355</v>
      </c>
      <c r="J1484" s="286">
        <v>2017</v>
      </c>
      <c r="K1484" s="72" t="s">
        <v>155</v>
      </c>
      <c r="L1484" s="73">
        <v>1</v>
      </c>
      <c r="M1484" s="74" t="s">
        <v>140</v>
      </c>
      <c r="N1484" s="75"/>
      <c r="O1484" s="76"/>
      <c r="P1484" s="77" t="s">
        <v>148</v>
      </c>
      <c r="Q1484" s="78">
        <f>IF(P1484="U",R1484/1.2,R1484)</f>
        <v>45</v>
      </c>
      <c r="R1484" s="79">
        <v>45</v>
      </c>
      <c r="S1484" s="80"/>
      <c r="T1484" s="81"/>
      <c r="U1484" s="82">
        <f>T1484*Q1484</f>
        <v>0</v>
      </c>
      <c r="V1484" s="83">
        <f>T1484*R1484</f>
        <v>0</v>
      </c>
      <c r="W1484" s="58"/>
      <c r="X1484" s="84"/>
      <c r="Y1484" s="85"/>
      <c r="Z1484" s="86"/>
      <c r="AA1484" s="87"/>
    </row>
    <row r="1485" spans="1:27" ht="15.75" customHeight="1">
      <c r="A1485" s="63" t="s">
        <v>131</v>
      </c>
      <c r="B1485" s="64" t="s">
        <v>132</v>
      </c>
      <c r="C1485" s="65" t="s">
        <v>133</v>
      </c>
      <c r="D1485" s="66" t="s">
        <v>317</v>
      </c>
      <c r="E1485" s="67" t="s">
        <v>323</v>
      </c>
      <c r="F1485" s="68" t="s">
        <v>697</v>
      </c>
      <c r="G1485" s="69" t="s">
        <v>1597</v>
      </c>
      <c r="H1485" s="70" t="s">
        <v>1598</v>
      </c>
      <c r="I1485" s="67" t="s">
        <v>145</v>
      </c>
      <c r="J1485" s="286">
        <v>2011</v>
      </c>
      <c r="K1485" s="72" t="s">
        <v>155</v>
      </c>
      <c r="L1485" s="73">
        <v>1</v>
      </c>
      <c r="M1485" s="74" t="s">
        <v>140</v>
      </c>
      <c r="N1485" s="75"/>
      <c r="O1485" s="76"/>
      <c r="P1485" s="77" t="s">
        <v>148</v>
      </c>
      <c r="Q1485" s="78">
        <f>IF(P1485="U",R1485/1.2,R1485)</f>
        <v>25</v>
      </c>
      <c r="R1485" s="79">
        <v>25</v>
      </c>
      <c r="S1485" s="80"/>
      <c r="T1485" s="81"/>
      <c r="U1485" s="82">
        <f>T1485*Q1485</f>
        <v>0</v>
      </c>
      <c r="V1485" s="83">
        <f>T1485*R1485</f>
        <v>0</v>
      </c>
      <c r="W1485" s="58"/>
      <c r="X1485" s="84"/>
      <c r="Y1485" s="85"/>
      <c r="Z1485" s="86"/>
      <c r="AA1485" s="87"/>
    </row>
    <row r="1486" spans="1:27" ht="15.75" customHeight="1">
      <c r="A1486" s="63" t="s">
        <v>131</v>
      </c>
      <c r="B1486" s="64" t="s">
        <v>132</v>
      </c>
      <c r="C1486" s="65" t="s">
        <v>133</v>
      </c>
      <c r="D1486" s="66" t="s">
        <v>317</v>
      </c>
      <c r="E1486" s="67" t="s">
        <v>323</v>
      </c>
      <c r="F1486" s="68"/>
      <c r="G1486" s="69" t="s">
        <v>491</v>
      </c>
      <c r="H1486" s="70" t="s">
        <v>901</v>
      </c>
      <c r="I1486" s="67" t="s">
        <v>355</v>
      </c>
      <c r="J1486" s="286">
        <v>2020</v>
      </c>
      <c r="K1486" s="72" t="s">
        <v>155</v>
      </c>
      <c r="L1486" s="73">
        <v>2</v>
      </c>
      <c r="M1486" s="74" t="s">
        <v>140</v>
      </c>
      <c r="N1486" s="75"/>
      <c r="O1486" s="76"/>
      <c r="P1486" s="97" t="s">
        <v>148</v>
      </c>
      <c r="Q1486" s="78">
        <f>IF(P1486="U",R1486/1.2,R1486)</f>
        <v>15</v>
      </c>
      <c r="R1486" s="79">
        <v>15</v>
      </c>
      <c r="S1486" s="80"/>
      <c r="T1486" s="81"/>
      <c r="U1486" s="82">
        <f>T1486*Q1486</f>
        <v>0</v>
      </c>
      <c r="V1486" s="83">
        <f>T1486*R1486</f>
        <v>0</v>
      </c>
      <c r="W1486" s="58"/>
      <c r="X1486" s="84"/>
      <c r="Y1486" s="85"/>
      <c r="Z1486" s="86"/>
      <c r="AA1486" s="87"/>
    </row>
    <row r="1487" spans="1:27" ht="15.75" customHeight="1">
      <c r="A1487" s="63" t="s">
        <v>131</v>
      </c>
      <c r="B1487" s="64" t="s">
        <v>132</v>
      </c>
      <c r="C1487" s="65" t="s">
        <v>133</v>
      </c>
      <c r="D1487" s="66" t="s">
        <v>317</v>
      </c>
      <c r="E1487" s="67" t="s">
        <v>323</v>
      </c>
      <c r="F1487" s="68"/>
      <c r="G1487" s="69" t="s">
        <v>491</v>
      </c>
      <c r="H1487" s="70" t="s">
        <v>529</v>
      </c>
      <c r="I1487" s="67" t="s">
        <v>355</v>
      </c>
      <c r="J1487" s="286">
        <v>2002</v>
      </c>
      <c r="K1487" s="72" t="s">
        <v>155</v>
      </c>
      <c r="L1487" s="73">
        <v>1</v>
      </c>
      <c r="M1487" s="74" t="s">
        <v>140</v>
      </c>
      <c r="N1487" s="75"/>
      <c r="O1487" s="76"/>
      <c r="P1487" s="77" t="s">
        <v>148</v>
      </c>
      <c r="Q1487" s="78">
        <f>IF(P1487="U",R1487/1.2,R1487)</f>
        <v>70</v>
      </c>
      <c r="R1487" s="79">
        <v>70</v>
      </c>
      <c r="S1487" s="80"/>
      <c r="T1487" s="81"/>
      <c r="U1487" s="82">
        <f>T1487*Q1487</f>
        <v>0</v>
      </c>
      <c r="V1487" s="83">
        <f>T1487*R1487</f>
        <v>0</v>
      </c>
      <c r="W1487" s="58"/>
      <c r="X1487" s="84"/>
      <c r="Y1487" s="85"/>
      <c r="Z1487" s="86"/>
      <c r="AA1487" s="87"/>
    </row>
    <row r="1488" spans="1:27" ht="15.75" customHeight="1">
      <c r="A1488" s="63" t="s">
        <v>131</v>
      </c>
      <c r="B1488" s="64" t="s">
        <v>132</v>
      </c>
      <c r="C1488" s="65" t="s">
        <v>133</v>
      </c>
      <c r="D1488" s="66" t="s">
        <v>317</v>
      </c>
      <c r="E1488" s="67" t="s">
        <v>323</v>
      </c>
      <c r="F1488" s="68"/>
      <c r="G1488" s="69" t="s">
        <v>491</v>
      </c>
      <c r="H1488" s="70" t="s">
        <v>529</v>
      </c>
      <c r="I1488" s="67" t="s">
        <v>355</v>
      </c>
      <c r="J1488" s="286">
        <v>2004</v>
      </c>
      <c r="K1488" s="72" t="s">
        <v>155</v>
      </c>
      <c r="L1488" s="73">
        <v>1</v>
      </c>
      <c r="M1488" s="74" t="s">
        <v>140</v>
      </c>
      <c r="N1488" s="75"/>
      <c r="O1488" s="76"/>
      <c r="P1488" s="77" t="s">
        <v>148</v>
      </c>
      <c r="Q1488" s="78">
        <f>IF(P1488="U",R1488/1.2,R1488)</f>
        <v>70</v>
      </c>
      <c r="R1488" s="79">
        <v>70</v>
      </c>
      <c r="S1488" s="80"/>
      <c r="T1488" s="81"/>
      <c r="U1488" s="82">
        <f>T1488*Q1488</f>
        <v>0</v>
      </c>
      <c r="V1488" s="83">
        <f>T1488*R1488</f>
        <v>0</v>
      </c>
      <c r="W1488" s="58"/>
      <c r="X1488" s="84"/>
      <c r="Y1488" s="85"/>
      <c r="Z1488" s="86"/>
      <c r="AA1488" s="87"/>
    </row>
    <row r="1489" spans="1:27" ht="15.75" customHeight="1">
      <c r="A1489" s="63" t="s">
        <v>131</v>
      </c>
      <c r="B1489" s="64" t="s">
        <v>132</v>
      </c>
      <c r="C1489" s="65" t="s">
        <v>133</v>
      </c>
      <c r="D1489" s="66" t="s">
        <v>317</v>
      </c>
      <c r="E1489" s="67" t="s">
        <v>323</v>
      </c>
      <c r="F1489" s="68"/>
      <c r="G1489" s="69" t="s">
        <v>491</v>
      </c>
      <c r="H1489" s="70" t="s">
        <v>529</v>
      </c>
      <c r="I1489" s="67" t="s">
        <v>355</v>
      </c>
      <c r="J1489" s="286">
        <v>2008</v>
      </c>
      <c r="K1489" s="72" t="s">
        <v>155</v>
      </c>
      <c r="L1489" s="73">
        <v>1</v>
      </c>
      <c r="M1489" s="74" t="s">
        <v>140</v>
      </c>
      <c r="N1489" s="75"/>
      <c r="O1489" s="76"/>
      <c r="P1489" s="97" t="s">
        <v>148</v>
      </c>
      <c r="Q1489" s="78">
        <f>IF(P1489="U",R1489/1.2,R1489)</f>
        <v>45</v>
      </c>
      <c r="R1489" s="79">
        <v>45</v>
      </c>
      <c r="S1489" s="80"/>
      <c r="T1489" s="81"/>
      <c r="U1489" s="82">
        <f>T1489*Q1489</f>
        <v>0</v>
      </c>
      <c r="V1489" s="83">
        <f>T1489*R1489</f>
        <v>0</v>
      </c>
      <c r="W1489" s="58"/>
      <c r="X1489" s="84"/>
      <c r="Y1489" s="85"/>
      <c r="Z1489" s="86"/>
      <c r="AA1489" s="87"/>
    </row>
    <row r="1490" spans="1:27" ht="15.75" customHeight="1">
      <c r="A1490" s="63" t="s">
        <v>131</v>
      </c>
      <c r="B1490" s="64" t="s">
        <v>132</v>
      </c>
      <c r="C1490" s="65" t="s">
        <v>133</v>
      </c>
      <c r="D1490" s="66" t="s">
        <v>317</v>
      </c>
      <c r="E1490" s="67" t="s">
        <v>323</v>
      </c>
      <c r="F1490" s="68"/>
      <c r="G1490" s="69" t="s">
        <v>491</v>
      </c>
      <c r="H1490" s="70" t="s">
        <v>529</v>
      </c>
      <c r="I1490" s="67" t="s">
        <v>355</v>
      </c>
      <c r="J1490" s="286">
        <v>2009</v>
      </c>
      <c r="K1490" s="72" t="s">
        <v>139</v>
      </c>
      <c r="L1490" s="73">
        <v>1</v>
      </c>
      <c r="M1490" s="74" t="s">
        <v>140</v>
      </c>
      <c r="N1490" s="75"/>
      <c r="O1490" s="76"/>
      <c r="P1490" s="77" t="s">
        <v>148</v>
      </c>
      <c r="Q1490" s="78">
        <f>IF(P1490="U",R1490/1.2,R1490)</f>
        <v>90</v>
      </c>
      <c r="R1490" s="79">
        <v>90</v>
      </c>
      <c r="S1490" s="80"/>
      <c r="T1490" s="81"/>
      <c r="U1490" s="82">
        <f>T1490*Q1490</f>
        <v>0</v>
      </c>
      <c r="V1490" s="83">
        <f>T1490*R1490</f>
        <v>0</v>
      </c>
      <c r="W1490" s="58"/>
      <c r="X1490" s="84"/>
      <c r="Y1490" s="85"/>
      <c r="Z1490" s="86"/>
      <c r="AA1490" s="87"/>
    </row>
    <row r="1491" spans="1:27" ht="15.75" customHeight="1">
      <c r="A1491" s="63" t="s">
        <v>131</v>
      </c>
      <c r="B1491" s="64" t="s">
        <v>132</v>
      </c>
      <c r="C1491" s="65" t="s">
        <v>133</v>
      </c>
      <c r="D1491" s="66" t="s">
        <v>317</v>
      </c>
      <c r="E1491" s="67" t="s">
        <v>323</v>
      </c>
      <c r="F1491" s="68"/>
      <c r="G1491" s="69" t="s">
        <v>491</v>
      </c>
      <c r="H1491" s="70" t="s">
        <v>933</v>
      </c>
      <c r="I1491" s="67" t="s">
        <v>933</v>
      </c>
      <c r="J1491" s="286">
        <v>2012</v>
      </c>
      <c r="K1491" s="72" t="s">
        <v>155</v>
      </c>
      <c r="L1491" s="73">
        <v>1</v>
      </c>
      <c r="M1491" s="74" t="s">
        <v>140</v>
      </c>
      <c r="N1491" s="75"/>
      <c r="O1491" s="76"/>
      <c r="P1491" s="77" t="s">
        <v>148</v>
      </c>
      <c r="Q1491" s="78">
        <f>IF(P1491="U",R1491/1.2,R1491)</f>
        <v>100</v>
      </c>
      <c r="R1491" s="79">
        <v>100</v>
      </c>
      <c r="S1491" s="80"/>
      <c r="T1491" s="81"/>
      <c r="U1491" s="82">
        <f>T1491*Q1491</f>
        <v>0</v>
      </c>
      <c r="V1491" s="83">
        <f>T1491*R1491</f>
        <v>0</v>
      </c>
      <c r="W1491" s="58"/>
      <c r="X1491" s="84"/>
      <c r="Y1491" s="85"/>
      <c r="Z1491" s="86"/>
      <c r="AA1491" s="87"/>
    </row>
    <row r="1492" spans="1:27" ht="15.75" customHeight="1">
      <c r="A1492" s="63" t="s">
        <v>131</v>
      </c>
      <c r="B1492" s="64" t="s">
        <v>132</v>
      </c>
      <c r="C1492" s="65" t="s">
        <v>133</v>
      </c>
      <c r="D1492" s="66" t="s">
        <v>317</v>
      </c>
      <c r="E1492" s="67" t="s">
        <v>323</v>
      </c>
      <c r="F1492" s="68"/>
      <c r="G1492" s="69" t="s">
        <v>491</v>
      </c>
      <c r="H1492" s="70" t="s">
        <v>492</v>
      </c>
      <c r="I1492" s="67" t="s">
        <v>355</v>
      </c>
      <c r="J1492" s="286">
        <v>2000</v>
      </c>
      <c r="K1492" s="72" t="s">
        <v>155</v>
      </c>
      <c r="L1492" s="73">
        <v>1</v>
      </c>
      <c r="M1492" s="74" t="s">
        <v>140</v>
      </c>
      <c r="N1492" s="75"/>
      <c r="O1492" s="76"/>
      <c r="P1492" s="97" t="s">
        <v>148</v>
      </c>
      <c r="Q1492" s="78">
        <f>IF(P1492="U",R1492/1.2,R1492)</f>
        <v>95</v>
      </c>
      <c r="R1492" s="79">
        <v>95</v>
      </c>
      <c r="S1492" s="80"/>
      <c r="T1492" s="81"/>
      <c r="U1492" s="82">
        <f>T1492*Q1492</f>
        <v>0</v>
      </c>
      <c r="V1492" s="83">
        <f>T1492*R1492</f>
        <v>0</v>
      </c>
      <c r="W1492" s="58"/>
      <c r="X1492" s="84"/>
      <c r="Y1492" s="85"/>
      <c r="Z1492" s="86"/>
      <c r="AA1492" s="87"/>
    </row>
    <row r="1493" spans="1:27" ht="15.75" customHeight="1">
      <c r="A1493" s="63" t="s">
        <v>131</v>
      </c>
      <c r="B1493" s="64" t="s">
        <v>132</v>
      </c>
      <c r="C1493" s="65" t="s">
        <v>133</v>
      </c>
      <c r="D1493" s="66" t="s">
        <v>317</v>
      </c>
      <c r="E1493" s="67" t="s">
        <v>323</v>
      </c>
      <c r="F1493" s="68"/>
      <c r="G1493" s="69" t="s">
        <v>491</v>
      </c>
      <c r="H1493" s="70" t="s">
        <v>492</v>
      </c>
      <c r="I1493" s="67" t="s">
        <v>355</v>
      </c>
      <c r="J1493" s="286">
        <v>2000</v>
      </c>
      <c r="K1493" s="72" t="s">
        <v>155</v>
      </c>
      <c r="L1493" s="73">
        <v>1</v>
      </c>
      <c r="M1493" s="74" t="s">
        <v>140</v>
      </c>
      <c r="N1493" s="75"/>
      <c r="O1493" s="76"/>
      <c r="P1493" s="77" t="s">
        <v>148</v>
      </c>
      <c r="Q1493" s="78">
        <f>IF(P1493="U",R1493/1.2,R1493)</f>
        <v>95</v>
      </c>
      <c r="R1493" s="79">
        <v>95</v>
      </c>
      <c r="S1493" s="80"/>
      <c r="T1493" s="81"/>
      <c r="U1493" s="82">
        <f>T1493*Q1493</f>
        <v>0</v>
      </c>
      <c r="V1493" s="83">
        <f>T1493*R1493</f>
        <v>0</v>
      </c>
      <c r="W1493" s="58"/>
      <c r="X1493" s="84"/>
      <c r="Y1493" s="85"/>
      <c r="Z1493" s="86"/>
      <c r="AA1493" s="87"/>
    </row>
    <row r="1494" spans="1:27" ht="15.75" customHeight="1">
      <c r="A1494" s="63" t="s">
        <v>131</v>
      </c>
      <c r="B1494" s="64" t="s">
        <v>132</v>
      </c>
      <c r="C1494" s="65" t="s">
        <v>133</v>
      </c>
      <c r="D1494" s="66" t="s">
        <v>317</v>
      </c>
      <c r="E1494" s="67" t="s">
        <v>323</v>
      </c>
      <c r="F1494" s="68"/>
      <c r="G1494" s="69" t="s">
        <v>491</v>
      </c>
      <c r="H1494" s="70" t="s">
        <v>492</v>
      </c>
      <c r="I1494" s="67" t="s">
        <v>355</v>
      </c>
      <c r="J1494" s="286">
        <v>2001</v>
      </c>
      <c r="K1494" s="72" t="s">
        <v>155</v>
      </c>
      <c r="L1494" s="73">
        <v>1</v>
      </c>
      <c r="M1494" s="74" t="s">
        <v>140</v>
      </c>
      <c r="N1494" s="75"/>
      <c r="O1494" s="76"/>
      <c r="P1494" s="77" t="s">
        <v>148</v>
      </c>
      <c r="Q1494" s="78">
        <f>IF(P1494="U",R1494/1.2,R1494)</f>
        <v>90</v>
      </c>
      <c r="R1494" s="79">
        <v>90</v>
      </c>
      <c r="S1494" s="80"/>
      <c r="T1494" s="81"/>
      <c r="U1494" s="82">
        <f>T1494*Q1494</f>
        <v>0</v>
      </c>
      <c r="V1494" s="83">
        <f>T1494*R1494</f>
        <v>0</v>
      </c>
      <c r="W1494" s="58"/>
      <c r="X1494" s="84"/>
      <c r="Y1494" s="85"/>
      <c r="Z1494" s="86"/>
      <c r="AA1494" s="87"/>
    </row>
    <row r="1495" spans="1:27" ht="15.75" customHeight="1">
      <c r="A1495" s="63" t="s">
        <v>131</v>
      </c>
      <c r="B1495" s="64" t="s">
        <v>132</v>
      </c>
      <c r="C1495" s="65" t="s">
        <v>133</v>
      </c>
      <c r="D1495" s="66" t="s">
        <v>317</v>
      </c>
      <c r="E1495" s="67" t="s">
        <v>323</v>
      </c>
      <c r="F1495" s="68"/>
      <c r="G1495" s="69" t="s">
        <v>491</v>
      </c>
      <c r="H1495" s="70" t="s">
        <v>492</v>
      </c>
      <c r="I1495" s="67" t="s">
        <v>355</v>
      </c>
      <c r="J1495" s="286">
        <v>2002</v>
      </c>
      <c r="K1495" s="72" t="s">
        <v>155</v>
      </c>
      <c r="L1495" s="73">
        <v>1</v>
      </c>
      <c r="M1495" s="74" t="s">
        <v>140</v>
      </c>
      <c r="N1495" s="75"/>
      <c r="O1495" s="76"/>
      <c r="P1495" s="97" t="s">
        <v>141</v>
      </c>
      <c r="Q1495" s="78">
        <f>IF(P1495="U",R1495/1.2,R1495)</f>
        <v>66.666666666666671</v>
      </c>
      <c r="R1495" s="79">
        <v>80</v>
      </c>
      <c r="S1495" s="80"/>
      <c r="T1495" s="81"/>
      <c r="U1495" s="82">
        <f>T1495*Q1495</f>
        <v>0</v>
      </c>
      <c r="V1495" s="83">
        <f>T1495*R1495</f>
        <v>0</v>
      </c>
      <c r="W1495" s="58"/>
      <c r="X1495" s="84"/>
      <c r="Y1495" s="85"/>
      <c r="Z1495" s="86"/>
      <c r="AA1495" s="87"/>
    </row>
    <row r="1496" spans="1:27" ht="15.75" customHeight="1">
      <c r="A1496" s="63" t="s">
        <v>131</v>
      </c>
      <c r="B1496" s="64" t="s">
        <v>132</v>
      </c>
      <c r="C1496" s="65" t="s">
        <v>133</v>
      </c>
      <c r="D1496" s="66" t="s">
        <v>317</v>
      </c>
      <c r="E1496" s="67" t="s">
        <v>323</v>
      </c>
      <c r="F1496" s="68"/>
      <c r="G1496" s="69" t="s">
        <v>491</v>
      </c>
      <c r="H1496" s="70" t="s">
        <v>492</v>
      </c>
      <c r="I1496" s="67" t="s">
        <v>355</v>
      </c>
      <c r="J1496" s="286">
        <v>2004</v>
      </c>
      <c r="K1496" s="72" t="s">
        <v>155</v>
      </c>
      <c r="L1496" s="73">
        <v>2</v>
      </c>
      <c r="M1496" s="74" t="s">
        <v>140</v>
      </c>
      <c r="N1496" s="75"/>
      <c r="O1496" s="76"/>
      <c r="P1496" s="97" t="s">
        <v>141</v>
      </c>
      <c r="Q1496" s="78">
        <f>IF(P1496="U",R1496/1.2,R1496)</f>
        <v>66.666666666666671</v>
      </c>
      <c r="R1496" s="79">
        <v>80</v>
      </c>
      <c r="S1496" s="80"/>
      <c r="T1496" s="81"/>
      <c r="U1496" s="82">
        <f>T1496*Q1496</f>
        <v>0</v>
      </c>
      <c r="V1496" s="83">
        <f>T1496*R1496</f>
        <v>0</v>
      </c>
      <c r="W1496" s="58"/>
      <c r="X1496" s="84"/>
      <c r="Y1496" s="85"/>
      <c r="Z1496" s="86"/>
      <c r="AA1496" s="87"/>
    </row>
    <row r="1497" spans="1:27" ht="15.75" customHeight="1">
      <c r="A1497" s="63" t="s">
        <v>131</v>
      </c>
      <c r="B1497" s="64" t="s">
        <v>132</v>
      </c>
      <c r="C1497" s="65" t="s">
        <v>133</v>
      </c>
      <c r="D1497" s="66" t="s">
        <v>317</v>
      </c>
      <c r="E1497" s="67" t="s">
        <v>323</v>
      </c>
      <c r="F1497" s="68"/>
      <c r="G1497" s="69" t="s">
        <v>491</v>
      </c>
      <c r="H1497" s="70" t="s">
        <v>492</v>
      </c>
      <c r="I1497" s="67" t="s">
        <v>355</v>
      </c>
      <c r="J1497" s="286">
        <v>2004</v>
      </c>
      <c r="K1497" s="72" t="s">
        <v>139</v>
      </c>
      <c r="L1497" s="73">
        <v>3</v>
      </c>
      <c r="M1497" s="74" t="s">
        <v>140</v>
      </c>
      <c r="N1497" s="75"/>
      <c r="O1497" s="76"/>
      <c r="P1497" s="97" t="s">
        <v>141</v>
      </c>
      <c r="Q1497" s="78">
        <f>IF(P1497="U",R1497/1.2,R1497)</f>
        <v>141.66666666666669</v>
      </c>
      <c r="R1497" s="79">
        <v>170</v>
      </c>
      <c r="S1497" s="80"/>
      <c r="T1497" s="81"/>
      <c r="U1497" s="82">
        <f>T1497*Q1497</f>
        <v>0</v>
      </c>
      <c r="V1497" s="83">
        <f>T1497*R1497</f>
        <v>0</v>
      </c>
      <c r="W1497" s="58"/>
      <c r="X1497" s="84"/>
      <c r="Y1497" s="85"/>
      <c r="Z1497" s="86"/>
      <c r="AA1497" s="87"/>
    </row>
    <row r="1498" spans="1:27" ht="15.75" customHeight="1">
      <c r="A1498" s="63" t="s">
        <v>131</v>
      </c>
      <c r="B1498" s="64" t="s">
        <v>132</v>
      </c>
      <c r="C1498" s="65" t="s">
        <v>133</v>
      </c>
      <c r="D1498" s="66" t="s">
        <v>317</v>
      </c>
      <c r="E1498" s="67" t="s">
        <v>323</v>
      </c>
      <c r="F1498" s="68"/>
      <c r="G1498" s="69" t="s">
        <v>491</v>
      </c>
      <c r="H1498" s="70" t="s">
        <v>492</v>
      </c>
      <c r="I1498" s="67" t="s">
        <v>355</v>
      </c>
      <c r="J1498" s="286">
        <v>2004</v>
      </c>
      <c r="K1498" s="72" t="s">
        <v>146</v>
      </c>
      <c r="L1498" s="73">
        <v>1</v>
      </c>
      <c r="M1498" s="74" t="s">
        <v>140</v>
      </c>
      <c r="N1498" s="75"/>
      <c r="O1498" s="76"/>
      <c r="P1498" s="97" t="s">
        <v>141</v>
      </c>
      <c r="Q1498" s="78">
        <f>IF(P1498="U",R1498/1.2,R1498)</f>
        <v>283.33333333333337</v>
      </c>
      <c r="R1498" s="79">
        <v>340</v>
      </c>
      <c r="S1498" s="80"/>
      <c r="T1498" s="81"/>
      <c r="U1498" s="82">
        <f>T1498*Q1498</f>
        <v>0</v>
      </c>
      <c r="V1498" s="83">
        <f>T1498*R1498</f>
        <v>0</v>
      </c>
      <c r="W1498" s="58"/>
      <c r="X1498" s="84"/>
      <c r="Y1498" s="85"/>
      <c r="Z1498" s="86"/>
      <c r="AA1498" s="87"/>
    </row>
    <row r="1499" spans="1:27" ht="15.75" customHeight="1">
      <c r="A1499" s="63" t="s">
        <v>131</v>
      </c>
      <c r="B1499" s="64" t="s">
        <v>132</v>
      </c>
      <c r="C1499" s="65" t="s">
        <v>133</v>
      </c>
      <c r="D1499" s="66" t="s">
        <v>317</v>
      </c>
      <c r="E1499" s="67" t="s">
        <v>323</v>
      </c>
      <c r="F1499" s="68"/>
      <c r="G1499" s="69" t="s">
        <v>491</v>
      </c>
      <c r="H1499" s="70" t="s">
        <v>492</v>
      </c>
      <c r="I1499" s="67" t="s">
        <v>355</v>
      </c>
      <c r="J1499" s="286">
        <v>2006</v>
      </c>
      <c r="K1499" s="72" t="s">
        <v>155</v>
      </c>
      <c r="L1499" s="73">
        <v>4</v>
      </c>
      <c r="M1499" s="74" t="s">
        <v>140</v>
      </c>
      <c r="N1499" s="75"/>
      <c r="O1499" s="76"/>
      <c r="P1499" s="97" t="s">
        <v>141</v>
      </c>
      <c r="Q1499" s="78">
        <f>IF(P1499="U",R1499/1.2,R1499)</f>
        <v>66.666666666666671</v>
      </c>
      <c r="R1499" s="79">
        <v>80</v>
      </c>
      <c r="S1499" s="80"/>
      <c r="T1499" s="81"/>
      <c r="U1499" s="82">
        <f>T1499*Q1499</f>
        <v>0</v>
      </c>
      <c r="V1499" s="83">
        <f>T1499*R1499</f>
        <v>0</v>
      </c>
      <c r="W1499" s="58"/>
      <c r="X1499" s="84"/>
      <c r="Y1499" s="85"/>
      <c r="Z1499" s="86"/>
      <c r="AA1499" s="87"/>
    </row>
    <row r="1500" spans="1:27" ht="15.75" customHeight="1">
      <c r="A1500" s="63" t="s">
        <v>131</v>
      </c>
      <c r="B1500" s="64" t="s">
        <v>132</v>
      </c>
      <c r="C1500" s="65" t="s">
        <v>133</v>
      </c>
      <c r="D1500" s="66" t="s">
        <v>317</v>
      </c>
      <c r="E1500" s="67" t="s">
        <v>323</v>
      </c>
      <c r="F1500" s="68"/>
      <c r="G1500" s="69" t="s">
        <v>491</v>
      </c>
      <c r="H1500" s="70" t="s">
        <v>492</v>
      </c>
      <c r="I1500" s="67" t="s">
        <v>355</v>
      </c>
      <c r="J1500" s="286">
        <v>2006</v>
      </c>
      <c r="K1500" s="72" t="s">
        <v>139</v>
      </c>
      <c r="L1500" s="73">
        <v>2</v>
      </c>
      <c r="M1500" s="74" t="s">
        <v>140</v>
      </c>
      <c r="N1500" s="75"/>
      <c r="O1500" s="76"/>
      <c r="P1500" s="97" t="s">
        <v>141</v>
      </c>
      <c r="Q1500" s="78">
        <f>IF(P1500="U",R1500/1.2,R1500)</f>
        <v>141.66666666666669</v>
      </c>
      <c r="R1500" s="79">
        <v>170</v>
      </c>
      <c r="S1500" s="80"/>
      <c r="T1500" s="81"/>
      <c r="U1500" s="82">
        <f>T1500*Q1500</f>
        <v>0</v>
      </c>
      <c r="V1500" s="83">
        <f>T1500*R1500</f>
        <v>0</v>
      </c>
      <c r="W1500" s="58"/>
      <c r="X1500" s="84"/>
      <c r="Y1500" s="85"/>
      <c r="Z1500" s="86"/>
      <c r="AA1500" s="87"/>
    </row>
    <row r="1501" spans="1:27" ht="15.75" customHeight="1">
      <c r="A1501" s="63" t="s">
        <v>131</v>
      </c>
      <c r="B1501" s="64" t="s">
        <v>132</v>
      </c>
      <c r="C1501" s="65" t="s">
        <v>133</v>
      </c>
      <c r="D1501" s="66" t="s">
        <v>317</v>
      </c>
      <c r="E1501" s="67" t="s">
        <v>323</v>
      </c>
      <c r="F1501" s="68"/>
      <c r="G1501" s="69" t="s">
        <v>491</v>
      </c>
      <c r="H1501" s="70" t="s">
        <v>492</v>
      </c>
      <c r="I1501" s="67" t="s">
        <v>355</v>
      </c>
      <c r="J1501" s="286">
        <v>2007</v>
      </c>
      <c r="K1501" s="72" t="s">
        <v>155</v>
      </c>
      <c r="L1501" s="73">
        <v>2</v>
      </c>
      <c r="M1501" s="74" t="s">
        <v>140</v>
      </c>
      <c r="N1501" s="75"/>
      <c r="O1501" s="76"/>
      <c r="P1501" s="97" t="s">
        <v>148</v>
      </c>
      <c r="Q1501" s="78">
        <f>IF(P1501="U",R1501/1.2,R1501)</f>
        <v>80</v>
      </c>
      <c r="R1501" s="79">
        <v>80</v>
      </c>
      <c r="S1501" s="80"/>
      <c r="T1501" s="81"/>
      <c r="U1501" s="82">
        <f>T1501*Q1501</f>
        <v>0</v>
      </c>
      <c r="V1501" s="83">
        <f>T1501*R1501</f>
        <v>0</v>
      </c>
      <c r="W1501" s="58"/>
      <c r="X1501" s="84"/>
      <c r="Y1501" s="85"/>
      <c r="Z1501" s="86"/>
      <c r="AA1501" s="87"/>
    </row>
    <row r="1502" spans="1:27" ht="15.75" customHeight="1">
      <c r="A1502" s="63" t="s">
        <v>131</v>
      </c>
      <c r="B1502" s="64" t="s">
        <v>132</v>
      </c>
      <c r="C1502" s="65" t="s">
        <v>133</v>
      </c>
      <c r="D1502" s="66" t="s">
        <v>317</v>
      </c>
      <c r="E1502" s="67" t="s">
        <v>323</v>
      </c>
      <c r="F1502" s="68"/>
      <c r="G1502" s="69" t="s">
        <v>491</v>
      </c>
      <c r="H1502" s="70" t="s">
        <v>492</v>
      </c>
      <c r="I1502" s="67" t="s">
        <v>355</v>
      </c>
      <c r="J1502" s="286">
        <v>2009</v>
      </c>
      <c r="K1502" s="72" t="s">
        <v>155</v>
      </c>
      <c r="L1502" s="73">
        <v>1</v>
      </c>
      <c r="M1502" s="74" t="s">
        <v>140</v>
      </c>
      <c r="N1502" s="75"/>
      <c r="O1502" s="76"/>
      <c r="P1502" s="77" t="s">
        <v>148</v>
      </c>
      <c r="Q1502" s="78">
        <f>IF(P1502="U",R1502/1.2,R1502)</f>
        <v>95</v>
      </c>
      <c r="R1502" s="79">
        <v>95</v>
      </c>
      <c r="S1502" s="80"/>
      <c r="T1502" s="81"/>
      <c r="U1502" s="82">
        <f>T1502*Q1502</f>
        <v>0</v>
      </c>
      <c r="V1502" s="83">
        <f>T1502*R1502</f>
        <v>0</v>
      </c>
      <c r="W1502" s="58"/>
      <c r="X1502" s="84"/>
      <c r="Y1502" s="85"/>
      <c r="Z1502" s="86"/>
      <c r="AA1502" s="87"/>
    </row>
    <row r="1503" spans="1:27" ht="15.75" customHeight="1">
      <c r="A1503" s="63" t="s">
        <v>131</v>
      </c>
      <c r="B1503" s="64" t="s">
        <v>132</v>
      </c>
      <c r="C1503" s="65" t="s">
        <v>133</v>
      </c>
      <c r="D1503" s="66" t="s">
        <v>317</v>
      </c>
      <c r="E1503" s="67" t="s">
        <v>323</v>
      </c>
      <c r="F1503" s="68"/>
      <c r="G1503" s="69" t="s">
        <v>491</v>
      </c>
      <c r="H1503" s="70" t="s">
        <v>492</v>
      </c>
      <c r="I1503" s="67" t="s">
        <v>355</v>
      </c>
      <c r="J1503" s="286">
        <v>2012</v>
      </c>
      <c r="K1503" s="72" t="s">
        <v>155</v>
      </c>
      <c r="L1503" s="73">
        <v>1</v>
      </c>
      <c r="M1503" s="74" t="s">
        <v>140</v>
      </c>
      <c r="N1503" s="75"/>
      <c r="O1503" s="76"/>
      <c r="P1503" s="97" t="s">
        <v>148</v>
      </c>
      <c r="Q1503" s="78">
        <f>IF(P1503="U",R1503/1.2,R1503)</f>
        <v>80</v>
      </c>
      <c r="R1503" s="79">
        <v>80</v>
      </c>
      <c r="S1503" s="80"/>
      <c r="T1503" s="81"/>
      <c r="U1503" s="82">
        <f>T1503*Q1503</f>
        <v>0</v>
      </c>
      <c r="V1503" s="83">
        <f>T1503*R1503</f>
        <v>0</v>
      </c>
      <c r="W1503" s="58"/>
      <c r="X1503" s="84"/>
      <c r="Y1503" s="85"/>
      <c r="Z1503" s="86"/>
      <c r="AA1503" s="87"/>
    </row>
    <row r="1504" spans="1:27" ht="15.75" customHeight="1">
      <c r="A1504" s="63" t="s">
        <v>131</v>
      </c>
      <c r="B1504" s="64" t="s">
        <v>132</v>
      </c>
      <c r="C1504" s="65" t="s">
        <v>133</v>
      </c>
      <c r="D1504" s="66" t="s">
        <v>317</v>
      </c>
      <c r="E1504" s="67" t="s">
        <v>323</v>
      </c>
      <c r="F1504" s="68"/>
      <c r="G1504" s="69" t="s">
        <v>491</v>
      </c>
      <c r="H1504" s="70" t="s">
        <v>492</v>
      </c>
      <c r="I1504" s="67" t="s">
        <v>355</v>
      </c>
      <c r="J1504" s="286">
        <v>2012</v>
      </c>
      <c r="K1504" s="72" t="s">
        <v>155</v>
      </c>
      <c r="L1504" s="73">
        <v>2</v>
      </c>
      <c r="M1504" s="74" t="s">
        <v>140</v>
      </c>
      <c r="N1504" s="75"/>
      <c r="O1504" s="76"/>
      <c r="P1504" s="77" t="s">
        <v>148</v>
      </c>
      <c r="Q1504" s="78">
        <f>IF(P1504="U",R1504/1.2,R1504)</f>
        <v>80</v>
      </c>
      <c r="R1504" s="79">
        <v>80</v>
      </c>
      <c r="S1504" s="80"/>
      <c r="T1504" s="81"/>
      <c r="U1504" s="82">
        <f>T1504*Q1504</f>
        <v>0</v>
      </c>
      <c r="V1504" s="83">
        <f>T1504*R1504</f>
        <v>0</v>
      </c>
      <c r="W1504" s="58"/>
      <c r="X1504" s="84"/>
      <c r="Y1504" s="85"/>
      <c r="Z1504" s="86"/>
      <c r="AA1504" s="87"/>
    </row>
    <row r="1505" spans="1:27" ht="15.75" customHeight="1">
      <c r="A1505" s="63" t="s">
        <v>131</v>
      </c>
      <c r="B1505" s="64" t="s">
        <v>132</v>
      </c>
      <c r="C1505" s="65" t="s">
        <v>133</v>
      </c>
      <c r="D1505" s="66" t="s">
        <v>317</v>
      </c>
      <c r="E1505" s="67" t="s">
        <v>323</v>
      </c>
      <c r="F1505" s="68"/>
      <c r="G1505" s="69" t="s">
        <v>491</v>
      </c>
      <c r="H1505" s="70" t="s">
        <v>492</v>
      </c>
      <c r="I1505" s="67" t="s">
        <v>355</v>
      </c>
      <c r="J1505" s="286">
        <v>2015</v>
      </c>
      <c r="K1505" s="72" t="s">
        <v>155</v>
      </c>
      <c r="L1505" s="73">
        <v>2</v>
      </c>
      <c r="M1505" s="74" t="s">
        <v>140</v>
      </c>
      <c r="N1505" s="75"/>
      <c r="O1505" s="76"/>
      <c r="P1505" s="77" t="s">
        <v>148</v>
      </c>
      <c r="Q1505" s="78">
        <f>IF(P1505="U",R1505/1.2,R1505)</f>
        <v>75</v>
      </c>
      <c r="R1505" s="79">
        <v>75</v>
      </c>
      <c r="S1505" s="80"/>
      <c r="T1505" s="81"/>
      <c r="U1505" s="82">
        <f>T1505*Q1505</f>
        <v>0</v>
      </c>
      <c r="V1505" s="83">
        <f>T1505*R1505</f>
        <v>0</v>
      </c>
      <c r="W1505" s="58"/>
      <c r="X1505" s="84"/>
      <c r="Y1505" s="85"/>
      <c r="Z1505" s="86"/>
      <c r="AA1505" s="87"/>
    </row>
    <row r="1506" spans="1:27" ht="15.75" customHeight="1">
      <c r="A1506" s="63" t="s">
        <v>131</v>
      </c>
      <c r="B1506" s="64" t="s">
        <v>132</v>
      </c>
      <c r="C1506" s="65" t="s">
        <v>133</v>
      </c>
      <c r="D1506" s="66" t="s">
        <v>317</v>
      </c>
      <c r="E1506" s="67" t="s">
        <v>323</v>
      </c>
      <c r="F1506" s="68"/>
      <c r="G1506" s="69" t="s">
        <v>491</v>
      </c>
      <c r="H1506" s="70" t="s">
        <v>492</v>
      </c>
      <c r="I1506" s="67" t="s">
        <v>355</v>
      </c>
      <c r="J1506" s="286">
        <v>2017</v>
      </c>
      <c r="K1506" s="72" t="s">
        <v>155</v>
      </c>
      <c r="L1506" s="73">
        <v>4</v>
      </c>
      <c r="M1506" s="74" t="s">
        <v>140</v>
      </c>
      <c r="N1506" s="75"/>
      <c r="O1506" s="76"/>
      <c r="P1506" s="77" t="s">
        <v>148</v>
      </c>
      <c r="Q1506" s="78">
        <f>IF(P1506="U",R1506/1.2,R1506)</f>
        <v>55</v>
      </c>
      <c r="R1506" s="79">
        <v>55</v>
      </c>
      <c r="S1506" s="80"/>
      <c r="T1506" s="81"/>
      <c r="U1506" s="82">
        <f>T1506*Q1506</f>
        <v>0</v>
      </c>
      <c r="V1506" s="83">
        <f>T1506*R1506</f>
        <v>0</v>
      </c>
      <c r="W1506" s="58"/>
      <c r="X1506" s="84"/>
      <c r="Y1506" s="85"/>
      <c r="Z1506" s="86"/>
      <c r="AA1506" s="87"/>
    </row>
    <row r="1507" spans="1:27" ht="15.75" customHeight="1">
      <c r="A1507" s="63" t="s">
        <v>131</v>
      </c>
      <c r="B1507" s="64" t="s">
        <v>132</v>
      </c>
      <c r="C1507" s="65" t="s">
        <v>133</v>
      </c>
      <c r="D1507" s="66" t="s">
        <v>317</v>
      </c>
      <c r="E1507" s="67" t="s">
        <v>323</v>
      </c>
      <c r="F1507" s="68"/>
      <c r="G1507" s="69" t="s">
        <v>491</v>
      </c>
      <c r="H1507" s="70" t="s">
        <v>492</v>
      </c>
      <c r="I1507" s="67" t="s">
        <v>355</v>
      </c>
      <c r="J1507" s="286">
        <v>2020</v>
      </c>
      <c r="K1507" s="72" t="s">
        <v>155</v>
      </c>
      <c r="L1507" s="73">
        <v>6</v>
      </c>
      <c r="M1507" s="74" t="s">
        <v>140</v>
      </c>
      <c r="N1507" s="75"/>
      <c r="O1507" s="76"/>
      <c r="P1507" s="77" t="s">
        <v>148</v>
      </c>
      <c r="Q1507" s="78">
        <f>IF(P1507="U",R1507/1.2,R1507)</f>
        <v>55</v>
      </c>
      <c r="R1507" s="79">
        <v>55</v>
      </c>
      <c r="S1507" s="80"/>
      <c r="T1507" s="81"/>
      <c r="U1507" s="82">
        <f>T1507*Q1507</f>
        <v>0</v>
      </c>
      <c r="V1507" s="83">
        <f>T1507*R1507</f>
        <v>0</v>
      </c>
      <c r="W1507" s="58"/>
      <c r="X1507" s="84"/>
      <c r="Y1507" s="85"/>
      <c r="Z1507" s="86"/>
      <c r="AA1507" s="87"/>
    </row>
    <row r="1508" spans="1:27" ht="15.75" customHeight="1">
      <c r="A1508" s="63" t="s">
        <v>131</v>
      </c>
      <c r="B1508" s="64" t="s">
        <v>132</v>
      </c>
      <c r="C1508" s="65" t="s">
        <v>133</v>
      </c>
      <c r="D1508" s="66" t="s">
        <v>317</v>
      </c>
      <c r="E1508" s="67" t="s">
        <v>323</v>
      </c>
      <c r="F1508" s="68"/>
      <c r="G1508" s="69" t="s">
        <v>700</v>
      </c>
      <c r="H1508" s="70" t="s">
        <v>1471</v>
      </c>
      <c r="I1508" s="67" t="s">
        <v>355</v>
      </c>
      <c r="J1508" s="286">
        <v>2013</v>
      </c>
      <c r="K1508" s="72" t="s">
        <v>139</v>
      </c>
      <c r="L1508" s="73">
        <v>1</v>
      </c>
      <c r="M1508" s="74" t="s">
        <v>140</v>
      </c>
      <c r="N1508" s="75"/>
      <c r="O1508" s="76"/>
      <c r="P1508" s="77" t="s">
        <v>148</v>
      </c>
      <c r="Q1508" s="78">
        <f>IF(P1508="U",R1508/1.2,R1508)</f>
        <v>140</v>
      </c>
      <c r="R1508" s="79">
        <v>140</v>
      </c>
      <c r="S1508" s="80"/>
      <c r="T1508" s="81"/>
      <c r="U1508" s="82">
        <f>T1508*Q1508</f>
        <v>0</v>
      </c>
      <c r="V1508" s="83">
        <f>T1508*R1508</f>
        <v>0</v>
      </c>
      <c r="W1508" s="58"/>
      <c r="X1508" s="84"/>
      <c r="Y1508" s="85"/>
      <c r="Z1508" s="86"/>
      <c r="AA1508" s="87"/>
    </row>
    <row r="1509" spans="1:27" ht="15.75" customHeight="1">
      <c r="A1509" s="63" t="s">
        <v>131</v>
      </c>
      <c r="B1509" s="64" t="s">
        <v>177</v>
      </c>
      <c r="C1509" s="65" t="s">
        <v>133</v>
      </c>
      <c r="D1509" s="66" t="s">
        <v>317</v>
      </c>
      <c r="E1509" s="67" t="s">
        <v>323</v>
      </c>
      <c r="F1509" s="68"/>
      <c r="G1509" s="69" t="s">
        <v>1110</v>
      </c>
      <c r="H1509" s="70" t="s">
        <v>1111</v>
      </c>
      <c r="I1509" s="67" t="s">
        <v>351</v>
      </c>
      <c r="J1509" s="286">
        <v>2023</v>
      </c>
      <c r="K1509" s="72" t="s">
        <v>155</v>
      </c>
      <c r="L1509" s="73">
        <v>8</v>
      </c>
      <c r="M1509" s="74" t="s">
        <v>140</v>
      </c>
      <c r="N1509" s="75"/>
      <c r="O1509" s="76"/>
      <c r="P1509" s="97" t="s">
        <v>141</v>
      </c>
      <c r="Q1509" s="78">
        <f>IF(P1509="U",R1509/1.2,R1509)</f>
        <v>183.33333333333334</v>
      </c>
      <c r="R1509" s="79">
        <v>220</v>
      </c>
      <c r="S1509" s="80"/>
      <c r="T1509" s="81"/>
      <c r="U1509" s="82">
        <f>T1509*Q1509</f>
        <v>0</v>
      </c>
      <c r="V1509" s="83">
        <f>T1509*R1509</f>
        <v>0</v>
      </c>
      <c r="W1509" s="58"/>
      <c r="X1509" s="84"/>
      <c r="Y1509" s="85"/>
      <c r="Z1509" s="86"/>
      <c r="AA1509" s="87"/>
    </row>
    <row r="1510" spans="1:27" ht="15.75" customHeight="1">
      <c r="A1510" s="63" t="s">
        <v>131</v>
      </c>
      <c r="B1510" s="64" t="s">
        <v>132</v>
      </c>
      <c r="C1510" s="65" t="s">
        <v>133</v>
      </c>
      <c r="D1510" s="66" t="s">
        <v>317</v>
      </c>
      <c r="E1510" s="67" t="s">
        <v>347</v>
      </c>
      <c r="F1510" s="68" t="s">
        <v>352</v>
      </c>
      <c r="G1510" s="69" t="s">
        <v>353</v>
      </c>
      <c r="H1510" s="70" t="s">
        <v>1355</v>
      </c>
      <c r="I1510" s="67" t="s">
        <v>355</v>
      </c>
      <c r="J1510" s="286">
        <v>2018</v>
      </c>
      <c r="K1510" s="72" t="s">
        <v>155</v>
      </c>
      <c r="L1510" s="73">
        <v>6</v>
      </c>
      <c r="M1510" s="74" t="s">
        <v>140</v>
      </c>
      <c r="N1510" s="75"/>
      <c r="O1510" s="76"/>
      <c r="P1510" s="77" t="s">
        <v>141</v>
      </c>
      <c r="Q1510" s="78">
        <f>IF(P1510="U",R1510/1.2,R1510)</f>
        <v>58.333333333333336</v>
      </c>
      <c r="R1510" s="79">
        <v>70</v>
      </c>
      <c r="S1510" s="80"/>
      <c r="T1510" s="81"/>
      <c r="U1510" s="82">
        <f>T1510*Q1510</f>
        <v>0</v>
      </c>
      <c r="V1510" s="83">
        <f>T1510*R1510</f>
        <v>0</v>
      </c>
      <c r="W1510" s="58"/>
      <c r="X1510" s="84"/>
      <c r="Y1510" s="85"/>
      <c r="Z1510" s="86"/>
      <c r="AA1510" s="87"/>
    </row>
    <row r="1511" spans="1:27" ht="15.75" customHeight="1">
      <c r="A1511" s="63" t="s">
        <v>131</v>
      </c>
      <c r="B1511" s="64" t="s">
        <v>132</v>
      </c>
      <c r="C1511" s="65" t="s">
        <v>133</v>
      </c>
      <c r="D1511" s="66" t="s">
        <v>317</v>
      </c>
      <c r="E1511" s="67" t="s">
        <v>347</v>
      </c>
      <c r="F1511" s="68" t="s">
        <v>352</v>
      </c>
      <c r="G1511" s="69" t="s">
        <v>353</v>
      </c>
      <c r="H1511" s="70" t="s">
        <v>1355</v>
      </c>
      <c r="I1511" s="67" t="s">
        <v>355</v>
      </c>
      <c r="J1511" s="286">
        <v>2018</v>
      </c>
      <c r="K1511" s="72" t="s">
        <v>139</v>
      </c>
      <c r="L1511" s="73">
        <v>2</v>
      </c>
      <c r="M1511" s="74" t="s">
        <v>140</v>
      </c>
      <c r="N1511" s="75"/>
      <c r="O1511" s="76"/>
      <c r="P1511" s="97" t="s">
        <v>141</v>
      </c>
      <c r="Q1511" s="78">
        <f>IF(P1511="U",R1511/1.2,R1511)</f>
        <v>116.66666666666667</v>
      </c>
      <c r="R1511" s="79">
        <v>140</v>
      </c>
      <c r="S1511" s="80"/>
      <c r="T1511" s="81"/>
      <c r="U1511" s="82">
        <f>T1511*Q1511</f>
        <v>0</v>
      </c>
      <c r="V1511" s="83">
        <f>T1511*R1511</f>
        <v>0</v>
      </c>
      <c r="W1511" s="58"/>
      <c r="X1511" s="84"/>
      <c r="Y1511" s="85"/>
      <c r="Z1511" s="86"/>
      <c r="AA1511" s="87"/>
    </row>
    <row r="1512" spans="1:27" ht="15.75" customHeight="1">
      <c r="A1512" s="63" t="s">
        <v>131</v>
      </c>
      <c r="B1512" s="64" t="s">
        <v>132</v>
      </c>
      <c r="C1512" s="65" t="s">
        <v>133</v>
      </c>
      <c r="D1512" s="66" t="s">
        <v>317</v>
      </c>
      <c r="E1512" s="67" t="s">
        <v>347</v>
      </c>
      <c r="F1512" s="68" t="s">
        <v>352</v>
      </c>
      <c r="G1512" s="69" t="s">
        <v>353</v>
      </c>
      <c r="H1512" s="70" t="s">
        <v>937</v>
      </c>
      <c r="I1512" s="67" t="s">
        <v>355</v>
      </c>
      <c r="J1512" s="286">
        <v>2022</v>
      </c>
      <c r="K1512" s="72" t="s">
        <v>155</v>
      </c>
      <c r="L1512" s="73">
        <v>17</v>
      </c>
      <c r="M1512" s="74" t="s">
        <v>140</v>
      </c>
      <c r="N1512" s="75"/>
      <c r="O1512" s="76"/>
      <c r="P1512" s="97" t="s">
        <v>141</v>
      </c>
      <c r="Q1512" s="78">
        <f>IF(P1512="U",R1512/1.2,R1512)</f>
        <v>37.5</v>
      </c>
      <c r="R1512" s="79">
        <v>45</v>
      </c>
      <c r="S1512" s="80"/>
      <c r="T1512" s="81"/>
      <c r="U1512" s="82">
        <f>T1512*Q1512</f>
        <v>0</v>
      </c>
      <c r="V1512" s="83">
        <f>T1512*R1512</f>
        <v>0</v>
      </c>
      <c r="W1512" s="58"/>
      <c r="X1512" s="84"/>
      <c r="Y1512" s="85"/>
      <c r="Z1512" s="86"/>
      <c r="AA1512" s="87"/>
    </row>
    <row r="1513" spans="1:27" ht="15.75" customHeight="1">
      <c r="A1513" s="63" t="s">
        <v>131</v>
      </c>
      <c r="B1513" s="64" t="s">
        <v>132</v>
      </c>
      <c r="C1513" s="65" t="s">
        <v>133</v>
      </c>
      <c r="D1513" s="66" t="s">
        <v>317</v>
      </c>
      <c r="E1513" s="67" t="s">
        <v>347</v>
      </c>
      <c r="F1513" s="68" t="s">
        <v>352</v>
      </c>
      <c r="G1513" s="69" t="s">
        <v>353</v>
      </c>
      <c r="H1513" s="70" t="s">
        <v>354</v>
      </c>
      <c r="I1513" s="67" t="s">
        <v>355</v>
      </c>
      <c r="J1513" s="286">
        <v>2014</v>
      </c>
      <c r="K1513" s="72" t="s">
        <v>155</v>
      </c>
      <c r="L1513" s="73">
        <v>2</v>
      </c>
      <c r="M1513" s="74" t="s">
        <v>140</v>
      </c>
      <c r="N1513" s="75"/>
      <c r="O1513" s="76"/>
      <c r="P1513" s="77" t="s">
        <v>141</v>
      </c>
      <c r="Q1513" s="78">
        <f>IF(P1513="U",R1513/1.2,R1513)</f>
        <v>75</v>
      </c>
      <c r="R1513" s="79">
        <v>90</v>
      </c>
      <c r="S1513" s="80"/>
      <c r="T1513" s="81"/>
      <c r="U1513" s="82">
        <f>T1513*Q1513</f>
        <v>0</v>
      </c>
      <c r="V1513" s="83">
        <f>T1513*R1513</f>
        <v>0</v>
      </c>
      <c r="W1513" s="58"/>
      <c r="X1513" s="84"/>
      <c r="Y1513" s="85"/>
      <c r="Z1513" s="86"/>
      <c r="AA1513" s="87"/>
    </row>
    <row r="1514" spans="1:27" ht="15.75" customHeight="1">
      <c r="A1514" s="63" t="s">
        <v>131</v>
      </c>
      <c r="B1514" s="64" t="s">
        <v>132</v>
      </c>
      <c r="C1514" s="65" t="s">
        <v>133</v>
      </c>
      <c r="D1514" s="66" t="s">
        <v>317</v>
      </c>
      <c r="E1514" s="67" t="s">
        <v>347</v>
      </c>
      <c r="F1514" s="68" t="s">
        <v>352</v>
      </c>
      <c r="G1514" s="69" t="s">
        <v>353</v>
      </c>
      <c r="H1514" s="70" t="s">
        <v>354</v>
      </c>
      <c r="I1514" s="67" t="s">
        <v>355</v>
      </c>
      <c r="J1514" s="286">
        <v>2014</v>
      </c>
      <c r="K1514" s="72" t="s">
        <v>155</v>
      </c>
      <c r="L1514" s="73">
        <v>1</v>
      </c>
      <c r="M1514" s="74" t="s">
        <v>140</v>
      </c>
      <c r="N1514" s="75"/>
      <c r="O1514" s="76"/>
      <c r="P1514" s="77" t="s">
        <v>141</v>
      </c>
      <c r="Q1514" s="78">
        <f>IF(P1514="U",R1514/1.2,R1514)</f>
        <v>75</v>
      </c>
      <c r="R1514" s="79">
        <v>90</v>
      </c>
      <c r="S1514" s="80"/>
      <c r="T1514" s="81"/>
      <c r="U1514" s="82">
        <f>T1514*Q1514</f>
        <v>0</v>
      </c>
      <c r="V1514" s="83">
        <f>T1514*R1514</f>
        <v>0</v>
      </c>
      <c r="W1514" s="58"/>
      <c r="X1514" s="84"/>
      <c r="Y1514" s="85"/>
      <c r="Z1514" s="86"/>
      <c r="AA1514" s="87"/>
    </row>
    <row r="1515" spans="1:27" ht="15.75" customHeight="1">
      <c r="A1515" s="63" t="s">
        <v>131</v>
      </c>
      <c r="B1515" s="64" t="s">
        <v>132</v>
      </c>
      <c r="C1515" s="65" t="s">
        <v>133</v>
      </c>
      <c r="D1515" s="66" t="s">
        <v>317</v>
      </c>
      <c r="E1515" s="67" t="s">
        <v>347</v>
      </c>
      <c r="F1515" s="68" t="s">
        <v>352</v>
      </c>
      <c r="G1515" s="69" t="s">
        <v>353</v>
      </c>
      <c r="H1515" s="70" t="s">
        <v>354</v>
      </c>
      <c r="I1515" s="67" t="s">
        <v>355</v>
      </c>
      <c r="J1515" s="286">
        <v>2015</v>
      </c>
      <c r="K1515" s="72" t="s">
        <v>155</v>
      </c>
      <c r="L1515" s="73">
        <v>13</v>
      </c>
      <c r="M1515" s="74" t="s">
        <v>140</v>
      </c>
      <c r="N1515" s="75"/>
      <c r="O1515" s="76"/>
      <c r="P1515" s="77" t="s">
        <v>141</v>
      </c>
      <c r="Q1515" s="78">
        <f>IF(P1515="U",R1515/1.2,R1515)</f>
        <v>75</v>
      </c>
      <c r="R1515" s="79">
        <v>90</v>
      </c>
      <c r="S1515" s="80"/>
      <c r="T1515" s="81"/>
      <c r="U1515" s="82">
        <f>T1515*Q1515</f>
        <v>0</v>
      </c>
      <c r="V1515" s="83">
        <f>T1515*R1515</f>
        <v>0</v>
      </c>
      <c r="W1515" s="58"/>
      <c r="X1515" s="84"/>
      <c r="Y1515" s="85"/>
      <c r="Z1515" s="86"/>
      <c r="AA1515" s="87"/>
    </row>
    <row r="1516" spans="1:27" ht="15.75" customHeight="1">
      <c r="A1516" s="63" t="s">
        <v>131</v>
      </c>
      <c r="B1516" s="64" t="s">
        <v>132</v>
      </c>
      <c r="C1516" s="65" t="s">
        <v>133</v>
      </c>
      <c r="D1516" s="66" t="s">
        <v>317</v>
      </c>
      <c r="E1516" s="67" t="s">
        <v>347</v>
      </c>
      <c r="F1516" s="68" t="s">
        <v>352</v>
      </c>
      <c r="G1516" s="69" t="s">
        <v>353</v>
      </c>
      <c r="H1516" s="70" t="s">
        <v>354</v>
      </c>
      <c r="I1516" s="67" t="s">
        <v>355</v>
      </c>
      <c r="J1516" s="286">
        <v>2015</v>
      </c>
      <c r="K1516" s="72" t="s">
        <v>155</v>
      </c>
      <c r="L1516" s="73">
        <v>10</v>
      </c>
      <c r="M1516" s="74" t="s">
        <v>140</v>
      </c>
      <c r="N1516" s="75"/>
      <c r="O1516" s="76"/>
      <c r="P1516" s="77" t="s">
        <v>141</v>
      </c>
      <c r="Q1516" s="78">
        <f>IF(P1516="U",R1516/1.2,R1516)</f>
        <v>75</v>
      </c>
      <c r="R1516" s="79">
        <v>90</v>
      </c>
      <c r="S1516" s="80"/>
      <c r="T1516" s="81"/>
      <c r="U1516" s="82">
        <f>T1516*Q1516</f>
        <v>0</v>
      </c>
      <c r="V1516" s="83">
        <f>T1516*R1516</f>
        <v>0</v>
      </c>
      <c r="W1516" s="58"/>
      <c r="X1516" s="84"/>
      <c r="Y1516" s="85"/>
      <c r="Z1516" s="86"/>
      <c r="AA1516" s="87"/>
    </row>
    <row r="1517" spans="1:27" ht="15.75" customHeight="1">
      <c r="A1517" s="63" t="s">
        <v>131</v>
      </c>
      <c r="B1517" s="64" t="s">
        <v>132</v>
      </c>
      <c r="C1517" s="65" t="s">
        <v>133</v>
      </c>
      <c r="D1517" s="66" t="s">
        <v>317</v>
      </c>
      <c r="E1517" s="67" t="s">
        <v>347</v>
      </c>
      <c r="F1517" s="68" t="s">
        <v>352</v>
      </c>
      <c r="G1517" s="69" t="s">
        <v>353</v>
      </c>
      <c r="H1517" s="70" t="s">
        <v>354</v>
      </c>
      <c r="I1517" s="67" t="s">
        <v>355</v>
      </c>
      <c r="J1517" s="286">
        <v>2015</v>
      </c>
      <c r="K1517" s="72" t="s">
        <v>155</v>
      </c>
      <c r="L1517" s="73">
        <v>1</v>
      </c>
      <c r="M1517" s="74" t="s">
        <v>140</v>
      </c>
      <c r="N1517" s="75"/>
      <c r="O1517" s="76"/>
      <c r="P1517" s="77" t="s">
        <v>141</v>
      </c>
      <c r="Q1517" s="78">
        <f>IF(P1517="U",R1517/1.2,R1517)</f>
        <v>75</v>
      </c>
      <c r="R1517" s="79">
        <v>90</v>
      </c>
      <c r="S1517" s="80"/>
      <c r="T1517" s="81"/>
      <c r="U1517" s="82">
        <f>T1517*Q1517</f>
        <v>0</v>
      </c>
      <c r="V1517" s="83">
        <f>T1517*R1517</f>
        <v>0</v>
      </c>
      <c r="W1517" s="58"/>
      <c r="X1517" s="84"/>
      <c r="Y1517" s="85"/>
      <c r="Z1517" s="86"/>
      <c r="AA1517" s="87"/>
    </row>
    <row r="1518" spans="1:27" ht="15.75" customHeight="1">
      <c r="A1518" s="63" t="s">
        <v>131</v>
      </c>
      <c r="B1518" s="64" t="s">
        <v>132</v>
      </c>
      <c r="C1518" s="65" t="s">
        <v>133</v>
      </c>
      <c r="D1518" s="66" t="s">
        <v>317</v>
      </c>
      <c r="E1518" s="67" t="s">
        <v>347</v>
      </c>
      <c r="F1518" s="68" t="s">
        <v>352</v>
      </c>
      <c r="G1518" s="69" t="s">
        <v>353</v>
      </c>
      <c r="H1518" s="70" t="s">
        <v>354</v>
      </c>
      <c r="I1518" s="67" t="s">
        <v>355</v>
      </c>
      <c r="J1518" s="286">
        <v>2017</v>
      </c>
      <c r="K1518" s="72" t="s">
        <v>139</v>
      </c>
      <c r="L1518" s="73">
        <v>1</v>
      </c>
      <c r="M1518" s="74" t="s">
        <v>140</v>
      </c>
      <c r="N1518" s="75"/>
      <c r="O1518" s="76"/>
      <c r="P1518" s="77" t="s">
        <v>141</v>
      </c>
      <c r="Q1518" s="78">
        <f>IF(P1518="U",R1518/1.2,R1518)</f>
        <v>150</v>
      </c>
      <c r="R1518" s="79">
        <v>180</v>
      </c>
      <c r="S1518" s="80"/>
      <c r="T1518" s="81"/>
      <c r="U1518" s="82">
        <f>T1518*Q1518</f>
        <v>0</v>
      </c>
      <c r="V1518" s="83">
        <f>T1518*R1518</f>
        <v>0</v>
      </c>
      <c r="W1518" s="58"/>
      <c r="X1518" s="84"/>
      <c r="Y1518" s="85"/>
      <c r="Z1518" s="86"/>
      <c r="AA1518" s="87"/>
    </row>
    <row r="1519" spans="1:27" ht="15.75" customHeight="1">
      <c r="A1519" s="63" t="s">
        <v>131</v>
      </c>
      <c r="B1519" s="64" t="s">
        <v>132</v>
      </c>
      <c r="C1519" s="65" t="s">
        <v>133</v>
      </c>
      <c r="D1519" s="66" t="s">
        <v>317</v>
      </c>
      <c r="E1519" s="67" t="s">
        <v>347</v>
      </c>
      <c r="F1519" s="68" t="s">
        <v>352</v>
      </c>
      <c r="G1519" s="69" t="s">
        <v>353</v>
      </c>
      <c r="H1519" s="70" t="s">
        <v>354</v>
      </c>
      <c r="I1519" s="67" t="s">
        <v>355</v>
      </c>
      <c r="J1519" s="286">
        <v>2018</v>
      </c>
      <c r="K1519" s="72" t="s">
        <v>155</v>
      </c>
      <c r="L1519" s="73">
        <v>6</v>
      </c>
      <c r="M1519" s="74" t="s">
        <v>140</v>
      </c>
      <c r="N1519" s="75"/>
      <c r="O1519" s="76"/>
      <c r="P1519" s="77" t="s">
        <v>141</v>
      </c>
      <c r="Q1519" s="78">
        <f>IF(P1519="U",R1519/1.2,R1519)</f>
        <v>75</v>
      </c>
      <c r="R1519" s="79">
        <v>90</v>
      </c>
      <c r="S1519" s="80"/>
      <c r="T1519" s="81"/>
      <c r="U1519" s="82">
        <f>T1519*Q1519</f>
        <v>0</v>
      </c>
      <c r="V1519" s="83">
        <f>T1519*R1519</f>
        <v>0</v>
      </c>
      <c r="W1519" s="58"/>
      <c r="X1519" s="84"/>
      <c r="Y1519" s="85"/>
      <c r="Z1519" s="86"/>
      <c r="AA1519" s="87"/>
    </row>
    <row r="1520" spans="1:27" ht="15.75" customHeight="1">
      <c r="A1520" s="63" t="s">
        <v>131</v>
      </c>
      <c r="B1520" s="64" t="s">
        <v>132</v>
      </c>
      <c r="C1520" s="65" t="s">
        <v>133</v>
      </c>
      <c r="D1520" s="66" t="s">
        <v>317</v>
      </c>
      <c r="E1520" s="67" t="s">
        <v>347</v>
      </c>
      <c r="F1520" s="68" t="s">
        <v>352</v>
      </c>
      <c r="G1520" s="69" t="s">
        <v>353</v>
      </c>
      <c r="H1520" s="70" t="s">
        <v>935</v>
      </c>
      <c r="I1520" s="67" t="s">
        <v>355</v>
      </c>
      <c r="J1520" s="286">
        <v>2020</v>
      </c>
      <c r="K1520" s="72" t="s">
        <v>155</v>
      </c>
      <c r="L1520" s="73">
        <v>23</v>
      </c>
      <c r="M1520" s="74" t="s">
        <v>140</v>
      </c>
      <c r="N1520" s="75"/>
      <c r="O1520" s="76"/>
      <c r="P1520" s="77" t="s">
        <v>141</v>
      </c>
      <c r="Q1520" s="78">
        <f>IF(P1520="U",R1520/1.2,R1520)</f>
        <v>58.333333333333336</v>
      </c>
      <c r="R1520" s="79">
        <v>70</v>
      </c>
      <c r="S1520" s="80"/>
      <c r="T1520" s="81"/>
      <c r="U1520" s="82">
        <f>T1520*Q1520</f>
        <v>0</v>
      </c>
      <c r="V1520" s="83">
        <f>T1520*R1520</f>
        <v>0</v>
      </c>
      <c r="W1520" s="58"/>
      <c r="X1520" s="84"/>
      <c r="Y1520" s="85"/>
      <c r="Z1520" s="86"/>
      <c r="AA1520" s="87"/>
    </row>
    <row r="1521" spans="1:27" ht="15.75" customHeight="1">
      <c r="A1521" s="63" t="s">
        <v>131</v>
      </c>
      <c r="B1521" s="64" t="s">
        <v>132</v>
      </c>
      <c r="C1521" s="65" t="s">
        <v>133</v>
      </c>
      <c r="D1521" s="66" t="s">
        <v>317</v>
      </c>
      <c r="E1521" s="67" t="s">
        <v>347</v>
      </c>
      <c r="F1521" s="68" t="s">
        <v>352</v>
      </c>
      <c r="G1521" s="69" t="s">
        <v>353</v>
      </c>
      <c r="H1521" s="70" t="s">
        <v>935</v>
      </c>
      <c r="I1521" s="67" t="s">
        <v>355</v>
      </c>
      <c r="J1521" s="286">
        <v>2022</v>
      </c>
      <c r="K1521" s="72" t="s">
        <v>155</v>
      </c>
      <c r="L1521" s="73">
        <v>14</v>
      </c>
      <c r="M1521" s="74" t="s">
        <v>140</v>
      </c>
      <c r="N1521" s="75"/>
      <c r="O1521" s="76"/>
      <c r="P1521" s="77" t="s">
        <v>141</v>
      </c>
      <c r="Q1521" s="78">
        <f>IF(P1521="U",R1521/1.2,R1521)</f>
        <v>55.833333333333336</v>
      </c>
      <c r="R1521" s="79">
        <v>67</v>
      </c>
      <c r="S1521" s="80"/>
      <c r="T1521" s="81"/>
      <c r="U1521" s="82">
        <f>T1521*Q1521</f>
        <v>0</v>
      </c>
      <c r="V1521" s="83">
        <f>T1521*R1521</f>
        <v>0</v>
      </c>
      <c r="W1521" s="58"/>
      <c r="X1521" s="84"/>
      <c r="Y1521" s="85"/>
      <c r="Z1521" s="86"/>
      <c r="AA1521" s="87"/>
    </row>
    <row r="1522" spans="1:27" ht="15.75" customHeight="1">
      <c r="A1522" s="63" t="s">
        <v>131</v>
      </c>
      <c r="B1522" s="64" t="s">
        <v>132</v>
      </c>
      <c r="C1522" s="65" t="s">
        <v>133</v>
      </c>
      <c r="D1522" s="66" t="s">
        <v>317</v>
      </c>
      <c r="E1522" s="67" t="s">
        <v>347</v>
      </c>
      <c r="F1522" s="68" t="s">
        <v>352</v>
      </c>
      <c r="G1522" s="69" t="s">
        <v>353</v>
      </c>
      <c r="H1522" s="70" t="s">
        <v>936</v>
      </c>
      <c r="I1522" s="67" t="s">
        <v>355</v>
      </c>
      <c r="J1522" s="286">
        <v>2020</v>
      </c>
      <c r="K1522" s="72" t="s">
        <v>155</v>
      </c>
      <c r="L1522" s="73">
        <v>11</v>
      </c>
      <c r="M1522" s="74" t="s">
        <v>140</v>
      </c>
      <c r="N1522" s="75"/>
      <c r="O1522" s="76"/>
      <c r="P1522" s="77" t="s">
        <v>141</v>
      </c>
      <c r="Q1522" s="78">
        <f>IF(P1522="U",R1522/1.2,R1522)</f>
        <v>70.833333333333343</v>
      </c>
      <c r="R1522" s="79">
        <v>85</v>
      </c>
      <c r="S1522" s="80"/>
      <c r="T1522" s="81"/>
      <c r="U1522" s="82">
        <f>T1522*Q1522</f>
        <v>0</v>
      </c>
      <c r="V1522" s="83">
        <f>T1522*R1522</f>
        <v>0</v>
      </c>
      <c r="W1522" s="58"/>
      <c r="X1522" s="84"/>
      <c r="Y1522" s="85"/>
      <c r="Z1522" s="86"/>
      <c r="AA1522" s="87"/>
    </row>
    <row r="1523" spans="1:27" ht="15.75" customHeight="1">
      <c r="A1523" s="63" t="s">
        <v>131</v>
      </c>
      <c r="B1523" s="64" t="s">
        <v>132</v>
      </c>
      <c r="C1523" s="65" t="s">
        <v>133</v>
      </c>
      <c r="D1523" s="66" t="s">
        <v>317</v>
      </c>
      <c r="E1523" s="67" t="s">
        <v>347</v>
      </c>
      <c r="F1523" s="68" t="s">
        <v>352</v>
      </c>
      <c r="G1523" s="69" t="s">
        <v>353</v>
      </c>
      <c r="H1523" s="70" t="s">
        <v>936</v>
      </c>
      <c r="I1523" s="67" t="s">
        <v>355</v>
      </c>
      <c r="J1523" s="286">
        <v>2022</v>
      </c>
      <c r="K1523" s="72" t="s">
        <v>155</v>
      </c>
      <c r="L1523" s="73">
        <v>15</v>
      </c>
      <c r="M1523" s="74" t="s">
        <v>140</v>
      </c>
      <c r="N1523" s="75"/>
      <c r="O1523" s="76"/>
      <c r="P1523" s="97" t="s">
        <v>141</v>
      </c>
      <c r="Q1523" s="78">
        <f>IF(P1523="U",R1523/1.2,R1523)</f>
        <v>70.833333333333343</v>
      </c>
      <c r="R1523" s="79">
        <v>85</v>
      </c>
      <c r="S1523" s="80"/>
      <c r="T1523" s="81"/>
      <c r="U1523" s="82">
        <f>T1523*Q1523</f>
        <v>0</v>
      </c>
      <c r="V1523" s="83">
        <f>T1523*R1523</f>
        <v>0</v>
      </c>
      <c r="W1523" s="58"/>
      <c r="X1523" s="84"/>
      <c r="Y1523" s="85"/>
      <c r="Z1523" s="86"/>
      <c r="AA1523" s="87"/>
    </row>
    <row r="1524" spans="1:27" ht="15.75" customHeight="1">
      <c r="A1524" s="63" t="s">
        <v>131</v>
      </c>
      <c r="B1524" s="64" t="s">
        <v>132</v>
      </c>
      <c r="C1524" s="65" t="s">
        <v>133</v>
      </c>
      <c r="D1524" s="66" t="s">
        <v>317</v>
      </c>
      <c r="E1524" s="67" t="s">
        <v>347</v>
      </c>
      <c r="F1524" s="68" t="s">
        <v>352</v>
      </c>
      <c r="G1524" s="69" t="s">
        <v>353</v>
      </c>
      <c r="H1524" s="70" t="s">
        <v>437</v>
      </c>
      <c r="I1524" s="67" t="s">
        <v>355</v>
      </c>
      <c r="J1524" s="286">
        <v>2020</v>
      </c>
      <c r="K1524" s="72" t="s">
        <v>155</v>
      </c>
      <c r="L1524" s="73">
        <v>6</v>
      </c>
      <c r="M1524" s="74" t="s">
        <v>140</v>
      </c>
      <c r="N1524" s="75"/>
      <c r="O1524" s="76"/>
      <c r="P1524" s="97" t="s">
        <v>141</v>
      </c>
      <c r="Q1524" s="78">
        <f>IF(P1524="U",R1524/1.2,R1524)</f>
        <v>100</v>
      </c>
      <c r="R1524" s="79">
        <v>120</v>
      </c>
      <c r="S1524" s="80"/>
      <c r="T1524" s="81"/>
      <c r="U1524" s="82">
        <f>T1524*Q1524</f>
        <v>0</v>
      </c>
      <c r="V1524" s="83">
        <f>T1524*R1524</f>
        <v>0</v>
      </c>
      <c r="W1524" s="58"/>
      <c r="X1524" s="84"/>
      <c r="Y1524" s="85"/>
      <c r="Z1524" s="86"/>
      <c r="AA1524" s="87"/>
    </row>
    <row r="1525" spans="1:27" ht="15.75" customHeight="1">
      <c r="A1525" s="63" t="s">
        <v>131</v>
      </c>
      <c r="B1525" s="64" t="s">
        <v>132</v>
      </c>
      <c r="C1525" s="65" t="s">
        <v>133</v>
      </c>
      <c r="D1525" s="66" t="s">
        <v>317</v>
      </c>
      <c r="E1525" s="67" t="s">
        <v>347</v>
      </c>
      <c r="F1525" s="68" t="s">
        <v>352</v>
      </c>
      <c r="G1525" s="69" t="s">
        <v>353</v>
      </c>
      <c r="H1525" s="70" t="s">
        <v>437</v>
      </c>
      <c r="I1525" s="67" t="s">
        <v>355</v>
      </c>
      <c r="J1525" s="286">
        <v>2020</v>
      </c>
      <c r="K1525" s="72" t="s">
        <v>155</v>
      </c>
      <c r="L1525" s="73">
        <v>14</v>
      </c>
      <c r="M1525" s="74" t="s">
        <v>140</v>
      </c>
      <c r="N1525" s="75"/>
      <c r="O1525" s="76"/>
      <c r="P1525" s="77" t="s">
        <v>141</v>
      </c>
      <c r="Q1525" s="78">
        <f>IF(P1525="U",R1525/1.2,R1525)</f>
        <v>100</v>
      </c>
      <c r="R1525" s="79">
        <v>120</v>
      </c>
      <c r="S1525" s="80"/>
      <c r="T1525" s="81"/>
      <c r="U1525" s="82">
        <f>T1525*Q1525</f>
        <v>0</v>
      </c>
      <c r="V1525" s="83">
        <f>T1525*R1525</f>
        <v>0</v>
      </c>
      <c r="W1525" s="58"/>
      <c r="X1525" s="84"/>
      <c r="Y1525" s="85"/>
      <c r="Z1525" s="86"/>
      <c r="AA1525" s="87"/>
    </row>
    <row r="1526" spans="1:27" ht="15.75" customHeight="1">
      <c r="A1526" s="63" t="s">
        <v>131</v>
      </c>
      <c r="B1526" s="64" t="s">
        <v>132</v>
      </c>
      <c r="C1526" s="65" t="s">
        <v>133</v>
      </c>
      <c r="D1526" s="66" t="s">
        <v>317</v>
      </c>
      <c r="E1526" s="67" t="s">
        <v>347</v>
      </c>
      <c r="F1526" s="68" t="s">
        <v>352</v>
      </c>
      <c r="G1526" s="69" t="s">
        <v>353</v>
      </c>
      <c r="H1526" s="70" t="s">
        <v>437</v>
      </c>
      <c r="I1526" s="67" t="s">
        <v>355</v>
      </c>
      <c r="J1526" s="286">
        <v>2021</v>
      </c>
      <c r="K1526" s="72" t="s">
        <v>155</v>
      </c>
      <c r="L1526" s="73">
        <v>10</v>
      </c>
      <c r="M1526" s="74" t="s">
        <v>140</v>
      </c>
      <c r="N1526" s="75"/>
      <c r="O1526" s="76"/>
      <c r="P1526" s="97" t="s">
        <v>141</v>
      </c>
      <c r="Q1526" s="78">
        <f>IF(P1526="U",R1526/1.2,R1526)</f>
        <v>100</v>
      </c>
      <c r="R1526" s="79">
        <v>120</v>
      </c>
      <c r="S1526" s="80"/>
      <c r="T1526" s="81"/>
      <c r="U1526" s="82">
        <f>T1526*Q1526</f>
        <v>0</v>
      </c>
      <c r="V1526" s="83">
        <f>T1526*R1526</f>
        <v>0</v>
      </c>
      <c r="W1526" s="58"/>
      <c r="X1526" s="84"/>
      <c r="Y1526" s="85"/>
      <c r="Z1526" s="86"/>
      <c r="AA1526" s="87"/>
    </row>
    <row r="1527" spans="1:27" ht="15.75" customHeight="1">
      <c r="A1527" s="63" t="s">
        <v>131</v>
      </c>
      <c r="B1527" s="64" t="s">
        <v>132</v>
      </c>
      <c r="C1527" s="65" t="s">
        <v>133</v>
      </c>
      <c r="D1527" s="66" t="s">
        <v>317</v>
      </c>
      <c r="E1527" s="67" t="s">
        <v>347</v>
      </c>
      <c r="F1527" s="68" t="s">
        <v>352</v>
      </c>
      <c r="G1527" s="69" t="s">
        <v>353</v>
      </c>
      <c r="H1527" s="70" t="s">
        <v>437</v>
      </c>
      <c r="I1527" s="67" t="s">
        <v>355</v>
      </c>
      <c r="J1527" s="286">
        <v>2022</v>
      </c>
      <c r="K1527" s="72" t="s">
        <v>155</v>
      </c>
      <c r="L1527" s="73">
        <v>14</v>
      </c>
      <c r="M1527" s="74" t="s">
        <v>140</v>
      </c>
      <c r="N1527" s="75"/>
      <c r="O1527" s="76"/>
      <c r="P1527" s="77" t="s">
        <v>141</v>
      </c>
      <c r="Q1527" s="78">
        <f>IF(P1527="U",R1527/1.2,R1527)</f>
        <v>100</v>
      </c>
      <c r="R1527" s="79">
        <v>120</v>
      </c>
      <c r="S1527" s="80"/>
      <c r="T1527" s="81"/>
      <c r="U1527" s="82">
        <f>T1527*Q1527</f>
        <v>0</v>
      </c>
      <c r="V1527" s="83">
        <f>T1527*R1527</f>
        <v>0</v>
      </c>
      <c r="W1527" s="58"/>
      <c r="X1527" s="84"/>
      <c r="Y1527" s="85"/>
      <c r="Z1527" s="86"/>
      <c r="AA1527" s="87"/>
    </row>
    <row r="1528" spans="1:27" ht="15.75" customHeight="1">
      <c r="A1528" s="63" t="s">
        <v>131</v>
      </c>
      <c r="B1528" s="64" t="s">
        <v>132</v>
      </c>
      <c r="C1528" s="65" t="s">
        <v>133</v>
      </c>
      <c r="D1528" s="66" t="s">
        <v>317</v>
      </c>
      <c r="E1528" s="67" t="s">
        <v>347</v>
      </c>
      <c r="F1528" s="68" t="s">
        <v>352</v>
      </c>
      <c r="G1528" s="69" t="s">
        <v>353</v>
      </c>
      <c r="H1528" s="70" t="s">
        <v>437</v>
      </c>
      <c r="I1528" s="67" t="s">
        <v>355</v>
      </c>
      <c r="J1528" s="286">
        <v>2022</v>
      </c>
      <c r="K1528" s="72" t="s">
        <v>139</v>
      </c>
      <c r="L1528" s="73">
        <v>1</v>
      </c>
      <c r="M1528" s="74" t="s">
        <v>140</v>
      </c>
      <c r="N1528" s="75"/>
      <c r="O1528" s="76"/>
      <c r="P1528" s="97" t="s">
        <v>141</v>
      </c>
      <c r="Q1528" s="78">
        <f>IF(P1528="U",R1528/1.2,R1528)</f>
        <v>200</v>
      </c>
      <c r="R1528" s="79">
        <v>240</v>
      </c>
      <c r="S1528" s="80"/>
      <c r="T1528" s="81"/>
      <c r="U1528" s="82">
        <f>T1528*Q1528</f>
        <v>0</v>
      </c>
      <c r="V1528" s="83">
        <f>T1528*R1528</f>
        <v>0</v>
      </c>
      <c r="W1528" s="58"/>
      <c r="X1528" s="84"/>
      <c r="Y1528" s="85"/>
      <c r="Z1528" s="86"/>
      <c r="AA1528" s="87"/>
    </row>
    <row r="1529" spans="1:27" ht="15.75" customHeight="1">
      <c r="A1529" s="63" t="s">
        <v>131</v>
      </c>
      <c r="B1529" s="64" t="s">
        <v>132</v>
      </c>
      <c r="C1529" s="65" t="s">
        <v>133</v>
      </c>
      <c r="D1529" s="66" t="s">
        <v>317</v>
      </c>
      <c r="E1529" s="67" t="s">
        <v>347</v>
      </c>
      <c r="F1529" s="68" t="s">
        <v>352</v>
      </c>
      <c r="G1529" s="69" t="s">
        <v>353</v>
      </c>
      <c r="H1529" s="70" t="s">
        <v>955</v>
      </c>
      <c r="I1529" s="67" t="s">
        <v>355</v>
      </c>
      <c r="J1529" s="286">
        <v>2019</v>
      </c>
      <c r="K1529" s="72" t="s">
        <v>155</v>
      </c>
      <c r="L1529" s="73">
        <v>16</v>
      </c>
      <c r="M1529" s="74" t="s">
        <v>140</v>
      </c>
      <c r="N1529" s="75"/>
      <c r="O1529" s="76"/>
      <c r="P1529" s="97" t="s">
        <v>141</v>
      </c>
      <c r="Q1529" s="78">
        <f>IF(P1529="U",R1529/1.2,R1529)</f>
        <v>58.333333333333336</v>
      </c>
      <c r="R1529" s="79">
        <v>70</v>
      </c>
      <c r="S1529" s="80"/>
      <c r="T1529" s="81"/>
      <c r="U1529" s="82">
        <f>T1529*Q1529</f>
        <v>0</v>
      </c>
      <c r="V1529" s="83">
        <f>T1529*R1529</f>
        <v>0</v>
      </c>
      <c r="W1529" s="58"/>
      <c r="X1529" s="84"/>
      <c r="Y1529" s="85"/>
      <c r="Z1529" s="86"/>
      <c r="AA1529" s="87"/>
    </row>
    <row r="1530" spans="1:27" ht="15.75" customHeight="1">
      <c r="A1530" s="63" t="s">
        <v>131</v>
      </c>
      <c r="B1530" s="64" t="s">
        <v>132</v>
      </c>
      <c r="C1530" s="65" t="s">
        <v>133</v>
      </c>
      <c r="D1530" s="66" t="s">
        <v>317</v>
      </c>
      <c r="E1530" s="67" t="s">
        <v>347</v>
      </c>
      <c r="F1530" s="68" t="s">
        <v>352</v>
      </c>
      <c r="G1530" s="69" t="s">
        <v>353</v>
      </c>
      <c r="H1530" s="70" t="s">
        <v>474</v>
      </c>
      <c r="I1530" s="67" t="s">
        <v>355</v>
      </c>
      <c r="J1530" s="286">
        <v>2022</v>
      </c>
      <c r="K1530" s="72" t="s">
        <v>155</v>
      </c>
      <c r="L1530" s="73">
        <v>5</v>
      </c>
      <c r="M1530" s="74" t="s">
        <v>140</v>
      </c>
      <c r="N1530" s="75"/>
      <c r="O1530" s="76"/>
      <c r="P1530" s="97" t="s">
        <v>141</v>
      </c>
      <c r="Q1530" s="78">
        <f>IF(P1530="U",R1530/1.2,R1530)</f>
        <v>15</v>
      </c>
      <c r="R1530" s="79">
        <v>18</v>
      </c>
      <c r="S1530" s="80"/>
      <c r="T1530" s="81"/>
      <c r="U1530" s="82">
        <f>T1530*Q1530</f>
        <v>0</v>
      </c>
      <c r="V1530" s="83">
        <f>T1530*R1530</f>
        <v>0</v>
      </c>
      <c r="W1530" s="58"/>
      <c r="X1530" s="84"/>
      <c r="Y1530" s="85"/>
      <c r="Z1530" s="86"/>
      <c r="AA1530" s="87"/>
    </row>
    <row r="1531" spans="1:27" ht="15.75" customHeight="1">
      <c r="A1531" s="63" t="s">
        <v>131</v>
      </c>
      <c r="B1531" s="64" t="s">
        <v>132</v>
      </c>
      <c r="C1531" s="65" t="s">
        <v>133</v>
      </c>
      <c r="D1531" s="66" t="s">
        <v>317</v>
      </c>
      <c r="E1531" s="67" t="s">
        <v>347</v>
      </c>
      <c r="F1531" s="68" t="s">
        <v>352</v>
      </c>
      <c r="G1531" s="69" t="s">
        <v>353</v>
      </c>
      <c r="H1531" s="70" t="s">
        <v>474</v>
      </c>
      <c r="I1531" s="67" t="s">
        <v>145</v>
      </c>
      <c r="J1531" s="286">
        <v>2024</v>
      </c>
      <c r="K1531" s="72" t="s">
        <v>155</v>
      </c>
      <c r="L1531" s="73">
        <v>24</v>
      </c>
      <c r="M1531" s="74" t="s">
        <v>140</v>
      </c>
      <c r="N1531" s="75"/>
      <c r="O1531" s="76"/>
      <c r="P1531" s="97" t="s">
        <v>141</v>
      </c>
      <c r="Q1531" s="78">
        <f>IF(P1531="U",R1531/1.2,R1531)</f>
        <v>15</v>
      </c>
      <c r="R1531" s="79">
        <v>18</v>
      </c>
      <c r="S1531" s="80"/>
      <c r="T1531" s="81"/>
      <c r="U1531" s="82">
        <f>T1531*Q1531</f>
        <v>0</v>
      </c>
      <c r="V1531" s="83">
        <f>T1531*R1531</f>
        <v>0</v>
      </c>
      <c r="W1531" s="58"/>
      <c r="X1531" s="84"/>
      <c r="Y1531" s="85"/>
      <c r="Z1531" s="86"/>
      <c r="AA1531" s="87"/>
    </row>
    <row r="1532" spans="1:27" ht="15.75" customHeight="1">
      <c r="A1532" s="63" t="s">
        <v>131</v>
      </c>
      <c r="B1532" s="64" t="s">
        <v>472</v>
      </c>
      <c r="C1532" s="65" t="s">
        <v>133</v>
      </c>
      <c r="D1532" s="66" t="s">
        <v>317</v>
      </c>
      <c r="E1532" s="67" t="s">
        <v>347</v>
      </c>
      <c r="F1532" s="68" t="s">
        <v>352</v>
      </c>
      <c r="G1532" s="69" t="s">
        <v>353</v>
      </c>
      <c r="H1532" s="70" t="s">
        <v>475</v>
      </c>
      <c r="I1532" s="67" t="s">
        <v>145</v>
      </c>
      <c r="J1532" s="286">
        <v>2025</v>
      </c>
      <c r="K1532" s="72" t="s">
        <v>155</v>
      </c>
      <c r="L1532" s="73">
        <v>5</v>
      </c>
      <c r="M1532" s="74" t="s">
        <v>140</v>
      </c>
      <c r="N1532" s="75"/>
      <c r="O1532" s="76"/>
      <c r="P1532" s="97" t="s">
        <v>141</v>
      </c>
      <c r="Q1532" s="78">
        <f>IF(P1532="U",R1532/1.2,R1532)</f>
        <v>15.833333333333334</v>
      </c>
      <c r="R1532" s="79">
        <v>19</v>
      </c>
      <c r="S1532" s="80"/>
      <c r="T1532" s="81"/>
      <c r="U1532" s="82">
        <f>T1532*Q1532</f>
        <v>0</v>
      </c>
      <c r="V1532" s="83">
        <f>T1532*R1532</f>
        <v>0</v>
      </c>
      <c r="W1532" s="58"/>
      <c r="X1532" s="84"/>
      <c r="Y1532" s="85"/>
      <c r="Z1532" s="86"/>
      <c r="AA1532" s="87"/>
    </row>
    <row r="1533" spans="1:27" ht="15.75" customHeight="1">
      <c r="A1533" s="63" t="s">
        <v>296</v>
      </c>
      <c r="B1533" s="64" t="s">
        <v>132</v>
      </c>
      <c r="C1533" s="65" t="s">
        <v>178</v>
      </c>
      <c r="D1533" s="66" t="s">
        <v>317</v>
      </c>
      <c r="E1533" s="67" t="s">
        <v>347</v>
      </c>
      <c r="F1533" s="68" t="s">
        <v>352</v>
      </c>
      <c r="G1533" s="69" t="s">
        <v>353</v>
      </c>
      <c r="H1533" s="70" t="s">
        <v>1065</v>
      </c>
      <c r="I1533" s="67" t="s">
        <v>355</v>
      </c>
      <c r="J1533" s="71" t="s">
        <v>322</v>
      </c>
      <c r="K1533" s="72" t="s">
        <v>865</v>
      </c>
      <c r="L1533" s="73">
        <v>7</v>
      </c>
      <c r="M1533" s="74" t="s">
        <v>140</v>
      </c>
      <c r="N1533" s="75"/>
      <c r="O1533" s="76"/>
      <c r="P1533" s="97" t="s">
        <v>141</v>
      </c>
      <c r="Q1533" s="78">
        <f>IF(P1533="U",R1533/1.2,R1533)</f>
        <v>41.666666666666671</v>
      </c>
      <c r="R1533" s="79">
        <v>50</v>
      </c>
      <c r="S1533" s="80"/>
      <c r="T1533" s="81"/>
      <c r="U1533" s="82">
        <f>T1533*Q1533</f>
        <v>0</v>
      </c>
      <c r="V1533" s="83">
        <f>T1533*R1533</f>
        <v>0</v>
      </c>
      <c r="W1533" s="58"/>
      <c r="X1533" s="84"/>
      <c r="Y1533" s="85"/>
      <c r="Z1533" s="86"/>
      <c r="AA1533" s="87"/>
    </row>
    <row r="1534" spans="1:27" ht="15.75" customHeight="1">
      <c r="A1534" s="63" t="s">
        <v>131</v>
      </c>
      <c r="B1534" s="64" t="s">
        <v>132</v>
      </c>
      <c r="C1534" s="65" t="s">
        <v>133</v>
      </c>
      <c r="D1534" s="66" t="s">
        <v>317</v>
      </c>
      <c r="E1534" s="67" t="s">
        <v>347</v>
      </c>
      <c r="F1534" s="68" t="s">
        <v>352</v>
      </c>
      <c r="G1534" s="69" t="s">
        <v>353</v>
      </c>
      <c r="H1534" s="70" t="s">
        <v>1316</v>
      </c>
      <c r="I1534" s="67" t="s">
        <v>994</v>
      </c>
      <c r="J1534" s="286">
        <v>2022</v>
      </c>
      <c r="K1534" s="72" t="s">
        <v>155</v>
      </c>
      <c r="L1534" s="73">
        <v>24</v>
      </c>
      <c r="M1534" s="74" t="s">
        <v>140</v>
      </c>
      <c r="N1534" s="75"/>
      <c r="O1534" s="76"/>
      <c r="P1534" s="97" t="s">
        <v>141</v>
      </c>
      <c r="Q1534" s="78">
        <f>IF(P1534="U",R1534/1.2,R1534)</f>
        <v>17.5</v>
      </c>
      <c r="R1534" s="79">
        <v>21</v>
      </c>
      <c r="S1534" s="80"/>
      <c r="T1534" s="81"/>
      <c r="U1534" s="82">
        <f>T1534*Q1534</f>
        <v>0</v>
      </c>
      <c r="V1534" s="83">
        <f>T1534*R1534</f>
        <v>0</v>
      </c>
      <c r="W1534" s="58"/>
      <c r="X1534" s="84"/>
      <c r="Y1534" s="85"/>
      <c r="Z1534" s="86"/>
      <c r="AA1534" s="87"/>
    </row>
    <row r="1535" spans="1:27" ht="15.75" customHeight="1">
      <c r="A1535" s="63" t="s">
        <v>131</v>
      </c>
      <c r="B1535" s="64" t="s">
        <v>132</v>
      </c>
      <c r="C1535" s="65" t="s">
        <v>133</v>
      </c>
      <c r="D1535" s="66" t="s">
        <v>317</v>
      </c>
      <c r="E1535" s="67" t="s">
        <v>347</v>
      </c>
      <c r="F1535" s="68" t="s">
        <v>352</v>
      </c>
      <c r="G1535" s="69" t="s">
        <v>598</v>
      </c>
      <c r="H1535" s="70" t="s">
        <v>1025</v>
      </c>
      <c r="I1535" s="67" t="s">
        <v>145</v>
      </c>
      <c r="J1535" s="286">
        <v>2021</v>
      </c>
      <c r="K1535" s="72" t="s">
        <v>155</v>
      </c>
      <c r="L1535" s="73">
        <v>5</v>
      </c>
      <c r="M1535" s="74" t="s">
        <v>140</v>
      </c>
      <c r="N1535" s="75"/>
      <c r="O1535" s="76"/>
      <c r="P1535" s="77" t="s">
        <v>148</v>
      </c>
      <c r="Q1535" s="78">
        <f>IF(P1535="U",R1535/1.2,R1535)</f>
        <v>90</v>
      </c>
      <c r="R1535" s="79">
        <v>90</v>
      </c>
      <c r="S1535" s="80"/>
      <c r="T1535" s="81"/>
      <c r="U1535" s="82">
        <f>T1535*Q1535</f>
        <v>0</v>
      </c>
      <c r="V1535" s="83">
        <f>T1535*R1535</f>
        <v>0</v>
      </c>
      <c r="W1535" s="58"/>
      <c r="X1535" s="84"/>
      <c r="Y1535" s="85"/>
      <c r="Z1535" s="86"/>
      <c r="AA1535" s="87"/>
    </row>
    <row r="1536" spans="1:27" ht="15.75" customHeight="1">
      <c r="A1536" s="63" t="s">
        <v>131</v>
      </c>
      <c r="B1536" s="64" t="s">
        <v>132</v>
      </c>
      <c r="C1536" s="65" t="s">
        <v>133</v>
      </c>
      <c r="D1536" s="66" t="s">
        <v>317</v>
      </c>
      <c r="E1536" s="67" t="s">
        <v>347</v>
      </c>
      <c r="F1536" s="68" t="s">
        <v>352</v>
      </c>
      <c r="G1536" s="69" t="s">
        <v>598</v>
      </c>
      <c r="H1536" s="70" t="s">
        <v>138</v>
      </c>
      <c r="I1536" s="67" t="s">
        <v>138</v>
      </c>
      <c r="J1536" s="286">
        <v>2012</v>
      </c>
      <c r="K1536" s="72" t="s">
        <v>155</v>
      </c>
      <c r="L1536" s="73">
        <v>1</v>
      </c>
      <c r="M1536" s="74" t="s">
        <v>140</v>
      </c>
      <c r="N1536" s="75"/>
      <c r="O1536" s="76"/>
      <c r="P1536" s="77" t="s">
        <v>148</v>
      </c>
      <c r="Q1536" s="78">
        <f>IF(P1536="U",R1536/1.2,R1536)</f>
        <v>20</v>
      </c>
      <c r="R1536" s="79">
        <v>20</v>
      </c>
      <c r="S1536" s="80"/>
      <c r="T1536" s="81"/>
      <c r="U1536" s="82">
        <f>T1536*Q1536</f>
        <v>0</v>
      </c>
      <c r="V1536" s="83">
        <f>T1536*R1536</f>
        <v>0</v>
      </c>
      <c r="W1536" s="58"/>
      <c r="X1536" s="84"/>
      <c r="Y1536" s="85"/>
      <c r="Z1536" s="86"/>
      <c r="AA1536" s="87"/>
    </row>
    <row r="1537" spans="1:27" ht="15.75" customHeight="1">
      <c r="A1537" s="63" t="s">
        <v>131</v>
      </c>
      <c r="B1537" s="64" t="s">
        <v>132</v>
      </c>
      <c r="C1537" s="65" t="s">
        <v>133</v>
      </c>
      <c r="D1537" s="66" t="s">
        <v>317</v>
      </c>
      <c r="E1537" s="67" t="s">
        <v>347</v>
      </c>
      <c r="F1537" s="68" t="s">
        <v>352</v>
      </c>
      <c r="G1537" s="69" t="s">
        <v>598</v>
      </c>
      <c r="H1537" s="70" t="s">
        <v>599</v>
      </c>
      <c r="I1537" s="67" t="s">
        <v>138</v>
      </c>
      <c r="J1537" s="286">
        <v>2000</v>
      </c>
      <c r="K1537" s="72" t="s">
        <v>155</v>
      </c>
      <c r="L1537" s="73">
        <v>3</v>
      </c>
      <c r="M1537" s="74" t="s">
        <v>140</v>
      </c>
      <c r="N1537" s="75"/>
      <c r="O1537" s="76" t="s">
        <v>360</v>
      </c>
      <c r="P1537" s="77" t="s">
        <v>148</v>
      </c>
      <c r="Q1537" s="78">
        <f>IF(P1537="U",R1537/1.2,R1537)</f>
        <v>55</v>
      </c>
      <c r="R1537" s="79">
        <v>55</v>
      </c>
      <c r="S1537" s="80"/>
      <c r="T1537" s="81"/>
      <c r="U1537" s="82">
        <f>T1537*Q1537</f>
        <v>0</v>
      </c>
      <c r="V1537" s="83">
        <f>T1537*R1537</f>
        <v>0</v>
      </c>
      <c r="W1537" s="58"/>
      <c r="X1537" s="84"/>
      <c r="Y1537" s="85"/>
      <c r="Z1537" s="86"/>
      <c r="AA1537" s="87"/>
    </row>
    <row r="1538" spans="1:27" ht="15.75" customHeight="1">
      <c r="A1538" s="63" t="s">
        <v>131</v>
      </c>
      <c r="B1538" s="64" t="s">
        <v>132</v>
      </c>
      <c r="C1538" s="65" t="s">
        <v>133</v>
      </c>
      <c r="D1538" s="66" t="s">
        <v>317</v>
      </c>
      <c r="E1538" s="67" t="s">
        <v>347</v>
      </c>
      <c r="F1538" s="68" t="s">
        <v>352</v>
      </c>
      <c r="G1538" s="69" t="s">
        <v>598</v>
      </c>
      <c r="H1538" s="70" t="s">
        <v>599</v>
      </c>
      <c r="I1538" s="67" t="s">
        <v>138</v>
      </c>
      <c r="J1538" s="286">
        <v>2000</v>
      </c>
      <c r="K1538" s="72" t="s">
        <v>139</v>
      </c>
      <c r="L1538" s="73">
        <v>1</v>
      </c>
      <c r="M1538" s="74" t="s">
        <v>140</v>
      </c>
      <c r="N1538" s="75"/>
      <c r="O1538" s="76"/>
      <c r="P1538" s="77" t="s">
        <v>148</v>
      </c>
      <c r="Q1538" s="78">
        <f>IF(P1538="U",R1538/1.2,R1538)</f>
        <v>120</v>
      </c>
      <c r="R1538" s="79">
        <v>120</v>
      </c>
      <c r="S1538" s="80"/>
      <c r="T1538" s="81"/>
      <c r="U1538" s="82">
        <f>T1538*Q1538</f>
        <v>0</v>
      </c>
      <c r="V1538" s="83">
        <f>T1538*R1538</f>
        <v>0</v>
      </c>
      <c r="W1538" s="58"/>
      <c r="X1538" s="84"/>
      <c r="Y1538" s="85"/>
      <c r="Z1538" s="86"/>
      <c r="AA1538" s="87"/>
    </row>
    <row r="1539" spans="1:27" ht="15.75" customHeight="1">
      <c r="A1539" s="63" t="s">
        <v>131</v>
      </c>
      <c r="B1539" s="64" t="s">
        <v>132</v>
      </c>
      <c r="C1539" s="65" t="s">
        <v>133</v>
      </c>
      <c r="D1539" s="66" t="s">
        <v>317</v>
      </c>
      <c r="E1539" s="67" t="s">
        <v>347</v>
      </c>
      <c r="F1539" s="68" t="s">
        <v>352</v>
      </c>
      <c r="G1539" s="69" t="s">
        <v>598</v>
      </c>
      <c r="H1539" s="70" t="s">
        <v>599</v>
      </c>
      <c r="I1539" s="67" t="s">
        <v>138</v>
      </c>
      <c r="J1539" s="286">
        <v>2006</v>
      </c>
      <c r="K1539" s="72" t="s">
        <v>155</v>
      </c>
      <c r="L1539" s="73">
        <v>6</v>
      </c>
      <c r="M1539" s="74" t="s">
        <v>140</v>
      </c>
      <c r="N1539" s="75"/>
      <c r="O1539" s="76"/>
      <c r="P1539" s="97" t="s">
        <v>148</v>
      </c>
      <c r="Q1539" s="78">
        <f>IF(P1539="U",R1539/1.2,R1539)</f>
        <v>40</v>
      </c>
      <c r="R1539" s="79">
        <v>40</v>
      </c>
      <c r="S1539" s="80"/>
      <c r="T1539" s="81"/>
      <c r="U1539" s="82">
        <f>T1539*Q1539</f>
        <v>0</v>
      </c>
      <c r="V1539" s="83">
        <f>T1539*R1539</f>
        <v>0</v>
      </c>
      <c r="W1539" s="58"/>
      <c r="X1539" s="84"/>
      <c r="Y1539" s="85"/>
      <c r="Z1539" s="86"/>
      <c r="AA1539" s="87"/>
    </row>
    <row r="1540" spans="1:27" ht="15.75" customHeight="1">
      <c r="A1540" s="63" t="s">
        <v>131</v>
      </c>
      <c r="B1540" s="64" t="s">
        <v>132</v>
      </c>
      <c r="C1540" s="65" t="s">
        <v>133</v>
      </c>
      <c r="D1540" s="66" t="s">
        <v>317</v>
      </c>
      <c r="E1540" s="67" t="s">
        <v>347</v>
      </c>
      <c r="F1540" s="68" t="s">
        <v>352</v>
      </c>
      <c r="G1540" s="69" t="s">
        <v>598</v>
      </c>
      <c r="H1540" s="70" t="s">
        <v>599</v>
      </c>
      <c r="I1540" s="67" t="s">
        <v>138</v>
      </c>
      <c r="J1540" s="286">
        <v>2010</v>
      </c>
      <c r="K1540" s="72" t="s">
        <v>155</v>
      </c>
      <c r="L1540" s="73">
        <v>1</v>
      </c>
      <c r="M1540" s="74" t="s">
        <v>140</v>
      </c>
      <c r="N1540" s="75"/>
      <c r="O1540" s="76"/>
      <c r="P1540" s="97" t="s">
        <v>148</v>
      </c>
      <c r="Q1540" s="78">
        <f>IF(P1540="U",R1540/1.2,R1540)</f>
        <v>40</v>
      </c>
      <c r="R1540" s="79">
        <v>40</v>
      </c>
      <c r="S1540" s="80"/>
      <c r="T1540" s="81"/>
      <c r="U1540" s="82">
        <f>T1540*Q1540</f>
        <v>0</v>
      </c>
      <c r="V1540" s="83">
        <f>T1540*R1540</f>
        <v>0</v>
      </c>
      <c r="W1540" s="58"/>
      <c r="X1540" s="84"/>
      <c r="Y1540" s="85"/>
      <c r="Z1540" s="86"/>
      <c r="AA1540" s="87"/>
    </row>
    <row r="1541" spans="1:27" ht="15.75" customHeight="1">
      <c r="A1541" s="63" t="s">
        <v>131</v>
      </c>
      <c r="B1541" s="64" t="s">
        <v>132</v>
      </c>
      <c r="C1541" s="65" t="s">
        <v>133</v>
      </c>
      <c r="D1541" s="66" t="s">
        <v>317</v>
      </c>
      <c r="E1541" s="67" t="s">
        <v>347</v>
      </c>
      <c r="F1541" s="68" t="s">
        <v>352</v>
      </c>
      <c r="G1541" s="69" t="s">
        <v>598</v>
      </c>
      <c r="H1541" s="70" t="s">
        <v>599</v>
      </c>
      <c r="I1541" s="67" t="s">
        <v>138</v>
      </c>
      <c r="J1541" s="286">
        <v>2012</v>
      </c>
      <c r="K1541" s="72" t="s">
        <v>155</v>
      </c>
      <c r="L1541" s="73">
        <v>1</v>
      </c>
      <c r="M1541" s="74" t="s">
        <v>140</v>
      </c>
      <c r="N1541" s="75"/>
      <c r="O1541" s="76"/>
      <c r="P1541" s="97" t="s">
        <v>148</v>
      </c>
      <c r="Q1541" s="78">
        <f>IF(P1541="U",R1541/1.2,R1541)</f>
        <v>40</v>
      </c>
      <c r="R1541" s="79">
        <v>40</v>
      </c>
      <c r="S1541" s="80"/>
      <c r="T1541" s="81"/>
      <c r="U1541" s="82">
        <f>T1541*Q1541</f>
        <v>0</v>
      </c>
      <c r="V1541" s="83">
        <f>T1541*R1541</f>
        <v>0</v>
      </c>
      <c r="W1541" s="58"/>
      <c r="X1541" s="84"/>
      <c r="Y1541" s="85"/>
      <c r="Z1541" s="86"/>
      <c r="AA1541" s="87"/>
    </row>
    <row r="1542" spans="1:27" ht="15.75" customHeight="1">
      <c r="A1542" s="63" t="s">
        <v>131</v>
      </c>
      <c r="B1542" s="64" t="s">
        <v>132</v>
      </c>
      <c r="C1542" s="65" t="s">
        <v>133</v>
      </c>
      <c r="D1542" s="66" t="s">
        <v>317</v>
      </c>
      <c r="E1542" s="67" t="s">
        <v>347</v>
      </c>
      <c r="F1542" s="68" t="s">
        <v>352</v>
      </c>
      <c r="G1542" s="69" t="s">
        <v>598</v>
      </c>
      <c r="H1542" s="70" t="s">
        <v>1568</v>
      </c>
      <c r="I1542" s="67" t="s">
        <v>145</v>
      </c>
      <c r="J1542" s="286">
        <v>1996</v>
      </c>
      <c r="K1542" s="72" t="s">
        <v>155</v>
      </c>
      <c r="L1542" s="73">
        <v>2</v>
      </c>
      <c r="M1542" s="74" t="s">
        <v>147</v>
      </c>
      <c r="N1542" s="75"/>
      <c r="O1542" s="76" t="s">
        <v>256</v>
      </c>
      <c r="P1542" s="77" t="s">
        <v>148</v>
      </c>
      <c r="Q1542" s="78">
        <f>IF(P1542="U",R1542/1.2,R1542)</f>
        <v>50</v>
      </c>
      <c r="R1542" s="79">
        <v>50</v>
      </c>
      <c r="S1542" s="80"/>
      <c r="T1542" s="81"/>
      <c r="U1542" s="82">
        <f>T1542*Q1542</f>
        <v>0</v>
      </c>
      <c r="V1542" s="83">
        <f>T1542*R1542</f>
        <v>0</v>
      </c>
      <c r="W1542" s="58"/>
      <c r="X1542" s="84"/>
      <c r="Y1542" s="85"/>
      <c r="Z1542" s="86"/>
      <c r="AA1542" s="87"/>
    </row>
    <row r="1543" spans="1:27" ht="15.75" customHeight="1">
      <c r="A1543" s="63" t="s">
        <v>131</v>
      </c>
      <c r="B1543" s="64" t="s">
        <v>132</v>
      </c>
      <c r="C1543" s="65" t="s">
        <v>133</v>
      </c>
      <c r="D1543" s="66" t="s">
        <v>317</v>
      </c>
      <c r="E1543" s="67" t="s">
        <v>347</v>
      </c>
      <c r="F1543" s="68" t="s">
        <v>352</v>
      </c>
      <c r="G1543" s="69" t="s">
        <v>598</v>
      </c>
      <c r="H1543" s="70" t="s">
        <v>1568</v>
      </c>
      <c r="I1543" s="67" t="s">
        <v>145</v>
      </c>
      <c r="J1543" s="286">
        <v>2009</v>
      </c>
      <c r="K1543" s="72" t="s">
        <v>155</v>
      </c>
      <c r="L1543" s="73">
        <v>1</v>
      </c>
      <c r="M1543" s="74" t="s">
        <v>140</v>
      </c>
      <c r="N1543" s="75"/>
      <c r="O1543" s="76"/>
      <c r="P1543" s="77" t="s">
        <v>148</v>
      </c>
      <c r="Q1543" s="78">
        <f>IF(P1543="U",R1543/1.2,R1543)</f>
        <v>40</v>
      </c>
      <c r="R1543" s="79">
        <v>40</v>
      </c>
      <c r="S1543" s="80"/>
      <c r="T1543" s="81"/>
      <c r="U1543" s="82">
        <f>T1543*Q1543</f>
        <v>0</v>
      </c>
      <c r="V1543" s="83">
        <f>T1543*R1543</f>
        <v>0</v>
      </c>
      <c r="W1543" s="58"/>
      <c r="X1543" s="84"/>
      <c r="Y1543" s="85"/>
      <c r="Z1543" s="86"/>
      <c r="AA1543" s="87"/>
    </row>
    <row r="1544" spans="1:27" ht="15.75" customHeight="1">
      <c r="A1544" s="63" t="s">
        <v>504</v>
      </c>
      <c r="B1544" s="64" t="s">
        <v>177</v>
      </c>
      <c r="C1544" s="65" t="s">
        <v>133</v>
      </c>
      <c r="D1544" s="66" t="s">
        <v>317</v>
      </c>
      <c r="E1544" s="67" t="s">
        <v>347</v>
      </c>
      <c r="F1544" s="68" t="s">
        <v>478</v>
      </c>
      <c r="G1544" s="69" t="s">
        <v>600</v>
      </c>
      <c r="H1544" s="70" t="s">
        <v>1413</v>
      </c>
      <c r="I1544" s="67" t="s">
        <v>145</v>
      </c>
      <c r="J1544" s="71" t="s">
        <v>322</v>
      </c>
      <c r="K1544" s="72" t="s">
        <v>182</v>
      </c>
      <c r="L1544" s="73">
        <v>10</v>
      </c>
      <c r="M1544" s="74" t="s">
        <v>140</v>
      </c>
      <c r="N1544" s="75"/>
      <c r="O1544" s="76"/>
      <c r="P1544" s="77" t="s">
        <v>141</v>
      </c>
      <c r="Q1544" s="78">
        <f>IF(P1544="U",R1544/1.2,R1544)</f>
        <v>13.333333333333334</v>
      </c>
      <c r="R1544" s="79">
        <v>16</v>
      </c>
      <c r="S1544" s="80"/>
      <c r="T1544" s="81"/>
      <c r="U1544" s="82">
        <f>T1544*Q1544</f>
        <v>0</v>
      </c>
      <c r="V1544" s="83">
        <f>T1544*R1544</f>
        <v>0</v>
      </c>
      <c r="W1544" s="58"/>
      <c r="X1544" s="84"/>
      <c r="Y1544" s="85"/>
      <c r="Z1544" s="86"/>
      <c r="AA1544" s="87"/>
    </row>
    <row r="1545" spans="1:27" ht="15.75" customHeight="1">
      <c r="A1545" s="63" t="s">
        <v>504</v>
      </c>
      <c r="B1545" s="64" t="s">
        <v>177</v>
      </c>
      <c r="C1545" s="65" t="s">
        <v>133</v>
      </c>
      <c r="D1545" s="66" t="s">
        <v>317</v>
      </c>
      <c r="E1545" s="67" t="s">
        <v>347</v>
      </c>
      <c r="F1545" s="68" t="s">
        <v>478</v>
      </c>
      <c r="G1545" s="69" t="s">
        <v>600</v>
      </c>
      <c r="H1545" s="70" t="s">
        <v>1413</v>
      </c>
      <c r="I1545" s="67" t="s">
        <v>145</v>
      </c>
      <c r="J1545" s="71" t="s">
        <v>322</v>
      </c>
      <c r="K1545" s="72" t="s">
        <v>155</v>
      </c>
      <c r="L1545" s="73">
        <v>24</v>
      </c>
      <c r="M1545" s="74" t="s">
        <v>140</v>
      </c>
      <c r="N1545" s="75"/>
      <c r="O1545" s="76"/>
      <c r="P1545" s="77" t="s">
        <v>141</v>
      </c>
      <c r="Q1545" s="78">
        <f>IF(P1545="U",R1545/1.2,R1545)</f>
        <v>24.166666666666668</v>
      </c>
      <c r="R1545" s="79">
        <v>29</v>
      </c>
      <c r="S1545" s="80"/>
      <c r="T1545" s="81"/>
      <c r="U1545" s="82">
        <f>T1545*Q1545</f>
        <v>0</v>
      </c>
      <c r="V1545" s="83">
        <f>T1545*R1545</f>
        <v>0</v>
      </c>
      <c r="W1545" s="58"/>
      <c r="X1545" s="84"/>
      <c r="Y1545" s="85"/>
      <c r="Z1545" s="86"/>
      <c r="AA1545" s="87"/>
    </row>
    <row r="1546" spans="1:27" ht="15.75" customHeight="1">
      <c r="A1546" s="63" t="s">
        <v>131</v>
      </c>
      <c r="B1546" s="64" t="s">
        <v>177</v>
      </c>
      <c r="C1546" s="65" t="s">
        <v>133</v>
      </c>
      <c r="D1546" s="66" t="s">
        <v>317</v>
      </c>
      <c r="E1546" s="67" t="s">
        <v>347</v>
      </c>
      <c r="F1546" s="68" t="s">
        <v>478</v>
      </c>
      <c r="G1546" s="69" t="s">
        <v>600</v>
      </c>
      <c r="H1546" s="70" t="s">
        <v>263</v>
      </c>
      <c r="I1546" s="67" t="s">
        <v>263</v>
      </c>
      <c r="J1546" s="286">
        <v>2011</v>
      </c>
      <c r="K1546" s="72" t="s">
        <v>155</v>
      </c>
      <c r="L1546" s="73">
        <v>1</v>
      </c>
      <c r="M1546" s="74" t="s">
        <v>497</v>
      </c>
      <c r="N1546" s="75"/>
      <c r="O1546" s="76"/>
      <c r="P1546" s="77" t="s">
        <v>148</v>
      </c>
      <c r="Q1546" s="78">
        <f>IF(P1546="U",R1546/1.2,R1546)</f>
        <v>40</v>
      </c>
      <c r="R1546" s="79">
        <v>40</v>
      </c>
      <c r="S1546" s="80"/>
      <c r="T1546" s="81"/>
      <c r="U1546" s="82">
        <f>T1546*Q1546</f>
        <v>0</v>
      </c>
      <c r="V1546" s="83">
        <f>T1546*R1546</f>
        <v>0</v>
      </c>
      <c r="W1546" s="58"/>
      <c r="X1546" s="84"/>
      <c r="Y1546" s="85"/>
      <c r="Z1546" s="86"/>
      <c r="AA1546" s="87"/>
    </row>
    <row r="1547" spans="1:27" ht="15.75" customHeight="1">
      <c r="A1547" s="63" t="s">
        <v>131</v>
      </c>
      <c r="B1547" s="64" t="s">
        <v>177</v>
      </c>
      <c r="C1547" s="65" t="s">
        <v>133</v>
      </c>
      <c r="D1547" s="66" t="s">
        <v>317</v>
      </c>
      <c r="E1547" s="67" t="s">
        <v>347</v>
      </c>
      <c r="F1547" s="68" t="s">
        <v>478</v>
      </c>
      <c r="G1547" s="69" t="s">
        <v>600</v>
      </c>
      <c r="H1547" s="70" t="s">
        <v>1093</v>
      </c>
      <c r="I1547" s="67" t="s">
        <v>351</v>
      </c>
      <c r="J1547" s="286">
        <v>2022</v>
      </c>
      <c r="K1547" s="72" t="s">
        <v>155</v>
      </c>
      <c r="L1547" s="73">
        <v>1</v>
      </c>
      <c r="M1547" s="74" t="s">
        <v>140</v>
      </c>
      <c r="N1547" s="75"/>
      <c r="O1547" s="76"/>
      <c r="P1547" s="97" t="s">
        <v>141</v>
      </c>
      <c r="Q1547" s="78">
        <f>IF(P1547="U",R1547/1.2,R1547)</f>
        <v>40.833333333333336</v>
      </c>
      <c r="R1547" s="79">
        <v>49</v>
      </c>
      <c r="S1547" s="80"/>
      <c r="T1547" s="81"/>
      <c r="U1547" s="82">
        <f>T1547*Q1547</f>
        <v>0</v>
      </c>
      <c r="V1547" s="83">
        <f>T1547*R1547</f>
        <v>0</v>
      </c>
      <c r="W1547" s="58"/>
      <c r="X1547" s="84"/>
      <c r="Y1547" s="85"/>
      <c r="Z1547" s="86"/>
      <c r="AA1547" s="87"/>
    </row>
    <row r="1548" spans="1:27" ht="15.75" customHeight="1">
      <c r="A1548" s="63" t="s">
        <v>131</v>
      </c>
      <c r="B1548" s="64" t="s">
        <v>177</v>
      </c>
      <c r="C1548" s="65" t="s">
        <v>133</v>
      </c>
      <c r="D1548" s="66" t="s">
        <v>317</v>
      </c>
      <c r="E1548" s="67" t="s">
        <v>347</v>
      </c>
      <c r="F1548" s="68" t="s">
        <v>478</v>
      </c>
      <c r="G1548" s="69" t="s">
        <v>600</v>
      </c>
      <c r="H1548" s="70" t="s">
        <v>480</v>
      </c>
      <c r="I1548" s="67" t="s">
        <v>351</v>
      </c>
      <c r="J1548" s="286">
        <v>2016</v>
      </c>
      <c r="K1548" s="72" t="s">
        <v>155</v>
      </c>
      <c r="L1548" s="73">
        <v>5</v>
      </c>
      <c r="M1548" s="74" t="s">
        <v>140</v>
      </c>
      <c r="N1548" s="75"/>
      <c r="O1548" s="76"/>
      <c r="P1548" s="97" t="s">
        <v>148</v>
      </c>
      <c r="Q1548" s="78">
        <f>IF(P1548="U",R1548/1.2,R1548)</f>
        <v>60</v>
      </c>
      <c r="R1548" s="79">
        <v>60</v>
      </c>
      <c r="S1548" s="80"/>
      <c r="T1548" s="81"/>
      <c r="U1548" s="82">
        <f>T1548*Q1548</f>
        <v>0</v>
      </c>
      <c r="V1548" s="83">
        <f>T1548*R1548</f>
        <v>0</v>
      </c>
      <c r="W1548" s="58"/>
      <c r="X1548" s="84"/>
      <c r="Y1548" s="85"/>
      <c r="Z1548" s="86"/>
      <c r="AA1548" s="87"/>
    </row>
    <row r="1549" spans="1:27" ht="15.75" customHeight="1">
      <c r="A1549" s="63" t="s">
        <v>131</v>
      </c>
      <c r="B1549" s="64" t="s">
        <v>177</v>
      </c>
      <c r="C1549" s="65" t="s">
        <v>133</v>
      </c>
      <c r="D1549" s="66" t="s">
        <v>317</v>
      </c>
      <c r="E1549" s="67" t="s">
        <v>347</v>
      </c>
      <c r="F1549" s="68" t="s">
        <v>478</v>
      </c>
      <c r="G1549" s="69" t="s">
        <v>600</v>
      </c>
      <c r="H1549" s="70" t="s">
        <v>1484</v>
      </c>
      <c r="I1549" s="67" t="s">
        <v>428</v>
      </c>
      <c r="J1549" s="286">
        <v>2012</v>
      </c>
      <c r="K1549" s="72" t="s">
        <v>155</v>
      </c>
      <c r="L1549" s="73">
        <v>1</v>
      </c>
      <c r="M1549" s="74" t="s">
        <v>140</v>
      </c>
      <c r="N1549" s="75"/>
      <c r="O1549" s="76"/>
      <c r="P1549" s="77" t="s">
        <v>148</v>
      </c>
      <c r="Q1549" s="78">
        <f>IF(P1549="U",R1549/1.2,R1549)</f>
        <v>70</v>
      </c>
      <c r="R1549" s="79">
        <v>70</v>
      </c>
      <c r="S1549" s="80"/>
      <c r="T1549" s="81"/>
      <c r="U1549" s="82">
        <f>T1549*Q1549</f>
        <v>0</v>
      </c>
      <c r="V1549" s="83">
        <f>T1549*R1549</f>
        <v>0</v>
      </c>
      <c r="W1549" s="58"/>
      <c r="X1549" s="84"/>
      <c r="Y1549" s="85"/>
      <c r="Z1549" s="86"/>
      <c r="AA1549" s="87"/>
    </row>
    <row r="1550" spans="1:27" ht="15.75" customHeight="1">
      <c r="A1550" s="63" t="s">
        <v>131</v>
      </c>
      <c r="B1550" s="64" t="s">
        <v>177</v>
      </c>
      <c r="C1550" s="65" t="s">
        <v>133</v>
      </c>
      <c r="D1550" s="66" t="s">
        <v>317</v>
      </c>
      <c r="E1550" s="67" t="s">
        <v>347</v>
      </c>
      <c r="F1550" s="68" t="s">
        <v>478</v>
      </c>
      <c r="G1550" s="69" t="s">
        <v>600</v>
      </c>
      <c r="H1550" s="70" t="s">
        <v>601</v>
      </c>
      <c r="I1550" s="67" t="s">
        <v>428</v>
      </c>
      <c r="J1550" s="286">
        <v>2012</v>
      </c>
      <c r="K1550" s="72" t="s">
        <v>155</v>
      </c>
      <c r="L1550" s="73">
        <v>2</v>
      </c>
      <c r="M1550" s="74" t="s">
        <v>140</v>
      </c>
      <c r="N1550" s="75"/>
      <c r="O1550" s="76"/>
      <c r="P1550" s="97" t="s">
        <v>148</v>
      </c>
      <c r="Q1550" s="78">
        <f>IF(P1550="U",R1550/1.2,R1550)</f>
        <v>70</v>
      </c>
      <c r="R1550" s="79">
        <v>70</v>
      </c>
      <c r="S1550" s="80"/>
      <c r="T1550" s="81"/>
      <c r="U1550" s="82">
        <f>T1550*Q1550</f>
        <v>0</v>
      </c>
      <c r="V1550" s="83">
        <f>T1550*R1550</f>
        <v>0</v>
      </c>
      <c r="W1550" s="58"/>
      <c r="X1550" s="84"/>
      <c r="Y1550" s="85"/>
      <c r="Z1550" s="86"/>
      <c r="AA1550" s="87"/>
    </row>
    <row r="1551" spans="1:27" ht="15.75" customHeight="1">
      <c r="A1551" s="63" t="s">
        <v>131</v>
      </c>
      <c r="B1551" s="64" t="s">
        <v>177</v>
      </c>
      <c r="C1551" s="65" t="s">
        <v>133</v>
      </c>
      <c r="D1551" s="66" t="s">
        <v>317</v>
      </c>
      <c r="E1551" s="67" t="s">
        <v>347</v>
      </c>
      <c r="F1551" s="68" t="s">
        <v>478</v>
      </c>
      <c r="G1551" s="69" t="s">
        <v>600</v>
      </c>
      <c r="H1551" s="70" t="s">
        <v>601</v>
      </c>
      <c r="I1551" s="67" t="s">
        <v>428</v>
      </c>
      <c r="J1551" s="286">
        <v>2015</v>
      </c>
      <c r="K1551" s="72" t="s">
        <v>139</v>
      </c>
      <c r="L1551" s="73">
        <v>2</v>
      </c>
      <c r="M1551" s="74" t="s">
        <v>140</v>
      </c>
      <c r="N1551" s="75"/>
      <c r="O1551" s="76"/>
      <c r="P1551" s="97" t="s">
        <v>148</v>
      </c>
      <c r="Q1551" s="78">
        <f>IF(P1551="U",R1551/1.2,R1551)</f>
        <v>130</v>
      </c>
      <c r="R1551" s="79">
        <v>130</v>
      </c>
      <c r="S1551" s="80"/>
      <c r="T1551" s="81"/>
      <c r="U1551" s="82">
        <f>T1551*Q1551</f>
        <v>0</v>
      </c>
      <c r="V1551" s="83">
        <f>T1551*R1551</f>
        <v>0</v>
      </c>
      <c r="W1551" s="58"/>
      <c r="X1551" s="84"/>
      <c r="Y1551" s="85"/>
      <c r="Z1551" s="86"/>
      <c r="AA1551" s="87"/>
    </row>
    <row r="1552" spans="1:27" ht="15.75" customHeight="1">
      <c r="A1552" s="63" t="s">
        <v>131</v>
      </c>
      <c r="B1552" s="64" t="s">
        <v>177</v>
      </c>
      <c r="C1552" s="65" t="s">
        <v>133</v>
      </c>
      <c r="D1552" s="66" t="s">
        <v>317</v>
      </c>
      <c r="E1552" s="67" t="s">
        <v>347</v>
      </c>
      <c r="F1552" s="68" t="s">
        <v>478</v>
      </c>
      <c r="G1552" s="69" t="s">
        <v>600</v>
      </c>
      <c r="H1552" s="70" t="s">
        <v>601</v>
      </c>
      <c r="I1552" s="67" t="s">
        <v>428</v>
      </c>
      <c r="J1552" s="286">
        <v>2016</v>
      </c>
      <c r="K1552" s="72" t="s">
        <v>155</v>
      </c>
      <c r="L1552" s="73">
        <v>1</v>
      </c>
      <c r="M1552" s="74" t="s">
        <v>140</v>
      </c>
      <c r="N1552" s="75"/>
      <c r="O1552" s="76"/>
      <c r="P1552" s="97" t="s">
        <v>141</v>
      </c>
      <c r="Q1552" s="78">
        <f>IF(P1552="U",R1552/1.2,R1552)</f>
        <v>50</v>
      </c>
      <c r="R1552" s="79">
        <v>60</v>
      </c>
      <c r="S1552" s="80"/>
      <c r="T1552" s="81"/>
      <c r="U1552" s="82">
        <f>T1552*Q1552</f>
        <v>0</v>
      </c>
      <c r="V1552" s="83">
        <f>T1552*R1552</f>
        <v>0</v>
      </c>
      <c r="W1552" s="58"/>
      <c r="X1552" s="84"/>
      <c r="Y1552" s="85"/>
      <c r="Z1552" s="86"/>
      <c r="AA1552" s="87"/>
    </row>
    <row r="1553" spans="1:27" ht="15.75" customHeight="1">
      <c r="A1553" s="63" t="s">
        <v>131</v>
      </c>
      <c r="B1553" s="64" t="s">
        <v>177</v>
      </c>
      <c r="C1553" s="65" t="s">
        <v>133</v>
      </c>
      <c r="D1553" s="66" t="s">
        <v>317</v>
      </c>
      <c r="E1553" s="67" t="s">
        <v>347</v>
      </c>
      <c r="F1553" s="68" t="s">
        <v>478</v>
      </c>
      <c r="G1553" s="69" t="s">
        <v>600</v>
      </c>
      <c r="H1553" s="70" t="s">
        <v>601</v>
      </c>
      <c r="I1553" s="67" t="s">
        <v>428</v>
      </c>
      <c r="J1553" s="286">
        <v>2016</v>
      </c>
      <c r="K1553" s="72" t="s">
        <v>139</v>
      </c>
      <c r="L1553" s="73">
        <v>1</v>
      </c>
      <c r="M1553" s="74" t="s">
        <v>140</v>
      </c>
      <c r="N1553" s="75"/>
      <c r="O1553" s="76"/>
      <c r="P1553" s="97" t="s">
        <v>148</v>
      </c>
      <c r="Q1553" s="78">
        <f>IF(P1553="U",R1553/1.2,R1553)</f>
        <v>120</v>
      </c>
      <c r="R1553" s="79">
        <v>120</v>
      </c>
      <c r="S1553" s="80"/>
      <c r="T1553" s="81"/>
      <c r="U1553" s="82">
        <f>T1553*Q1553</f>
        <v>0</v>
      </c>
      <c r="V1553" s="83">
        <f>T1553*R1553</f>
        <v>0</v>
      </c>
      <c r="W1553" s="58"/>
      <c r="X1553" s="84"/>
      <c r="Y1553" s="85"/>
      <c r="Z1553" s="86"/>
      <c r="AA1553" s="87"/>
    </row>
    <row r="1554" spans="1:27" ht="15.75" customHeight="1">
      <c r="A1554" s="63" t="s">
        <v>131</v>
      </c>
      <c r="B1554" s="64" t="s">
        <v>177</v>
      </c>
      <c r="C1554" s="65" t="s">
        <v>133</v>
      </c>
      <c r="D1554" s="66" t="s">
        <v>317</v>
      </c>
      <c r="E1554" s="67" t="s">
        <v>347</v>
      </c>
      <c r="F1554" s="68" t="s">
        <v>478</v>
      </c>
      <c r="G1554" s="69" t="s">
        <v>600</v>
      </c>
      <c r="H1554" s="70" t="s">
        <v>601</v>
      </c>
      <c r="I1554" s="67" t="s">
        <v>428</v>
      </c>
      <c r="J1554" s="286">
        <v>2018</v>
      </c>
      <c r="K1554" s="72" t="s">
        <v>155</v>
      </c>
      <c r="L1554" s="73">
        <v>24</v>
      </c>
      <c r="M1554" s="74" t="s">
        <v>140</v>
      </c>
      <c r="N1554" s="75"/>
      <c r="O1554" s="76"/>
      <c r="P1554" s="77" t="s">
        <v>141</v>
      </c>
      <c r="Q1554" s="78">
        <f>IF(P1554="U",R1554/1.2,R1554)</f>
        <v>50</v>
      </c>
      <c r="R1554" s="79">
        <v>60</v>
      </c>
      <c r="S1554" s="80"/>
      <c r="T1554" s="81"/>
      <c r="U1554" s="82">
        <f>T1554*Q1554</f>
        <v>0</v>
      </c>
      <c r="V1554" s="83">
        <f>T1554*R1554</f>
        <v>0</v>
      </c>
      <c r="W1554" s="58"/>
      <c r="X1554" s="84"/>
      <c r="Y1554" s="85"/>
      <c r="Z1554" s="86"/>
      <c r="AA1554" s="87"/>
    </row>
    <row r="1555" spans="1:27" ht="15.75" customHeight="1">
      <c r="A1555" s="63" t="s">
        <v>131</v>
      </c>
      <c r="B1555" s="64" t="s">
        <v>177</v>
      </c>
      <c r="C1555" s="65" t="s">
        <v>133</v>
      </c>
      <c r="D1555" s="66" t="s">
        <v>317</v>
      </c>
      <c r="E1555" s="67" t="s">
        <v>347</v>
      </c>
      <c r="F1555" s="68" t="s">
        <v>478</v>
      </c>
      <c r="G1555" s="69" t="s">
        <v>600</v>
      </c>
      <c r="H1555" s="70" t="s">
        <v>601</v>
      </c>
      <c r="I1555" s="67" t="s">
        <v>428</v>
      </c>
      <c r="J1555" s="286">
        <v>2018</v>
      </c>
      <c r="K1555" s="72" t="s">
        <v>155</v>
      </c>
      <c r="L1555" s="73">
        <v>24</v>
      </c>
      <c r="M1555" s="74" t="s">
        <v>140</v>
      </c>
      <c r="N1555" s="75"/>
      <c r="O1555" s="76"/>
      <c r="P1555" s="77" t="s">
        <v>141</v>
      </c>
      <c r="Q1555" s="78">
        <f>IF(P1555="U",R1555/1.2,R1555)</f>
        <v>50</v>
      </c>
      <c r="R1555" s="79">
        <v>60</v>
      </c>
      <c r="S1555" s="80"/>
      <c r="T1555" s="81"/>
      <c r="U1555" s="82">
        <f>T1555*Q1555</f>
        <v>0</v>
      </c>
      <c r="V1555" s="83">
        <f>T1555*R1555</f>
        <v>0</v>
      </c>
      <c r="W1555" s="58"/>
      <c r="X1555" s="84"/>
      <c r="Y1555" s="85"/>
      <c r="Z1555" s="86"/>
      <c r="AA1555" s="87"/>
    </row>
    <row r="1556" spans="1:27" ht="15.75" customHeight="1">
      <c r="A1556" s="63" t="s">
        <v>131</v>
      </c>
      <c r="B1556" s="64" t="s">
        <v>177</v>
      </c>
      <c r="C1556" s="65" t="s">
        <v>133</v>
      </c>
      <c r="D1556" s="66" t="s">
        <v>317</v>
      </c>
      <c r="E1556" s="67" t="s">
        <v>347</v>
      </c>
      <c r="F1556" s="68" t="s">
        <v>478</v>
      </c>
      <c r="G1556" s="69" t="s">
        <v>600</v>
      </c>
      <c r="H1556" s="70" t="s">
        <v>601</v>
      </c>
      <c r="I1556" s="67" t="s">
        <v>428</v>
      </c>
      <c r="J1556" s="286">
        <v>2018</v>
      </c>
      <c r="K1556" s="72" t="s">
        <v>139</v>
      </c>
      <c r="L1556" s="73">
        <v>1</v>
      </c>
      <c r="M1556" s="74" t="s">
        <v>140</v>
      </c>
      <c r="N1556" s="75"/>
      <c r="O1556" s="76"/>
      <c r="P1556" s="97" t="s">
        <v>148</v>
      </c>
      <c r="Q1556" s="78">
        <f>IF(P1556="U",R1556/1.2,R1556)</f>
        <v>120</v>
      </c>
      <c r="R1556" s="79">
        <v>120</v>
      </c>
      <c r="S1556" s="80"/>
      <c r="T1556" s="81"/>
      <c r="U1556" s="82">
        <f>T1556*Q1556</f>
        <v>0</v>
      </c>
      <c r="V1556" s="83">
        <f>T1556*R1556</f>
        <v>0</v>
      </c>
      <c r="W1556" s="58"/>
      <c r="X1556" s="84"/>
      <c r="Y1556" s="85"/>
      <c r="Z1556" s="86"/>
      <c r="AA1556" s="87"/>
    </row>
    <row r="1557" spans="1:27" ht="15.75" customHeight="1">
      <c r="A1557" s="63" t="s">
        <v>131</v>
      </c>
      <c r="B1557" s="64" t="s">
        <v>177</v>
      </c>
      <c r="C1557" s="65" t="s">
        <v>133</v>
      </c>
      <c r="D1557" s="66" t="s">
        <v>317</v>
      </c>
      <c r="E1557" s="67" t="s">
        <v>347</v>
      </c>
      <c r="F1557" s="68" t="s">
        <v>478</v>
      </c>
      <c r="G1557" s="69" t="s">
        <v>600</v>
      </c>
      <c r="H1557" s="70" t="s">
        <v>601</v>
      </c>
      <c r="I1557" s="67" t="s">
        <v>428</v>
      </c>
      <c r="J1557" s="286">
        <v>2019</v>
      </c>
      <c r="K1557" s="72" t="s">
        <v>155</v>
      </c>
      <c r="L1557" s="73">
        <v>24</v>
      </c>
      <c r="M1557" s="74" t="s">
        <v>140</v>
      </c>
      <c r="N1557" s="75"/>
      <c r="O1557" s="76"/>
      <c r="P1557" s="77" t="s">
        <v>141</v>
      </c>
      <c r="Q1557" s="78">
        <f>IF(P1557="U",R1557/1.2,R1557)</f>
        <v>62.5</v>
      </c>
      <c r="R1557" s="79">
        <v>75</v>
      </c>
      <c r="S1557" s="80"/>
      <c r="T1557" s="81"/>
      <c r="U1557" s="82">
        <f>T1557*Q1557</f>
        <v>0</v>
      </c>
      <c r="V1557" s="83">
        <f>T1557*R1557</f>
        <v>0</v>
      </c>
      <c r="W1557" s="58"/>
      <c r="X1557" s="84"/>
      <c r="Y1557" s="85"/>
      <c r="Z1557" s="86"/>
      <c r="AA1557" s="87"/>
    </row>
    <row r="1558" spans="1:27" ht="15.75" customHeight="1">
      <c r="A1558" s="63" t="s">
        <v>131</v>
      </c>
      <c r="B1558" s="64" t="s">
        <v>177</v>
      </c>
      <c r="C1558" s="65" t="s">
        <v>133</v>
      </c>
      <c r="D1558" s="66" t="s">
        <v>317</v>
      </c>
      <c r="E1558" s="67" t="s">
        <v>347</v>
      </c>
      <c r="F1558" s="68" t="s">
        <v>478</v>
      </c>
      <c r="G1558" s="69" t="s">
        <v>600</v>
      </c>
      <c r="H1558" s="70" t="s">
        <v>601</v>
      </c>
      <c r="I1558" s="67" t="s">
        <v>428</v>
      </c>
      <c r="J1558" s="286">
        <v>2022</v>
      </c>
      <c r="K1558" s="72" t="s">
        <v>155</v>
      </c>
      <c r="L1558" s="73">
        <v>1</v>
      </c>
      <c r="M1558" s="74" t="s">
        <v>140</v>
      </c>
      <c r="N1558" s="75"/>
      <c r="O1558" s="76"/>
      <c r="P1558" s="97" t="s">
        <v>141</v>
      </c>
      <c r="Q1558" s="78">
        <f>IF(P1558="U",R1558/1.2,R1558)</f>
        <v>70.833333333333343</v>
      </c>
      <c r="R1558" s="79">
        <v>85</v>
      </c>
      <c r="S1558" s="80"/>
      <c r="T1558" s="81"/>
      <c r="U1558" s="82">
        <f>T1558*Q1558</f>
        <v>0</v>
      </c>
      <c r="V1558" s="83">
        <f>T1558*R1558</f>
        <v>0</v>
      </c>
      <c r="W1558" s="58"/>
      <c r="X1558" s="84"/>
      <c r="Y1558" s="85"/>
      <c r="Z1558" s="86"/>
      <c r="AA1558" s="87"/>
    </row>
    <row r="1559" spans="1:27" ht="15.75" customHeight="1">
      <c r="A1559" s="63" t="s">
        <v>131</v>
      </c>
      <c r="B1559" s="64" t="s">
        <v>177</v>
      </c>
      <c r="C1559" s="65" t="s">
        <v>133</v>
      </c>
      <c r="D1559" s="66" t="s">
        <v>317</v>
      </c>
      <c r="E1559" s="67" t="s">
        <v>347</v>
      </c>
      <c r="F1559" s="68" t="s">
        <v>478</v>
      </c>
      <c r="G1559" s="69" t="s">
        <v>600</v>
      </c>
      <c r="H1559" s="70" t="s">
        <v>602</v>
      </c>
      <c r="I1559" s="67" t="s">
        <v>428</v>
      </c>
      <c r="J1559" s="286">
        <v>2015</v>
      </c>
      <c r="K1559" s="72" t="s">
        <v>155</v>
      </c>
      <c r="L1559" s="73">
        <v>6</v>
      </c>
      <c r="M1559" s="74" t="s">
        <v>140</v>
      </c>
      <c r="N1559" s="75"/>
      <c r="O1559" s="76"/>
      <c r="P1559" s="97" t="s">
        <v>148</v>
      </c>
      <c r="Q1559" s="78">
        <f>IF(P1559="U",R1559/1.2,R1559)</f>
        <v>60</v>
      </c>
      <c r="R1559" s="79">
        <v>60</v>
      </c>
      <c r="S1559" s="80"/>
      <c r="T1559" s="81"/>
      <c r="U1559" s="82">
        <f>T1559*Q1559</f>
        <v>0</v>
      </c>
      <c r="V1559" s="83">
        <f>T1559*R1559</f>
        <v>0</v>
      </c>
      <c r="W1559" s="58"/>
      <c r="X1559" s="84"/>
      <c r="Y1559" s="85"/>
      <c r="Z1559" s="86"/>
      <c r="AA1559" s="87"/>
    </row>
    <row r="1560" spans="1:27" ht="15.75" customHeight="1">
      <c r="A1560" s="63" t="s">
        <v>131</v>
      </c>
      <c r="B1560" s="64" t="s">
        <v>177</v>
      </c>
      <c r="C1560" s="65" t="s">
        <v>133</v>
      </c>
      <c r="D1560" s="66" t="s">
        <v>317</v>
      </c>
      <c r="E1560" s="67" t="s">
        <v>347</v>
      </c>
      <c r="F1560" s="68" t="s">
        <v>478</v>
      </c>
      <c r="G1560" s="69" t="s">
        <v>980</v>
      </c>
      <c r="H1560" s="70" t="s">
        <v>480</v>
      </c>
      <c r="I1560" s="67" t="s">
        <v>351</v>
      </c>
      <c r="J1560" s="286">
        <v>2019</v>
      </c>
      <c r="K1560" s="72" t="s">
        <v>155</v>
      </c>
      <c r="L1560" s="73">
        <v>1</v>
      </c>
      <c r="M1560" s="74" t="s">
        <v>140</v>
      </c>
      <c r="N1560" s="75"/>
      <c r="O1560" s="76"/>
      <c r="P1560" s="97" t="s">
        <v>148</v>
      </c>
      <c r="Q1560" s="78">
        <f>IF(P1560="U",R1560/1.2,R1560)</f>
        <v>45</v>
      </c>
      <c r="R1560" s="79">
        <v>45</v>
      </c>
      <c r="S1560" s="80"/>
      <c r="T1560" s="81"/>
      <c r="U1560" s="82">
        <f>T1560*Q1560</f>
        <v>0</v>
      </c>
      <c r="V1560" s="83">
        <f>T1560*R1560</f>
        <v>0</v>
      </c>
      <c r="W1560" s="58"/>
      <c r="X1560" s="84"/>
      <c r="Y1560" s="85"/>
      <c r="Z1560" s="86"/>
      <c r="AA1560" s="87"/>
    </row>
    <row r="1561" spans="1:27" ht="15.75" customHeight="1">
      <c r="A1561" s="63" t="s">
        <v>131</v>
      </c>
      <c r="B1561" s="64" t="s">
        <v>177</v>
      </c>
      <c r="C1561" s="65" t="s">
        <v>133</v>
      </c>
      <c r="D1561" s="66" t="s">
        <v>317</v>
      </c>
      <c r="E1561" s="67" t="s">
        <v>347</v>
      </c>
      <c r="F1561" s="68" t="s">
        <v>478</v>
      </c>
      <c r="G1561" s="69" t="s">
        <v>980</v>
      </c>
      <c r="H1561" s="70" t="s">
        <v>981</v>
      </c>
      <c r="I1561" s="67" t="s">
        <v>428</v>
      </c>
      <c r="J1561" s="286">
        <v>2022</v>
      </c>
      <c r="K1561" s="72" t="s">
        <v>155</v>
      </c>
      <c r="L1561" s="73">
        <v>1</v>
      </c>
      <c r="M1561" s="74" t="s">
        <v>140</v>
      </c>
      <c r="N1561" s="75"/>
      <c r="O1561" s="76"/>
      <c r="P1561" s="97" t="s">
        <v>148</v>
      </c>
      <c r="Q1561" s="78">
        <f>IF(P1561="U",R1561/1.2,R1561)</f>
        <v>85</v>
      </c>
      <c r="R1561" s="79">
        <v>85</v>
      </c>
      <c r="S1561" s="80"/>
      <c r="T1561" s="81"/>
      <c r="U1561" s="82">
        <f>T1561*Q1561</f>
        <v>0</v>
      </c>
      <c r="V1561" s="83">
        <f>T1561*R1561</f>
        <v>0</v>
      </c>
      <c r="W1561" s="58"/>
      <c r="X1561" s="84"/>
      <c r="Y1561" s="85"/>
      <c r="Z1561" s="86"/>
      <c r="AA1561" s="87"/>
    </row>
    <row r="1562" spans="1:27" ht="15.75" customHeight="1">
      <c r="A1562" s="63" t="s">
        <v>131</v>
      </c>
      <c r="B1562" s="64" t="s">
        <v>177</v>
      </c>
      <c r="C1562" s="65" t="s">
        <v>133</v>
      </c>
      <c r="D1562" s="66" t="s">
        <v>317</v>
      </c>
      <c r="E1562" s="67" t="s">
        <v>347</v>
      </c>
      <c r="F1562" s="68" t="s">
        <v>478</v>
      </c>
      <c r="G1562" s="69" t="s">
        <v>1001</v>
      </c>
      <c r="H1562" s="70" t="s">
        <v>480</v>
      </c>
      <c r="I1562" s="67" t="s">
        <v>351</v>
      </c>
      <c r="J1562" s="286">
        <v>2020</v>
      </c>
      <c r="K1562" s="72" t="s">
        <v>155</v>
      </c>
      <c r="L1562" s="73">
        <v>3</v>
      </c>
      <c r="M1562" s="74" t="s">
        <v>140</v>
      </c>
      <c r="N1562" s="75"/>
      <c r="O1562" s="76"/>
      <c r="P1562" s="97" t="s">
        <v>148</v>
      </c>
      <c r="Q1562" s="78">
        <f>IF(P1562="U",R1562/1.2,R1562)</f>
        <v>40</v>
      </c>
      <c r="R1562" s="79">
        <v>40</v>
      </c>
      <c r="S1562" s="80"/>
      <c r="T1562" s="81"/>
      <c r="U1562" s="82">
        <f>T1562*Q1562</f>
        <v>0</v>
      </c>
      <c r="V1562" s="83">
        <f>T1562*R1562</f>
        <v>0</v>
      </c>
      <c r="W1562" s="58"/>
      <c r="X1562" s="84"/>
      <c r="Y1562" s="85"/>
      <c r="Z1562" s="86"/>
      <c r="AA1562" s="87"/>
    </row>
    <row r="1563" spans="1:27" ht="15.75" customHeight="1">
      <c r="A1563" s="63" t="s">
        <v>131</v>
      </c>
      <c r="B1563" s="64" t="s">
        <v>177</v>
      </c>
      <c r="C1563" s="65" t="s">
        <v>133</v>
      </c>
      <c r="D1563" s="66" t="s">
        <v>317</v>
      </c>
      <c r="E1563" s="67" t="s">
        <v>347</v>
      </c>
      <c r="F1563" s="68" t="s">
        <v>478</v>
      </c>
      <c r="G1563" s="69" t="s">
        <v>479</v>
      </c>
      <c r="H1563" s="70" t="s">
        <v>1328</v>
      </c>
      <c r="I1563" s="67" t="s">
        <v>351</v>
      </c>
      <c r="J1563" s="286">
        <v>2018</v>
      </c>
      <c r="K1563" s="72" t="s">
        <v>139</v>
      </c>
      <c r="L1563" s="73">
        <v>1</v>
      </c>
      <c r="M1563" s="74" t="s">
        <v>140</v>
      </c>
      <c r="N1563" s="75"/>
      <c r="O1563" s="76"/>
      <c r="P1563" s="77" t="s">
        <v>141</v>
      </c>
      <c r="Q1563" s="78">
        <f>IF(P1563="U",R1563/1.2,R1563)</f>
        <v>50</v>
      </c>
      <c r="R1563" s="79">
        <v>60</v>
      </c>
      <c r="S1563" s="80"/>
      <c r="T1563" s="81"/>
      <c r="U1563" s="82">
        <f>T1563*Q1563</f>
        <v>0</v>
      </c>
      <c r="V1563" s="83">
        <f>T1563*R1563</f>
        <v>0</v>
      </c>
      <c r="W1563" s="58"/>
      <c r="X1563" s="84"/>
      <c r="Y1563" s="85"/>
      <c r="Z1563" s="86"/>
      <c r="AA1563" s="87"/>
    </row>
    <row r="1564" spans="1:27" ht="15.75" customHeight="1">
      <c r="A1564" s="63" t="s">
        <v>131</v>
      </c>
      <c r="B1564" s="64" t="s">
        <v>177</v>
      </c>
      <c r="C1564" s="65" t="s">
        <v>133</v>
      </c>
      <c r="D1564" s="66" t="s">
        <v>317</v>
      </c>
      <c r="E1564" s="67" t="s">
        <v>347</v>
      </c>
      <c r="F1564" s="68" t="s">
        <v>478</v>
      </c>
      <c r="G1564" s="69" t="s">
        <v>479</v>
      </c>
      <c r="H1564" s="70" t="s">
        <v>1328</v>
      </c>
      <c r="I1564" s="67" t="s">
        <v>351</v>
      </c>
      <c r="J1564" s="286">
        <v>2020</v>
      </c>
      <c r="K1564" s="72" t="s">
        <v>139</v>
      </c>
      <c r="L1564" s="73">
        <v>3</v>
      </c>
      <c r="M1564" s="74" t="s">
        <v>140</v>
      </c>
      <c r="N1564" s="75"/>
      <c r="O1564" s="76"/>
      <c r="P1564" s="77" t="s">
        <v>141</v>
      </c>
      <c r="Q1564" s="78">
        <f>IF(P1564="U",R1564/1.2,R1564)</f>
        <v>50</v>
      </c>
      <c r="R1564" s="79">
        <v>60</v>
      </c>
      <c r="S1564" s="80"/>
      <c r="T1564" s="81"/>
      <c r="U1564" s="82">
        <f>T1564*Q1564</f>
        <v>0</v>
      </c>
      <c r="V1564" s="83">
        <f>T1564*R1564</f>
        <v>0</v>
      </c>
      <c r="W1564" s="58"/>
      <c r="X1564" s="84"/>
      <c r="Y1564" s="85"/>
      <c r="Z1564" s="86"/>
      <c r="AA1564" s="87"/>
    </row>
    <row r="1565" spans="1:27" ht="15.75" customHeight="1">
      <c r="A1565" s="63" t="s">
        <v>131</v>
      </c>
      <c r="B1565" s="64" t="s">
        <v>177</v>
      </c>
      <c r="C1565" s="65" t="s">
        <v>133</v>
      </c>
      <c r="D1565" s="66" t="s">
        <v>317</v>
      </c>
      <c r="E1565" s="67" t="s">
        <v>347</v>
      </c>
      <c r="F1565" s="68" t="s">
        <v>478</v>
      </c>
      <c r="G1565" s="69" t="s">
        <v>479</v>
      </c>
      <c r="H1565" s="70" t="s">
        <v>1328</v>
      </c>
      <c r="I1565" s="67" t="s">
        <v>351</v>
      </c>
      <c r="J1565" s="286">
        <v>2020</v>
      </c>
      <c r="K1565" s="72" t="s">
        <v>146</v>
      </c>
      <c r="L1565" s="73">
        <v>1</v>
      </c>
      <c r="M1565" s="74" t="s">
        <v>140</v>
      </c>
      <c r="N1565" s="75"/>
      <c r="O1565" s="76"/>
      <c r="P1565" s="77" t="s">
        <v>141</v>
      </c>
      <c r="Q1565" s="78">
        <f>IF(P1565="U",R1565/1.2,R1565)</f>
        <v>150</v>
      </c>
      <c r="R1565" s="79">
        <v>180</v>
      </c>
      <c r="S1565" s="80"/>
      <c r="T1565" s="81"/>
      <c r="U1565" s="82">
        <f>T1565*Q1565</f>
        <v>0</v>
      </c>
      <c r="V1565" s="83">
        <f>T1565*R1565</f>
        <v>0</v>
      </c>
      <c r="W1565" s="58"/>
      <c r="X1565" s="84"/>
      <c r="Y1565" s="85"/>
      <c r="Z1565" s="86"/>
      <c r="AA1565" s="87"/>
    </row>
    <row r="1566" spans="1:27" ht="15.75" customHeight="1">
      <c r="A1566" s="63" t="s">
        <v>131</v>
      </c>
      <c r="B1566" s="64" t="s">
        <v>177</v>
      </c>
      <c r="C1566" s="65" t="s">
        <v>133</v>
      </c>
      <c r="D1566" s="66" t="s">
        <v>317</v>
      </c>
      <c r="E1566" s="67" t="s">
        <v>347</v>
      </c>
      <c r="F1566" s="68" t="s">
        <v>478</v>
      </c>
      <c r="G1566" s="69" t="s">
        <v>479</v>
      </c>
      <c r="H1566" s="70" t="s">
        <v>1328</v>
      </c>
      <c r="I1566" s="67" t="s">
        <v>351</v>
      </c>
      <c r="J1566" s="286">
        <v>2020</v>
      </c>
      <c r="K1566" s="72" t="s">
        <v>518</v>
      </c>
      <c r="L1566" s="73">
        <v>1</v>
      </c>
      <c r="M1566" s="74" t="s">
        <v>140</v>
      </c>
      <c r="N1566" s="75"/>
      <c r="O1566" s="76"/>
      <c r="P1566" s="97" t="s">
        <v>141</v>
      </c>
      <c r="Q1566" s="78">
        <f>IF(P1566="U",R1566/1.2,R1566)</f>
        <v>225</v>
      </c>
      <c r="R1566" s="79">
        <v>270</v>
      </c>
      <c r="S1566" s="80"/>
      <c r="T1566" s="81"/>
      <c r="U1566" s="82">
        <f>T1566*Q1566</f>
        <v>0</v>
      </c>
      <c r="V1566" s="83">
        <f>T1566*R1566</f>
        <v>0</v>
      </c>
      <c r="W1566" s="58"/>
      <c r="X1566" s="84"/>
      <c r="Y1566" s="85"/>
      <c r="Z1566" s="86"/>
      <c r="AA1566" s="87"/>
    </row>
    <row r="1567" spans="1:27" ht="15.75" customHeight="1">
      <c r="A1567" s="63" t="s">
        <v>131</v>
      </c>
      <c r="B1567" s="64" t="s">
        <v>177</v>
      </c>
      <c r="C1567" s="65" t="s">
        <v>133</v>
      </c>
      <c r="D1567" s="66" t="s">
        <v>317</v>
      </c>
      <c r="E1567" s="67" t="s">
        <v>347</v>
      </c>
      <c r="F1567" s="68" t="s">
        <v>478</v>
      </c>
      <c r="G1567" s="69" t="s">
        <v>479</v>
      </c>
      <c r="H1567" s="70" t="s">
        <v>480</v>
      </c>
      <c r="I1567" s="67" t="s">
        <v>351</v>
      </c>
      <c r="J1567" s="286">
        <v>2015</v>
      </c>
      <c r="K1567" s="72" t="s">
        <v>155</v>
      </c>
      <c r="L1567" s="73">
        <v>1</v>
      </c>
      <c r="M1567" s="74" t="s">
        <v>140</v>
      </c>
      <c r="N1567" s="75"/>
      <c r="O1567" s="76"/>
      <c r="P1567" s="97" t="s">
        <v>148</v>
      </c>
      <c r="Q1567" s="78">
        <f>IF(P1567="U",R1567/1.2,R1567)</f>
        <v>45</v>
      </c>
      <c r="R1567" s="79">
        <v>45</v>
      </c>
      <c r="S1567" s="80"/>
      <c r="T1567" s="81"/>
      <c r="U1567" s="82">
        <f>T1567*Q1567</f>
        <v>0</v>
      </c>
      <c r="V1567" s="83">
        <f>T1567*R1567</f>
        <v>0</v>
      </c>
      <c r="W1567" s="58"/>
      <c r="X1567" s="84"/>
      <c r="Y1567" s="85"/>
      <c r="Z1567" s="86"/>
      <c r="AA1567" s="87"/>
    </row>
    <row r="1568" spans="1:27" ht="15.75" customHeight="1">
      <c r="A1568" s="63" t="s">
        <v>131</v>
      </c>
      <c r="B1568" s="64" t="s">
        <v>177</v>
      </c>
      <c r="C1568" s="65" t="s">
        <v>133</v>
      </c>
      <c r="D1568" s="66" t="s">
        <v>317</v>
      </c>
      <c r="E1568" s="67" t="s">
        <v>347</v>
      </c>
      <c r="F1568" s="68" t="s">
        <v>478</v>
      </c>
      <c r="G1568" s="69" t="s">
        <v>479</v>
      </c>
      <c r="H1568" s="70" t="s">
        <v>480</v>
      </c>
      <c r="I1568" s="67" t="s">
        <v>351</v>
      </c>
      <c r="J1568" s="286">
        <v>2015</v>
      </c>
      <c r="K1568" s="72" t="s">
        <v>139</v>
      </c>
      <c r="L1568" s="73">
        <v>1</v>
      </c>
      <c r="M1568" s="74" t="s">
        <v>140</v>
      </c>
      <c r="N1568" s="75"/>
      <c r="O1568" s="76"/>
      <c r="P1568" s="97" t="s">
        <v>148</v>
      </c>
      <c r="Q1568" s="78">
        <f>IF(P1568="U",R1568/1.2,R1568)</f>
        <v>100</v>
      </c>
      <c r="R1568" s="79">
        <v>100</v>
      </c>
      <c r="S1568" s="80"/>
      <c r="T1568" s="81"/>
      <c r="U1568" s="82">
        <f>T1568*Q1568</f>
        <v>0</v>
      </c>
      <c r="V1568" s="83">
        <f>T1568*R1568</f>
        <v>0</v>
      </c>
      <c r="W1568" s="58"/>
      <c r="X1568" s="84"/>
      <c r="Y1568" s="85"/>
      <c r="Z1568" s="86"/>
      <c r="AA1568" s="87"/>
    </row>
    <row r="1569" spans="1:27" ht="15.75" customHeight="1">
      <c r="A1569" s="63" t="s">
        <v>131</v>
      </c>
      <c r="B1569" s="64" t="s">
        <v>177</v>
      </c>
      <c r="C1569" s="65" t="s">
        <v>133</v>
      </c>
      <c r="D1569" s="66" t="s">
        <v>317</v>
      </c>
      <c r="E1569" s="67" t="s">
        <v>347</v>
      </c>
      <c r="F1569" s="68" t="s">
        <v>478</v>
      </c>
      <c r="G1569" s="69" t="s">
        <v>479</v>
      </c>
      <c r="H1569" s="70" t="s">
        <v>480</v>
      </c>
      <c r="I1569" s="67" t="s">
        <v>351</v>
      </c>
      <c r="J1569" s="286">
        <v>2020</v>
      </c>
      <c r="K1569" s="72" t="s">
        <v>182</v>
      </c>
      <c r="L1569" s="73">
        <v>1</v>
      </c>
      <c r="M1569" s="74" t="s">
        <v>140</v>
      </c>
      <c r="N1569" s="75"/>
      <c r="O1569" s="76"/>
      <c r="P1569" s="97" t="s">
        <v>141</v>
      </c>
      <c r="Q1569" s="78">
        <f>IF(P1569="U",R1569/1.2,R1569)</f>
        <v>20.833333333333336</v>
      </c>
      <c r="R1569" s="79">
        <v>25</v>
      </c>
      <c r="S1569" s="80"/>
      <c r="T1569" s="81"/>
      <c r="U1569" s="82">
        <f>T1569*Q1569</f>
        <v>0</v>
      </c>
      <c r="V1569" s="83">
        <f>T1569*R1569</f>
        <v>0</v>
      </c>
      <c r="W1569" s="58"/>
      <c r="X1569" s="84"/>
      <c r="Y1569" s="85"/>
      <c r="Z1569" s="86"/>
      <c r="AA1569" s="87"/>
    </row>
    <row r="1570" spans="1:27" ht="15.75" customHeight="1">
      <c r="A1570" s="63" t="s">
        <v>131</v>
      </c>
      <c r="B1570" s="64" t="s">
        <v>177</v>
      </c>
      <c r="C1570" s="65" t="s">
        <v>133</v>
      </c>
      <c r="D1570" s="66" t="s">
        <v>317</v>
      </c>
      <c r="E1570" s="67" t="s">
        <v>347</v>
      </c>
      <c r="F1570" s="68" t="s">
        <v>478</v>
      </c>
      <c r="G1570" s="69" t="s">
        <v>479</v>
      </c>
      <c r="H1570" s="70" t="s">
        <v>480</v>
      </c>
      <c r="I1570" s="67" t="s">
        <v>351</v>
      </c>
      <c r="J1570" s="286">
        <v>2022</v>
      </c>
      <c r="K1570" s="72" t="s">
        <v>146</v>
      </c>
      <c r="L1570" s="73">
        <v>2</v>
      </c>
      <c r="M1570" s="74" t="s">
        <v>140</v>
      </c>
      <c r="N1570" s="75"/>
      <c r="O1570" s="76"/>
      <c r="P1570" s="97" t="s">
        <v>141</v>
      </c>
      <c r="Q1570" s="78">
        <f>IF(P1570="U",R1570/1.2,R1570)</f>
        <v>216.66666666666669</v>
      </c>
      <c r="R1570" s="79">
        <v>260</v>
      </c>
      <c r="S1570" s="80"/>
      <c r="T1570" s="81"/>
      <c r="U1570" s="82">
        <f>T1570*Q1570</f>
        <v>0</v>
      </c>
      <c r="V1570" s="83">
        <f>T1570*R1570</f>
        <v>0</v>
      </c>
      <c r="W1570" s="58"/>
      <c r="X1570" s="84"/>
      <c r="Y1570" s="85"/>
      <c r="Z1570" s="86"/>
      <c r="AA1570" s="87"/>
    </row>
    <row r="1571" spans="1:27" ht="15.75" customHeight="1">
      <c r="A1571" s="63" t="s">
        <v>131</v>
      </c>
      <c r="B1571" s="64" t="s">
        <v>177</v>
      </c>
      <c r="C1571" s="65" t="s">
        <v>133</v>
      </c>
      <c r="D1571" s="66" t="s">
        <v>317</v>
      </c>
      <c r="E1571" s="67" t="s">
        <v>347</v>
      </c>
      <c r="F1571" s="68" t="s">
        <v>478</v>
      </c>
      <c r="G1571" s="69" t="s">
        <v>479</v>
      </c>
      <c r="H1571" s="70" t="s">
        <v>854</v>
      </c>
      <c r="I1571" s="67" t="s">
        <v>351</v>
      </c>
      <c r="J1571" s="286">
        <v>2018</v>
      </c>
      <c r="K1571" s="72" t="s">
        <v>155</v>
      </c>
      <c r="L1571" s="73">
        <v>12</v>
      </c>
      <c r="M1571" s="74" t="s">
        <v>140</v>
      </c>
      <c r="N1571" s="75"/>
      <c r="O1571" s="76"/>
      <c r="P1571" s="97" t="s">
        <v>141</v>
      </c>
      <c r="Q1571" s="78">
        <f>IF(P1571="U",R1571/1.2,R1571)</f>
        <v>28.000000000000004</v>
      </c>
      <c r="R1571" s="79">
        <v>33.6</v>
      </c>
      <c r="S1571" s="80"/>
      <c r="T1571" s="81"/>
      <c r="U1571" s="82">
        <f>T1571*Q1571</f>
        <v>0</v>
      </c>
      <c r="V1571" s="83">
        <f>T1571*R1571</f>
        <v>0</v>
      </c>
      <c r="W1571" s="58"/>
      <c r="X1571" s="84"/>
      <c r="Y1571" s="85"/>
      <c r="Z1571" s="86"/>
      <c r="AA1571" s="87"/>
    </row>
    <row r="1572" spans="1:27" ht="15.75" customHeight="1">
      <c r="A1572" s="63" t="s">
        <v>131</v>
      </c>
      <c r="B1572" s="64" t="s">
        <v>177</v>
      </c>
      <c r="C1572" s="65" t="s">
        <v>133</v>
      </c>
      <c r="D1572" s="66" t="s">
        <v>317</v>
      </c>
      <c r="E1572" s="67" t="s">
        <v>347</v>
      </c>
      <c r="F1572" s="68" t="s">
        <v>478</v>
      </c>
      <c r="G1572" s="69" t="s">
        <v>479</v>
      </c>
      <c r="H1572" s="70" t="s">
        <v>854</v>
      </c>
      <c r="I1572" s="67" t="s">
        <v>351</v>
      </c>
      <c r="J1572" s="286">
        <v>2022</v>
      </c>
      <c r="K1572" s="72" t="s">
        <v>155</v>
      </c>
      <c r="L1572" s="73">
        <v>24</v>
      </c>
      <c r="M1572" s="74" t="s">
        <v>140</v>
      </c>
      <c r="N1572" s="75"/>
      <c r="O1572" s="76"/>
      <c r="P1572" s="77" t="s">
        <v>141</v>
      </c>
      <c r="Q1572" s="78">
        <f>IF(P1572="U",R1572/1.2,R1572)</f>
        <v>25</v>
      </c>
      <c r="R1572" s="79">
        <v>30</v>
      </c>
      <c r="S1572" s="80"/>
      <c r="T1572" s="81"/>
      <c r="U1572" s="82">
        <f>T1572*Q1572</f>
        <v>0</v>
      </c>
      <c r="V1572" s="83">
        <f>T1572*R1572</f>
        <v>0</v>
      </c>
      <c r="W1572" s="58"/>
      <c r="X1572" s="84"/>
      <c r="Y1572" s="85"/>
      <c r="Z1572" s="86"/>
      <c r="AA1572" s="87"/>
    </row>
    <row r="1573" spans="1:27" ht="15.75" customHeight="1">
      <c r="A1573" s="63" t="s">
        <v>131</v>
      </c>
      <c r="B1573" s="64" t="s">
        <v>177</v>
      </c>
      <c r="C1573" s="65" t="s">
        <v>133</v>
      </c>
      <c r="D1573" s="66" t="s">
        <v>317</v>
      </c>
      <c r="E1573" s="67" t="s">
        <v>347</v>
      </c>
      <c r="F1573" s="68" t="s">
        <v>478</v>
      </c>
      <c r="G1573" s="69" t="s">
        <v>479</v>
      </c>
      <c r="H1573" s="70" t="s">
        <v>1329</v>
      </c>
      <c r="I1573" s="67" t="s">
        <v>428</v>
      </c>
      <c r="J1573" s="286">
        <v>2012</v>
      </c>
      <c r="K1573" s="72" t="s">
        <v>139</v>
      </c>
      <c r="L1573" s="73">
        <v>1</v>
      </c>
      <c r="M1573" s="74" t="s">
        <v>140</v>
      </c>
      <c r="N1573" s="75"/>
      <c r="O1573" s="76"/>
      <c r="P1573" s="77" t="s">
        <v>148</v>
      </c>
      <c r="Q1573" s="78">
        <f>IF(P1573="U",R1573/1.2,R1573)</f>
        <v>80</v>
      </c>
      <c r="R1573" s="79">
        <v>80</v>
      </c>
      <c r="S1573" s="80"/>
      <c r="T1573" s="81"/>
      <c r="U1573" s="82">
        <f>T1573*Q1573</f>
        <v>0</v>
      </c>
      <c r="V1573" s="83">
        <f>T1573*R1573</f>
        <v>0</v>
      </c>
      <c r="W1573" s="58"/>
      <c r="X1573" s="84"/>
      <c r="Y1573" s="85"/>
      <c r="Z1573" s="86"/>
      <c r="AA1573" s="87"/>
    </row>
    <row r="1574" spans="1:27" ht="15.75" customHeight="1">
      <c r="A1574" s="63" t="s">
        <v>131</v>
      </c>
      <c r="B1574" s="64" t="s">
        <v>177</v>
      </c>
      <c r="C1574" s="65" t="s">
        <v>133</v>
      </c>
      <c r="D1574" s="66" t="s">
        <v>317</v>
      </c>
      <c r="E1574" s="67" t="s">
        <v>347</v>
      </c>
      <c r="F1574" s="68" t="s">
        <v>478</v>
      </c>
      <c r="G1574" s="69" t="s">
        <v>479</v>
      </c>
      <c r="H1574" s="70" t="s">
        <v>1329</v>
      </c>
      <c r="I1574" s="67" t="s">
        <v>428</v>
      </c>
      <c r="J1574" s="286">
        <v>2018</v>
      </c>
      <c r="K1574" s="72" t="s">
        <v>139</v>
      </c>
      <c r="L1574" s="73">
        <v>2</v>
      </c>
      <c r="M1574" s="74" t="s">
        <v>140</v>
      </c>
      <c r="N1574" s="75"/>
      <c r="O1574" s="76"/>
      <c r="P1574" s="77" t="s">
        <v>141</v>
      </c>
      <c r="Q1574" s="78">
        <f>IF(P1574="U",R1574/1.2,R1574)</f>
        <v>65.833333333333343</v>
      </c>
      <c r="R1574" s="79">
        <v>79</v>
      </c>
      <c r="S1574" s="80"/>
      <c r="T1574" s="81"/>
      <c r="U1574" s="82">
        <f>T1574*Q1574</f>
        <v>0</v>
      </c>
      <c r="V1574" s="83">
        <f>T1574*R1574</f>
        <v>0</v>
      </c>
      <c r="W1574" s="58"/>
      <c r="X1574" s="84"/>
      <c r="Y1574" s="85"/>
      <c r="Z1574" s="86"/>
      <c r="AA1574" s="87"/>
    </row>
    <row r="1575" spans="1:27" ht="15.75" customHeight="1">
      <c r="A1575" s="63" t="s">
        <v>131</v>
      </c>
      <c r="B1575" s="64" t="s">
        <v>177</v>
      </c>
      <c r="C1575" s="65" t="s">
        <v>133</v>
      </c>
      <c r="D1575" s="66" t="s">
        <v>317</v>
      </c>
      <c r="E1575" s="67" t="s">
        <v>347</v>
      </c>
      <c r="F1575" s="68" t="s">
        <v>478</v>
      </c>
      <c r="G1575" s="69" t="s">
        <v>479</v>
      </c>
      <c r="H1575" s="70" t="s">
        <v>1329</v>
      </c>
      <c r="I1575" s="67" t="s">
        <v>428</v>
      </c>
      <c r="J1575" s="286">
        <v>2020</v>
      </c>
      <c r="K1575" s="72" t="s">
        <v>518</v>
      </c>
      <c r="L1575" s="73">
        <v>1</v>
      </c>
      <c r="M1575" s="74" t="s">
        <v>140</v>
      </c>
      <c r="N1575" s="75"/>
      <c r="O1575" s="76"/>
      <c r="P1575" s="77" t="s">
        <v>141</v>
      </c>
      <c r="Q1575" s="78">
        <f>IF(P1575="U",R1575/1.2,R1575)</f>
        <v>250</v>
      </c>
      <c r="R1575" s="79">
        <v>300</v>
      </c>
      <c r="S1575" s="80"/>
      <c r="T1575" s="81"/>
      <c r="U1575" s="82">
        <f>T1575*Q1575</f>
        <v>0</v>
      </c>
      <c r="V1575" s="83">
        <f>T1575*R1575</f>
        <v>0</v>
      </c>
      <c r="W1575" s="58"/>
      <c r="X1575" s="84"/>
      <c r="Y1575" s="85"/>
      <c r="Z1575" s="86"/>
      <c r="AA1575" s="87"/>
    </row>
    <row r="1576" spans="1:27" ht="15.75" customHeight="1">
      <c r="A1576" s="63" t="s">
        <v>131</v>
      </c>
      <c r="B1576" s="64" t="s">
        <v>177</v>
      </c>
      <c r="C1576" s="65" t="s">
        <v>133</v>
      </c>
      <c r="D1576" s="66" t="s">
        <v>317</v>
      </c>
      <c r="E1576" s="67" t="s">
        <v>347</v>
      </c>
      <c r="F1576" s="68" t="s">
        <v>478</v>
      </c>
      <c r="G1576" s="69" t="s">
        <v>479</v>
      </c>
      <c r="H1576" s="70" t="s">
        <v>1327</v>
      </c>
      <c r="I1576" s="67" t="s">
        <v>145</v>
      </c>
      <c r="J1576" s="71" t="s">
        <v>322</v>
      </c>
      <c r="K1576" s="72" t="s">
        <v>518</v>
      </c>
      <c r="L1576" s="73">
        <v>1</v>
      </c>
      <c r="M1576" s="74" t="s">
        <v>140</v>
      </c>
      <c r="N1576" s="75"/>
      <c r="O1576" s="76"/>
      <c r="P1576" s="97" t="s">
        <v>141</v>
      </c>
      <c r="Q1576" s="78">
        <f>IF(P1576="U",R1576/1.2,R1576)</f>
        <v>233.33333333333334</v>
      </c>
      <c r="R1576" s="79">
        <v>280</v>
      </c>
      <c r="S1576" s="80"/>
      <c r="T1576" s="81"/>
      <c r="U1576" s="82">
        <f>T1576*Q1576</f>
        <v>0</v>
      </c>
      <c r="V1576" s="83">
        <f>T1576*R1576</f>
        <v>0</v>
      </c>
      <c r="W1576" s="58"/>
      <c r="X1576" s="84"/>
      <c r="Y1576" s="85"/>
      <c r="Z1576" s="86"/>
      <c r="AA1576" s="87"/>
    </row>
    <row r="1577" spans="1:27" ht="15.75" customHeight="1">
      <c r="A1577" s="63" t="s">
        <v>131</v>
      </c>
      <c r="B1577" s="64" t="s">
        <v>177</v>
      </c>
      <c r="C1577" s="65" t="s">
        <v>133</v>
      </c>
      <c r="D1577" s="66" t="s">
        <v>317</v>
      </c>
      <c r="E1577" s="67" t="s">
        <v>347</v>
      </c>
      <c r="F1577" s="68" t="s">
        <v>1206</v>
      </c>
      <c r="G1577" s="69" t="s">
        <v>1207</v>
      </c>
      <c r="H1577" s="70" t="s">
        <v>1208</v>
      </c>
      <c r="I1577" s="67" t="s">
        <v>428</v>
      </c>
      <c r="J1577" s="286">
        <v>2018</v>
      </c>
      <c r="K1577" s="72" t="s">
        <v>155</v>
      </c>
      <c r="L1577" s="73">
        <v>3</v>
      </c>
      <c r="M1577" s="74" t="s">
        <v>140</v>
      </c>
      <c r="N1577" s="75"/>
      <c r="O1577" s="76"/>
      <c r="P1577" s="97" t="s">
        <v>141</v>
      </c>
      <c r="Q1577" s="78">
        <f>IF(P1577="U",R1577/1.2,R1577)</f>
        <v>50</v>
      </c>
      <c r="R1577" s="79">
        <v>60</v>
      </c>
      <c r="S1577" s="80"/>
      <c r="T1577" s="81"/>
      <c r="U1577" s="82">
        <f>T1577*Q1577</f>
        <v>0</v>
      </c>
      <c r="V1577" s="83">
        <f>T1577*R1577</f>
        <v>0</v>
      </c>
      <c r="W1577" s="58"/>
      <c r="X1577" s="84"/>
      <c r="Y1577" s="85"/>
      <c r="Z1577" s="86"/>
      <c r="AA1577" s="87"/>
    </row>
    <row r="1578" spans="1:27" ht="15.75" customHeight="1">
      <c r="A1578" s="63" t="s">
        <v>131</v>
      </c>
      <c r="B1578" s="64" t="s">
        <v>177</v>
      </c>
      <c r="C1578" s="65" t="s">
        <v>133</v>
      </c>
      <c r="D1578" s="66" t="s">
        <v>317</v>
      </c>
      <c r="E1578" s="67" t="s">
        <v>347</v>
      </c>
      <c r="F1578" s="68" t="s">
        <v>1206</v>
      </c>
      <c r="G1578" s="69" t="s">
        <v>1207</v>
      </c>
      <c r="H1578" s="70" t="s">
        <v>1208</v>
      </c>
      <c r="I1578" s="67" t="s">
        <v>428</v>
      </c>
      <c r="J1578" s="286">
        <v>2022</v>
      </c>
      <c r="K1578" s="72" t="s">
        <v>155</v>
      </c>
      <c r="L1578" s="73">
        <v>11</v>
      </c>
      <c r="M1578" s="74" t="s">
        <v>140</v>
      </c>
      <c r="N1578" s="75"/>
      <c r="O1578" s="76"/>
      <c r="P1578" s="97" t="s">
        <v>141</v>
      </c>
      <c r="Q1578" s="78">
        <f>IF(P1578="U",R1578/1.2,R1578)</f>
        <v>58.333333333333336</v>
      </c>
      <c r="R1578" s="79">
        <v>70</v>
      </c>
      <c r="S1578" s="80"/>
      <c r="T1578" s="81"/>
      <c r="U1578" s="82">
        <f>T1578*Q1578</f>
        <v>0</v>
      </c>
      <c r="V1578" s="83">
        <f>T1578*R1578</f>
        <v>0</v>
      </c>
      <c r="W1578" s="58"/>
      <c r="X1578" s="84"/>
      <c r="Y1578" s="85"/>
      <c r="Z1578" s="86"/>
      <c r="AA1578" s="87"/>
    </row>
    <row r="1579" spans="1:27" ht="15.75" customHeight="1">
      <c r="A1579" s="63" t="s">
        <v>131</v>
      </c>
      <c r="B1579" s="64" t="s">
        <v>132</v>
      </c>
      <c r="C1579" s="65" t="s">
        <v>133</v>
      </c>
      <c r="D1579" s="66" t="s">
        <v>317</v>
      </c>
      <c r="E1579" s="67" t="s">
        <v>347</v>
      </c>
      <c r="F1579" s="68" t="s">
        <v>606</v>
      </c>
      <c r="G1579" s="69" t="s">
        <v>1103</v>
      </c>
      <c r="H1579" s="70" t="s">
        <v>1104</v>
      </c>
      <c r="I1579" s="67" t="s">
        <v>994</v>
      </c>
      <c r="J1579" s="286">
        <v>2015</v>
      </c>
      <c r="K1579" s="72" t="s">
        <v>155</v>
      </c>
      <c r="L1579" s="73">
        <v>1</v>
      </c>
      <c r="M1579" s="74" t="s">
        <v>140</v>
      </c>
      <c r="N1579" s="75"/>
      <c r="O1579" s="76"/>
      <c r="P1579" s="97" t="s">
        <v>148</v>
      </c>
      <c r="Q1579" s="78">
        <f>IF(P1579="U",R1579/1.2,R1579)</f>
        <v>20</v>
      </c>
      <c r="R1579" s="79">
        <v>20</v>
      </c>
      <c r="S1579" s="80"/>
      <c r="T1579" s="81"/>
      <c r="U1579" s="82">
        <f>T1579*Q1579</f>
        <v>0</v>
      </c>
      <c r="V1579" s="83">
        <f>T1579*R1579</f>
        <v>0</v>
      </c>
      <c r="W1579" s="58"/>
      <c r="X1579" s="84"/>
      <c r="Y1579" s="85"/>
      <c r="Z1579" s="86"/>
      <c r="AA1579" s="87"/>
    </row>
    <row r="1580" spans="1:27" ht="15.75" customHeight="1">
      <c r="A1580" s="63" t="s">
        <v>131</v>
      </c>
      <c r="B1580" s="64" t="s">
        <v>132</v>
      </c>
      <c r="C1580" s="65" t="s">
        <v>133</v>
      </c>
      <c r="D1580" s="66" t="s">
        <v>317</v>
      </c>
      <c r="E1580" s="67" t="s">
        <v>347</v>
      </c>
      <c r="F1580" s="68" t="s">
        <v>606</v>
      </c>
      <c r="G1580" s="69" t="s">
        <v>607</v>
      </c>
      <c r="H1580" s="70" t="s">
        <v>608</v>
      </c>
      <c r="I1580" s="67" t="s">
        <v>138</v>
      </c>
      <c r="J1580" s="286">
        <v>2018</v>
      </c>
      <c r="K1580" s="72" t="s">
        <v>155</v>
      </c>
      <c r="L1580" s="73">
        <v>3</v>
      </c>
      <c r="M1580" s="74" t="s">
        <v>140</v>
      </c>
      <c r="N1580" s="75"/>
      <c r="O1580" s="76"/>
      <c r="P1580" s="97" t="s">
        <v>148</v>
      </c>
      <c r="Q1580" s="78">
        <f>IF(P1580="U",R1580/1.2,R1580)</f>
        <v>30</v>
      </c>
      <c r="R1580" s="79">
        <v>30</v>
      </c>
      <c r="S1580" s="80"/>
      <c r="T1580" s="81"/>
      <c r="U1580" s="82">
        <f>T1580*Q1580</f>
        <v>0</v>
      </c>
      <c r="V1580" s="83">
        <f>T1580*R1580</f>
        <v>0</v>
      </c>
      <c r="W1580" s="58"/>
      <c r="X1580" s="84"/>
      <c r="Y1580" s="85"/>
      <c r="Z1580" s="86"/>
      <c r="AA1580" s="87"/>
    </row>
    <row r="1581" spans="1:27" ht="15.75" customHeight="1">
      <c r="A1581" s="63" t="s">
        <v>131</v>
      </c>
      <c r="B1581" s="64" t="s">
        <v>132</v>
      </c>
      <c r="C1581" s="65" t="s">
        <v>133</v>
      </c>
      <c r="D1581" s="66" t="s">
        <v>317</v>
      </c>
      <c r="E1581" s="67" t="s">
        <v>347</v>
      </c>
      <c r="F1581" s="68" t="s">
        <v>606</v>
      </c>
      <c r="G1581" s="69" t="s">
        <v>607</v>
      </c>
      <c r="H1581" s="70" t="s">
        <v>609</v>
      </c>
      <c r="I1581" s="67" t="s">
        <v>138</v>
      </c>
      <c r="J1581" s="286">
        <v>2016</v>
      </c>
      <c r="K1581" s="72" t="s">
        <v>155</v>
      </c>
      <c r="L1581" s="73">
        <v>2</v>
      </c>
      <c r="M1581" s="74" t="s">
        <v>140</v>
      </c>
      <c r="N1581" s="75"/>
      <c r="O1581" s="76"/>
      <c r="P1581" s="97" t="s">
        <v>148</v>
      </c>
      <c r="Q1581" s="78">
        <f>IF(P1581="U",R1581/1.2,R1581)</f>
        <v>75</v>
      </c>
      <c r="R1581" s="79">
        <v>75</v>
      </c>
      <c r="S1581" s="80"/>
      <c r="T1581" s="81"/>
      <c r="U1581" s="82">
        <f>T1581*Q1581</f>
        <v>0</v>
      </c>
      <c r="V1581" s="83">
        <f>T1581*R1581</f>
        <v>0</v>
      </c>
      <c r="W1581" s="58"/>
      <c r="X1581" s="84"/>
      <c r="Y1581" s="85"/>
      <c r="Z1581" s="86"/>
      <c r="AA1581" s="87"/>
    </row>
    <row r="1582" spans="1:27" ht="15.75" customHeight="1">
      <c r="A1582" s="63" t="s">
        <v>131</v>
      </c>
      <c r="B1582" s="64" t="s">
        <v>132</v>
      </c>
      <c r="C1582" s="65" t="s">
        <v>133</v>
      </c>
      <c r="D1582" s="66" t="s">
        <v>317</v>
      </c>
      <c r="E1582" s="67" t="s">
        <v>347</v>
      </c>
      <c r="F1582" s="68" t="s">
        <v>606</v>
      </c>
      <c r="G1582" s="69" t="s">
        <v>607</v>
      </c>
      <c r="H1582" s="70" t="s">
        <v>610</v>
      </c>
      <c r="I1582" s="67" t="s">
        <v>611</v>
      </c>
      <c r="J1582" s="286">
        <v>2013</v>
      </c>
      <c r="K1582" s="72" t="s">
        <v>155</v>
      </c>
      <c r="L1582" s="73">
        <v>4</v>
      </c>
      <c r="M1582" s="74" t="s">
        <v>140</v>
      </c>
      <c r="N1582" s="75"/>
      <c r="O1582" s="76"/>
      <c r="P1582" s="97" t="s">
        <v>148</v>
      </c>
      <c r="Q1582" s="78">
        <f>IF(P1582="U",R1582/1.2,R1582)</f>
        <v>50</v>
      </c>
      <c r="R1582" s="79">
        <v>50</v>
      </c>
      <c r="S1582" s="80"/>
      <c r="T1582" s="81"/>
      <c r="U1582" s="82">
        <f>T1582*Q1582</f>
        <v>0</v>
      </c>
      <c r="V1582" s="83">
        <f>T1582*R1582</f>
        <v>0</v>
      </c>
      <c r="W1582" s="58"/>
      <c r="X1582" s="84"/>
      <c r="Y1582" s="85"/>
      <c r="Z1582" s="86"/>
      <c r="AA1582" s="87"/>
    </row>
    <row r="1583" spans="1:27" ht="15.75" customHeight="1">
      <c r="A1583" s="63" t="s">
        <v>131</v>
      </c>
      <c r="B1583" s="64" t="s">
        <v>132</v>
      </c>
      <c r="C1583" s="65" t="s">
        <v>133</v>
      </c>
      <c r="D1583" s="66" t="s">
        <v>317</v>
      </c>
      <c r="E1583" s="67" t="s">
        <v>347</v>
      </c>
      <c r="F1583" s="68" t="s">
        <v>606</v>
      </c>
      <c r="G1583" s="69" t="s">
        <v>607</v>
      </c>
      <c r="H1583" s="70" t="s">
        <v>610</v>
      </c>
      <c r="I1583" s="67" t="s">
        <v>611</v>
      </c>
      <c r="J1583" s="286">
        <v>2017</v>
      </c>
      <c r="K1583" s="72" t="s">
        <v>155</v>
      </c>
      <c r="L1583" s="73">
        <v>1</v>
      </c>
      <c r="M1583" s="74" t="s">
        <v>140</v>
      </c>
      <c r="N1583" s="75"/>
      <c r="O1583" s="76"/>
      <c r="P1583" s="97" t="s">
        <v>148</v>
      </c>
      <c r="Q1583" s="78">
        <f>IF(P1583="U",R1583/1.2,R1583)</f>
        <v>45</v>
      </c>
      <c r="R1583" s="79">
        <v>45</v>
      </c>
      <c r="S1583" s="80"/>
      <c r="T1583" s="81"/>
      <c r="U1583" s="82">
        <f>T1583*Q1583</f>
        <v>0</v>
      </c>
      <c r="V1583" s="83">
        <f>T1583*R1583</f>
        <v>0</v>
      </c>
      <c r="W1583" s="58"/>
      <c r="X1583" s="84"/>
      <c r="Y1583" s="85"/>
      <c r="Z1583" s="86"/>
      <c r="AA1583" s="87"/>
    </row>
    <row r="1584" spans="1:27" ht="15.75" customHeight="1">
      <c r="A1584" s="63" t="s">
        <v>131</v>
      </c>
      <c r="B1584" s="64" t="s">
        <v>177</v>
      </c>
      <c r="C1584" s="65" t="s">
        <v>133</v>
      </c>
      <c r="D1584" s="66" t="s">
        <v>317</v>
      </c>
      <c r="E1584" s="67" t="s">
        <v>347</v>
      </c>
      <c r="F1584" s="68" t="s">
        <v>1586</v>
      </c>
      <c r="G1584" s="69" t="s">
        <v>1587</v>
      </c>
      <c r="H1584" s="70" t="s">
        <v>1588</v>
      </c>
      <c r="I1584" s="67" t="s">
        <v>428</v>
      </c>
      <c r="J1584" s="286">
        <v>2016</v>
      </c>
      <c r="K1584" s="72" t="s">
        <v>155</v>
      </c>
      <c r="L1584" s="73">
        <v>1</v>
      </c>
      <c r="M1584" s="74" t="s">
        <v>140</v>
      </c>
      <c r="N1584" s="75"/>
      <c r="O1584" s="76"/>
      <c r="P1584" s="77" t="s">
        <v>148</v>
      </c>
      <c r="Q1584" s="78">
        <f>IF(P1584="U",R1584/1.2,R1584)</f>
        <v>30</v>
      </c>
      <c r="R1584" s="79">
        <v>30</v>
      </c>
      <c r="S1584" s="80"/>
      <c r="T1584" s="81"/>
      <c r="U1584" s="82">
        <f>T1584*Q1584</f>
        <v>0</v>
      </c>
      <c r="V1584" s="83">
        <f>T1584*R1584</f>
        <v>0</v>
      </c>
      <c r="W1584" s="58"/>
      <c r="X1584" s="84"/>
      <c r="Y1584" s="85"/>
      <c r="Z1584" s="86"/>
      <c r="AA1584" s="87"/>
    </row>
    <row r="1585" spans="1:27" ht="15.75" customHeight="1">
      <c r="A1585" s="63" t="s">
        <v>131</v>
      </c>
      <c r="B1585" s="64" t="s">
        <v>177</v>
      </c>
      <c r="C1585" s="65" t="s">
        <v>133</v>
      </c>
      <c r="D1585" s="66" t="s">
        <v>317</v>
      </c>
      <c r="E1585" s="67" t="s">
        <v>347</v>
      </c>
      <c r="F1585" s="68" t="s">
        <v>404</v>
      </c>
      <c r="G1585" s="69" t="s">
        <v>488</v>
      </c>
      <c r="H1585" s="70" t="s">
        <v>874</v>
      </c>
      <c r="I1585" s="67" t="s">
        <v>351</v>
      </c>
      <c r="J1585" s="286">
        <v>2020</v>
      </c>
      <c r="K1585" s="72" t="s">
        <v>155</v>
      </c>
      <c r="L1585" s="73">
        <v>1</v>
      </c>
      <c r="M1585" s="74" t="s">
        <v>140</v>
      </c>
      <c r="N1585" s="75"/>
      <c r="O1585" s="76"/>
      <c r="P1585" s="77" t="s">
        <v>148</v>
      </c>
      <c r="Q1585" s="78">
        <f>IF(P1585="U",R1585/1.2,R1585)</f>
        <v>20</v>
      </c>
      <c r="R1585" s="79">
        <v>20</v>
      </c>
      <c r="S1585" s="80"/>
      <c r="T1585" s="81"/>
      <c r="U1585" s="82">
        <f>T1585*Q1585</f>
        <v>0</v>
      </c>
      <c r="V1585" s="83">
        <f>T1585*R1585</f>
        <v>0</v>
      </c>
      <c r="W1585" s="58"/>
      <c r="X1585" s="84"/>
      <c r="Y1585" s="85"/>
      <c r="Z1585" s="86"/>
      <c r="AA1585" s="87"/>
    </row>
    <row r="1586" spans="1:27" ht="15.75" customHeight="1">
      <c r="A1586" s="63" t="s">
        <v>131</v>
      </c>
      <c r="B1586" s="64" t="s">
        <v>177</v>
      </c>
      <c r="C1586" s="65" t="s">
        <v>133</v>
      </c>
      <c r="D1586" s="66" t="s">
        <v>317</v>
      </c>
      <c r="E1586" s="67" t="s">
        <v>347</v>
      </c>
      <c r="F1586" s="68" t="s">
        <v>404</v>
      </c>
      <c r="G1586" s="69" t="s">
        <v>488</v>
      </c>
      <c r="H1586" s="70" t="s">
        <v>873</v>
      </c>
      <c r="I1586" s="67" t="s">
        <v>351</v>
      </c>
      <c r="J1586" s="286">
        <v>2021</v>
      </c>
      <c r="K1586" s="72" t="s">
        <v>155</v>
      </c>
      <c r="L1586" s="73">
        <v>1</v>
      </c>
      <c r="M1586" s="74" t="s">
        <v>140</v>
      </c>
      <c r="N1586" s="75"/>
      <c r="O1586" s="76"/>
      <c r="P1586" s="97" t="s">
        <v>148</v>
      </c>
      <c r="Q1586" s="78">
        <f>IF(P1586="U",R1586/1.2,R1586)</f>
        <v>30</v>
      </c>
      <c r="R1586" s="79">
        <v>30</v>
      </c>
      <c r="S1586" s="80"/>
      <c r="T1586" s="81"/>
      <c r="U1586" s="82">
        <f>T1586*Q1586</f>
        <v>0</v>
      </c>
      <c r="V1586" s="83">
        <f>T1586*R1586</f>
        <v>0</v>
      </c>
      <c r="W1586" s="58"/>
      <c r="X1586" s="84"/>
      <c r="Y1586" s="85"/>
      <c r="Z1586" s="86"/>
      <c r="AA1586" s="87"/>
    </row>
    <row r="1587" spans="1:27" ht="15.75" customHeight="1">
      <c r="A1587" s="63" t="s">
        <v>131</v>
      </c>
      <c r="B1587" s="64" t="s">
        <v>177</v>
      </c>
      <c r="C1587" s="65" t="s">
        <v>133</v>
      </c>
      <c r="D1587" s="66" t="s">
        <v>317</v>
      </c>
      <c r="E1587" s="67" t="s">
        <v>347</v>
      </c>
      <c r="F1587" s="68" t="s">
        <v>404</v>
      </c>
      <c r="G1587" s="69" t="s">
        <v>488</v>
      </c>
      <c r="H1587" s="70" t="s">
        <v>516</v>
      </c>
      <c r="I1587" s="67" t="s">
        <v>351</v>
      </c>
      <c r="J1587" s="286">
        <v>2021</v>
      </c>
      <c r="K1587" s="72" t="s">
        <v>155</v>
      </c>
      <c r="L1587" s="73">
        <v>24</v>
      </c>
      <c r="M1587" s="74" t="s">
        <v>140</v>
      </c>
      <c r="N1587" s="75"/>
      <c r="O1587" s="76"/>
      <c r="P1587" s="77" t="s">
        <v>141</v>
      </c>
      <c r="Q1587" s="78">
        <f>IF(P1587="U",R1587/1.2,R1587)</f>
        <v>29.166666666666668</v>
      </c>
      <c r="R1587" s="79">
        <v>35</v>
      </c>
      <c r="S1587" s="80"/>
      <c r="T1587" s="81"/>
      <c r="U1587" s="82">
        <f>T1587*Q1587</f>
        <v>0</v>
      </c>
      <c r="V1587" s="83">
        <f>T1587*R1587</f>
        <v>0</v>
      </c>
      <c r="W1587" s="58"/>
      <c r="X1587" s="84"/>
      <c r="Y1587" s="85"/>
      <c r="Z1587" s="86"/>
      <c r="AA1587" s="87"/>
    </row>
    <row r="1588" spans="1:27" ht="15.75" customHeight="1">
      <c r="A1588" s="63" t="s">
        <v>131</v>
      </c>
      <c r="B1588" s="64" t="s">
        <v>177</v>
      </c>
      <c r="C1588" s="65" t="s">
        <v>133</v>
      </c>
      <c r="D1588" s="66" t="s">
        <v>317</v>
      </c>
      <c r="E1588" s="67" t="s">
        <v>347</v>
      </c>
      <c r="F1588" s="68" t="s">
        <v>404</v>
      </c>
      <c r="G1588" s="69" t="s">
        <v>488</v>
      </c>
      <c r="H1588" s="70" t="s">
        <v>516</v>
      </c>
      <c r="I1588" s="67" t="s">
        <v>351</v>
      </c>
      <c r="J1588" s="286">
        <v>2021</v>
      </c>
      <c r="K1588" s="72" t="s">
        <v>139</v>
      </c>
      <c r="L1588" s="73">
        <v>3</v>
      </c>
      <c r="M1588" s="74" t="s">
        <v>140</v>
      </c>
      <c r="N1588" s="75"/>
      <c r="O1588" s="76"/>
      <c r="P1588" s="77" t="s">
        <v>141</v>
      </c>
      <c r="Q1588" s="78">
        <f>IF(P1588="U",R1588/1.2,R1588)</f>
        <v>58.333333333333336</v>
      </c>
      <c r="R1588" s="79">
        <v>70</v>
      </c>
      <c r="S1588" s="80"/>
      <c r="T1588" s="81"/>
      <c r="U1588" s="82">
        <f>T1588*Q1588</f>
        <v>0</v>
      </c>
      <c r="V1588" s="83">
        <f>T1588*R1588</f>
        <v>0</v>
      </c>
      <c r="W1588" s="58"/>
      <c r="X1588" s="84"/>
      <c r="Y1588" s="85"/>
      <c r="Z1588" s="86"/>
      <c r="AA1588" s="87"/>
    </row>
    <row r="1589" spans="1:27" ht="15.75" customHeight="1">
      <c r="A1589" s="63" t="s">
        <v>131</v>
      </c>
      <c r="B1589" s="64" t="s">
        <v>177</v>
      </c>
      <c r="C1589" s="65" t="s">
        <v>133</v>
      </c>
      <c r="D1589" s="66" t="s">
        <v>317</v>
      </c>
      <c r="E1589" s="67" t="s">
        <v>347</v>
      </c>
      <c r="F1589" s="68" t="s">
        <v>404</v>
      </c>
      <c r="G1589" s="69" t="s">
        <v>488</v>
      </c>
      <c r="H1589" s="70" t="s">
        <v>516</v>
      </c>
      <c r="I1589" s="67" t="s">
        <v>351</v>
      </c>
      <c r="J1589" s="286">
        <v>2022</v>
      </c>
      <c r="K1589" s="72" t="s">
        <v>155</v>
      </c>
      <c r="L1589" s="73">
        <v>24</v>
      </c>
      <c r="M1589" s="74" t="s">
        <v>140</v>
      </c>
      <c r="N1589" s="75"/>
      <c r="O1589" s="76"/>
      <c r="P1589" s="77" t="s">
        <v>141</v>
      </c>
      <c r="Q1589" s="78">
        <f>IF(P1589="U",R1589/1.2,R1589)</f>
        <v>29.166666666666668</v>
      </c>
      <c r="R1589" s="79">
        <v>35</v>
      </c>
      <c r="S1589" s="80"/>
      <c r="T1589" s="81"/>
      <c r="U1589" s="82">
        <f>T1589*Q1589</f>
        <v>0</v>
      </c>
      <c r="V1589" s="83">
        <f>T1589*R1589</f>
        <v>0</v>
      </c>
      <c r="W1589" s="58"/>
      <c r="X1589" s="84"/>
      <c r="Y1589" s="85"/>
      <c r="Z1589" s="86"/>
      <c r="AA1589" s="87"/>
    </row>
    <row r="1590" spans="1:27" ht="15.75" customHeight="1">
      <c r="A1590" s="63" t="s">
        <v>131</v>
      </c>
      <c r="B1590" s="64" t="s">
        <v>177</v>
      </c>
      <c r="C1590" s="65" t="s">
        <v>133</v>
      </c>
      <c r="D1590" s="66" t="s">
        <v>317</v>
      </c>
      <c r="E1590" s="67" t="s">
        <v>347</v>
      </c>
      <c r="F1590" s="68" t="s">
        <v>404</v>
      </c>
      <c r="G1590" s="69" t="s">
        <v>488</v>
      </c>
      <c r="H1590" s="70" t="s">
        <v>516</v>
      </c>
      <c r="I1590" s="67" t="s">
        <v>351</v>
      </c>
      <c r="J1590" s="286">
        <v>2022</v>
      </c>
      <c r="K1590" s="72" t="s">
        <v>155</v>
      </c>
      <c r="L1590" s="73">
        <v>2</v>
      </c>
      <c r="M1590" s="74" t="s">
        <v>140</v>
      </c>
      <c r="N1590" s="75"/>
      <c r="O1590" s="76"/>
      <c r="P1590" s="97" t="s">
        <v>141</v>
      </c>
      <c r="Q1590" s="78">
        <f>IF(P1590="U",R1590/1.2,R1590)</f>
        <v>29.166666666666668</v>
      </c>
      <c r="R1590" s="79">
        <v>35</v>
      </c>
      <c r="S1590" s="80"/>
      <c r="T1590" s="81"/>
      <c r="U1590" s="82">
        <f>T1590*Q1590</f>
        <v>0</v>
      </c>
      <c r="V1590" s="83">
        <f>T1590*R1590</f>
        <v>0</v>
      </c>
      <c r="W1590" s="58"/>
      <c r="X1590" s="84"/>
      <c r="Y1590" s="85"/>
      <c r="Z1590" s="86"/>
      <c r="AA1590" s="87"/>
    </row>
    <row r="1591" spans="1:27" ht="15.75" customHeight="1">
      <c r="A1591" s="63" t="s">
        <v>131</v>
      </c>
      <c r="B1591" s="64" t="s">
        <v>177</v>
      </c>
      <c r="C1591" s="65" t="s">
        <v>133</v>
      </c>
      <c r="D1591" s="66" t="s">
        <v>317</v>
      </c>
      <c r="E1591" s="67" t="s">
        <v>347</v>
      </c>
      <c r="F1591" s="68" t="s">
        <v>404</v>
      </c>
      <c r="G1591" s="69" t="s">
        <v>488</v>
      </c>
      <c r="H1591" s="70" t="s">
        <v>516</v>
      </c>
      <c r="I1591" s="67" t="s">
        <v>351</v>
      </c>
      <c r="J1591" s="286">
        <v>2022</v>
      </c>
      <c r="K1591" s="72" t="s">
        <v>155</v>
      </c>
      <c r="L1591" s="73">
        <v>4</v>
      </c>
      <c r="M1591" s="74" t="s">
        <v>140</v>
      </c>
      <c r="N1591" s="75"/>
      <c r="O1591" s="76"/>
      <c r="P1591" s="77" t="s">
        <v>148</v>
      </c>
      <c r="Q1591" s="78">
        <f>IF(P1591="U",R1591/1.2,R1591)</f>
        <v>35</v>
      </c>
      <c r="R1591" s="79">
        <v>35</v>
      </c>
      <c r="S1591" s="80"/>
      <c r="T1591" s="81"/>
      <c r="U1591" s="82">
        <f>T1591*Q1591</f>
        <v>0</v>
      </c>
      <c r="V1591" s="83">
        <f>T1591*R1591</f>
        <v>0</v>
      </c>
      <c r="W1591" s="58"/>
      <c r="X1591" s="84"/>
      <c r="Y1591" s="85"/>
      <c r="Z1591" s="86"/>
      <c r="AA1591" s="87"/>
    </row>
    <row r="1592" spans="1:27" ht="15.75" customHeight="1">
      <c r="A1592" s="63" t="s">
        <v>131</v>
      </c>
      <c r="B1592" s="64" t="s">
        <v>177</v>
      </c>
      <c r="C1592" s="65" t="s">
        <v>133</v>
      </c>
      <c r="D1592" s="66" t="s">
        <v>317</v>
      </c>
      <c r="E1592" s="67" t="s">
        <v>347</v>
      </c>
      <c r="F1592" s="68" t="s">
        <v>404</v>
      </c>
      <c r="G1592" s="69" t="s">
        <v>488</v>
      </c>
      <c r="H1592" s="70" t="s">
        <v>516</v>
      </c>
      <c r="I1592" s="67" t="s">
        <v>351</v>
      </c>
      <c r="J1592" s="286">
        <v>2023</v>
      </c>
      <c r="K1592" s="72" t="s">
        <v>155</v>
      </c>
      <c r="L1592" s="73">
        <v>24</v>
      </c>
      <c r="M1592" s="74" t="s">
        <v>140</v>
      </c>
      <c r="N1592" s="75"/>
      <c r="O1592" s="76"/>
      <c r="P1592" s="77" t="s">
        <v>141</v>
      </c>
      <c r="Q1592" s="78">
        <f>IF(P1592="U",R1592/1.2,R1592)</f>
        <v>29.166666666666668</v>
      </c>
      <c r="R1592" s="79">
        <v>35</v>
      </c>
      <c r="S1592" s="80"/>
      <c r="T1592" s="81"/>
      <c r="U1592" s="82">
        <f>T1592*Q1592</f>
        <v>0</v>
      </c>
      <c r="V1592" s="83">
        <f>T1592*R1592</f>
        <v>0</v>
      </c>
      <c r="W1592" s="58"/>
      <c r="X1592" s="84"/>
      <c r="Y1592" s="85"/>
      <c r="Z1592" s="86"/>
      <c r="AA1592" s="87"/>
    </row>
    <row r="1593" spans="1:27" ht="15.75" customHeight="1">
      <c r="A1593" s="63" t="s">
        <v>131</v>
      </c>
      <c r="B1593" s="64" t="s">
        <v>177</v>
      </c>
      <c r="C1593" s="65" t="s">
        <v>133</v>
      </c>
      <c r="D1593" s="66" t="s">
        <v>317</v>
      </c>
      <c r="E1593" s="67" t="s">
        <v>347</v>
      </c>
      <c r="F1593" s="68" t="s">
        <v>404</v>
      </c>
      <c r="G1593" s="69" t="s">
        <v>488</v>
      </c>
      <c r="H1593" s="70" t="s">
        <v>872</v>
      </c>
      <c r="I1593" s="67" t="s">
        <v>351</v>
      </c>
      <c r="J1593" s="286">
        <v>2021</v>
      </c>
      <c r="K1593" s="72" t="s">
        <v>155</v>
      </c>
      <c r="L1593" s="73">
        <v>1</v>
      </c>
      <c r="M1593" s="74" t="s">
        <v>140</v>
      </c>
      <c r="N1593" s="75"/>
      <c r="O1593" s="76"/>
      <c r="P1593" s="97" t="s">
        <v>148</v>
      </c>
      <c r="Q1593" s="78">
        <f>IF(P1593="U",R1593/1.2,R1593)</f>
        <v>40</v>
      </c>
      <c r="R1593" s="79">
        <v>40</v>
      </c>
      <c r="S1593" s="80"/>
      <c r="T1593" s="81"/>
      <c r="U1593" s="82">
        <f>T1593*Q1593</f>
        <v>0</v>
      </c>
      <c r="V1593" s="83">
        <f>T1593*R1593</f>
        <v>0</v>
      </c>
      <c r="W1593" s="58"/>
      <c r="X1593" s="84"/>
      <c r="Y1593" s="85"/>
      <c r="Z1593" s="86"/>
      <c r="AA1593" s="87"/>
    </row>
    <row r="1594" spans="1:27" ht="15.75" customHeight="1">
      <c r="A1594" s="63" t="s">
        <v>131</v>
      </c>
      <c r="B1594" s="64" t="s">
        <v>177</v>
      </c>
      <c r="C1594" s="65" t="s">
        <v>133</v>
      </c>
      <c r="D1594" s="66" t="s">
        <v>317</v>
      </c>
      <c r="E1594" s="67" t="s">
        <v>347</v>
      </c>
      <c r="F1594" s="68" t="s">
        <v>404</v>
      </c>
      <c r="G1594" s="69" t="s">
        <v>488</v>
      </c>
      <c r="H1594" s="70" t="s">
        <v>872</v>
      </c>
      <c r="I1594" s="67" t="s">
        <v>351</v>
      </c>
      <c r="J1594" s="286">
        <v>2021</v>
      </c>
      <c r="K1594" s="72" t="s">
        <v>155</v>
      </c>
      <c r="L1594" s="73">
        <v>24</v>
      </c>
      <c r="M1594" s="74" t="s">
        <v>140</v>
      </c>
      <c r="N1594" s="75"/>
      <c r="O1594" s="76"/>
      <c r="P1594" s="77" t="s">
        <v>141</v>
      </c>
      <c r="Q1594" s="78">
        <f>IF(P1594="U",R1594/1.2,R1594)</f>
        <v>33.333333333333336</v>
      </c>
      <c r="R1594" s="79">
        <v>40</v>
      </c>
      <c r="S1594" s="80"/>
      <c r="T1594" s="81"/>
      <c r="U1594" s="82">
        <f>T1594*Q1594</f>
        <v>0</v>
      </c>
      <c r="V1594" s="83">
        <f>T1594*R1594</f>
        <v>0</v>
      </c>
      <c r="W1594" s="58"/>
      <c r="X1594" s="84"/>
      <c r="Y1594" s="85"/>
      <c r="Z1594" s="86"/>
      <c r="AA1594" s="87"/>
    </row>
    <row r="1595" spans="1:27" ht="15.75" customHeight="1">
      <c r="A1595" s="63" t="s">
        <v>131</v>
      </c>
      <c r="B1595" s="64" t="s">
        <v>177</v>
      </c>
      <c r="C1595" s="65" t="s">
        <v>133</v>
      </c>
      <c r="D1595" s="66" t="s">
        <v>317</v>
      </c>
      <c r="E1595" s="67" t="s">
        <v>347</v>
      </c>
      <c r="F1595" s="68" t="s">
        <v>404</v>
      </c>
      <c r="G1595" s="69" t="s">
        <v>488</v>
      </c>
      <c r="H1595" s="70" t="s">
        <v>872</v>
      </c>
      <c r="I1595" s="67" t="s">
        <v>351</v>
      </c>
      <c r="J1595" s="286">
        <v>2023</v>
      </c>
      <c r="K1595" s="72" t="s">
        <v>155</v>
      </c>
      <c r="L1595" s="73">
        <v>24</v>
      </c>
      <c r="M1595" s="74" t="s">
        <v>140</v>
      </c>
      <c r="N1595" s="75"/>
      <c r="O1595" s="76"/>
      <c r="P1595" s="77" t="s">
        <v>141</v>
      </c>
      <c r="Q1595" s="78">
        <f>IF(P1595="U",R1595/1.2,R1595)</f>
        <v>29.166666666666668</v>
      </c>
      <c r="R1595" s="79">
        <v>35</v>
      </c>
      <c r="S1595" s="80"/>
      <c r="T1595" s="81"/>
      <c r="U1595" s="82">
        <f>T1595*Q1595</f>
        <v>0</v>
      </c>
      <c r="V1595" s="83">
        <f>T1595*R1595</f>
        <v>0</v>
      </c>
      <c r="W1595" s="58"/>
      <c r="X1595" s="84"/>
      <c r="Y1595" s="85"/>
      <c r="Z1595" s="86"/>
      <c r="AA1595" s="87"/>
    </row>
    <row r="1596" spans="1:27" ht="15.75" customHeight="1">
      <c r="A1596" s="63" t="s">
        <v>131</v>
      </c>
      <c r="B1596" s="64" t="s">
        <v>177</v>
      </c>
      <c r="C1596" s="65" t="s">
        <v>133</v>
      </c>
      <c r="D1596" s="66" t="s">
        <v>317</v>
      </c>
      <c r="E1596" s="67" t="s">
        <v>347</v>
      </c>
      <c r="F1596" s="68" t="s">
        <v>404</v>
      </c>
      <c r="G1596" s="69" t="s">
        <v>488</v>
      </c>
      <c r="H1596" s="70" t="s">
        <v>489</v>
      </c>
      <c r="I1596" s="67" t="s">
        <v>351</v>
      </c>
      <c r="J1596" s="286">
        <v>2020</v>
      </c>
      <c r="K1596" s="72" t="s">
        <v>155</v>
      </c>
      <c r="L1596" s="73">
        <v>24</v>
      </c>
      <c r="M1596" s="74" t="s">
        <v>140</v>
      </c>
      <c r="N1596" s="75"/>
      <c r="O1596" s="76"/>
      <c r="P1596" s="77" t="s">
        <v>141</v>
      </c>
      <c r="Q1596" s="78">
        <f>IF(P1596="U",R1596/1.2,R1596)</f>
        <v>37.5</v>
      </c>
      <c r="R1596" s="79">
        <v>45</v>
      </c>
      <c r="S1596" s="80"/>
      <c r="T1596" s="81"/>
      <c r="U1596" s="82">
        <f>T1596*Q1596</f>
        <v>0</v>
      </c>
      <c r="V1596" s="83">
        <f>T1596*R1596</f>
        <v>0</v>
      </c>
      <c r="W1596" s="58"/>
      <c r="X1596" s="84"/>
      <c r="Y1596" s="85"/>
      <c r="Z1596" s="86"/>
      <c r="AA1596" s="87"/>
    </row>
    <row r="1597" spans="1:27" ht="15.75" customHeight="1">
      <c r="A1597" s="63" t="s">
        <v>131</v>
      </c>
      <c r="B1597" s="64" t="s">
        <v>177</v>
      </c>
      <c r="C1597" s="65" t="s">
        <v>133</v>
      </c>
      <c r="D1597" s="66" t="s">
        <v>317</v>
      </c>
      <c r="E1597" s="67" t="s">
        <v>347</v>
      </c>
      <c r="F1597" s="68" t="s">
        <v>404</v>
      </c>
      <c r="G1597" s="69" t="s">
        <v>488</v>
      </c>
      <c r="H1597" s="70" t="s">
        <v>489</v>
      </c>
      <c r="I1597" s="67" t="s">
        <v>351</v>
      </c>
      <c r="J1597" s="286">
        <v>2020</v>
      </c>
      <c r="K1597" s="72" t="s">
        <v>139</v>
      </c>
      <c r="L1597" s="73">
        <v>6</v>
      </c>
      <c r="M1597" s="74" t="s">
        <v>140</v>
      </c>
      <c r="N1597" s="75"/>
      <c r="O1597" s="76"/>
      <c r="P1597" s="77" t="s">
        <v>141</v>
      </c>
      <c r="Q1597" s="78">
        <f>IF(P1597="U",R1597/1.2,R1597)</f>
        <v>75</v>
      </c>
      <c r="R1597" s="79">
        <v>90</v>
      </c>
      <c r="S1597" s="80"/>
      <c r="T1597" s="81"/>
      <c r="U1597" s="82">
        <f>T1597*Q1597</f>
        <v>0</v>
      </c>
      <c r="V1597" s="83">
        <f>T1597*R1597</f>
        <v>0</v>
      </c>
      <c r="W1597" s="58"/>
      <c r="X1597" s="84"/>
      <c r="Y1597" s="85"/>
      <c r="Z1597" s="86"/>
      <c r="AA1597" s="87"/>
    </row>
    <row r="1598" spans="1:27" ht="15.75" customHeight="1">
      <c r="A1598" s="63" t="s">
        <v>131</v>
      </c>
      <c r="B1598" s="64" t="s">
        <v>177</v>
      </c>
      <c r="C1598" s="65" t="s">
        <v>133</v>
      </c>
      <c r="D1598" s="66" t="s">
        <v>317</v>
      </c>
      <c r="E1598" s="67" t="s">
        <v>347</v>
      </c>
      <c r="F1598" s="68" t="s">
        <v>404</v>
      </c>
      <c r="G1598" s="69" t="s">
        <v>488</v>
      </c>
      <c r="H1598" s="70" t="s">
        <v>489</v>
      </c>
      <c r="I1598" s="67" t="s">
        <v>351</v>
      </c>
      <c r="J1598" s="286">
        <v>2021</v>
      </c>
      <c r="K1598" s="72" t="s">
        <v>155</v>
      </c>
      <c r="L1598" s="73">
        <v>24</v>
      </c>
      <c r="M1598" s="74" t="s">
        <v>140</v>
      </c>
      <c r="N1598" s="75"/>
      <c r="O1598" s="76"/>
      <c r="P1598" s="77" t="s">
        <v>141</v>
      </c>
      <c r="Q1598" s="78">
        <f>IF(P1598="U",R1598/1.2,R1598)</f>
        <v>37.5</v>
      </c>
      <c r="R1598" s="79">
        <v>45</v>
      </c>
      <c r="S1598" s="80"/>
      <c r="T1598" s="81"/>
      <c r="U1598" s="82">
        <f>T1598*Q1598</f>
        <v>0</v>
      </c>
      <c r="V1598" s="83">
        <f>T1598*R1598</f>
        <v>0</v>
      </c>
      <c r="W1598" s="58"/>
      <c r="X1598" s="84"/>
      <c r="Y1598" s="85"/>
      <c r="Z1598" s="86"/>
      <c r="AA1598" s="87"/>
    </row>
    <row r="1599" spans="1:27" ht="15.75" customHeight="1">
      <c r="A1599" s="63" t="s">
        <v>131</v>
      </c>
      <c r="B1599" s="64" t="s">
        <v>177</v>
      </c>
      <c r="C1599" s="65" t="s">
        <v>133</v>
      </c>
      <c r="D1599" s="66" t="s">
        <v>317</v>
      </c>
      <c r="E1599" s="67" t="s">
        <v>347</v>
      </c>
      <c r="F1599" s="68" t="s">
        <v>404</v>
      </c>
      <c r="G1599" s="69" t="s">
        <v>488</v>
      </c>
      <c r="H1599" s="70" t="s">
        <v>489</v>
      </c>
      <c r="I1599" s="67" t="s">
        <v>351</v>
      </c>
      <c r="J1599" s="286">
        <v>2021</v>
      </c>
      <c r="K1599" s="72" t="s">
        <v>139</v>
      </c>
      <c r="L1599" s="73">
        <v>3</v>
      </c>
      <c r="M1599" s="74" t="s">
        <v>140</v>
      </c>
      <c r="N1599" s="75"/>
      <c r="O1599" s="76"/>
      <c r="P1599" s="77" t="s">
        <v>141</v>
      </c>
      <c r="Q1599" s="78">
        <f>IF(P1599="U",R1599/1.2,R1599)</f>
        <v>75</v>
      </c>
      <c r="R1599" s="79">
        <v>90</v>
      </c>
      <c r="S1599" s="80"/>
      <c r="T1599" s="81"/>
      <c r="U1599" s="82">
        <f>T1599*Q1599</f>
        <v>0</v>
      </c>
      <c r="V1599" s="83">
        <f>T1599*R1599</f>
        <v>0</v>
      </c>
      <c r="W1599" s="58"/>
      <c r="X1599" s="84"/>
      <c r="Y1599" s="85"/>
      <c r="Z1599" s="86"/>
      <c r="AA1599" s="87"/>
    </row>
    <row r="1600" spans="1:27" ht="15.75" customHeight="1">
      <c r="A1600" s="63" t="s">
        <v>131</v>
      </c>
      <c r="B1600" s="64" t="s">
        <v>177</v>
      </c>
      <c r="C1600" s="65" t="s">
        <v>133</v>
      </c>
      <c r="D1600" s="66" t="s">
        <v>317</v>
      </c>
      <c r="E1600" s="67" t="s">
        <v>347</v>
      </c>
      <c r="F1600" s="68" t="s">
        <v>404</v>
      </c>
      <c r="G1600" s="69" t="s">
        <v>488</v>
      </c>
      <c r="H1600" s="70" t="s">
        <v>489</v>
      </c>
      <c r="I1600" s="67" t="s">
        <v>351</v>
      </c>
      <c r="J1600" s="286">
        <v>2021</v>
      </c>
      <c r="K1600" s="72" t="s">
        <v>146</v>
      </c>
      <c r="L1600" s="73">
        <v>2</v>
      </c>
      <c r="M1600" s="74" t="s">
        <v>140</v>
      </c>
      <c r="N1600" s="75"/>
      <c r="O1600" s="76"/>
      <c r="P1600" s="77" t="s">
        <v>141</v>
      </c>
      <c r="Q1600" s="78">
        <f>IF(P1600="U",R1600/1.2,R1600)</f>
        <v>158.33333333333334</v>
      </c>
      <c r="R1600" s="79">
        <v>190</v>
      </c>
      <c r="S1600" s="80"/>
      <c r="T1600" s="81"/>
      <c r="U1600" s="82">
        <f>T1600*Q1600</f>
        <v>0</v>
      </c>
      <c r="V1600" s="83">
        <f>T1600*R1600</f>
        <v>0</v>
      </c>
      <c r="W1600" s="58"/>
      <c r="X1600" s="84"/>
      <c r="Y1600" s="85"/>
      <c r="Z1600" s="86"/>
      <c r="AA1600" s="87"/>
    </row>
    <row r="1601" spans="1:27" ht="15.75" customHeight="1">
      <c r="A1601" s="63" t="s">
        <v>131</v>
      </c>
      <c r="B1601" s="64" t="s">
        <v>177</v>
      </c>
      <c r="C1601" s="65" t="s">
        <v>133</v>
      </c>
      <c r="D1601" s="66" t="s">
        <v>317</v>
      </c>
      <c r="E1601" s="67" t="s">
        <v>347</v>
      </c>
      <c r="F1601" s="68" t="s">
        <v>404</v>
      </c>
      <c r="G1601" s="69" t="s">
        <v>488</v>
      </c>
      <c r="H1601" s="70" t="s">
        <v>489</v>
      </c>
      <c r="I1601" s="67" t="s">
        <v>351</v>
      </c>
      <c r="J1601" s="286">
        <v>2022</v>
      </c>
      <c r="K1601" s="72" t="s">
        <v>155</v>
      </c>
      <c r="L1601" s="73">
        <v>24</v>
      </c>
      <c r="M1601" s="74" t="s">
        <v>140</v>
      </c>
      <c r="N1601" s="75"/>
      <c r="O1601" s="76"/>
      <c r="P1601" s="97" t="s">
        <v>141</v>
      </c>
      <c r="Q1601" s="78">
        <f>IF(P1601="U",R1601/1.2,R1601)</f>
        <v>37.5</v>
      </c>
      <c r="R1601" s="79">
        <v>45</v>
      </c>
      <c r="S1601" s="80"/>
      <c r="T1601" s="81"/>
      <c r="U1601" s="82">
        <f>T1601*Q1601</f>
        <v>0</v>
      </c>
      <c r="V1601" s="83">
        <f>T1601*R1601</f>
        <v>0</v>
      </c>
      <c r="W1601" s="58"/>
      <c r="X1601" s="84"/>
      <c r="Y1601" s="85"/>
      <c r="Z1601" s="86"/>
      <c r="AA1601" s="87"/>
    </row>
    <row r="1602" spans="1:27" ht="15.75" customHeight="1">
      <c r="A1602" s="63" t="s">
        <v>131</v>
      </c>
      <c r="B1602" s="64" t="s">
        <v>177</v>
      </c>
      <c r="C1602" s="65" t="s">
        <v>133</v>
      </c>
      <c r="D1602" s="66" t="s">
        <v>317</v>
      </c>
      <c r="E1602" s="67" t="s">
        <v>347</v>
      </c>
      <c r="F1602" s="68" t="s">
        <v>404</v>
      </c>
      <c r="G1602" s="69" t="s">
        <v>488</v>
      </c>
      <c r="H1602" s="70" t="s">
        <v>489</v>
      </c>
      <c r="I1602" s="67" t="s">
        <v>351</v>
      </c>
      <c r="J1602" s="286">
        <v>2022</v>
      </c>
      <c r="K1602" s="72" t="s">
        <v>146</v>
      </c>
      <c r="L1602" s="73">
        <v>1</v>
      </c>
      <c r="M1602" s="74" t="s">
        <v>140</v>
      </c>
      <c r="N1602" s="75"/>
      <c r="O1602" s="76"/>
      <c r="P1602" s="97" t="s">
        <v>141</v>
      </c>
      <c r="Q1602" s="78">
        <f>IF(P1602="U",R1602/1.2,R1602)</f>
        <v>158.33333333333334</v>
      </c>
      <c r="R1602" s="79">
        <v>190</v>
      </c>
      <c r="S1602" s="80"/>
      <c r="T1602" s="81"/>
      <c r="U1602" s="82">
        <f>T1602*Q1602</f>
        <v>0</v>
      </c>
      <c r="V1602" s="83">
        <f>T1602*R1602</f>
        <v>0</v>
      </c>
      <c r="W1602" s="58"/>
      <c r="X1602" s="84"/>
      <c r="Y1602" s="85"/>
      <c r="Z1602" s="86"/>
      <c r="AA1602" s="87"/>
    </row>
    <row r="1603" spans="1:27" ht="15.75" customHeight="1">
      <c r="A1603" s="63" t="s">
        <v>131</v>
      </c>
      <c r="B1603" s="64" t="s">
        <v>177</v>
      </c>
      <c r="C1603" s="65" t="s">
        <v>133</v>
      </c>
      <c r="D1603" s="66" t="s">
        <v>317</v>
      </c>
      <c r="E1603" s="67" t="s">
        <v>347</v>
      </c>
      <c r="F1603" s="68" t="s">
        <v>404</v>
      </c>
      <c r="G1603" s="69" t="s">
        <v>488</v>
      </c>
      <c r="H1603" s="70" t="s">
        <v>489</v>
      </c>
      <c r="I1603" s="67" t="s">
        <v>351</v>
      </c>
      <c r="J1603" s="286">
        <v>2023</v>
      </c>
      <c r="K1603" s="72" t="s">
        <v>155</v>
      </c>
      <c r="L1603" s="73">
        <v>24</v>
      </c>
      <c r="M1603" s="74" t="s">
        <v>140</v>
      </c>
      <c r="N1603" s="75"/>
      <c r="O1603" s="76"/>
      <c r="P1603" s="77" t="s">
        <v>141</v>
      </c>
      <c r="Q1603" s="78">
        <f>IF(P1603="U",R1603/1.2,R1603)</f>
        <v>37.5</v>
      </c>
      <c r="R1603" s="79">
        <v>45</v>
      </c>
      <c r="S1603" s="80"/>
      <c r="T1603" s="81"/>
      <c r="U1603" s="82">
        <f>T1603*Q1603</f>
        <v>0</v>
      </c>
      <c r="V1603" s="83">
        <f>T1603*R1603</f>
        <v>0</v>
      </c>
      <c r="W1603" s="58"/>
      <c r="X1603" s="84"/>
      <c r="Y1603" s="85"/>
      <c r="Z1603" s="86"/>
      <c r="AA1603" s="87"/>
    </row>
    <row r="1604" spans="1:27" ht="15.75" customHeight="1">
      <c r="A1604" s="63" t="s">
        <v>131</v>
      </c>
      <c r="B1604" s="64" t="s">
        <v>177</v>
      </c>
      <c r="C1604" s="65" t="s">
        <v>133</v>
      </c>
      <c r="D1604" s="66" t="s">
        <v>317</v>
      </c>
      <c r="E1604" s="67" t="s">
        <v>347</v>
      </c>
      <c r="F1604" s="68" t="s">
        <v>404</v>
      </c>
      <c r="G1604" s="69" t="s">
        <v>488</v>
      </c>
      <c r="H1604" s="70" t="s">
        <v>489</v>
      </c>
      <c r="I1604" s="67" t="s">
        <v>351</v>
      </c>
      <c r="J1604" s="286">
        <v>2023</v>
      </c>
      <c r="K1604" s="72" t="s">
        <v>139</v>
      </c>
      <c r="L1604" s="73">
        <v>3</v>
      </c>
      <c r="M1604" s="74" t="s">
        <v>140</v>
      </c>
      <c r="N1604" s="75"/>
      <c r="O1604" s="76"/>
      <c r="P1604" s="77" t="s">
        <v>141</v>
      </c>
      <c r="Q1604" s="78">
        <f>IF(P1604="U",R1604/1.2,R1604)</f>
        <v>79.166666666666671</v>
      </c>
      <c r="R1604" s="79">
        <v>95</v>
      </c>
      <c r="S1604" s="80"/>
      <c r="T1604" s="81"/>
      <c r="U1604" s="82">
        <f>T1604*Q1604</f>
        <v>0</v>
      </c>
      <c r="V1604" s="83">
        <f>T1604*R1604</f>
        <v>0</v>
      </c>
      <c r="W1604" s="58"/>
      <c r="X1604" s="84"/>
      <c r="Y1604" s="85"/>
      <c r="Z1604" s="86"/>
      <c r="AA1604" s="87"/>
    </row>
    <row r="1605" spans="1:27" ht="15.75" customHeight="1">
      <c r="A1605" s="63" t="s">
        <v>131</v>
      </c>
      <c r="B1605" s="64" t="s">
        <v>177</v>
      </c>
      <c r="C1605" s="65" t="s">
        <v>133</v>
      </c>
      <c r="D1605" s="66" t="s">
        <v>317</v>
      </c>
      <c r="E1605" s="67" t="s">
        <v>347</v>
      </c>
      <c r="F1605" s="68" t="s">
        <v>404</v>
      </c>
      <c r="G1605" s="69" t="s">
        <v>488</v>
      </c>
      <c r="H1605" s="70" t="s">
        <v>1005</v>
      </c>
      <c r="I1605" s="67" t="s">
        <v>428</v>
      </c>
      <c r="J1605" s="286">
        <v>2024</v>
      </c>
      <c r="K1605" s="72" t="s">
        <v>155</v>
      </c>
      <c r="L1605" s="73">
        <v>24</v>
      </c>
      <c r="M1605" s="74" t="s">
        <v>140</v>
      </c>
      <c r="N1605" s="75"/>
      <c r="O1605" s="76"/>
      <c r="P1605" s="97" t="s">
        <v>141</v>
      </c>
      <c r="Q1605" s="78">
        <f>IF(P1605="U",R1605/1.2,R1605)</f>
        <v>15</v>
      </c>
      <c r="R1605" s="79">
        <v>18</v>
      </c>
      <c r="S1605" s="80"/>
      <c r="T1605" s="81"/>
      <c r="U1605" s="82">
        <f>T1605*Q1605</f>
        <v>0</v>
      </c>
      <c r="V1605" s="83">
        <f>T1605*R1605</f>
        <v>0</v>
      </c>
      <c r="W1605" s="58"/>
      <c r="X1605" s="84"/>
      <c r="Y1605" s="85"/>
      <c r="Z1605" s="86"/>
      <c r="AA1605" s="87"/>
    </row>
    <row r="1606" spans="1:27" ht="15.75" customHeight="1">
      <c r="A1606" s="63" t="s">
        <v>131</v>
      </c>
      <c r="B1606" s="64" t="s">
        <v>177</v>
      </c>
      <c r="C1606" s="65" t="s">
        <v>133</v>
      </c>
      <c r="D1606" s="66" t="s">
        <v>317</v>
      </c>
      <c r="E1606" s="67" t="s">
        <v>347</v>
      </c>
      <c r="F1606" s="68" t="s">
        <v>404</v>
      </c>
      <c r="G1606" s="69" t="s">
        <v>488</v>
      </c>
      <c r="H1606" s="70" t="s">
        <v>871</v>
      </c>
      <c r="I1606" s="67" t="s">
        <v>428</v>
      </c>
      <c r="J1606" s="286">
        <v>2022</v>
      </c>
      <c r="K1606" s="72" t="s">
        <v>155</v>
      </c>
      <c r="L1606" s="73">
        <v>3</v>
      </c>
      <c r="M1606" s="74" t="s">
        <v>140</v>
      </c>
      <c r="N1606" s="75"/>
      <c r="O1606" s="76"/>
      <c r="P1606" s="97" t="s">
        <v>148</v>
      </c>
      <c r="Q1606" s="78">
        <f>IF(P1606="U",R1606/1.2,R1606)</f>
        <v>30</v>
      </c>
      <c r="R1606" s="79">
        <v>30</v>
      </c>
      <c r="S1606" s="80"/>
      <c r="T1606" s="81"/>
      <c r="U1606" s="82">
        <f>T1606*Q1606</f>
        <v>0</v>
      </c>
      <c r="V1606" s="83">
        <f>T1606*R1606</f>
        <v>0</v>
      </c>
      <c r="W1606" s="58"/>
      <c r="X1606" s="84"/>
      <c r="Y1606" s="85"/>
      <c r="Z1606" s="86"/>
      <c r="AA1606" s="87"/>
    </row>
    <row r="1607" spans="1:27" ht="15.75" customHeight="1">
      <c r="A1607" s="63" t="s">
        <v>131</v>
      </c>
      <c r="B1607" s="64" t="s">
        <v>177</v>
      </c>
      <c r="C1607" s="65" t="s">
        <v>133</v>
      </c>
      <c r="D1607" s="66" t="s">
        <v>317</v>
      </c>
      <c r="E1607" s="67" t="s">
        <v>347</v>
      </c>
      <c r="F1607" s="68" t="s">
        <v>404</v>
      </c>
      <c r="G1607" s="69" t="s">
        <v>488</v>
      </c>
      <c r="H1607" s="70" t="s">
        <v>1545</v>
      </c>
      <c r="I1607" s="67" t="s">
        <v>428</v>
      </c>
      <c r="J1607" s="286">
        <v>2019</v>
      </c>
      <c r="K1607" s="72" t="s">
        <v>155</v>
      </c>
      <c r="L1607" s="73">
        <v>1</v>
      </c>
      <c r="M1607" s="74" t="s">
        <v>140</v>
      </c>
      <c r="N1607" s="75"/>
      <c r="O1607" s="76"/>
      <c r="P1607" s="77" t="s">
        <v>148</v>
      </c>
      <c r="Q1607" s="78">
        <f>IF(P1607="U",R1607/1.2,R1607)</f>
        <v>30</v>
      </c>
      <c r="R1607" s="79">
        <v>30</v>
      </c>
      <c r="S1607" s="80"/>
      <c r="T1607" s="81"/>
      <c r="U1607" s="82">
        <f>T1607*Q1607</f>
        <v>0</v>
      </c>
      <c r="V1607" s="83">
        <f>T1607*R1607</f>
        <v>0</v>
      </c>
      <c r="W1607" s="58"/>
      <c r="X1607" s="84"/>
      <c r="Y1607" s="85"/>
      <c r="Z1607" s="86"/>
      <c r="AA1607" s="87"/>
    </row>
    <row r="1608" spans="1:27" ht="15.75" customHeight="1">
      <c r="A1608" s="63" t="s">
        <v>131</v>
      </c>
      <c r="B1608" s="64" t="s">
        <v>177</v>
      </c>
      <c r="C1608" s="65" t="s">
        <v>133</v>
      </c>
      <c r="D1608" s="66" t="s">
        <v>317</v>
      </c>
      <c r="E1608" s="67" t="s">
        <v>347</v>
      </c>
      <c r="F1608" s="68" t="s">
        <v>404</v>
      </c>
      <c r="G1608" s="69" t="s">
        <v>488</v>
      </c>
      <c r="H1608" s="70" t="s">
        <v>1004</v>
      </c>
      <c r="I1608" s="67" t="s">
        <v>428</v>
      </c>
      <c r="J1608" s="286">
        <v>2024</v>
      </c>
      <c r="K1608" s="72" t="s">
        <v>155</v>
      </c>
      <c r="L1608" s="73">
        <v>24</v>
      </c>
      <c r="M1608" s="74" t="s">
        <v>140</v>
      </c>
      <c r="N1608" s="75"/>
      <c r="O1608" s="76"/>
      <c r="P1608" s="97" t="s">
        <v>141</v>
      </c>
      <c r="Q1608" s="78">
        <f>IF(P1608="U",R1608/1.2,R1608)</f>
        <v>20</v>
      </c>
      <c r="R1608" s="79">
        <v>24</v>
      </c>
      <c r="S1608" s="80"/>
      <c r="T1608" s="81"/>
      <c r="U1608" s="82">
        <f>T1608*Q1608</f>
        <v>0</v>
      </c>
      <c r="V1608" s="83">
        <f>T1608*R1608</f>
        <v>0</v>
      </c>
      <c r="W1608" s="58"/>
      <c r="X1608" s="84"/>
      <c r="Y1608" s="85"/>
      <c r="Z1608" s="86"/>
      <c r="AA1608" s="87"/>
    </row>
    <row r="1609" spans="1:27" ht="15.75" customHeight="1">
      <c r="A1609" s="63" t="s">
        <v>131</v>
      </c>
      <c r="B1609" s="64" t="s">
        <v>177</v>
      </c>
      <c r="C1609" s="65" t="s">
        <v>133</v>
      </c>
      <c r="D1609" s="66" t="s">
        <v>317</v>
      </c>
      <c r="E1609" s="67" t="s">
        <v>347</v>
      </c>
      <c r="F1609" s="68" t="s">
        <v>404</v>
      </c>
      <c r="G1609" s="69" t="s">
        <v>488</v>
      </c>
      <c r="H1609" s="70" t="s">
        <v>520</v>
      </c>
      <c r="I1609" s="67" t="s">
        <v>428</v>
      </c>
      <c r="J1609" s="286">
        <v>2020</v>
      </c>
      <c r="K1609" s="72" t="s">
        <v>139</v>
      </c>
      <c r="L1609" s="73">
        <v>1</v>
      </c>
      <c r="M1609" s="74" t="s">
        <v>140</v>
      </c>
      <c r="N1609" s="75"/>
      <c r="O1609" s="76"/>
      <c r="P1609" s="97" t="s">
        <v>148</v>
      </c>
      <c r="Q1609" s="78">
        <f>IF(P1609="U",R1609/1.2,R1609)</f>
        <v>80</v>
      </c>
      <c r="R1609" s="79">
        <v>80</v>
      </c>
      <c r="S1609" s="80"/>
      <c r="T1609" s="81"/>
      <c r="U1609" s="82">
        <f>T1609*Q1609</f>
        <v>0</v>
      </c>
      <c r="V1609" s="83">
        <f>T1609*R1609</f>
        <v>0</v>
      </c>
      <c r="W1609" s="58"/>
      <c r="X1609" s="84"/>
      <c r="Y1609" s="85"/>
      <c r="Z1609" s="86"/>
      <c r="AA1609" s="87"/>
    </row>
    <row r="1610" spans="1:27" ht="15.75" customHeight="1">
      <c r="A1610" s="63" t="s">
        <v>131</v>
      </c>
      <c r="B1610" s="64" t="s">
        <v>177</v>
      </c>
      <c r="C1610" s="65" t="s">
        <v>133</v>
      </c>
      <c r="D1610" s="66" t="s">
        <v>317</v>
      </c>
      <c r="E1610" s="67" t="s">
        <v>347</v>
      </c>
      <c r="F1610" s="68" t="s">
        <v>404</v>
      </c>
      <c r="G1610" s="69" t="s">
        <v>488</v>
      </c>
      <c r="H1610" s="70" t="s">
        <v>520</v>
      </c>
      <c r="I1610" s="67" t="s">
        <v>428</v>
      </c>
      <c r="J1610" s="286">
        <v>2021</v>
      </c>
      <c r="K1610" s="72" t="s">
        <v>155</v>
      </c>
      <c r="L1610" s="73">
        <v>24</v>
      </c>
      <c r="M1610" s="74" t="s">
        <v>140</v>
      </c>
      <c r="N1610" s="75"/>
      <c r="O1610" s="76"/>
      <c r="P1610" s="77" t="s">
        <v>141</v>
      </c>
      <c r="Q1610" s="78">
        <f>IF(P1610="U",R1610/1.2,R1610)</f>
        <v>29.166666666666668</v>
      </c>
      <c r="R1610" s="79">
        <v>35</v>
      </c>
      <c r="S1610" s="80"/>
      <c r="T1610" s="81"/>
      <c r="U1610" s="82">
        <f>T1610*Q1610</f>
        <v>0</v>
      </c>
      <c r="V1610" s="83">
        <f>T1610*R1610</f>
        <v>0</v>
      </c>
      <c r="W1610" s="58"/>
      <c r="X1610" s="84"/>
      <c r="Y1610" s="85"/>
      <c r="Z1610" s="86"/>
      <c r="AA1610" s="87"/>
    </row>
    <row r="1611" spans="1:27" ht="15.75" customHeight="1">
      <c r="A1611" s="63" t="s">
        <v>131</v>
      </c>
      <c r="B1611" s="64" t="s">
        <v>177</v>
      </c>
      <c r="C1611" s="65" t="s">
        <v>133</v>
      </c>
      <c r="D1611" s="66" t="s">
        <v>317</v>
      </c>
      <c r="E1611" s="67" t="s">
        <v>347</v>
      </c>
      <c r="F1611" s="68" t="s">
        <v>404</v>
      </c>
      <c r="G1611" s="69" t="s">
        <v>488</v>
      </c>
      <c r="H1611" s="70" t="s">
        <v>520</v>
      </c>
      <c r="I1611" s="67" t="s">
        <v>428</v>
      </c>
      <c r="J1611" s="286">
        <v>2021</v>
      </c>
      <c r="K1611" s="72" t="s">
        <v>139</v>
      </c>
      <c r="L1611" s="73">
        <v>3</v>
      </c>
      <c r="M1611" s="74" t="s">
        <v>140</v>
      </c>
      <c r="N1611" s="75"/>
      <c r="O1611" s="76"/>
      <c r="P1611" s="77" t="s">
        <v>141</v>
      </c>
      <c r="Q1611" s="78">
        <f>IF(P1611="U",R1611/1.2,R1611)</f>
        <v>58.333333333333336</v>
      </c>
      <c r="R1611" s="79">
        <v>70</v>
      </c>
      <c r="S1611" s="80"/>
      <c r="T1611" s="81"/>
      <c r="U1611" s="82">
        <f>T1611*Q1611</f>
        <v>0</v>
      </c>
      <c r="V1611" s="83">
        <f>T1611*R1611</f>
        <v>0</v>
      </c>
      <c r="W1611" s="58"/>
      <c r="X1611" s="84"/>
      <c r="Y1611" s="85"/>
      <c r="Z1611" s="86"/>
      <c r="AA1611" s="87"/>
    </row>
    <row r="1612" spans="1:27" ht="15.75" customHeight="1">
      <c r="A1612" s="63" t="s">
        <v>131</v>
      </c>
      <c r="B1612" s="64" t="s">
        <v>177</v>
      </c>
      <c r="C1612" s="65" t="s">
        <v>133</v>
      </c>
      <c r="D1612" s="66" t="s">
        <v>317</v>
      </c>
      <c r="E1612" s="67" t="s">
        <v>347</v>
      </c>
      <c r="F1612" s="68" t="s">
        <v>404</v>
      </c>
      <c r="G1612" s="69" t="s">
        <v>488</v>
      </c>
      <c r="H1612" s="70" t="s">
        <v>520</v>
      </c>
      <c r="I1612" s="67" t="s">
        <v>428</v>
      </c>
      <c r="J1612" s="286">
        <v>2022</v>
      </c>
      <c r="K1612" s="72" t="s">
        <v>155</v>
      </c>
      <c r="L1612" s="73">
        <v>24</v>
      </c>
      <c r="M1612" s="74" t="s">
        <v>140</v>
      </c>
      <c r="N1612" s="75"/>
      <c r="O1612" s="76"/>
      <c r="P1612" s="77" t="s">
        <v>141</v>
      </c>
      <c r="Q1612" s="78">
        <f>IF(P1612="U",R1612/1.2,R1612)</f>
        <v>29.166666666666668</v>
      </c>
      <c r="R1612" s="79">
        <v>35</v>
      </c>
      <c r="S1612" s="80"/>
      <c r="T1612" s="81"/>
      <c r="U1612" s="82">
        <f>T1612*Q1612</f>
        <v>0</v>
      </c>
      <c r="V1612" s="83">
        <f>T1612*R1612</f>
        <v>0</v>
      </c>
      <c r="W1612" s="58"/>
      <c r="X1612" s="84"/>
      <c r="Y1612" s="85"/>
      <c r="Z1612" s="86"/>
      <c r="AA1612" s="87"/>
    </row>
    <row r="1613" spans="1:27" ht="15.75" customHeight="1">
      <c r="A1613" s="63" t="s">
        <v>131</v>
      </c>
      <c r="B1613" s="64" t="s">
        <v>177</v>
      </c>
      <c r="C1613" s="65" t="s">
        <v>133</v>
      </c>
      <c r="D1613" s="66" t="s">
        <v>317</v>
      </c>
      <c r="E1613" s="67" t="s">
        <v>347</v>
      </c>
      <c r="F1613" s="68" t="s">
        <v>404</v>
      </c>
      <c r="G1613" s="69" t="s">
        <v>488</v>
      </c>
      <c r="H1613" s="70" t="s">
        <v>520</v>
      </c>
      <c r="I1613" s="67" t="s">
        <v>428</v>
      </c>
      <c r="J1613" s="286">
        <v>2022</v>
      </c>
      <c r="K1613" s="72" t="s">
        <v>155</v>
      </c>
      <c r="L1613" s="73">
        <v>3</v>
      </c>
      <c r="M1613" s="74" t="s">
        <v>140</v>
      </c>
      <c r="N1613" s="75"/>
      <c r="O1613" s="76"/>
      <c r="P1613" s="77" t="s">
        <v>141</v>
      </c>
      <c r="Q1613" s="78">
        <f>IF(P1613="U",R1613/1.2,R1613)</f>
        <v>29.166666666666668</v>
      </c>
      <c r="R1613" s="79">
        <v>35</v>
      </c>
      <c r="S1613" s="80"/>
      <c r="T1613" s="81"/>
      <c r="U1613" s="82">
        <f>T1613*Q1613</f>
        <v>0</v>
      </c>
      <c r="V1613" s="83">
        <f>T1613*R1613</f>
        <v>0</v>
      </c>
      <c r="W1613" s="58"/>
      <c r="X1613" s="84"/>
      <c r="Y1613" s="85"/>
      <c r="Z1613" s="86"/>
      <c r="AA1613" s="87"/>
    </row>
    <row r="1614" spans="1:27" ht="15.75" customHeight="1">
      <c r="A1614" s="63" t="s">
        <v>131</v>
      </c>
      <c r="B1614" s="64" t="s">
        <v>177</v>
      </c>
      <c r="C1614" s="65" t="s">
        <v>133</v>
      </c>
      <c r="D1614" s="66" t="s">
        <v>317</v>
      </c>
      <c r="E1614" s="67" t="s">
        <v>347</v>
      </c>
      <c r="F1614" s="68" t="s">
        <v>404</v>
      </c>
      <c r="G1614" s="69" t="s">
        <v>488</v>
      </c>
      <c r="H1614" s="70" t="s">
        <v>520</v>
      </c>
      <c r="I1614" s="67" t="s">
        <v>428</v>
      </c>
      <c r="J1614" s="286">
        <v>2023</v>
      </c>
      <c r="K1614" s="72" t="s">
        <v>155</v>
      </c>
      <c r="L1614" s="73">
        <v>24</v>
      </c>
      <c r="M1614" s="74" t="s">
        <v>140</v>
      </c>
      <c r="N1614" s="75"/>
      <c r="O1614" s="76"/>
      <c r="P1614" s="77" t="s">
        <v>141</v>
      </c>
      <c r="Q1614" s="78">
        <f>IF(P1614="U",R1614/1.2,R1614)</f>
        <v>29.166666666666668</v>
      </c>
      <c r="R1614" s="79">
        <v>35</v>
      </c>
      <c r="S1614" s="80"/>
      <c r="T1614" s="81"/>
      <c r="U1614" s="82">
        <f>T1614*Q1614</f>
        <v>0</v>
      </c>
      <c r="V1614" s="83">
        <f>T1614*R1614</f>
        <v>0</v>
      </c>
      <c r="W1614" s="58"/>
      <c r="X1614" s="84"/>
      <c r="Y1614" s="85"/>
      <c r="Z1614" s="86"/>
      <c r="AA1614" s="87"/>
    </row>
    <row r="1615" spans="1:27" ht="15.75" customHeight="1">
      <c r="A1615" s="63" t="s">
        <v>131</v>
      </c>
      <c r="B1615" s="64" t="s">
        <v>177</v>
      </c>
      <c r="C1615" s="65" t="s">
        <v>133</v>
      </c>
      <c r="D1615" s="66" t="s">
        <v>317</v>
      </c>
      <c r="E1615" s="67" t="s">
        <v>347</v>
      </c>
      <c r="F1615" s="68" t="s">
        <v>404</v>
      </c>
      <c r="G1615" s="69" t="s">
        <v>488</v>
      </c>
      <c r="H1615" s="70" t="s">
        <v>768</v>
      </c>
      <c r="I1615" s="67" t="s">
        <v>428</v>
      </c>
      <c r="J1615" s="286">
        <v>2019</v>
      </c>
      <c r="K1615" s="72" t="s">
        <v>139</v>
      </c>
      <c r="L1615" s="73">
        <v>2</v>
      </c>
      <c r="M1615" s="74" t="s">
        <v>140</v>
      </c>
      <c r="N1615" s="75"/>
      <c r="O1615" s="76"/>
      <c r="P1615" s="77" t="s">
        <v>141</v>
      </c>
      <c r="Q1615" s="78">
        <f>IF(P1615="U",R1615/1.2,R1615)</f>
        <v>66.666666666666671</v>
      </c>
      <c r="R1615" s="79">
        <v>80</v>
      </c>
      <c r="S1615" s="80"/>
      <c r="T1615" s="81"/>
      <c r="U1615" s="82">
        <f>T1615*Q1615</f>
        <v>0</v>
      </c>
      <c r="V1615" s="83">
        <f>T1615*R1615</f>
        <v>0</v>
      </c>
      <c r="W1615" s="58"/>
      <c r="X1615" s="84"/>
      <c r="Y1615" s="85"/>
      <c r="Z1615" s="86"/>
      <c r="AA1615" s="87"/>
    </row>
    <row r="1616" spans="1:27" ht="15.75" customHeight="1">
      <c r="A1616" s="63" t="s">
        <v>131</v>
      </c>
      <c r="B1616" s="64" t="s">
        <v>177</v>
      </c>
      <c r="C1616" s="65" t="s">
        <v>133</v>
      </c>
      <c r="D1616" s="66" t="s">
        <v>317</v>
      </c>
      <c r="E1616" s="67" t="s">
        <v>347</v>
      </c>
      <c r="F1616" s="68" t="s">
        <v>404</v>
      </c>
      <c r="G1616" s="69" t="s">
        <v>488</v>
      </c>
      <c r="H1616" s="70" t="s">
        <v>768</v>
      </c>
      <c r="I1616" s="67" t="s">
        <v>428</v>
      </c>
      <c r="J1616" s="286">
        <v>2019</v>
      </c>
      <c r="K1616" s="72" t="s">
        <v>146</v>
      </c>
      <c r="L1616" s="73">
        <v>2</v>
      </c>
      <c r="M1616" s="74" t="s">
        <v>140</v>
      </c>
      <c r="N1616" s="75"/>
      <c r="O1616" s="76"/>
      <c r="P1616" s="77" t="s">
        <v>141</v>
      </c>
      <c r="Q1616" s="78">
        <f>IF(P1616="U",R1616/1.2,R1616)</f>
        <v>158.33333333333334</v>
      </c>
      <c r="R1616" s="79">
        <v>190</v>
      </c>
      <c r="S1616" s="80"/>
      <c r="T1616" s="81"/>
      <c r="U1616" s="82">
        <f>T1616*Q1616</f>
        <v>0</v>
      </c>
      <c r="V1616" s="83">
        <f>T1616*R1616</f>
        <v>0</v>
      </c>
      <c r="W1616" s="58"/>
      <c r="X1616" s="84"/>
      <c r="Y1616" s="85"/>
      <c r="Z1616" s="86"/>
      <c r="AA1616" s="87"/>
    </row>
    <row r="1617" spans="1:27" ht="15.75" customHeight="1">
      <c r="A1617" s="63" t="s">
        <v>131</v>
      </c>
      <c r="B1617" s="64" t="s">
        <v>177</v>
      </c>
      <c r="C1617" s="65" t="s">
        <v>133</v>
      </c>
      <c r="D1617" s="66" t="s">
        <v>317</v>
      </c>
      <c r="E1617" s="67" t="s">
        <v>347</v>
      </c>
      <c r="F1617" s="68" t="s">
        <v>404</v>
      </c>
      <c r="G1617" s="69" t="s">
        <v>488</v>
      </c>
      <c r="H1617" s="70" t="s">
        <v>768</v>
      </c>
      <c r="I1617" s="67" t="s">
        <v>428</v>
      </c>
      <c r="J1617" s="286">
        <v>2021</v>
      </c>
      <c r="K1617" s="72" t="s">
        <v>155</v>
      </c>
      <c r="L1617" s="73">
        <v>24</v>
      </c>
      <c r="M1617" s="74" t="s">
        <v>140</v>
      </c>
      <c r="N1617" s="75"/>
      <c r="O1617" s="76"/>
      <c r="P1617" s="77" t="s">
        <v>141</v>
      </c>
      <c r="Q1617" s="78">
        <f>IF(P1617="U",R1617/1.2,R1617)</f>
        <v>37.5</v>
      </c>
      <c r="R1617" s="79">
        <v>45</v>
      </c>
      <c r="S1617" s="80"/>
      <c r="T1617" s="81"/>
      <c r="U1617" s="82">
        <f>T1617*Q1617</f>
        <v>0</v>
      </c>
      <c r="V1617" s="83">
        <f>T1617*R1617</f>
        <v>0</v>
      </c>
      <c r="W1617" s="58"/>
      <c r="X1617" s="84"/>
      <c r="Y1617" s="85"/>
      <c r="Z1617" s="86"/>
      <c r="AA1617" s="87"/>
    </row>
    <row r="1618" spans="1:27" ht="15.75" customHeight="1">
      <c r="A1618" s="63" t="s">
        <v>131</v>
      </c>
      <c r="B1618" s="64" t="s">
        <v>177</v>
      </c>
      <c r="C1618" s="65" t="s">
        <v>133</v>
      </c>
      <c r="D1618" s="66" t="s">
        <v>317</v>
      </c>
      <c r="E1618" s="67" t="s">
        <v>347</v>
      </c>
      <c r="F1618" s="68" t="s">
        <v>404</v>
      </c>
      <c r="G1618" s="69" t="s">
        <v>488</v>
      </c>
      <c r="H1618" s="70" t="s">
        <v>768</v>
      </c>
      <c r="I1618" s="67" t="s">
        <v>428</v>
      </c>
      <c r="J1618" s="286">
        <v>2022</v>
      </c>
      <c r="K1618" s="72" t="s">
        <v>155</v>
      </c>
      <c r="L1618" s="73">
        <v>24</v>
      </c>
      <c r="M1618" s="74" t="s">
        <v>140</v>
      </c>
      <c r="N1618" s="75"/>
      <c r="O1618" s="76"/>
      <c r="P1618" s="97" t="s">
        <v>141</v>
      </c>
      <c r="Q1618" s="78">
        <f>IF(P1618="U",R1618/1.2,R1618)</f>
        <v>37.5</v>
      </c>
      <c r="R1618" s="79">
        <v>45</v>
      </c>
      <c r="S1618" s="80"/>
      <c r="T1618" s="81"/>
      <c r="U1618" s="82">
        <f>T1618*Q1618</f>
        <v>0</v>
      </c>
      <c r="V1618" s="83">
        <f>T1618*R1618</f>
        <v>0</v>
      </c>
      <c r="W1618" s="58"/>
      <c r="X1618" s="84"/>
      <c r="Y1618" s="85"/>
      <c r="Z1618" s="86"/>
      <c r="AA1618" s="87"/>
    </row>
    <row r="1619" spans="1:27" ht="15.75" customHeight="1">
      <c r="A1619" s="63" t="s">
        <v>131</v>
      </c>
      <c r="B1619" s="64" t="s">
        <v>177</v>
      </c>
      <c r="C1619" s="65" t="s">
        <v>133</v>
      </c>
      <c r="D1619" s="66" t="s">
        <v>317</v>
      </c>
      <c r="E1619" s="67" t="s">
        <v>347</v>
      </c>
      <c r="F1619" s="68" t="s">
        <v>404</v>
      </c>
      <c r="G1619" s="69" t="s">
        <v>488</v>
      </c>
      <c r="H1619" s="70" t="s">
        <v>490</v>
      </c>
      <c r="I1619" s="67" t="s">
        <v>428</v>
      </c>
      <c r="J1619" s="286">
        <v>2020</v>
      </c>
      <c r="K1619" s="72" t="s">
        <v>155</v>
      </c>
      <c r="L1619" s="73">
        <v>18</v>
      </c>
      <c r="M1619" s="74" t="s">
        <v>140</v>
      </c>
      <c r="N1619" s="75"/>
      <c r="O1619" s="76"/>
      <c r="P1619" s="77" t="s">
        <v>141</v>
      </c>
      <c r="Q1619" s="78">
        <f>IF(P1619="U",R1619/1.2,R1619)</f>
        <v>37.5</v>
      </c>
      <c r="R1619" s="79">
        <v>45</v>
      </c>
      <c r="S1619" s="80"/>
      <c r="T1619" s="81"/>
      <c r="U1619" s="82">
        <f>T1619*Q1619</f>
        <v>0</v>
      </c>
      <c r="V1619" s="83">
        <f>T1619*R1619</f>
        <v>0</v>
      </c>
      <c r="W1619" s="58"/>
      <c r="X1619" s="84"/>
      <c r="Y1619" s="85"/>
      <c r="Z1619" s="86"/>
      <c r="AA1619" s="87"/>
    </row>
    <row r="1620" spans="1:27" ht="15.75" customHeight="1">
      <c r="A1620" s="63" t="s">
        <v>131</v>
      </c>
      <c r="B1620" s="64" t="s">
        <v>177</v>
      </c>
      <c r="C1620" s="65" t="s">
        <v>133</v>
      </c>
      <c r="D1620" s="66" t="s">
        <v>317</v>
      </c>
      <c r="E1620" s="67" t="s">
        <v>347</v>
      </c>
      <c r="F1620" s="68" t="s">
        <v>404</v>
      </c>
      <c r="G1620" s="69" t="s">
        <v>488</v>
      </c>
      <c r="H1620" s="70" t="s">
        <v>490</v>
      </c>
      <c r="I1620" s="67" t="s">
        <v>428</v>
      </c>
      <c r="J1620" s="286">
        <v>2020</v>
      </c>
      <c r="K1620" s="72" t="s">
        <v>139</v>
      </c>
      <c r="L1620" s="73">
        <v>3</v>
      </c>
      <c r="M1620" s="74" t="s">
        <v>140</v>
      </c>
      <c r="N1620" s="75"/>
      <c r="O1620" s="76"/>
      <c r="P1620" s="77" t="s">
        <v>141</v>
      </c>
      <c r="Q1620" s="78">
        <f>IF(P1620="U",R1620/1.2,R1620)</f>
        <v>75</v>
      </c>
      <c r="R1620" s="79">
        <v>90</v>
      </c>
      <c r="S1620" s="80"/>
      <c r="T1620" s="81"/>
      <c r="U1620" s="82">
        <f>T1620*Q1620</f>
        <v>0</v>
      </c>
      <c r="V1620" s="83">
        <f>T1620*R1620</f>
        <v>0</v>
      </c>
      <c r="W1620" s="58"/>
      <c r="X1620" s="84"/>
      <c r="Y1620" s="85"/>
      <c r="Z1620" s="86"/>
      <c r="AA1620" s="87"/>
    </row>
    <row r="1621" spans="1:27" ht="15.75" customHeight="1">
      <c r="A1621" s="63" t="s">
        <v>131</v>
      </c>
      <c r="B1621" s="64" t="s">
        <v>177</v>
      </c>
      <c r="C1621" s="65" t="s">
        <v>133</v>
      </c>
      <c r="D1621" s="66" t="s">
        <v>317</v>
      </c>
      <c r="E1621" s="67" t="s">
        <v>347</v>
      </c>
      <c r="F1621" s="68" t="s">
        <v>404</v>
      </c>
      <c r="G1621" s="69" t="s">
        <v>488</v>
      </c>
      <c r="H1621" s="70" t="s">
        <v>490</v>
      </c>
      <c r="I1621" s="67" t="s">
        <v>428</v>
      </c>
      <c r="J1621" s="286">
        <v>2021</v>
      </c>
      <c r="K1621" s="72" t="s">
        <v>139</v>
      </c>
      <c r="L1621" s="73">
        <v>3</v>
      </c>
      <c r="M1621" s="74" t="s">
        <v>140</v>
      </c>
      <c r="N1621" s="75"/>
      <c r="O1621" s="76"/>
      <c r="P1621" s="77" t="s">
        <v>141</v>
      </c>
      <c r="Q1621" s="78">
        <f>IF(P1621="U",R1621/1.2,R1621)</f>
        <v>75</v>
      </c>
      <c r="R1621" s="79">
        <v>90</v>
      </c>
      <c r="S1621" s="80"/>
      <c r="T1621" s="81"/>
      <c r="U1621" s="82">
        <f>T1621*Q1621</f>
        <v>0</v>
      </c>
      <c r="V1621" s="83">
        <f>T1621*R1621</f>
        <v>0</v>
      </c>
      <c r="W1621" s="58"/>
      <c r="X1621" s="84"/>
      <c r="Y1621" s="85"/>
      <c r="Z1621" s="86"/>
      <c r="AA1621" s="87"/>
    </row>
    <row r="1622" spans="1:27" ht="15.75" customHeight="1">
      <c r="A1622" s="63" t="s">
        <v>131</v>
      </c>
      <c r="B1622" s="64" t="s">
        <v>177</v>
      </c>
      <c r="C1622" s="65" t="s">
        <v>133</v>
      </c>
      <c r="D1622" s="66" t="s">
        <v>317</v>
      </c>
      <c r="E1622" s="67" t="s">
        <v>347</v>
      </c>
      <c r="F1622" s="68" t="s">
        <v>404</v>
      </c>
      <c r="G1622" s="69" t="s">
        <v>488</v>
      </c>
      <c r="H1622" s="70" t="s">
        <v>490</v>
      </c>
      <c r="I1622" s="67" t="s">
        <v>428</v>
      </c>
      <c r="J1622" s="286">
        <v>2021</v>
      </c>
      <c r="K1622" s="72" t="s">
        <v>146</v>
      </c>
      <c r="L1622" s="73">
        <v>1</v>
      </c>
      <c r="M1622" s="74" t="s">
        <v>140</v>
      </c>
      <c r="N1622" s="75"/>
      <c r="O1622" s="76"/>
      <c r="P1622" s="77" t="s">
        <v>141</v>
      </c>
      <c r="Q1622" s="78">
        <f>IF(P1622="U",R1622/1.2,R1622)</f>
        <v>158.33333333333334</v>
      </c>
      <c r="R1622" s="79">
        <v>190</v>
      </c>
      <c r="S1622" s="80"/>
      <c r="T1622" s="81"/>
      <c r="U1622" s="82">
        <f>T1622*Q1622</f>
        <v>0</v>
      </c>
      <c r="V1622" s="83">
        <f>T1622*R1622</f>
        <v>0</v>
      </c>
      <c r="W1622" s="58"/>
      <c r="X1622" s="84"/>
      <c r="Y1622" s="85"/>
      <c r="Z1622" s="86"/>
      <c r="AA1622" s="87"/>
    </row>
    <row r="1623" spans="1:27" ht="15.75" customHeight="1">
      <c r="A1623" s="63" t="s">
        <v>131</v>
      </c>
      <c r="B1623" s="64" t="s">
        <v>177</v>
      </c>
      <c r="C1623" s="65" t="s">
        <v>133</v>
      </c>
      <c r="D1623" s="66" t="s">
        <v>317</v>
      </c>
      <c r="E1623" s="67" t="s">
        <v>347</v>
      </c>
      <c r="F1623" s="68" t="s">
        <v>404</v>
      </c>
      <c r="G1623" s="69" t="s">
        <v>488</v>
      </c>
      <c r="H1623" s="70" t="s">
        <v>490</v>
      </c>
      <c r="I1623" s="67" t="s">
        <v>428</v>
      </c>
      <c r="J1623" s="286">
        <v>2022</v>
      </c>
      <c r="K1623" s="72" t="s">
        <v>155</v>
      </c>
      <c r="L1623" s="73">
        <v>24</v>
      </c>
      <c r="M1623" s="74" t="s">
        <v>140</v>
      </c>
      <c r="N1623" s="75"/>
      <c r="O1623" s="76"/>
      <c r="P1623" s="97" t="s">
        <v>141</v>
      </c>
      <c r="Q1623" s="78">
        <f>IF(P1623="U",R1623/1.2,R1623)</f>
        <v>37.5</v>
      </c>
      <c r="R1623" s="79">
        <v>45</v>
      </c>
      <c r="S1623" s="80"/>
      <c r="T1623" s="81"/>
      <c r="U1623" s="82">
        <f>T1623*Q1623</f>
        <v>0</v>
      </c>
      <c r="V1623" s="83">
        <f>T1623*R1623</f>
        <v>0</v>
      </c>
      <c r="W1623" s="58"/>
      <c r="X1623" s="84"/>
      <c r="Y1623" s="85"/>
      <c r="Z1623" s="86"/>
      <c r="AA1623" s="87"/>
    </row>
    <row r="1624" spans="1:27" ht="15.75" customHeight="1">
      <c r="A1624" s="63" t="s">
        <v>131</v>
      </c>
      <c r="B1624" s="64" t="s">
        <v>177</v>
      </c>
      <c r="C1624" s="65" t="s">
        <v>133</v>
      </c>
      <c r="D1624" s="66" t="s">
        <v>317</v>
      </c>
      <c r="E1624" s="67" t="s">
        <v>347</v>
      </c>
      <c r="F1624" s="68" t="s">
        <v>404</v>
      </c>
      <c r="G1624" s="69" t="s">
        <v>488</v>
      </c>
      <c r="H1624" s="70" t="s">
        <v>490</v>
      </c>
      <c r="I1624" s="67" t="s">
        <v>428</v>
      </c>
      <c r="J1624" s="286">
        <v>2022</v>
      </c>
      <c r="K1624" s="72" t="s">
        <v>146</v>
      </c>
      <c r="L1624" s="73">
        <v>1</v>
      </c>
      <c r="M1624" s="74" t="s">
        <v>140</v>
      </c>
      <c r="N1624" s="75"/>
      <c r="O1624" s="76"/>
      <c r="P1624" s="97" t="s">
        <v>141</v>
      </c>
      <c r="Q1624" s="78">
        <f>IF(P1624="U",R1624/1.2,R1624)</f>
        <v>158.33333333333334</v>
      </c>
      <c r="R1624" s="79">
        <v>190</v>
      </c>
      <c r="S1624" s="80"/>
      <c r="T1624" s="81"/>
      <c r="U1624" s="82">
        <f>T1624*Q1624</f>
        <v>0</v>
      </c>
      <c r="V1624" s="83">
        <f>T1624*R1624</f>
        <v>0</v>
      </c>
      <c r="W1624" s="58"/>
      <c r="X1624" s="84"/>
      <c r="Y1624" s="85"/>
      <c r="Z1624" s="86"/>
      <c r="AA1624" s="87"/>
    </row>
    <row r="1625" spans="1:27" ht="15.75" customHeight="1">
      <c r="A1625" s="63" t="s">
        <v>131</v>
      </c>
      <c r="B1625" s="64" t="s">
        <v>177</v>
      </c>
      <c r="C1625" s="65" t="s">
        <v>133</v>
      </c>
      <c r="D1625" s="66" t="s">
        <v>317</v>
      </c>
      <c r="E1625" s="67" t="s">
        <v>347</v>
      </c>
      <c r="F1625" s="68" t="s">
        <v>404</v>
      </c>
      <c r="G1625" s="69" t="s">
        <v>488</v>
      </c>
      <c r="H1625" s="70" t="s">
        <v>490</v>
      </c>
      <c r="I1625" s="67" t="s">
        <v>428</v>
      </c>
      <c r="J1625" s="286">
        <v>2023</v>
      </c>
      <c r="K1625" s="72" t="s">
        <v>155</v>
      </c>
      <c r="L1625" s="73">
        <v>24</v>
      </c>
      <c r="M1625" s="74" t="s">
        <v>140</v>
      </c>
      <c r="N1625" s="75"/>
      <c r="O1625" s="76"/>
      <c r="P1625" s="77" t="s">
        <v>141</v>
      </c>
      <c r="Q1625" s="78">
        <f>IF(P1625="U",R1625/1.2,R1625)</f>
        <v>37.5</v>
      </c>
      <c r="R1625" s="79">
        <v>45</v>
      </c>
      <c r="S1625" s="80"/>
      <c r="T1625" s="81"/>
      <c r="U1625" s="82">
        <f>T1625*Q1625</f>
        <v>0</v>
      </c>
      <c r="V1625" s="83">
        <f>T1625*R1625</f>
        <v>0</v>
      </c>
      <c r="W1625" s="58"/>
      <c r="X1625" s="84"/>
      <c r="Y1625" s="85"/>
      <c r="Z1625" s="86"/>
      <c r="AA1625" s="87"/>
    </row>
    <row r="1626" spans="1:27" ht="15.75" customHeight="1">
      <c r="A1626" s="63" t="s">
        <v>131</v>
      </c>
      <c r="B1626" s="64" t="s">
        <v>177</v>
      </c>
      <c r="C1626" s="65" t="s">
        <v>133</v>
      </c>
      <c r="D1626" s="66" t="s">
        <v>317</v>
      </c>
      <c r="E1626" s="67" t="s">
        <v>347</v>
      </c>
      <c r="F1626" s="68" t="s">
        <v>404</v>
      </c>
      <c r="G1626" s="69" t="s">
        <v>488</v>
      </c>
      <c r="H1626" s="70" t="s">
        <v>490</v>
      </c>
      <c r="I1626" s="67" t="s">
        <v>428</v>
      </c>
      <c r="J1626" s="286">
        <v>2023</v>
      </c>
      <c r="K1626" s="72" t="s">
        <v>139</v>
      </c>
      <c r="L1626" s="73">
        <v>3</v>
      </c>
      <c r="M1626" s="74" t="s">
        <v>140</v>
      </c>
      <c r="N1626" s="75"/>
      <c r="O1626" s="76"/>
      <c r="P1626" s="77" t="s">
        <v>141</v>
      </c>
      <c r="Q1626" s="78">
        <f>IF(P1626="U",R1626/1.2,R1626)</f>
        <v>79.166666666666671</v>
      </c>
      <c r="R1626" s="79">
        <v>95</v>
      </c>
      <c r="S1626" s="80"/>
      <c r="T1626" s="81"/>
      <c r="U1626" s="82">
        <f>T1626*Q1626</f>
        <v>0</v>
      </c>
      <c r="V1626" s="83">
        <f>T1626*R1626</f>
        <v>0</v>
      </c>
      <c r="W1626" s="58"/>
      <c r="X1626" s="84"/>
      <c r="Y1626" s="85"/>
      <c r="Z1626" s="86"/>
      <c r="AA1626" s="87"/>
    </row>
    <row r="1627" spans="1:27" ht="15.75" customHeight="1">
      <c r="A1627" s="63" t="s">
        <v>131</v>
      </c>
      <c r="B1627" s="64" t="s">
        <v>177</v>
      </c>
      <c r="C1627" s="65" t="s">
        <v>133</v>
      </c>
      <c r="D1627" s="66" t="s">
        <v>317</v>
      </c>
      <c r="E1627" s="67" t="s">
        <v>347</v>
      </c>
      <c r="F1627" s="68" t="s">
        <v>404</v>
      </c>
      <c r="G1627" s="69" t="s">
        <v>1144</v>
      </c>
      <c r="H1627" s="70" t="s">
        <v>1145</v>
      </c>
      <c r="I1627" s="67" t="s">
        <v>351</v>
      </c>
      <c r="J1627" s="286">
        <v>2020</v>
      </c>
      <c r="K1627" s="72" t="s">
        <v>155</v>
      </c>
      <c r="L1627" s="73">
        <v>1</v>
      </c>
      <c r="M1627" s="74" t="s">
        <v>140</v>
      </c>
      <c r="N1627" s="75"/>
      <c r="O1627" s="76"/>
      <c r="P1627" s="77" t="s">
        <v>141</v>
      </c>
      <c r="Q1627" s="78">
        <f>IF(P1627="U",R1627/1.2,R1627)</f>
        <v>50</v>
      </c>
      <c r="R1627" s="79">
        <v>60</v>
      </c>
      <c r="S1627" s="80"/>
      <c r="T1627" s="81"/>
      <c r="U1627" s="82">
        <f>T1627*Q1627</f>
        <v>0</v>
      </c>
      <c r="V1627" s="83">
        <f>T1627*R1627</f>
        <v>0</v>
      </c>
      <c r="W1627" s="58"/>
      <c r="X1627" s="84"/>
      <c r="Y1627" s="85"/>
      <c r="Z1627" s="86"/>
      <c r="AA1627" s="87"/>
    </row>
    <row r="1628" spans="1:27" ht="15.75" customHeight="1">
      <c r="A1628" s="63" t="s">
        <v>131</v>
      </c>
      <c r="B1628" s="64" t="s">
        <v>177</v>
      </c>
      <c r="C1628" s="65" t="s">
        <v>133</v>
      </c>
      <c r="D1628" s="66" t="s">
        <v>317</v>
      </c>
      <c r="E1628" s="67" t="s">
        <v>347</v>
      </c>
      <c r="F1628" s="68" t="s">
        <v>404</v>
      </c>
      <c r="G1628" s="69" t="s">
        <v>1144</v>
      </c>
      <c r="H1628" s="70" t="s">
        <v>1145</v>
      </c>
      <c r="I1628" s="67" t="s">
        <v>351</v>
      </c>
      <c r="J1628" s="286">
        <v>2021</v>
      </c>
      <c r="K1628" s="72" t="s">
        <v>155</v>
      </c>
      <c r="L1628" s="73">
        <v>5</v>
      </c>
      <c r="M1628" s="74" t="s">
        <v>140</v>
      </c>
      <c r="N1628" s="75"/>
      <c r="O1628" s="76"/>
      <c r="P1628" s="77" t="s">
        <v>141</v>
      </c>
      <c r="Q1628" s="78">
        <f>IF(P1628="U",R1628/1.2,R1628)</f>
        <v>50</v>
      </c>
      <c r="R1628" s="79">
        <v>60</v>
      </c>
      <c r="S1628" s="80"/>
      <c r="T1628" s="81"/>
      <c r="U1628" s="82">
        <f>T1628*Q1628</f>
        <v>0</v>
      </c>
      <c r="V1628" s="83">
        <f>T1628*R1628</f>
        <v>0</v>
      </c>
      <c r="W1628" s="58"/>
      <c r="X1628" s="84"/>
      <c r="Y1628" s="85"/>
      <c r="Z1628" s="86"/>
      <c r="AA1628" s="87"/>
    </row>
    <row r="1629" spans="1:27" ht="15.75" customHeight="1">
      <c r="A1629" s="63" t="s">
        <v>131</v>
      </c>
      <c r="B1629" s="64" t="s">
        <v>177</v>
      </c>
      <c r="C1629" s="65" t="s">
        <v>133</v>
      </c>
      <c r="D1629" s="66" t="s">
        <v>317</v>
      </c>
      <c r="E1629" s="67" t="s">
        <v>347</v>
      </c>
      <c r="F1629" s="68" t="s">
        <v>404</v>
      </c>
      <c r="G1629" s="69" t="s">
        <v>1144</v>
      </c>
      <c r="H1629" s="70" t="s">
        <v>1145</v>
      </c>
      <c r="I1629" s="67" t="s">
        <v>351</v>
      </c>
      <c r="J1629" s="286">
        <v>2022</v>
      </c>
      <c r="K1629" s="72" t="s">
        <v>155</v>
      </c>
      <c r="L1629" s="73">
        <v>13</v>
      </c>
      <c r="M1629" s="74" t="s">
        <v>140</v>
      </c>
      <c r="N1629" s="75"/>
      <c r="O1629" s="76"/>
      <c r="P1629" s="97" t="s">
        <v>148</v>
      </c>
      <c r="Q1629" s="78">
        <f>IF(P1629="U",R1629/1.2,R1629)</f>
        <v>56</v>
      </c>
      <c r="R1629" s="79">
        <v>56</v>
      </c>
      <c r="S1629" s="80"/>
      <c r="T1629" s="81"/>
      <c r="U1629" s="82">
        <f>T1629*Q1629</f>
        <v>0</v>
      </c>
      <c r="V1629" s="83">
        <f>T1629*R1629</f>
        <v>0</v>
      </c>
      <c r="W1629" s="58"/>
      <c r="X1629" s="84"/>
      <c r="Y1629" s="85"/>
      <c r="Z1629" s="86"/>
      <c r="AA1629" s="87"/>
    </row>
    <row r="1630" spans="1:27" ht="15.75" customHeight="1">
      <c r="A1630" s="63" t="s">
        <v>131</v>
      </c>
      <c r="B1630" s="64" t="s">
        <v>177</v>
      </c>
      <c r="C1630" s="65" t="s">
        <v>133</v>
      </c>
      <c r="D1630" s="66" t="s">
        <v>317</v>
      </c>
      <c r="E1630" s="67" t="s">
        <v>347</v>
      </c>
      <c r="F1630" s="68" t="s">
        <v>404</v>
      </c>
      <c r="G1630" s="69" t="s">
        <v>1144</v>
      </c>
      <c r="H1630" s="70" t="s">
        <v>1145</v>
      </c>
      <c r="I1630" s="67" t="s">
        <v>351</v>
      </c>
      <c r="J1630" s="286">
        <v>2023</v>
      </c>
      <c r="K1630" s="72" t="s">
        <v>139</v>
      </c>
      <c r="L1630" s="73">
        <v>12</v>
      </c>
      <c r="M1630" s="74" t="s">
        <v>140</v>
      </c>
      <c r="N1630" s="75"/>
      <c r="O1630" s="76"/>
      <c r="P1630" s="77" t="s">
        <v>141</v>
      </c>
      <c r="Q1630" s="78">
        <f>IF(P1630="U",R1630/1.2,R1630)</f>
        <v>95.833333333333343</v>
      </c>
      <c r="R1630" s="79">
        <v>115</v>
      </c>
      <c r="S1630" s="80"/>
      <c r="T1630" s="81"/>
      <c r="U1630" s="82">
        <f>T1630*Q1630</f>
        <v>0</v>
      </c>
      <c r="V1630" s="83">
        <f>T1630*R1630</f>
        <v>0</v>
      </c>
      <c r="W1630" s="58"/>
      <c r="X1630" s="84"/>
      <c r="Y1630" s="85"/>
      <c r="Z1630" s="86"/>
      <c r="AA1630" s="87"/>
    </row>
    <row r="1631" spans="1:27" ht="15.75" customHeight="1">
      <c r="A1631" s="63" t="s">
        <v>131</v>
      </c>
      <c r="B1631" s="64" t="s">
        <v>177</v>
      </c>
      <c r="C1631" s="65" t="s">
        <v>133</v>
      </c>
      <c r="D1631" s="66" t="s">
        <v>317</v>
      </c>
      <c r="E1631" s="67" t="s">
        <v>347</v>
      </c>
      <c r="F1631" s="68" t="s">
        <v>404</v>
      </c>
      <c r="G1631" s="69" t="s">
        <v>1144</v>
      </c>
      <c r="H1631" s="70" t="s">
        <v>1526</v>
      </c>
      <c r="I1631" s="67" t="s">
        <v>351</v>
      </c>
      <c r="J1631" s="286">
        <v>2024</v>
      </c>
      <c r="K1631" s="72" t="s">
        <v>155</v>
      </c>
      <c r="L1631" s="73">
        <v>24</v>
      </c>
      <c r="M1631" s="74" t="s">
        <v>140</v>
      </c>
      <c r="N1631" s="75"/>
      <c r="O1631" s="76"/>
      <c r="P1631" s="77" t="s">
        <v>141</v>
      </c>
      <c r="Q1631" s="78">
        <f>IF(P1631="U",R1631/1.2,R1631)</f>
        <v>20.833333333333336</v>
      </c>
      <c r="R1631" s="79">
        <v>25</v>
      </c>
      <c r="S1631" s="80"/>
      <c r="T1631" s="81"/>
      <c r="U1631" s="82">
        <f>T1631*Q1631</f>
        <v>0</v>
      </c>
      <c r="V1631" s="83">
        <f>T1631*R1631</f>
        <v>0</v>
      </c>
      <c r="W1631" s="58"/>
      <c r="X1631" s="84"/>
      <c r="Y1631" s="85"/>
      <c r="Z1631" s="86"/>
      <c r="AA1631" s="87"/>
    </row>
    <row r="1632" spans="1:27" ht="15.75" customHeight="1">
      <c r="A1632" s="63" t="s">
        <v>131</v>
      </c>
      <c r="B1632" s="64" t="s">
        <v>177</v>
      </c>
      <c r="C1632" s="65" t="s">
        <v>133</v>
      </c>
      <c r="D1632" s="66" t="s">
        <v>317</v>
      </c>
      <c r="E1632" s="67" t="s">
        <v>347</v>
      </c>
      <c r="F1632" s="68" t="s">
        <v>404</v>
      </c>
      <c r="G1632" s="69" t="s">
        <v>892</v>
      </c>
      <c r="H1632" s="70" t="s">
        <v>893</v>
      </c>
      <c r="I1632" s="67" t="s">
        <v>351</v>
      </c>
      <c r="J1632" s="286">
        <v>2024</v>
      </c>
      <c r="K1632" s="72" t="s">
        <v>155</v>
      </c>
      <c r="L1632" s="73">
        <v>24</v>
      </c>
      <c r="M1632" s="74" t="s">
        <v>140</v>
      </c>
      <c r="N1632" s="75"/>
      <c r="O1632" s="76"/>
      <c r="P1632" s="97" t="s">
        <v>141</v>
      </c>
      <c r="Q1632" s="78">
        <f>IF(P1632="U",R1632/1.2,R1632)</f>
        <v>11.666666666666668</v>
      </c>
      <c r="R1632" s="79">
        <v>14</v>
      </c>
      <c r="S1632" s="80"/>
      <c r="T1632" s="81"/>
      <c r="U1632" s="82">
        <f>T1632*Q1632</f>
        <v>0</v>
      </c>
      <c r="V1632" s="83">
        <f>T1632*R1632</f>
        <v>0</v>
      </c>
      <c r="W1632" s="58"/>
      <c r="X1632" s="84"/>
      <c r="Y1632" s="85"/>
      <c r="Z1632" s="86"/>
      <c r="AA1632" s="87"/>
    </row>
    <row r="1633" spans="1:27" ht="15.75" customHeight="1">
      <c r="A1633" s="63" t="s">
        <v>131</v>
      </c>
      <c r="B1633" s="64" t="s">
        <v>177</v>
      </c>
      <c r="C1633" s="65" t="s">
        <v>133</v>
      </c>
      <c r="D1633" s="66" t="s">
        <v>317</v>
      </c>
      <c r="E1633" s="67" t="s">
        <v>347</v>
      </c>
      <c r="F1633" s="68" t="s">
        <v>404</v>
      </c>
      <c r="G1633" s="69" t="s">
        <v>495</v>
      </c>
      <c r="H1633" s="70" t="s">
        <v>856</v>
      </c>
      <c r="I1633" s="67" t="s">
        <v>856</v>
      </c>
      <c r="J1633" s="286">
        <v>2021</v>
      </c>
      <c r="K1633" s="72" t="s">
        <v>155</v>
      </c>
      <c r="L1633" s="73">
        <v>6</v>
      </c>
      <c r="M1633" s="74" t="s">
        <v>140</v>
      </c>
      <c r="N1633" s="75"/>
      <c r="O1633" s="76"/>
      <c r="P1633" s="97" t="s">
        <v>141</v>
      </c>
      <c r="Q1633" s="78">
        <f>IF(P1633="U",R1633/1.2,R1633)</f>
        <v>33.333333333333336</v>
      </c>
      <c r="R1633" s="79">
        <v>40</v>
      </c>
      <c r="S1633" s="80"/>
      <c r="T1633" s="81"/>
      <c r="U1633" s="82">
        <f>T1633*Q1633</f>
        <v>0</v>
      </c>
      <c r="V1633" s="83">
        <f>T1633*R1633</f>
        <v>0</v>
      </c>
      <c r="W1633" s="58"/>
      <c r="X1633" s="84"/>
      <c r="Y1633" s="85"/>
      <c r="Z1633" s="86"/>
      <c r="AA1633" s="87"/>
    </row>
    <row r="1634" spans="1:27" ht="15.75" customHeight="1">
      <c r="A1634" s="63" t="s">
        <v>131</v>
      </c>
      <c r="B1634" s="64" t="s">
        <v>177</v>
      </c>
      <c r="C1634" s="65" t="s">
        <v>178</v>
      </c>
      <c r="D1634" s="66" t="s">
        <v>317</v>
      </c>
      <c r="E1634" s="67" t="s">
        <v>347</v>
      </c>
      <c r="F1634" s="68" t="s">
        <v>404</v>
      </c>
      <c r="G1634" s="69" t="s">
        <v>495</v>
      </c>
      <c r="H1634" s="70" t="s">
        <v>870</v>
      </c>
      <c r="I1634" s="67" t="s">
        <v>869</v>
      </c>
      <c r="J1634" s="286">
        <v>2018</v>
      </c>
      <c r="K1634" s="72" t="s">
        <v>865</v>
      </c>
      <c r="L1634" s="73">
        <v>4</v>
      </c>
      <c r="M1634" s="74" t="s">
        <v>140</v>
      </c>
      <c r="N1634" s="75"/>
      <c r="O1634" s="76"/>
      <c r="P1634" s="77" t="s">
        <v>148</v>
      </c>
      <c r="Q1634" s="78">
        <f>IF(P1634="U",R1634/1.2,R1634)</f>
        <v>45</v>
      </c>
      <c r="R1634" s="79">
        <v>45</v>
      </c>
      <c r="S1634" s="80"/>
      <c r="T1634" s="81"/>
      <c r="U1634" s="82">
        <f>T1634*Q1634</f>
        <v>0</v>
      </c>
      <c r="V1634" s="83">
        <f>T1634*R1634</f>
        <v>0</v>
      </c>
      <c r="W1634" s="58"/>
      <c r="X1634" s="84"/>
      <c r="Y1634" s="85"/>
      <c r="Z1634" s="86"/>
      <c r="AA1634" s="87"/>
    </row>
    <row r="1635" spans="1:27" ht="15.75" customHeight="1">
      <c r="A1635" s="63" t="s">
        <v>131</v>
      </c>
      <c r="B1635" s="64" t="s">
        <v>177</v>
      </c>
      <c r="C1635" s="65" t="s">
        <v>133</v>
      </c>
      <c r="D1635" s="66" t="s">
        <v>317</v>
      </c>
      <c r="E1635" s="67" t="s">
        <v>347</v>
      </c>
      <c r="F1635" s="68" t="s">
        <v>404</v>
      </c>
      <c r="G1635" s="69" t="s">
        <v>495</v>
      </c>
      <c r="H1635" s="70" t="s">
        <v>1114</v>
      </c>
      <c r="I1635" s="67" t="s">
        <v>856</v>
      </c>
      <c r="J1635" s="286">
        <v>2023</v>
      </c>
      <c r="K1635" s="72" t="s">
        <v>155</v>
      </c>
      <c r="L1635" s="73">
        <v>24</v>
      </c>
      <c r="M1635" s="74" t="s">
        <v>140</v>
      </c>
      <c r="N1635" s="75"/>
      <c r="O1635" s="76"/>
      <c r="P1635" s="97" t="s">
        <v>141</v>
      </c>
      <c r="Q1635" s="78">
        <f>IF(P1635="U",R1635/1.2,R1635)</f>
        <v>33.333333333333336</v>
      </c>
      <c r="R1635" s="79">
        <v>40</v>
      </c>
      <c r="S1635" s="80"/>
      <c r="T1635" s="81"/>
      <c r="U1635" s="82">
        <f>T1635*Q1635</f>
        <v>0</v>
      </c>
      <c r="V1635" s="83">
        <f>T1635*R1635</f>
        <v>0</v>
      </c>
      <c r="W1635" s="58"/>
      <c r="X1635" s="84"/>
      <c r="Y1635" s="85"/>
      <c r="Z1635" s="86"/>
      <c r="AA1635" s="87"/>
    </row>
    <row r="1636" spans="1:27" ht="15.75" customHeight="1">
      <c r="A1636" s="63" t="s">
        <v>131</v>
      </c>
      <c r="B1636" s="64" t="s">
        <v>177</v>
      </c>
      <c r="C1636" s="65" t="s">
        <v>133</v>
      </c>
      <c r="D1636" s="66" t="s">
        <v>317</v>
      </c>
      <c r="E1636" s="67" t="s">
        <v>347</v>
      </c>
      <c r="F1636" s="68" t="s">
        <v>404</v>
      </c>
      <c r="G1636" s="69" t="s">
        <v>495</v>
      </c>
      <c r="H1636" s="70" t="s">
        <v>868</v>
      </c>
      <c r="I1636" s="67" t="s">
        <v>869</v>
      </c>
      <c r="J1636" s="286">
        <v>2019</v>
      </c>
      <c r="K1636" s="72" t="s">
        <v>155</v>
      </c>
      <c r="L1636" s="73">
        <v>1</v>
      </c>
      <c r="M1636" s="74" t="s">
        <v>140</v>
      </c>
      <c r="N1636" s="75"/>
      <c r="O1636" s="76"/>
      <c r="P1636" s="77" t="s">
        <v>148</v>
      </c>
      <c r="Q1636" s="78">
        <f>IF(P1636="U",R1636/1.2,R1636)</f>
        <v>45</v>
      </c>
      <c r="R1636" s="79">
        <v>45</v>
      </c>
      <c r="S1636" s="80"/>
      <c r="T1636" s="81"/>
      <c r="U1636" s="82">
        <f>T1636*Q1636</f>
        <v>0</v>
      </c>
      <c r="V1636" s="83">
        <f>T1636*R1636</f>
        <v>0</v>
      </c>
      <c r="W1636" s="58"/>
      <c r="X1636" s="84"/>
      <c r="Y1636" s="85"/>
      <c r="Z1636" s="86"/>
      <c r="AA1636" s="87"/>
    </row>
    <row r="1637" spans="1:27" ht="15.75" customHeight="1">
      <c r="A1637" s="63" t="s">
        <v>131</v>
      </c>
      <c r="B1637" s="64" t="s">
        <v>177</v>
      </c>
      <c r="C1637" s="65" t="s">
        <v>133</v>
      </c>
      <c r="D1637" s="66" t="s">
        <v>317</v>
      </c>
      <c r="E1637" s="67" t="s">
        <v>347</v>
      </c>
      <c r="F1637" s="68" t="s">
        <v>404</v>
      </c>
      <c r="G1637" s="69" t="s">
        <v>495</v>
      </c>
      <c r="H1637" s="70" t="s">
        <v>1460</v>
      </c>
      <c r="I1637" s="67" t="s">
        <v>351</v>
      </c>
      <c r="J1637" s="286">
        <v>2023</v>
      </c>
      <c r="K1637" s="72" t="s">
        <v>155</v>
      </c>
      <c r="L1637" s="73">
        <v>6</v>
      </c>
      <c r="M1637" s="74" t="s">
        <v>140</v>
      </c>
      <c r="N1637" s="75"/>
      <c r="O1637" s="76"/>
      <c r="P1637" s="77" t="s">
        <v>141</v>
      </c>
      <c r="Q1637" s="78">
        <f>IF(P1637="U",R1637/1.2,R1637)</f>
        <v>79.166666666666671</v>
      </c>
      <c r="R1637" s="79">
        <v>95</v>
      </c>
      <c r="S1637" s="80"/>
      <c r="T1637" s="81"/>
      <c r="U1637" s="82">
        <f>T1637*Q1637</f>
        <v>0</v>
      </c>
      <c r="V1637" s="83">
        <f>T1637*R1637</f>
        <v>0</v>
      </c>
      <c r="W1637" s="58"/>
      <c r="X1637" s="84"/>
      <c r="Y1637" s="85"/>
      <c r="Z1637" s="86"/>
      <c r="AA1637" s="87"/>
    </row>
    <row r="1638" spans="1:27" ht="15.75" customHeight="1">
      <c r="A1638" s="63" t="s">
        <v>131</v>
      </c>
      <c r="B1638" s="64" t="s">
        <v>177</v>
      </c>
      <c r="C1638" s="65" t="s">
        <v>133</v>
      </c>
      <c r="D1638" s="66" t="s">
        <v>317</v>
      </c>
      <c r="E1638" s="67" t="s">
        <v>347</v>
      </c>
      <c r="F1638" s="68" t="s">
        <v>404</v>
      </c>
      <c r="G1638" s="69" t="s">
        <v>495</v>
      </c>
      <c r="H1638" s="70" t="s">
        <v>496</v>
      </c>
      <c r="I1638" s="67" t="s">
        <v>351</v>
      </c>
      <c r="J1638" s="286">
        <v>2003</v>
      </c>
      <c r="K1638" s="72" t="s">
        <v>155</v>
      </c>
      <c r="L1638" s="73">
        <v>1</v>
      </c>
      <c r="M1638" s="74" t="s">
        <v>708</v>
      </c>
      <c r="N1638" s="75"/>
      <c r="O1638" s="76"/>
      <c r="P1638" s="77" t="s">
        <v>148</v>
      </c>
      <c r="Q1638" s="78">
        <f>IF(P1638="U",R1638/1.2,R1638)</f>
        <v>95</v>
      </c>
      <c r="R1638" s="79">
        <v>95</v>
      </c>
      <c r="S1638" s="80"/>
      <c r="T1638" s="81"/>
      <c r="U1638" s="82">
        <f>T1638*Q1638</f>
        <v>0</v>
      </c>
      <c r="V1638" s="83">
        <f>T1638*R1638</f>
        <v>0</v>
      </c>
      <c r="W1638" s="58"/>
      <c r="X1638" s="84"/>
      <c r="Y1638" s="85"/>
      <c r="Z1638" s="86"/>
      <c r="AA1638" s="87"/>
    </row>
    <row r="1639" spans="1:27" ht="15.75" customHeight="1">
      <c r="A1639" s="63" t="s">
        <v>131</v>
      </c>
      <c r="B1639" s="64" t="s">
        <v>177</v>
      </c>
      <c r="C1639" s="65" t="s">
        <v>133</v>
      </c>
      <c r="D1639" s="66" t="s">
        <v>317</v>
      </c>
      <c r="E1639" s="67" t="s">
        <v>347</v>
      </c>
      <c r="F1639" s="68" t="s">
        <v>404</v>
      </c>
      <c r="G1639" s="69" t="s">
        <v>495</v>
      </c>
      <c r="H1639" s="70" t="s">
        <v>496</v>
      </c>
      <c r="I1639" s="67" t="s">
        <v>351</v>
      </c>
      <c r="J1639" s="286">
        <v>2006</v>
      </c>
      <c r="K1639" s="72" t="s">
        <v>155</v>
      </c>
      <c r="L1639" s="73">
        <v>1</v>
      </c>
      <c r="M1639" s="74" t="s">
        <v>497</v>
      </c>
      <c r="N1639" s="75"/>
      <c r="O1639" s="76"/>
      <c r="P1639" s="97" t="s">
        <v>148</v>
      </c>
      <c r="Q1639" s="78">
        <f>IF(P1639="U",R1639/1.2,R1639)</f>
        <v>80</v>
      </c>
      <c r="R1639" s="79">
        <v>80</v>
      </c>
      <c r="S1639" s="80"/>
      <c r="T1639" s="81"/>
      <c r="U1639" s="82">
        <f>T1639*Q1639</f>
        <v>0</v>
      </c>
      <c r="V1639" s="83">
        <f>T1639*R1639</f>
        <v>0</v>
      </c>
      <c r="W1639" s="58"/>
      <c r="X1639" s="84"/>
      <c r="Y1639" s="85"/>
      <c r="Z1639" s="86"/>
      <c r="AA1639" s="87"/>
    </row>
    <row r="1640" spans="1:27" ht="15.75" customHeight="1">
      <c r="A1640" s="63" t="s">
        <v>131</v>
      </c>
      <c r="B1640" s="64" t="s">
        <v>177</v>
      </c>
      <c r="C1640" s="65" t="s">
        <v>133</v>
      </c>
      <c r="D1640" s="66" t="s">
        <v>317</v>
      </c>
      <c r="E1640" s="67" t="s">
        <v>347</v>
      </c>
      <c r="F1640" s="68" t="s">
        <v>404</v>
      </c>
      <c r="G1640" s="69" t="s">
        <v>495</v>
      </c>
      <c r="H1640" s="70" t="s">
        <v>496</v>
      </c>
      <c r="I1640" s="67" t="s">
        <v>351</v>
      </c>
      <c r="J1640" s="286">
        <v>2009</v>
      </c>
      <c r="K1640" s="72" t="s">
        <v>155</v>
      </c>
      <c r="L1640" s="73">
        <v>3</v>
      </c>
      <c r="M1640" s="74" t="s">
        <v>140</v>
      </c>
      <c r="N1640" s="75"/>
      <c r="O1640" s="76"/>
      <c r="P1640" s="97" t="s">
        <v>141</v>
      </c>
      <c r="Q1640" s="78">
        <f>IF(P1640="U",R1640/1.2,R1640)</f>
        <v>100</v>
      </c>
      <c r="R1640" s="79">
        <v>120</v>
      </c>
      <c r="S1640" s="80"/>
      <c r="T1640" s="81"/>
      <c r="U1640" s="82">
        <f>T1640*Q1640</f>
        <v>0</v>
      </c>
      <c r="V1640" s="83">
        <f>T1640*R1640</f>
        <v>0</v>
      </c>
      <c r="W1640" s="58"/>
      <c r="X1640" s="84"/>
      <c r="Y1640" s="85"/>
      <c r="Z1640" s="86"/>
      <c r="AA1640" s="87"/>
    </row>
    <row r="1641" spans="1:27" ht="15.75" customHeight="1">
      <c r="A1641" s="63" t="s">
        <v>131</v>
      </c>
      <c r="B1641" s="64" t="s">
        <v>177</v>
      </c>
      <c r="C1641" s="65" t="s">
        <v>133</v>
      </c>
      <c r="D1641" s="66" t="s">
        <v>317</v>
      </c>
      <c r="E1641" s="67" t="s">
        <v>347</v>
      </c>
      <c r="F1641" s="68" t="s">
        <v>404</v>
      </c>
      <c r="G1641" s="69" t="s">
        <v>495</v>
      </c>
      <c r="H1641" s="70" t="s">
        <v>496</v>
      </c>
      <c r="I1641" s="67" t="s">
        <v>351</v>
      </c>
      <c r="J1641" s="286">
        <v>2015</v>
      </c>
      <c r="K1641" s="72" t="s">
        <v>155</v>
      </c>
      <c r="L1641" s="73">
        <v>1</v>
      </c>
      <c r="M1641" s="74" t="s">
        <v>140</v>
      </c>
      <c r="N1641" s="75"/>
      <c r="O1641" s="76"/>
      <c r="P1641" s="97" t="s">
        <v>141</v>
      </c>
      <c r="Q1641" s="78">
        <f>IF(P1641="U",R1641/1.2,R1641)</f>
        <v>91.666666666666671</v>
      </c>
      <c r="R1641" s="79">
        <v>110</v>
      </c>
      <c r="S1641" s="80"/>
      <c r="T1641" s="81"/>
      <c r="U1641" s="82">
        <f>T1641*Q1641</f>
        <v>0</v>
      </c>
      <c r="V1641" s="83">
        <f>T1641*R1641</f>
        <v>0</v>
      </c>
      <c r="W1641" s="58"/>
      <c r="X1641" s="84"/>
      <c r="Y1641" s="85"/>
      <c r="Z1641" s="86"/>
      <c r="AA1641" s="87"/>
    </row>
    <row r="1642" spans="1:27" ht="15.75" customHeight="1">
      <c r="A1642" s="63" t="s">
        <v>131</v>
      </c>
      <c r="B1642" s="64" t="s">
        <v>177</v>
      </c>
      <c r="C1642" s="65" t="s">
        <v>133</v>
      </c>
      <c r="D1642" s="66" t="s">
        <v>317</v>
      </c>
      <c r="E1642" s="67" t="s">
        <v>347</v>
      </c>
      <c r="F1642" s="68" t="s">
        <v>404</v>
      </c>
      <c r="G1642" s="69" t="s">
        <v>495</v>
      </c>
      <c r="H1642" s="70" t="s">
        <v>496</v>
      </c>
      <c r="I1642" s="67" t="s">
        <v>351</v>
      </c>
      <c r="J1642" s="286">
        <v>2016</v>
      </c>
      <c r="K1642" s="72" t="s">
        <v>146</v>
      </c>
      <c r="L1642" s="73">
        <v>1</v>
      </c>
      <c r="M1642" s="74" t="s">
        <v>140</v>
      </c>
      <c r="N1642" s="75"/>
      <c r="O1642" s="76"/>
      <c r="P1642" s="97" t="s">
        <v>141</v>
      </c>
      <c r="Q1642" s="78">
        <f>IF(P1642="U",R1642/1.2,R1642)</f>
        <v>379.16666666666669</v>
      </c>
      <c r="R1642" s="79">
        <v>455</v>
      </c>
      <c r="S1642" s="80"/>
      <c r="T1642" s="81"/>
      <c r="U1642" s="82">
        <f>T1642*Q1642</f>
        <v>0</v>
      </c>
      <c r="V1642" s="83">
        <f>T1642*R1642</f>
        <v>0</v>
      </c>
      <c r="W1642" s="58"/>
      <c r="X1642" s="84"/>
      <c r="Y1642" s="85"/>
      <c r="Z1642" s="86"/>
      <c r="AA1642" s="87"/>
    </row>
    <row r="1643" spans="1:27" ht="15.75" customHeight="1">
      <c r="A1643" s="63" t="s">
        <v>131</v>
      </c>
      <c r="B1643" s="64" t="s">
        <v>177</v>
      </c>
      <c r="C1643" s="65" t="s">
        <v>133</v>
      </c>
      <c r="D1643" s="66" t="s">
        <v>317</v>
      </c>
      <c r="E1643" s="67" t="s">
        <v>347</v>
      </c>
      <c r="F1643" s="68" t="s">
        <v>404</v>
      </c>
      <c r="G1643" s="69" t="s">
        <v>495</v>
      </c>
      <c r="H1643" s="70" t="s">
        <v>496</v>
      </c>
      <c r="I1643" s="67" t="s">
        <v>351</v>
      </c>
      <c r="J1643" s="286">
        <v>2017</v>
      </c>
      <c r="K1643" s="72" t="s">
        <v>155</v>
      </c>
      <c r="L1643" s="73">
        <v>2</v>
      </c>
      <c r="M1643" s="74" t="s">
        <v>140</v>
      </c>
      <c r="N1643" s="75"/>
      <c r="O1643" s="76"/>
      <c r="P1643" s="97" t="s">
        <v>148</v>
      </c>
      <c r="Q1643" s="78">
        <f>IF(P1643="U",R1643/1.2,R1643)</f>
        <v>85</v>
      </c>
      <c r="R1643" s="79">
        <v>85</v>
      </c>
      <c r="S1643" s="80"/>
      <c r="T1643" s="81"/>
      <c r="U1643" s="82">
        <f>T1643*Q1643</f>
        <v>0</v>
      </c>
      <c r="V1643" s="83">
        <f>T1643*R1643</f>
        <v>0</v>
      </c>
      <c r="W1643" s="58"/>
      <c r="X1643" s="84"/>
      <c r="Y1643" s="85"/>
      <c r="Z1643" s="86"/>
      <c r="AA1643" s="87"/>
    </row>
    <row r="1644" spans="1:27" ht="15.75" customHeight="1">
      <c r="A1644" s="63" t="s">
        <v>131</v>
      </c>
      <c r="B1644" s="64" t="s">
        <v>177</v>
      </c>
      <c r="C1644" s="65" t="s">
        <v>133</v>
      </c>
      <c r="D1644" s="66" t="s">
        <v>317</v>
      </c>
      <c r="E1644" s="67" t="s">
        <v>347</v>
      </c>
      <c r="F1644" s="68" t="s">
        <v>404</v>
      </c>
      <c r="G1644" s="69" t="s">
        <v>495</v>
      </c>
      <c r="H1644" s="70" t="s">
        <v>496</v>
      </c>
      <c r="I1644" s="67" t="s">
        <v>351</v>
      </c>
      <c r="J1644" s="286">
        <v>2018</v>
      </c>
      <c r="K1644" s="72" t="s">
        <v>139</v>
      </c>
      <c r="L1644" s="73">
        <v>2</v>
      </c>
      <c r="M1644" s="74" t="s">
        <v>140</v>
      </c>
      <c r="N1644" s="75"/>
      <c r="O1644" s="76"/>
      <c r="P1644" s="97" t="s">
        <v>148</v>
      </c>
      <c r="Q1644" s="78">
        <f>IF(P1644="U",R1644/1.2,R1644)</f>
        <v>170</v>
      </c>
      <c r="R1644" s="79">
        <v>170</v>
      </c>
      <c r="S1644" s="80"/>
      <c r="T1644" s="81"/>
      <c r="U1644" s="82">
        <f>T1644*Q1644</f>
        <v>0</v>
      </c>
      <c r="V1644" s="83">
        <f>T1644*R1644</f>
        <v>0</v>
      </c>
      <c r="W1644" s="58"/>
      <c r="X1644" s="84"/>
      <c r="Y1644" s="85"/>
      <c r="Z1644" s="86"/>
      <c r="AA1644" s="87"/>
    </row>
    <row r="1645" spans="1:27" ht="15.75" customHeight="1">
      <c r="A1645" s="63" t="s">
        <v>131</v>
      </c>
      <c r="B1645" s="64" t="s">
        <v>177</v>
      </c>
      <c r="C1645" s="65" t="s">
        <v>133</v>
      </c>
      <c r="D1645" s="66" t="s">
        <v>317</v>
      </c>
      <c r="E1645" s="67" t="s">
        <v>347</v>
      </c>
      <c r="F1645" s="68" t="s">
        <v>404</v>
      </c>
      <c r="G1645" s="69" t="s">
        <v>495</v>
      </c>
      <c r="H1645" s="70" t="s">
        <v>496</v>
      </c>
      <c r="I1645" s="67" t="s">
        <v>351</v>
      </c>
      <c r="J1645" s="286">
        <v>2018</v>
      </c>
      <c r="K1645" s="72" t="s">
        <v>139</v>
      </c>
      <c r="L1645" s="73">
        <v>2</v>
      </c>
      <c r="M1645" s="74" t="s">
        <v>140</v>
      </c>
      <c r="N1645" s="75"/>
      <c r="O1645" s="76"/>
      <c r="P1645" s="97" t="s">
        <v>148</v>
      </c>
      <c r="Q1645" s="78">
        <f>IF(P1645="U",R1645/1.2,R1645)</f>
        <v>170</v>
      </c>
      <c r="R1645" s="79">
        <v>170</v>
      </c>
      <c r="S1645" s="80"/>
      <c r="T1645" s="81"/>
      <c r="U1645" s="82">
        <f>T1645*Q1645</f>
        <v>0</v>
      </c>
      <c r="V1645" s="83">
        <f>T1645*R1645</f>
        <v>0</v>
      </c>
      <c r="W1645" s="58"/>
      <c r="X1645" s="84"/>
      <c r="Y1645" s="85"/>
      <c r="Z1645" s="86"/>
      <c r="AA1645" s="87"/>
    </row>
    <row r="1646" spans="1:27" ht="15.75" customHeight="1">
      <c r="A1646" s="63" t="s">
        <v>131</v>
      </c>
      <c r="B1646" s="64" t="s">
        <v>177</v>
      </c>
      <c r="C1646" s="65" t="s">
        <v>133</v>
      </c>
      <c r="D1646" s="66" t="s">
        <v>317</v>
      </c>
      <c r="E1646" s="67" t="s">
        <v>347</v>
      </c>
      <c r="F1646" s="68" t="s">
        <v>404</v>
      </c>
      <c r="G1646" s="69" t="s">
        <v>495</v>
      </c>
      <c r="H1646" s="70" t="s">
        <v>496</v>
      </c>
      <c r="I1646" s="67" t="s">
        <v>351</v>
      </c>
      <c r="J1646" s="286">
        <v>2019</v>
      </c>
      <c r="K1646" s="72" t="s">
        <v>155</v>
      </c>
      <c r="L1646" s="73">
        <v>1</v>
      </c>
      <c r="M1646" s="74" t="s">
        <v>140</v>
      </c>
      <c r="N1646" s="75"/>
      <c r="O1646" s="76"/>
      <c r="P1646" s="77" t="s">
        <v>141</v>
      </c>
      <c r="Q1646" s="78">
        <f>IF(P1646="U",R1646/1.2,R1646)</f>
        <v>70.833333333333343</v>
      </c>
      <c r="R1646" s="79">
        <v>85</v>
      </c>
      <c r="S1646" s="80"/>
      <c r="T1646" s="81"/>
      <c r="U1646" s="82">
        <f>T1646*Q1646</f>
        <v>0</v>
      </c>
      <c r="V1646" s="83">
        <f>T1646*R1646</f>
        <v>0</v>
      </c>
      <c r="W1646" s="58"/>
      <c r="X1646" s="84"/>
      <c r="Y1646" s="85"/>
      <c r="Z1646" s="86"/>
      <c r="AA1646" s="87"/>
    </row>
    <row r="1647" spans="1:27" ht="15.75" customHeight="1">
      <c r="A1647" s="63" t="s">
        <v>131</v>
      </c>
      <c r="B1647" s="64" t="s">
        <v>177</v>
      </c>
      <c r="C1647" s="65" t="s">
        <v>133</v>
      </c>
      <c r="D1647" s="66" t="s">
        <v>317</v>
      </c>
      <c r="E1647" s="67" t="s">
        <v>347</v>
      </c>
      <c r="F1647" s="68" t="s">
        <v>404</v>
      </c>
      <c r="G1647" s="69" t="s">
        <v>495</v>
      </c>
      <c r="H1647" s="70" t="s">
        <v>496</v>
      </c>
      <c r="I1647" s="67" t="s">
        <v>351</v>
      </c>
      <c r="J1647" s="286">
        <v>2019</v>
      </c>
      <c r="K1647" s="72" t="s">
        <v>139</v>
      </c>
      <c r="L1647" s="73">
        <v>4</v>
      </c>
      <c r="M1647" s="74" t="s">
        <v>140</v>
      </c>
      <c r="N1647" s="75"/>
      <c r="O1647" s="76"/>
      <c r="P1647" s="77" t="s">
        <v>141</v>
      </c>
      <c r="Q1647" s="78">
        <f>IF(P1647="U",R1647/1.2,R1647)</f>
        <v>137.5</v>
      </c>
      <c r="R1647" s="79">
        <v>165</v>
      </c>
      <c r="S1647" s="80"/>
      <c r="T1647" s="81"/>
      <c r="U1647" s="82">
        <f>T1647*Q1647</f>
        <v>0</v>
      </c>
      <c r="V1647" s="83">
        <f>T1647*R1647</f>
        <v>0</v>
      </c>
      <c r="W1647" s="58"/>
      <c r="X1647" s="84"/>
      <c r="Y1647" s="85"/>
      <c r="Z1647" s="86"/>
      <c r="AA1647" s="87"/>
    </row>
    <row r="1648" spans="1:27" ht="15.75" customHeight="1">
      <c r="A1648" s="63" t="s">
        <v>131</v>
      </c>
      <c r="B1648" s="64" t="s">
        <v>177</v>
      </c>
      <c r="C1648" s="65" t="s">
        <v>133</v>
      </c>
      <c r="D1648" s="66" t="s">
        <v>317</v>
      </c>
      <c r="E1648" s="67" t="s">
        <v>347</v>
      </c>
      <c r="F1648" s="68" t="s">
        <v>404</v>
      </c>
      <c r="G1648" s="69" t="s">
        <v>495</v>
      </c>
      <c r="H1648" s="70" t="s">
        <v>867</v>
      </c>
      <c r="I1648" s="67" t="s">
        <v>351</v>
      </c>
      <c r="J1648" s="286">
        <v>2020</v>
      </c>
      <c r="K1648" s="72" t="s">
        <v>139</v>
      </c>
      <c r="L1648" s="73">
        <v>1</v>
      </c>
      <c r="M1648" s="74" t="s">
        <v>140</v>
      </c>
      <c r="N1648" s="75"/>
      <c r="O1648" s="76"/>
      <c r="P1648" s="97" t="s">
        <v>148</v>
      </c>
      <c r="Q1648" s="78">
        <f>IF(P1648="U",R1648/1.2,R1648)</f>
        <v>100</v>
      </c>
      <c r="R1648" s="79">
        <v>100</v>
      </c>
      <c r="S1648" s="80"/>
      <c r="T1648" s="81"/>
      <c r="U1648" s="82">
        <f>T1648*Q1648</f>
        <v>0</v>
      </c>
      <c r="V1648" s="83">
        <f>T1648*R1648</f>
        <v>0</v>
      </c>
      <c r="W1648" s="58"/>
      <c r="X1648" s="84"/>
      <c r="Y1648" s="85"/>
      <c r="Z1648" s="86"/>
      <c r="AA1648" s="87"/>
    </row>
    <row r="1649" spans="1:27" ht="15.75" customHeight="1">
      <c r="A1649" s="63" t="s">
        <v>131</v>
      </c>
      <c r="B1649" s="64" t="s">
        <v>177</v>
      </c>
      <c r="C1649" s="65" t="s">
        <v>133</v>
      </c>
      <c r="D1649" s="66" t="s">
        <v>317</v>
      </c>
      <c r="E1649" s="67" t="s">
        <v>347</v>
      </c>
      <c r="F1649" s="68" t="s">
        <v>404</v>
      </c>
      <c r="G1649" s="69" t="s">
        <v>495</v>
      </c>
      <c r="H1649" s="70" t="s">
        <v>867</v>
      </c>
      <c r="I1649" s="67" t="s">
        <v>351</v>
      </c>
      <c r="J1649" s="286">
        <v>2021</v>
      </c>
      <c r="K1649" s="72" t="s">
        <v>155</v>
      </c>
      <c r="L1649" s="73">
        <v>2</v>
      </c>
      <c r="M1649" s="74" t="s">
        <v>140</v>
      </c>
      <c r="N1649" s="75"/>
      <c r="O1649" s="76"/>
      <c r="P1649" s="97" t="s">
        <v>148</v>
      </c>
      <c r="Q1649" s="78">
        <f>IF(P1649="U",R1649/1.2,R1649)</f>
        <v>50</v>
      </c>
      <c r="R1649" s="79">
        <v>50</v>
      </c>
      <c r="S1649" s="80"/>
      <c r="T1649" s="81"/>
      <c r="U1649" s="82">
        <f>T1649*Q1649</f>
        <v>0</v>
      </c>
      <c r="V1649" s="83">
        <f>T1649*R1649</f>
        <v>0</v>
      </c>
      <c r="W1649" s="58"/>
      <c r="X1649" s="84"/>
      <c r="Y1649" s="85"/>
      <c r="Z1649" s="86"/>
      <c r="AA1649" s="87"/>
    </row>
    <row r="1650" spans="1:27" ht="15.75" customHeight="1">
      <c r="A1650" s="63" t="s">
        <v>131</v>
      </c>
      <c r="B1650" s="64" t="s">
        <v>177</v>
      </c>
      <c r="C1650" s="65" t="s">
        <v>133</v>
      </c>
      <c r="D1650" s="66" t="s">
        <v>317</v>
      </c>
      <c r="E1650" s="67" t="s">
        <v>347</v>
      </c>
      <c r="F1650" s="68" t="s">
        <v>404</v>
      </c>
      <c r="G1650" s="69" t="s">
        <v>495</v>
      </c>
      <c r="H1650" s="70" t="s">
        <v>516</v>
      </c>
      <c r="I1650" s="67" t="s">
        <v>351</v>
      </c>
      <c r="J1650" s="286">
        <v>2016</v>
      </c>
      <c r="K1650" s="72" t="s">
        <v>182</v>
      </c>
      <c r="L1650" s="73">
        <v>2</v>
      </c>
      <c r="M1650" s="74" t="s">
        <v>140</v>
      </c>
      <c r="N1650" s="75"/>
      <c r="O1650" s="76"/>
      <c r="P1650" s="97" t="s">
        <v>148</v>
      </c>
      <c r="Q1650" s="78">
        <f>IF(P1650="U",R1650/1.2,R1650)</f>
        <v>28</v>
      </c>
      <c r="R1650" s="79">
        <v>28</v>
      </c>
      <c r="S1650" s="80"/>
      <c r="T1650" s="81"/>
      <c r="U1650" s="82">
        <f>T1650*Q1650</f>
        <v>0</v>
      </c>
      <c r="V1650" s="83">
        <f>T1650*R1650</f>
        <v>0</v>
      </c>
      <c r="W1650" s="58"/>
      <c r="X1650" s="84"/>
      <c r="Y1650" s="85"/>
      <c r="Z1650" s="86"/>
      <c r="AA1650" s="87"/>
    </row>
    <row r="1651" spans="1:27" ht="15.75" customHeight="1">
      <c r="A1651" s="63" t="s">
        <v>131</v>
      </c>
      <c r="B1651" s="64" t="s">
        <v>177</v>
      </c>
      <c r="C1651" s="65" t="s">
        <v>133</v>
      </c>
      <c r="D1651" s="66" t="s">
        <v>317</v>
      </c>
      <c r="E1651" s="67" t="s">
        <v>347</v>
      </c>
      <c r="F1651" s="68" t="s">
        <v>404</v>
      </c>
      <c r="G1651" s="69" t="s">
        <v>495</v>
      </c>
      <c r="H1651" s="70" t="s">
        <v>516</v>
      </c>
      <c r="I1651" s="67" t="s">
        <v>351</v>
      </c>
      <c r="J1651" s="286">
        <v>2017</v>
      </c>
      <c r="K1651" s="72" t="s">
        <v>155</v>
      </c>
      <c r="L1651" s="73">
        <v>3</v>
      </c>
      <c r="M1651" s="74" t="s">
        <v>140</v>
      </c>
      <c r="N1651" s="75"/>
      <c r="O1651" s="76"/>
      <c r="P1651" s="97" t="s">
        <v>141</v>
      </c>
      <c r="Q1651" s="78">
        <f>IF(P1651="U",R1651/1.2,R1651)</f>
        <v>45.833333333333336</v>
      </c>
      <c r="R1651" s="79">
        <v>55</v>
      </c>
      <c r="S1651" s="80"/>
      <c r="T1651" s="81"/>
      <c r="U1651" s="82">
        <f>T1651*Q1651</f>
        <v>0</v>
      </c>
      <c r="V1651" s="83">
        <f>T1651*R1651</f>
        <v>0</v>
      </c>
      <c r="W1651" s="58"/>
      <c r="X1651" s="84"/>
      <c r="Y1651" s="85"/>
      <c r="Z1651" s="86"/>
      <c r="AA1651" s="87"/>
    </row>
    <row r="1652" spans="1:27" ht="15.75" customHeight="1">
      <c r="A1652" s="63" t="s">
        <v>131</v>
      </c>
      <c r="B1652" s="64" t="s">
        <v>177</v>
      </c>
      <c r="C1652" s="65" t="s">
        <v>133</v>
      </c>
      <c r="D1652" s="66" t="s">
        <v>317</v>
      </c>
      <c r="E1652" s="67" t="s">
        <v>347</v>
      </c>
      <c r="F1652" s="68" t="s">
        <v>404</v>
      </c>
      <c r="G1652" s="69" t="s">
        <v>495</v>
      </c>
      <c r="H1652" s="70" t="s">
        <v>516</v>
      </c>
      <c r="I1652" s="67" t="s">
        <v>351</v>
      </c>
      <c r="J1652" s="286">
        <v>2018</v>
      </c>
      <c r="K1652" s="72" t="s">
        <v>155</v>
      </c>
      <c r="L1652" s="73">
        <v>21</v>
      </c>
      <c r="M1652" s="74" t="s">
        <v>140</v>
      </c>
      <c r="N1652" s="75"/>
      <c r="O1652" s="76"/>
      <c r="P1652" s="97" t="s">
        <v>141</v>
      </c>
      <c r="Q1652" s="78">
        <f>IF(P1652="U",R1652/1.2,R1652)</f>
        <v>41.666666666666671</v>
      </c>
      <c r="R1652" s="79">
        <v>50</v>
      </c>
      <c r="S1652" s="80"/>
      <c r="T1652" s="81"/>
      <c r="U1652" s="82">
        <f>T1652*Q1652</f>
        <v>0</v>
      </c>
      <c r="V1652" s="83">
        <f>T1652*R1652</f>
        <v>0</v>
      </c>
      <c r="W1652" s="58"/>
      <c r="X1652" s="84"/>
      <c r="Y1652" s="85"/>
      <c r="Z1652" s="86"/>
      <c r="AA1652" s="87"/>
    </row>
    <row r="1653" spans="1:27" ht="15.75" customHeight="1">
      <c r="A1653" s="63" t="s">
        <v>131</v>
      </c>
      <c r="B1653" s="64" t="s">
        <v>177</v>
      </c>
      <c r="C1653" s="65" t="s">
        <v>133</v>
      </c>
      <c r="D1653" s="66" t="s">
        <v>317</v>
      </c>
      <c r="E1653" s="67" t="s">
        <v>347</v>
      </c>
      <c r="F1653" s="68" t="s">
        <v>404</v>
      </c>
      <c r="G1653" s="69" t="s">
        <v>495</v>
      </c>
      <c r="H1653" s="70" t="s">
        <v>516</v>
      </c>
      <c r="I1653" s="67" t="s">
        <v>351</v>
      </c>
      <c r="J1653" s="286">
        <v>2019</v>
      </c>
      <c r="K1653" s="72" t="s">
        <v>155</v>
      </c>
      <c r="L1653" s="73">
        <v>9</v>
      </c>
      <c r="M1653" s="74" t="s">
        <v>140</v>
      </c>
      <c r="N1653" s="75"/>
      <c r="O1653" s="76"/>
      <c r="P1653" s="77" t="s">
        <v>141</v>
      </c>
      <c r="Q1653" s="78">
        <f>IF(P1653="U",R1653/1.2,R1653)</f>
        <v>45.833333333333336</v>
      </c>
      <c r="R1653" s="79">
        <v>55</v>
      </c>
      <c r="S1653" s="80"/>
      <c r="T1653" s="81"/>
      <c r="U1653" s="82">
        <f>T1653*Q1653</f>
        <v>0</v>
      </c>
      <c r="V1653" s="83">
        <f>T1653*R1653</f>
        <v>0</v>
      </c>
      <c r="W1653" s="58"/>
      <c r="X1653" s="84"/>
      <c r="Y1653" s="85"/>
      <c r="Z1653" s="86"/>
      <c r="AA1653" s="87"/>
    </row>
    <row r="1654" spans="1:27" ht="15.75" customHeight="1">
      <c r="A1654" s="63" t="s">
        <v>131</v>
      </c>
      <c r="B1654" s="64" t="s">
        <v>177</v>
      </c>
      <c r="C1654" s="65" t="s">
        <v>133</v>
      </c>
      <c r="D1654" s="66" t="s">
        <v>317</v>
      </c>
      <c r="E1654" s="67" t="s">
        <v>347</v>
      </c>
      <c r="F1654" s="68" t="s">
        <v>404</v>
      </c>
      <c r="G1654" s="69" t="s">
        <v>495</v>
      </c>
      <c r="H1654" s="70" t="s">
        <v>516</v>
      </c>
      <c r="I1654" s="67" t="s">
        <v>351</v>
      </c>
      <c r="J1654" s="286">
        <v>2022</v>
      </c>
      <c r="K1654" s="72" t="s">
        <v>155</v>
      </c>
      <c r="L1654" s="73">
        <v>1</v>
      </c>
      <c r="M1654" s="74" t="s">
        <v>140</v>
      </c>
      <c r="N1654" s="75"/>
      <c r="O1654" s="76"/>
      <c r="P1654" s="77" t="s">
        <v>148</v>
      </c>
      <c r="Q1654" s="78">
        <f>IF(P1654="U",R1654/1.2,R1654)</f>
        <v>50</v>
      </c>
      <c r="R1654" s="79">
        <v>50</v>
      </c>
      <c r="S1654" s="80"/>
      <c r="T1654" s="81"/>
      <c r="U1654" s="82">
        <f>T1654*Q1654</f>
        <v>0</v>
      </c>
      <c r="V1654" s="83">
        <f>T1654*R1654</f>
        <v>0</v>
      </c>
      <c r="W1654" s="58"/>
      <c r="X1654" s="84"/>
      <c r="Y1654" s="85"/>
      <c r="Z1654" s="86"/>
      <c r="AA1654" s="87"/>
    </row>
    <row r="1655" spans="1:27" ht="15.75" customHeight="1">
      <c r="A1655" s="63" t="s">
        <v>131</v>
      </c>
      <c r="B1655" s="64" t="s">
        <v>177</v>
      </c>
      <c r="C1655" s="65" t="s">
        <v>133</v>
      </c>
      <c r="D1655" s="66" t="s">
        <v>317</v>
      </c>
      <c r="E1655" s="67" t="s">
        <v>347</v>
      </c>
      <c r="F1655" s="68" t="s">
        <v>404</v>
      </c>
      <c r="G1655" s="69" t="s">
        <v>495</v>
      </c>
      <c r="H1655" s="70" t="s">
        <v>1651</v>
      </c>
      <c r="I1655" s="67" t="s">
        <v>351</v>
      </c>
      <c r="J1655" s="286">
        <v>1991</v>
      </c>
      <c r="K1655" s="72" t="s">
        <v>155</v>
      </c>
      <c r="L1655" s="73">
        <v>1</v>
      </c>
      <c r="M1655" s="74" t="s">
        <v>1652</v>
      </c>
      <c r="N1655" s="75"/>
      <c r="O1655" s="76"/>
      <c r="P1655" s="77" t="s">
        <v>148</v>
      </c>
      <c r="Q1655" s="78">
        <f>IF(P1655="U",R1655/1.2,R1655)</f>
        <v>90</v>
      </c>
      <c r="R1655" s="79">
        <v>90</v>
      </c>
      <c r="S1655" s="80"/>
      <c r="T1655" s="81"/>
      <c r="U1655" s="82">
        <f>T1655*Q1655</f>
        <v>0</v>
      </c>
      <c r="V1655" s="83">
        <f>T1655*R1655</f>
        <v>0</v>
      </c>
      <c r="W1655" s="58"/>
      <c r="X1655" s="84"/>
      <c r="Y1655" s="85"/>
      <c r="Z1655" s="86"/>
      <c r="AA1655" s="87"/>
    </row>
    <row r="1656" spans="1:27" ht="15.75" customHeight="1">
      <c r="A1656" s="63" t="s">
        <v>131</v>
      </c>
      <c r="B1656" s="64" t="s">
        <v>177</v>
      </c>
      <c r="C1656" s="65" t="s">
        <v>133</v>
      </c>
      <c r="D1656" s="66" t="s">
        <v>317</v>
      </c>
      <c r="E1656" s="67" t="s">
        <v>347</v>
      </c>
      <c r="F1656" s="68" t="s">
        <v>404</v>
      </c>
      <c r="G1656" s="69" t="s">
        <v>495</v>
      </c>
      <c r="H1656" s="70" t="s">
        <v>976</v>
      </c>
      <c r="I1656" s="67" t="s">
        <v>351</v>
      </c>
      <c r="J1656" s="286">
        <v>2023</v>
      </c>
      <c r="K1656" s="72" t="s">
        <v>155</v>
      </c>
      <c r="L1656" s="73">
        <v>24</v>
      </c>
      <c r="M1656" s="74" t="s">
        <v>140</v>
      </c>
      <c r="N1656" s="75"/>
      <c r="O1656" s="76"/>
      <c r="P1656" s="97" t="s">
        <v>141</v>
      </c>
      <c r="Q1656" s="78">
        <f>IF(P1656="U",R1656/1.2,R1656)</f>
        <v>18.333333333333336</v>
      </c>
      <c r="R1656" s="79">
        <v>22</v>
      </c>
      <c r="S1656" s="80"/>
      <c r="T1656" s="81"/>
      <c r="U1656" s="82">
        <f>T1656*Q1656</f>
        <v>0</v>
      </c>
      <c r="V1656" s="83">
        <f>T1656*R1656</f>
        <v>0</v>
      </c>
      <c r="W1656" s="58"/>
      <c r="X1656" s="84"/>
      <c r="Y1656" s="85"/>
      <c r="Z1656" s="86"/>
      <c r="AA1656" s="87"/>
    </row>
    <row r="1657" spans="1:27" ht="15.75" customHeight="1">
      <c r="A1657" s="63" t="s">
        <v>131</v>
      </c>
      <c r="B1657" s="64" t="s">
        <v>177</v>
      </c>
      <c r="C1657" s="65" t="s">
        <v>133</v>
      </c>
      <c r="D1657" s="66" t="s">
        <v>317</v>
      </c>
      <c r="E1657" s="67" t="s">
        <v>347</v>
      </c>
      <c r="F1657" s="68" t="s">
        <v>404</v>
      </c>
      <c r="G1657" s="69" t="s">
        <v>495</v>
      </c>
      <c r="H1657" s="70" t="s">
        <v>976</v>
      </c>
      <c r="I1657" s="67" t="s">
        <v>351</v>
      </c>
      <c r="J1657" s="286">
        <v>2024</v>
      </c>
      <c r="K1657" s="72" t="s">
        <v>155</v>
      </c>
      <c r="L1657" s="73">
        <v>24</v>
      </c>
      <c r="M1657" s="74" t="s">
        <v>140</v>
      </c>
      <c r="N1657" s="75"/>
      <c r="O1657" s="76"/>
      <c r="P1657" s="97" t="s">
        <v>141</v>
      </c>
      <c r="Q1657" s="78">
        <f>IF(P1657="U",R1657/1.2,R1657)</f>
        <v>18.333333333333336</v>
      </c>
      <c r="R1657" s="79">
        <v>22</v>
      </c>
      <c r="S1657" s="80"/>
      <c r="T1657" s="81"/>
      <c r="U1657" s="82">
        <f>T1657*Q1657</f>
        <v>0</v>
      </c>
      <c r="V1657" s="83">
        <f>T1657*R1657</f>
        <v>0</v>
      </c>
      <c r="W1657" s="58"/>
      <c r="X1657" s="84"/>
      <c r="Y1657" s="85"/>
      <c r="Z1657" s="86"/>
      <c r="AA1657" s="87"/>
    </row>
    <row r="1658" spans="1:27" ht="15.75" customHeight="1">
      <c r="A1658" s="63" t="s">
        <v>131</v>
      </c>
      <c r="B1658" s="64" t="s">
        <v>177</v>
      </c>
      <c r="C1658" s="65" t="s">
        <v>133</v>
      </c>
      <c r="D1658" s="66" t="s">
        <v>317</v>
      </c>
      <c r="E1658" s="67" t="s">
        <v>347</v>
      </c>
      <c r="F1658" s="68" t="s">
        <v>404</v>
      </c>
      <c r="G1658" s="69" t="s">
        <v>495</v>
      </c>
      <c r="H1658" s="70" t="s">
        <v>517</v>
      </c>
      <c r="I1658" s="67" t="s">
        <v>351</v>
      </c>
      <c r="J1658" s="286">
        <v>1994</v>
      </c>
      <c r="K1658" s="72" t="s">
        <v>155</v>
      </c>
      <c r="L1658" s="73">
        <v>1</v>
      </c>
      <c r="M1658" s="74" t="s">
        <v>1403</v>
      </c>
      <c r="N1658" s="75" t="s">
        <v>921</v>
      </c>
      <c r="O1658" s="76"/>
      <c r="P1658" s="77" t="s">
        <v>148</v>
      </c>
      <c r="Q1658" s="78">
        <f>IF(P1658="U",R1658/1.2,R1658)</f>
        <v>190</v>
      </c>
      <c r="R1658" s="79">
        <v>190</v>
      </c>
      <c r="S1658" s="80"/>
      <c r="T1658" s="81"/>
      <c r="U1658" s="82">
        <f>T1658*Q1658</f>
        <v>0</v>
      </c>
      <c r="V1658" s="83">
        <f>T1658*R1658</f>
        <v>0</v>
      </c>
      <c r="W1658" s="58"/>
      <c r="X1658" s="84"/>
      <c r="Y1658" s="85"/>
      <c r="Z1658" s="86"/>
      <c r="AA1658" s="87"/>
    </row>
    <row r="1659" spans="1:27" ht="15.75" customHeight="1">
      <c r="A1659" s="63" t="s">
        <v>131</v>
      </c>
      <c r="B1659" s="64" t="s">
        <v>177</v>
      </c>
      <c r="C1659" s="65" t="s">
        <v>133</v>
      </c>
      <c r="D1659" s="66" t="s">
        <v>317</v>
      </c>
      <c r="E1659" s="67" t="s">
        <v>347</v>
      </c>
      <c r="F1659" s="68" t="s">
        <v>404</v>
      </c>
      <c r="G1659" s="69" t="s">
        <v>495</v>
      </c>
      <c r="H1659" s="70" t="s">
        <v>517</v>
      </c>
      <c r="I1659" s="67" t="s">
        <v>351</v>
      </c>
      <c r="J1659" s="286">
        <v>2007</v>
      </c>
      <c r="K1659" s="72" t="s">
        <v>155</v>
      </c>
      <c r="L1659" s="73">
        <v>1</v>
      </c>
      <c r="M1659" s="74" t="s">
        <v>140</v>
      </c>
      <c r="N1659" s="75"/>
      <c r="O1659" s="76"/>
      <c r="P1659" s="77" t="s">
        <v>141</v>
      </c>
      <c r="Q1659" s="78">
        <f>IF(P1659="U",R1659/1.2,R1659)</f>
        <v>125</v>
      </c>
      <c r="R1659" s="79">
        <v>150</v>
      </c>
      <c r="S1659" s="80"/>
      <c r="T1659" s="81"/>
      <c r="U1659" s="82">
        <f>T1659*Q1659</f>
        <v>0</v>
      </c>
      <c r="V1659" s="83">
        <f>T1659*R1659</f>
        <v>0</v>
      </c>
      <c r="W1659" s="58"/>
      <c r="X1659" s="84"/>
      <c r="Y1659" s="85"/>
      <c r="Z1659" s="86"/>
      <c r="AA1659" s="87"/>
    </row>
    <row r="1660" spans="1:27" ht="15.75" customHeight="1">
      <c r="A1660" s="63" t="s">
        <v>131</v>
      </c>
      <c r="B1660" s="64" t="s">
        <v>177</v>
      </c>
      <c r="C1660" s="65" t="s">
        <v>133</v>
      </c>
      <c r="D1660" s="66" t="s">
        <v>317</v>
      </c>
      <c r="E1660" s="67" t="s">
        <v>347</v>
      </c>
      <c r="F1660" s="68" t="s">
        <v>404</v>
      </c>
      <c r="G1660" s="69" t="s">
        <v>495</v>
      </c>
      <c r="H1660" s="70" t="s">
        <v>517</v>
      </c>
      <c r="I1660" s="67" t="s">
        <v>351</v>
      </c>
      <c r="J1660" s="286">
        <v>2007</v>
      </c>
      <c r="K1660" s="72" t="s">
        <v>155</v>
      </c>
      <c r="L1660" s="73">
        <v>1</v>
      </c>
      <c r="M1660" s="74" t="s">
        <v>140</v>
      </c>
      <c r="N1660" s="75"/>
      <c r="O1660" s="76"/>
      <c r="P1660" s="77" t="s">
        <v>141</v>
      </c>
      <c r="Q1660" s="78">
        <f>IF(P1660="U",R1660/1.2,R1660)</f>
        <v>125</v>
      </c>
      <c r="R1660" s="79">
        <v>150</v>
      </c>
      <c r="S1660" s="80"/>
      <c r="T1660" s="81"/>
      <c r="U1660" s="82">
        <f>T1660*Q1660</f>
        <v>0</v>
      </c>
      <c r="V1660" s="83">
        <f>T1660*R1660</f>
        <v>0</v>
      </c>
      <c r="W1660" s="58"/>
      <c r="X1660" s="84"/>
      <c r="Y1660" s="85"/>
      <c r="Z1660" s="86"/>
      <c r="AA1660" s="87"/>
    </row>
    <row r="1661" spans="1:27" ht="15.75" customHeight="1">
      <c r="A1661" s="63" t="s">
        <v>131</v>
      </c>
      <c r="B1661" s="64" t="s">
        <v>177</v>
      </c>
      <c r="C1661" s="65" t="s">
        <v>133</v>
      </c>
      <c r="D1661" s="66" t="s">
        <v>317</v>
      </c>
      <c r="E1661" s="67" t="s">
        <v>347</v>
      </c>
      <c r="F1661" s="68" t="s">
        <v>404</v>
      </c>
      <c r="G1661" s="69" t="s">
        <v>495</v>
      </c>
      <c r="H1661" s="70" t="s">
        <v>517</v>
      </c>
      <c r="I1661" s="67" t="s">
        <v>351</v>
      </c>
      <c r="J1661" s="286">
        <v>2007</v>
      </c>
      <c r="K1661" s="72" t="s">
        <v>146</v>
      </c>
      <c r="L1661" s="73">
        <v>1</v>
      </c>
      <c r="M1661" s="74" t="s">
        <v>140</v>
      </c>
      <c r="N1661" s="75"/>
      <c r="O1661" s="76"/>
      <c r="P1661" s="77" t="s">
        <v>141</v>
      </c>
      <c r="Q1661" s="78">
        <f>IF(P1661="U",R1661/1.2,R1661)</f>
        <v>545.83333333333337</v>
      </c>
      <c r="R1661" s="79">
        <v>655</v>
      </c>
      <c r="S1661" s="80"/>
      <c r="T1661" s="81"/>
      <c r="U1661" s="82">
        <f>T1661*Q1661</f>
        <v>0</v>
      </c>
      <c r="V1661" s="83">
        <f>T1661*R1661</f>
        <v>0</v>
      </c>
      <c r="W1661" s="58"/>
      <c r="X1661" s="84"/>
      <c r="Y1661" s="85"/>
      <c r="Z1661" s="86"/>
      <c r="AA1661" s="87"/>
    </row>
    <row r="1662" spans="1:27" ht="15.75" customHeight="1">
      <c r="A1662" s="63" t="s">
        <v>131</v>
      </c>
      <c r="B1662" s="64" t="s">
        <v>177</v>
      </c>
      <c r="C1662" s="65" t="s">
        <v>133</v>
      </c>
      <c r="D1662" s="66" t="s">
        <v>317</v>
      </c>
      <c r="E1662" s="67" t="s">
        <v>347</v>
      </c>
      <c r="F1662" s="68" t="s">
        <v>404</v>
      </c>
      <c r="G1662" s="69" t="s">
        <v>495</v>
      </c>
      <c r="H1662" s="70" t="s">
        <v>517</v>
      </c>
      <c r="I1662" s="67" t="s">
        <v>351</v>
      </c>
      <c r="J1662" s="286">
        <v>2009</v>
      </c>
      <c r="K1662" s="72" t="s">
        <v>518</v>
      </c>
      <c r="L1662" s="73">
        <v>1</v>
      </c>
      <c r="M1662" s="74" t="s">
        <v>140</v>
      </c>
      <c r="N1662" s="75"/>
      <c r="O1662" s="76"/>
      <c r="P1662" s="77" t="s">
        <v>141</v>
      </c>
      <c r="Q1662" s="78">
        <f>IF(P1662="U",R1662/1.2,R1662)</f>
        <v>958.33333333333337</v>
      </c>
      <c r="R1662" s="79">
        <v>1150</v>
      </c>
      <c r="S1662" s="80"/>
      <c r="T1662" s="81"/>
      <c r="U1662" s="82">
        <f>T1662*Q1662</f>
        <v>0</v>
      </c>
      <c r="V1662" s="83">
        <f>T1662*R1662</f>
        <v>0</v>
      </c>
      <c r="W1662" s="58"/>
      <c r="X1662" s="84"/>
      <c r="Y1662" s="85"/>
      <c r="Z1662" s="86"/>
      <c r="AA1662" s="87"/>
    </row>
    <row r="1663" spans="1:27" ht="15.75" customHeight="1">
      <c r="A1663" s="63" t="s">
        <v>131</v>
      </c>
      <c r="B1663" s="64" t="s">
        <v>177</v>
      </c>
      <c r="C1663" s="65" t="s">
        <v>133</v>
      </c>
      <c r="D1663" s="66" t="s">
        <v>317</v>
      </c>
      <c r="E1663" s="67" t="s">
        <v>347</v>
      </c>
      <c r="F1663" s="68" t="s">
        <v>404</v>
      </c>
      <c r="G1663" s="69" t="s">
        <v>495</v>
      </c>
      <c r="H1663" s="70" t="s">
        <v>517</v>
      </c>
      <c r="I1663" s="67" t="s">
        <v>351</v>
      </c>
      <c r="J1663" s="286">
        <v>2013</v>
      </c>
      <c r="K1663" s="72" t="s">
        <v>182</v>
      </c>
      <c r="L1663" s="73">
        <v>2</v>
      </c>
      <c r="M1663" s="74" t="s">
        <v>140</v>
      </c>
      <c r="N1663" s="75"/>
      <c r="O1663" s="76"/>
      <c r="P1663" s="97" t="s">
        <v>148</v>
      </c>
      <c r="Q1663" s="78">
        <f>IF(P1663="U",R1663/1.2,R1663)</f>
        <v>45</v>
      </c>
      <c r="R1663" s="79">
        <v>45</v>
      </c>
      <c r="S1663" s="80"/>
      <c r="T1663" s="81"/>
      <c r="U1663" s="82">
        <f>T1663*Q1663</f>
        <v>0</v>
      </c>
      <c r="V1663" s="83">
        <f>T1663*R1663</f>
        <v>0</v>
      </c>
      <c r="W1663" s="58"/>
      <c r="X1663" s="84"/>
      <c r="Y1663" s="85"/>
      <c r="Z1663" s="86"/>
      <c r="AA1663" s="87"/>
    </row>
    <row r="1664" spans="1:27" ht="15.75" customHeight="1">
      <c r="A1664" s="63" t="s">
        <v>131</v>
      </c>
      <c r="B1664" s="64" t="s">
        <v>177</v>
      </c>
      <c r="C1664" s="65" t="s">
        <v>133</v>
      </c>
      <c r="D1664" s="66" t="s">
        <v>317</v>
      </c>
      <c r="E1664" s="67" t="s">
        <v>347</v>
      </c>
      <c r="F1664" s="68" t="s">
        <v>404</v>
      </c>
      <c r="G1664" s="69" t="s">
        <v>495</v>
      </c>
      <c r="H1664" s="70" t="s">
        <v>489</v>
      </c>
      <c r="I1664" s="67" t="s">
        <v>351</v>
      </c>
      <c r="J1664" s="286">
        <v>2017</v>
      </c>
      <c r="K1664" s="72" t="s">
        <v>155</v>
      </c>
      <c r="L1664" s="73">
        <v>3</v>
      </c>
      <c r="M1664" s="74" t="s">
        <v>140</v>
      </c>
      <c r="N1664" s="75"/>
      <c r="O1664" s="76"/>
      <c r="P1664" s="77" t="s">
        <v>141</v>
      </c>
      <c r="Q1664" s="78">
        <f>IF(P1664="U",R1664/1.2,R1664)</f>
        <v>54.166666666666671</v>
      </c>
      <c r="R1664" s="79">
        <v>65</v>
      </c>
      <c r="S1664" s="80"/>
      <c r="T1664" s="81"/>
      <c r="U1664" s="82">
        <f>T1664*Q1664</f>
        <v>0</v>
      </c>
      <c r="V1664" s="83">
        <f>T1664*R1664</f>
        <v>0</v>
      </c>
      <c r="W1664" s="58"/>
      <c r="X1664" s="84"/>
      <c r="Y1664" s="85"/>
      <c r="Z1664" s="86"/>
      <c r="AA1664" s="87"/>
    </row>
    <row r="1665" spans="1:27" ht="15.75" customHeight="1">
      <c r="A1665" s="63" t="s">
        <v>131</v>
      </c>
      <c r="B1665" s="64" t="s">
        <v>177</v>
      </c>
      <c r="C1665" s="65" t="s">
        <v>133</v>
      </c>
      <c r="D1665" s="66" t="s">
        <v>317</v>
      </c>
      <c r="E1665" s="67" t="s">
        <v>347</v>
      </c>
      <c r="F1665" s="68" t="s">
        <v>404</v>
      </c>
      <c r="G1665" s="69" t="s">
        <v>495</v>
      </c>
      <c r="H1665" s="70" t="s">
        <v>489</v>
      </c>
      <c r="I1665" s="67" t="s">
        <v>351</v>
      </c>
      <c r="J1665" s="286">
        <v>2018</v>
      </c>
      <c r="K1665" s="72" t="s">
        <v>155</v>
      </c>
      <c r="L1665" s="73">
        <v>14</v>
      </c>
      <c r="M1665" s="74" t="s">
        <v>140</v>
      </c>
      <c r="N1665" s="75"/>
      <c r="O1665" s="76"/>
      <c r="P1665" s="97" t="s">
        <v>141</v>
      </c>
      <c r="Q1665" s="78">
        <f>IF(P1665="U",R1665/1.2,R1665)</f>
        <v>50</v>
      </c>
      <c r="R1665" s="79">
        <v>60</v>
      </c>
      <c r="S1665" s="80"/>
      <c r="T1665" s="81"/>
      <c r="U1665" s="82">
        <f>T1665*Q1665</f>
        <v>0</v>
      </c>
      <c r="V1665" s="83">
        <f>T1665*R1665</f>
        <v>0</v>
      </c>
      <c r="W1665" s="58"/>
      <c r="X1665" s="84"/>
      <c r="Y1665" s="85"/>
      <c r="Z1665" s="86"/>
      <c r="AA1665" s="87"/>
    </row>
    <row r="1666" spans="1:27" ht="15.75" customHeight="1">
      <c r="A1666" s="63" t="s">
        <v>131</v>
      </c>
      <c r="B1666" s="64" t="s">
        <v>177</v>
      </c>
      <c r="C1666" s="65" t="s">
        <v>133</v>
      </c>
      <c r="D1666" s="66" t="s">
        <v>317</v>
      </c>
      <c r="E1666" s="67" t="s">
        <v>347</v>
      </c>
      <c r="F1666" s="68" t="s">
        <v>404</v>
      </c>
      <c r="G1666" s="69" t="s">
        <v>495</v>
      </c>
      <c r="H1666" s="70" t="s">
        <v>489</v>
      </c>
      <c r="I1666" s="67" t="s">
        <v>351</v>
      </c>
      <c r="J1666" s="286">
        <v>2018</v>
      </c>
      <c r="K1666" s="72" t="s">
        <v>139</v>
      </c>
      <c r="L1666" s="73">
        <v>3</v>
      </c>
      <c r="M1666" s="74" t="s">
        <v>140</v>
      </c>
      <c r="N1666" s="75"/>
      <c r="O1666" s="76"/>
      <c r="P1666" s="97" t="s">
        <v>141</v>
      </c>
      <c r="Q1666" s="78">
        <f>IF(P1666="U",R1666/1.2,R1666)</f>
        <v>112.5</v>
      </c>
      <c r="R1666" s="79">
        <v>135</v>
      </c>
      <c r="S1666" s="80"/>
      <c r="T1666" s="81"/>
      <c r="U1666" s="82">
        <f>T1666*Q1666</f>
        <v>0</v>
      </c>
      <c r="V1666" s="83">
        <f>T1666*R1666</f>
        <v>0</v>
      </c>
      <c r="W1666" s="58"/>
      <c r="X1666" s="84"/>
      <c r="Y1666" s="85"/>
      <c r="Z1666" s="86"/>
      <c r="AA1666" s="87"/>
    </row>
    <row r="1667" spans="1:27" ht="15.75" customHeight="1">
      <c r="A1667" s="63" t="s">
        <v>131</v>
      </c>
      <c r="B1667" s="64" t="s">
        <v>177</v>
      </c>
      <c r="C1667" s="65" t="s">
        <v>133</v>
      </c>
      <c r="D1667" s="66" t="s">
        <v>317</v>
      </c>
      <c r="E1667" s="67" t="s">
        <v>347</v>
      </c>
      <c r="F1667" s="68" t="s">
        <v>404</v>
      </c>
      <c r="G1667" s="69" t="s">
        <v>495</v>
      </c>
      <c r="H1667" s="70" t="s">
        <v>489</v>
      </c>
      <c r="I1667" s="67" t="s">
        <v>351</v>
      </c>
      <c r="J1667" s="286">
        <v>2018</v>
      </c>
      <c r="K1667" s="72" t="s">
        <v>146</v>
      </c>
      <c r="L1667" s="73">
        <v>1</v>
      </c>
      <c r="M1667" s="74" t="s">
        <v>140</v>
      </c>
      <c r="N1667" s="75"/>
      <c r="O1667" s="76"/>
      <c r="P1667" s="77" t="s">
        <v>141</v>
      </c>
      <c r="Q1667" s="78">
        <f>IF(P1667="U",R1667/1.2,R1667)</f>
        <v>245.83333333333334</v>
      </c>
      <c r="R1667" s="79">
        <v>295</v>
      </c>
      <c r="S1667" s="80"/>
      <c r="T1667" s="81"/>
      <c r="U1667" s="82">
        <f>T1667*Q1667</f>
        <v>0</v>
      </c>
      <c r="V1667" s="83">
        <f>T1667*R1667</f>
        <v>0</v>
      </c>
      <c r="W1667" s="58"/>
      <c r="X1667" s="84"/>
      <c r="Y1667" s="85"/>
      <c r="Z1667" s="86"/>
      <c r="AA1667" s="87"/>
    </row>
    <row r="1668" spans="1:27" ht="15.75" customHeight="1">
      <c r="A1668" s="63" t="s">
        <v>131</v>
      </c>
      <c r="B1668" s="64" t="s">
        <v>177</v>
      </c>
      <c r="C1668" s="65" t="s">
        <v>133</v>
      </c>
      <c r="D1668" s="66" t="s">
        <v>317</v>
      </c>
      <c r="E1668" s="67" t="s">
        <v>347</v>
      </c>
      <c r="F1668" s="68" t="s">
        <v>404</v>
      </c>
      <c r="G1668" s="69" t="s">
        <v>495</v>
      </c>
      <c r="H1668" s="70" t="s">
        <v>489</v>
      </c>
      <c r="I1668" s="67" t="s">
        <v>351</v>
      </c>
      <c r="J1668" s="286">
        <v>2019</v>
      </c>
      <c r="K1668" s="72" t="s">
        <v>155</v>
      </c>
      <c r="L1668" s="73">
        <v>21</v>
      </c>
      <c r="M1668" s="74" t="s">
        <v>140</v>
      </c>
      <c r="N1668" s="75"/>
      <c r="O1668" s="76"/>
      <c r="P1668" s="97" t="s">
        <v>141</v>
      </c>
      <c r="Q1668" s="78">
        <f>IF(P1668="U",R1668/1.2,R1668)</f>
        <v>50</v>
      </c>
      <c r="R1668" s="79">
        <v>60</v>
      </c>
      <c r="S1668" s="80"/>
      <c r="T1668" s="81"/>
      <c r="U1668" s="82">
        <f>T1668*Q1668</f>
        <v>0</v>
      </c>
      <c r="V1668" s="83">
        <f>T1668*R1668</f>
        <v>0</v>
      </c>
      <c r="W1668" s="58"/>
      <c r="X1668" s="84"/>
      <c r="Y1668" s="85"/>
      <c r="Z1668" s="86"/>
      <c r="AA1668" s="87"/>
    </row>
    <row r="1669" spans="1:27" ht="15.75" customHeight="1">
      <c r="A1669" s="63" t="s">
        <v>131</v>
      </c>
      <c r="B1669" s="64" t="s">
        <v>177</v>
      </c>
      <c r="C1669" s="65" t="s">
        <v>133</v>
      </c>
      <c r="D1669" s="66" t="s">
        <v>317</v>
      </c>
      <c r="E1669" s="67" t="s">
        <v>347</v>
      </c>
      <c r="F1669" s="68" t="s">
        <v>404</v>
      </c>
      <c r="G1669" s="69" t="s">
        <v>495</v>
      </c>
      <c r="H1669" s="70" t="s">
        <v>612</v>
      </c>
      <c r="I1669" s="67" t="s">
        <v>351</v>
      </c>
      <c r="J1669" s="286">
        <v>2003</v>
      </c>
      <c r="K1669" s="72" t="s">
        <v>155</v>
      </c>
      <c r="L1669" s="73">
        <v>1</v>
      </c>
      <c r="M1669" s="74" t="s">
        <v>140</v>
      </c>
      <c r="N1669" s="75"/>
      <c r="O1669" s="76"/>
      <c r="P1669" s="97" t="s">
        <v>148</v>
      </c>
      <c r="Q1669" s="78">
        <f>IF(P1669="U",R1669/1.2,R1669)</f>
        <v>450</v>
      </c>
      <c r="R1669" s="79">
        <v>450</v>
      </c>
      <c r="S1669" s="80"/>
      <c r="T1669" s="81"/>
      <c r="U1669" s="82">
        <f>T1669*Q1669</f>
        <v>0</v>
      </c>
      <c r="V1669" s="83">
        <f>T1669*R1669</f>
        <v>0</v>
      </c>
      <c r="W1669" s="58"/>
      <c r="X1669" s="84"/>
      <c r="Y1669" s="85"/>
      <c r="Z1669" s="86"/>
      <c r="AA1669" s="87"/>
    </row>
    <row r="1670" spans="1:27" ht="15.75" customHeight="1">
      <c r="A1670" s="63" t="s">
        <v>131</v>
      </c>
      <c r="B1670" s="64" t="s">
        <v>177</v>
      </c>
      <c r="C1670" s="65" t="s">
        <v>133</v>
      </c>
      <c r="D1670" s="66" t="s">
        <v>317</v>
      </c>
      <c r="E1670" s="67" t="s">
        <v>347</v>
      </c>
      <c r="F1670" s="68" t="s">
        <v>404</v>
      </c>
      <c r="G1670" s="69" t="s">
        <v>495</v>
      </c>
      <c r="H1670" s="70" t="s">
        <v>612</v>
      </c>
      <c r="I1670" s="67" t="s">
        <v>351</v>
      </c>
      <c r="J1670" s="286">
        <v>2003</v>
      </c>
      <c r="K1670" s="72" t="s">
        <v>155</v>
      </c>
      <c r="L1670" s="73">
        <v>1</v>
      </c>
      <c r="M1670" s="74" t="s">
        <v>140</v>
      </c>
      <c r="N1670" s="75"/>
      <c r="O1670" s="76"/>
      <c r="P1670" s="77" t="s">
        <v>148</v>
      </c>
      <c r="Q1670" s="78">
        <f>IF(P1670="U",R1670/1.2,R1670)</f>
        <v>450</v>
      </c>
      <c r="R1670" s="79">
        <v>450</v>
      </c>
      <c r="S1670" s="80"/>
      <c r="T1670" s="81"/>
      <c r="U1670" s="82">
        <f>T1670*Q1670</f>
        <v>0</v>
      </c>
      <c r="V1670" s="83">
        <f>T1670*R1670</f>
        <v>0</v>
      </c>
      <c r="W1670" s="58"/>
      <c r="X1670" s="84"/>
      <c r="Y1670" s="85"/>
      <c r="Z1670" s="86"/>
      <c r="AA1670" s="87"/>
    </row>
    <row r="1671" spans="1:27" ht="15.75" customHeight="1">
      <c r="A1671" s="63" t="s">
        <v>131</v>
      </c>
      <c r="B1671" s="64" t="s">
        <v>177</v>
      </c>
      <c r="C1671" s="65" t="s">
        <v>133</v>
      </c>
      <c r="D1671" s="66" t="s">
        <v>317</v>
      </c>
      <c r="E1671" s="67" t="s">
        <v>347</v>
      </c>
      <c r="F1671" s="68" t="s">
        <v>404</v>
      </c>
      <c r="G1671" s="69" t="s">
        <v>495</v>
      </c>
      <c r="H1671" s="70" t="s">
        <v>612</v>
      </c>
      <c r="I1671" s="67" t="s">
        <v>351</v>
      </c>
      <c r="J1671" s="286">
        <v>2018</v>
      </c>
      <c r="K1671" s="72" t="s">
        <v>139</v>
      </c>
      <c r="L1671" s="73">
        <v>1</v>
      </c>
      <c r="M1671" s="74" t="s">
        <v>140</v>
      </c>
      <c r="N1671" s="75"/>
      <c r="O1671" s="76"/>
      <c r="P1671" s="97" t="s">
        <v>148</v>
      </c>
      <c r="Q1671" s="78">
        <f>IF(P1671="U",R1671/1.2,R1671)</f>
        <v>750</v>
      </c>
      <c r="R1671" s="79">
        <v>750</v>
      </c>
      <c r="S1671" s="80"/>
      <c r="T1671" s="81"/>
      <c r="U1671" s="82">
        <f>T1671*Q1671</f>
        <v>0</v>
      </c>
      <c r="V1671" s="83">
        <f>T1671*R1671</f>
        <v>0</v>
      </c>
      <c r="W1671" s="58"/>
      <c r="X1671" s="84"/>
      <c r="Y1671" s="85"/>
      <c r="Z1671" s="86"/>
      <c r="AA1671" s="87"/>
    </row>
    <row r="1672" spans="1:27" ht="15.75" customHeight="1">
      <c r="A1672" s="63" t="s">
        <v>131</v>
      </c>
      <c r="B1672" s="64" t="s">
        <v>177</v>
      </c>
      <c r="C1672" s="65" t="s">
        <v>133</v>
      </c>
      <c r="D1672" s="66" t="s">
        <v>317</v>
      </c>
      <c r="E1672" s="67" t="s">
        <v>347</v>
      </c>
      <c r="F1672" s="68" t="s">
        <v>404</v>
      </c>
      <c r="G1672" s="69" t="s">
        <v>495</v>
      </c>
      <c r="H1672" s="70" t="s">
        <v>519</v>
      </c>
      <c r="I1672" s="67" t="s">
        <v>428</v>
      </c>
      <c r="J1672" s="286">
        <v>2007</v>
      </c>
      <c r="K1672" s="72" t="s">
        <v>146</v>
      </c>
      <c r="L1672" s="73">
        <v>1</v>
      </c>
      <c r="M1672" s="74" t="s">
        <v>140</v>
      </c>
      <c r="N1672" s="75"/>
      <c r="O1672" s="76"/>
      <c r="P1672" s="97" t="s">
        <v>141</v>
      </c>
      <c r="Q1672" s="78">
        <f>IF(P1672="U",R1672/1.2,R1672)</f>
        <v>512.5</v>
      </c>
      <c r="R1672" s="79">
        <v>615</v>
      </c>
      <c r="S1672" s="80"/>
      <c r="T1672" s="81"/>
      <c r="U1672" s="82">
        <f>T1672*Q1672</f>
        <v>0</v>
      </c>
      <c r="V1672" s="83">
        <f>T1672*R1672</f>
        <v>0</v>
      </c>
      <c r="W1672" s="58"/>
      <c r="X1672" s="84"/>
      <c r="Y1672" s="85"/>
      <c r="Z1672" s="86"/>
      <c r="AA1672" s="87"/>
    </row>
    <row r="1673" spans="1:27" ht="15.75" customHeight="1">
      <c r="A1673" s="63" t="s">
        <v>131</v>
      </c>
      <c r="B1673" s="64" t="s">
        <v>177</v>
      </c>
      <c r="C1673" s="65" t="s">
        <v>133</v>
      </c>
      <c r="D1673" s="66" t="s">
        <v>317</v>
      </c>
      <c r="E1673" s="67" t="s">
        <v>347</v>
      </c>
      <c r="F1673" s="68" t="s">
        <v>404</v>
      </c>
      <c r="G1673" s="69" t="s">
        <v>495</v>
      </c>
      <c r="H1673" s="70" t="s">
        <v>519</v>
      </c>
      <c r="I1673" s="67" t="s">
        <v>428</v>
      </c>
      <c r="J1673" s="286">
        <v>2013</v>
      </c>
      <c r="K1673" s="72" t="s">
        <v>155</v>
      </c>
      <c r="L1673" s="73">
        <v>7</v>
      </c>
      <c r="M1673" s="74" t="s">
        <v>140</v>
      </c>
      <c r="N1673" s="75"/>
      <c r="O1673" s="76"/>
      <c r="P1673" s="97" t="s">
        <v>141</v>
      </c>
      <c r="Q1673" s="78">
        <f>IF(P1673="U",R1673/1.2,R1673)</f>
        <v>75</v>
      </c>
      <c r="R1673" s="79">
        <v>90</v>
      </c>
      <c r="S1673" s="80"/>
      <c r="T1673" s="81"/>
      <c r="U1673" s="82">
        <f>T1673*Q1673</f>
        <v>0</v>
      </c>
      <c r="V1673" s="83">
        <f>T1673*R1673</f>
        <v>0</v>
      </c>
      <c r="W1673" s="58"/>
      <c r="X1673" s="84"/>
      <c r="Y1673" s="85"/>
      <c r="Z1673" s="86"/>
      <c r="AA1673" s="87"/>
    </row>
    <row r="1674" spans="1:27" ht="15.75" customHeight="1">
      <c r="A1674" s="63" t="s">
        <v>131</v>
      </c>
      <c r="B1674" s="64" t="s">
        <v>177</v>
      </c>
      <c r="C1674" s="65" t="s">
        <v>133</v>
      </c>
      <c r="D1674" s="66" t="s">
        <v>317</v>
      </c>
      <c r="E1674" s="67" t="s">
        <v>347</v>
      </c>
      <c r="F1674" s="68" t="s">
        <v>404</v>
      </c>
      <c r="G1674" s="69" t="s">
        <v>495</v>
      </c>
      <c r="H1674" s="70" t="s">
        <v>519</v>
      </c>
      <c r="I1674" s="67" t="s">
        <v>428</v>
      </c>
      <c r="J1674" s="286">
        <v>2015</v>
      </c>
      <c r="K1674" s="72" t="s">
        <v>155</v>
      </c>
      <c r="L1674" s="73">
        <v>2</v>
      </c>
      <c r="M1674" s="74" t="s">
        <v>140</v>
      </c>
      <c r="N1674" s="75"/>
      <c r="O1674" s="76"/>
      <c r="P1674" s="97" t="s">
        <v>141</v>
      </c>
      <c r="Q1674" s="78">
        <f>IF(P1674="U",R1674/1.2,R1674)</f>
        <v>91.666666666666671</v>
      </c>
      <c r="R1674" s="79">
        <v>110</v>
      </c>
      <c r="S1674" s="80"/>
      <c r="T1674" s="81"/>
      <c r="U1674" s="82">
        <f>T1674*Q1674</f>
        <v>0</v>
      </c>
      <c r="V1674" s="83">
        <f>T1674*R1674</f>
        <v>0</v>
      </c>
      <c r="W1674" s="58"/>
      <c r="X1674" s="84"/>
      <c r="Y1674" s="85"/>
      <c r="Z1674" s="86"/>
      <c r="AA1674" s="87"/>
    </row>
    <row r="1675" spans="1:27" ht="15.75" customHeight="1">
      <c r="A1675" s="63" t="s">
        <v>131</v>
      </c>
      <c r="B1675" s="64" t="s">
        <v>177</v>
      </c>
      <c r="C1675" s="65" t="s">
        <v>133</v>
      </c>
      <c r="D1675" s="66" t="s">
        <v>317</v>
      </c>
      <c r="E1675" s="67" t="s">
        <v>347</v>
      </c>
      <c r="F1675" s="68" t="s">
        <v>404</v>
      </c>
      <c r="G1675" s="69" t="s">
        <v>495</v>
      </c>
      <c r="H1675" s="70" t="s">
        <v>519</v>
      </c>
      <c r="I1675" s="67" t="s">
        <v>428</v>
      </c>
      <c r="J1675" s="286">
        <v>2015</v>
      </c>
      <c r="K1675" s="72" t="s">
        <v>155</v>
      </c>
      <c r="L1675" s="73">
        <v>2</v>
      </c>
      <c r="M1675" s="74" t="s">
        <v>140</v>
      </c>
      <c r="N1675" s="75"/>
      <c r="O1675" s="76"/>
      <c r="P1675" s="97" t="s">
        <v>148</v>
      </c>
      <c r="Q1675" s="78">
        <f>IF(P1675="U",R1675/1.2,R1675)</f>
        <v>110</v>
      </c>
      <c r="R1675" s="79">
        <v>110</v>
      </c>
      <c r="S1675" s="80"/>
      <c r="T1675" s="81"/>
      <c r="U1675" s="82">
        <f>T1675*Q1675</f>
        <v>0</v>
      </c>
      <c r="V1675" s="83">
        <f>T1675*R1675</f>
        <v>0</v>
      </c>
      <c r="W1675" s="58"/>
      <c r="X1675" s="84"/>
      <c r="Y1675" s="85"/>
      <c r="Z1675" s="86"/>
      <c r="AA1675" s="87"/>
    </row>
    <row r="1676" spans="1:27" ht="15.75" customHeight="1">
      <c r="A1676" s="63" t="s">
        <v>131</v>
      </c>
      <c r="B1676" s="64" t="s">
        <v>177</v>
      </c>
      <c r="C1676" s="65" t="s">
        <v>133</v>
      </c>
      <c r="D1676" s="66" t="s">
        <v>317</v>
      </c>
      <c r="E1676" s="67" t="s">
        <v>347</v>
      </c>
      <c r="F1676" s="68" t="s">
        <v>404</v>
      </c>
      <c r="G1676" s="69" t="s">
        <v>495</v>
      </c>
      <c r="H1676" s="70" t="s">
        <v>519</v>
      </c>
      <c r="I1676" s="67" t="s">
        <v>428</v>
      </c>
      <c r="J1676" s="286">
        <v>2018</v>
      </c>
      <c r="K1676" s="72" t="s">
        <v>155</v>
      </c>
      <c r="L1676" s="73">
        <v>15</v>
      </c>
      <c r="M1676" s="74" t="s">
        <v>140</v>
      </c>
      <c r="N1676" s="75"/>
      <c r="O1676" s="76"/>
      <c r="P1676" s="97" t="s">
        <v>141</v>
      </c>
      <c r="Q1676" s="78">
        <f>IF(P1676="U",R1676/1.2,R1676)</f>
        <v>70.833333333333343</v>
      </c>
      <c r="R1676" s="79">
        <v>85</v>
      </c>
      <c r="S1676" s="80"/>
      <c r="T1676" s="81"/>
      <c r="U1676" s="82">
        <f>T1676*Q1676</f>
        <v>0</v>
      </c>
      <c r="V1676" s="83">
        <f>T1676*R1676</f>
        <v>0</v>
      </c>
      <c r="W1676" s="58"/>
      <c r="X1676" s="84"/>
      <c r="Y1676" s="85"/>
      <c r="Z1676" s="86"/>
      <c r="AA1676" s="87"/>
    </row>
    <row r="1677" spans="1:27" ht="15.75" customHeight="1">
      <c r="A1677" s="63" t="s">
        <v>131</v>
      </c>
      <c r="B1677" s="64" t="s">
        <v>177</v>
      </c>
      <c r="C1677" s="65" t="s">
        <v>133</v>
      </c>
      <c r="D1677" s="66" t="s">
        <v>317</v>
      </c>
      <c r="E1677" s="67" t="s">
        <v>347</v>
      </c>
      <c r="F1677" s="68" t="s">
        <v>404</v>
      </c>
      <c r="G1677" s="69" t="s">
        <v>495</v>
      </c>
      <c r="H1677" s="70" t="s">
        <v>519</v>
      </c>
      <c r="I1677" s="67" t="s">
        <v>428</v>
      </c>
      <c r="J1677" s="286">
        <v>2019</v>
      </c>
      <c r="K1677" s="72" t="s">
        <v>139</v>
      </c>
      <c r="L1677" s="73">
        <v>1</v>
      </c>
      <c r="M1677" s="74" t="s">
        <v>140</v>
      </c>
      <c r="N1677" s="75"/>
      <c r="O1677" s="76"/>
      <c r="P1677" s="97" t="s">
        <v>148</v>
      </c>
      <c r="Q1677" s="78">
        <f>IF(P1677="U",R1677/1.2,R1677)</f>
        <v>170</v>
      </c>
      <c r="R1677" s="79">
        <v>170</v>
      </c>
      <c r="S1677" s="80"/>
      <c r="T1677" s="81"/>
      <c r="U1677" s="82">
        <f>T1677*Q1677</f>
        <v>0</v>
      </c>
      <c r="V1677" s="83">
        <f>T1677*R1677</f>
        <v>0</v>
      </c>
      <c r="W1677" s="58"/>
      <c r="X1677" s="84"/>
      <c r="Y1677" s="85"/>
      <c r="Z1677" s="86"/>
      <c r="AA1677" s="87"/>
    </row>
    <row r="1678" spans="1:27" ht="15.75" customHeight="1">
      <c r="A1678" s="63" t="s">
        <v>131</v>
      </c>
      <c r="B1678" s="64" t="s">
        <v>177</v>
      </c>
      <c r="C1678" s="65" t="s">
        <v>133</v>
      </c>
      <c r="D1678" s="66" t="s">
        <v>317</v>
      </c>
      <c r="E1678" s="67" t="s">
        <v>347</v>
      </c>
      <c r="F1678" s="68" t="s">
        <v>404</v>
      </c>
      <c r="G1678" s="69" t="s">
        <v>495</v>
      </c>
      <c r="H1678" s="70" t="s">
        <v>519</v>
      </c>
      <c r="I1678" s="67" t="s">
        <v>428</v>
      </c>
      <c r="J1678" s="286">
        <v>2020</v>
      </c>
      <c r="K1678" s="72" t="s">
        <v>155</v>
      </c>
      <c r="L1678" s="73">
        <v>2</v>
      </c>
      <c r="M1678" s="74" t="s">
        <v>140</v>
      </c>
      <c r="N1678" s="75"/>
      <c r="O1678" s="76"/>
      <c r="P1678" s="97" t="s">
        <v>141</v>
      </c>
      <c r="Q1678" s="78">
        <f>IF(P1678="U",R1678/1.2,R1678)</f>
        <v>75</v>
      </c>
      <c r="R1678" s="79">
        <v>90</v>
      </c>
      <c r="S1678" s="80"/>
      <c r="T1678" s="81"/>
      <c r="U1678" s="82">
        <f>T1678*Q1678</f>
        <v>0</v>
      </c>
      <c r="V1678" s="83">
        <f>T1678*R1678</f>
        <v>0</v>
      </c>
      <c r="W1678" s="58"/>
      <c r="X1678" s="84"/>
      <c r="Y1678" s="85"/>
      <c r="Z1678" s="86"/>
      <c r="AA1678" s="87"/>
    </row>
    <row r="1679" spans="1:27" ht="15.75" customHeight="1">
      <c r="A1679" s="63" t="s">
        <v>131</v>
      </c>
      <c r="B1679" s="64" t="s">
        <v>177</v>
      </c>
      <c r="C1679" s="65" t="s">
        <v>133</v>
      </c>
      <c r="D1679" s="66" t="s">
        <v>317</v>
      </c>
      <c r="E1679" s="67" t="s">
        <v>347</v>
      </c>
      <c r="F1679" s="68" t="s">
        <v>404</v>
      </c>
      <c r="G1679" s="69" t="s">
        <v>495</v>
      </c>
      <c r="H1679" s="70" t="s">
        <v>519</v>
      </c>
      <c r="I1679" s="67" t="s">
        <v>428</v>
      </c>
      <c r="J1679" s="286">
        <v>2020</v>
      </c>
      <c r="K1679" s="72" t="s">
        <v>155</v>
      </c>
      <c r="L1679" s="73">
        <v>1</v>
      </c>
      <c r="M1679" s="74" t="s">
        <v>140</v>
      </c>
      <c r="N1679" s="75"/>
      <c r="O1679" s="76"/>
      <c r="P1679" s="77" t="s">
        <v>148</v>
      </c>
      <c r="Q1679" s="78">
        <f>IF(P1679="U",R1679/1.2,R1679)</f>
        <v>90</v>
      </c>
      <c r="R1679" s="79">
        <v>90</v>
      </c>
      <c r="S1679" s="80"/>
      <c r="T1679" s="81"/>
      <c r="U1679" s="82">
        <f>T1679*Q1679</f>
        <v>0</v>
      </c>
      <c r="V1679" s="83">
        <f>T1679*R1679</f>
        <v>0</v>
      </c>
      <c r="W1679" s="58"/>
      <c r="X1679" s="84"/>
      <c r="Y1679" s="85"/>
      <c r="Z1679" s="86"/>
      <c r="AA1679" s="87"/>
    </row>
    <row r="1680" spans="1:27" ht="15.75" customHeight="1">
      <c r="A1680" s="63" t="s">
        <v>131</v>
      </c>
      <c r="B1680" s="64" t="s">
        <v>177</v>
      </c>
      <c r="C1680" s="65" t="s">
        <v>133</v>
      </c>
      <c r="D1680" s="66" t="s">
        <v>317</v>
      </c>
      <c r="E1680" s="67" t="s">
        <v>347</v>
      </c>
      <c r="F1680" s="68" t="s">
        <v>404</v>
      </c>
      <c r="G1680" s="69" t="s">
        <v>495</v>
      </c>
      <c r="H1680" s="70" t="s">
        <v>519</v>
      </c>
      <c r="I1680" s="67" t="s">
        <v>428</v>
      </c>
      <c r="J1680" s="286">
        <v>2022</v>
      </c>
      <c r="K1680" s="72" t="s">
        <v>139</v>
      </c>
      <c r="L1680" s="73">
        <v>3</v>
      </c>
      <c r="M1680" s="74" t="s">
        <v>140</v>
      </c>
      <c r="N1680" s="75"/>
      <c r="O1680" s="76"/>
      <c r="P1680" s="97" t="s">
        <v>141</v>
      </c>
      <c r="Q1680" s="78">
        <f>IF(P1680="U",R1680/1.2,R1680)</f>
        <v>141.66666666666669</v>
      </c>
      <c r="R1680" s="79">
        <v>170</v>
      </c>
      <c r="S1680" s="80"/>
      <c r="T1680" s="81"/>
      <c r="U1680" s="82">
        <f>T1680*Q1680</f>
        <v>0</v>
      </c>
      <c r="V1680" s="83">
        <f>T1680*R1680</f>
        <v>0</v>
      </c>
      <c r="W1680" s="58"/>
      <c r="X1680" s="84"/>
      <c r="Y1680" s="85"/>
      <c r="Z1680" s="86"/>
      <c r="AA1680" s="87"/>
    </row>
    <row r="1681" spans="1:27" ht="15.75" customHeight="1">
      <c r="A1681" s="63" t="s">
        <v>131</v>
      </c>
      <c r="B1681" s="64" t="s">
        <v>177</v>
      </c>
      <c r="C1681" s="65" t="s">
        <v>133</v>
      </c>
      <c r="D1681" s="66" t="s">
        <v>317</v>
      </c>
      <c r="E1681" s="67" t="s">
        <v>347</v>
      </c>
      <c r="F1681" s="68" t="s">
        <v>404</v>
      </c>
      <c r="G1681" s="69" t="s">
        <v>495</v>
      </c>
      <c r="H1681" s="70" t="s">
        <v>1113</v>
      </c>
      <c r="I1681" s="67" t="s">
        <v>428</v>
      </c>
      <c r="J1681" s="286">
        <v>2023</v>
      </c>
      <c r="K1681" s="72" t="s">
        <v>155</v>
      </c>
      <c r="L1681" s="73">
        <v>10</v>
      </c>
      <c r="M1681" s="74" t="s">
        <v>140</v>
      </c>
      <c r="N1681" s="75"/>
      <c r="O1681" s="76"/>
      <c r="P1681" s="97" t="s">
        <v>141</v>
      </c>
      <c r="Q1681" s="78">
        <f>IF(P1681="U",R1681/1.2,R1681)</f>
        <v>20.833333333333336</v>
      </c>
      <c r="R1681" s="79">
        <v>25</v>
      </c>
      <c r="S1681" s="80"/>
      <c r="T1681" s="81"/>
      <c r="U1681" s="82">
        <f>T1681*Q1681</f>
        <v>0</v>
      </c>
      <c r="V1681" s="83">
        <f>T1681*R1681</f>
        <v>0</v>
      </c>
      <c r="W1681" s="58"/>
      <c r="X1681" s="84"/>
      <c r="Y1681" s="85"/>
      <c r="Z1681" s="86"/>
      <c r="AA1681" s="87"/>
    </row>
    <row r="1682" spans="1:27" ht="15.75" customHeight="1">
      <c r="A1682" s="63" t="s">
        <v>131</v>
      </c>
      <c r="B1682" s="64" t="s">
        <v>177</v>
      </c>
      <c r="C1682" s="65" t="s">
        <v>133</v>
      </c>
      <c r="D1682" s="66" t="s">
        <v>317</v>
      </c>
      <c r="E1682" s="67" t="s">
        <v>347</v>
      </c>
      <c r="F1682" s="68" t="s">
        <v>404</v>
      </c>
      <c r="G1682" s="69" t="s">
        <v>495</v>
      </c>
      <c r="H1682" s="70" t="s">
        <v>520</v>
      </c>
      <c r="I1682" s="67" t="s">
        <v>428</v>
      </c>
      <c r="J1682" s="286">
        <v>2007</v>
      </c>
      <c r="K1682" s="72" t="s">
        <v>139</v>
      </c>
      <c r="L1682" s="73">
        <v>1</v>
      </c>
      <c r="M1682" s="74" t="s">
        <v>140</v>
      </c>
      <c r="N1682" s="75"/>
      <c r="O1682" s="76"/>
      <c r="P1682" s="97" t="s">
        <v>141</v>
      </c>
      <c r="Q1682" s="78">
        <f>IF(P1682="U",R1682/1.2,R1682)</f>
        <v>137.5</v>
      </c>
      <c r="R1682" s="79">
        <v>165</v>
      </c>
      <c r="S1682" s="80"/>
      <c r="T1682" s="81"/>
      <c r="U1682" s="82">
        <f>T1682*Q1682</f>
        <v>0</v>
      </c>
      <c r="V1682" s="83">
        <f>T1682*R1682</f>
        <v>0</v>
      </c>
      <c r="W1682" s="58"/>
      <c r="X1682" s="84"/>
      <c r="Y1682" s="85"/>
      <c r="Z1682" s="86"/>
      <c r="AA1682" s="87"/>
    </row>
    <row r="1683" spans="1:27" ht="15.75" customHeight="1">
      <c r="A1683" s="63" t="s">
        <v>131</v>
      </c>
      <c r="B1683" s="64" t="s">
        <v>177</v>
      </c>
      <c r="C1683" s="65" t="s">
        <v>133</v>
      </c>
      <c r="D1683" s="66" t="s">
        <v>317</v>
      </c>
      <c r="E1683" s="67" t="s">
        <v>347</v>
      </c>
      <c r="F1683" s="68" t="s">
        <v>404</v>
      </c>
      <c r="G1683" s="69" t="s">
        <v>495</v>
      </c>
      <c r="H1683" s="70" t="s">
        <v>520</v>
      </c>
      <c r="I1683" s="67" t="s">
        <v>428</v>
      </c>
      <c r="J1683" s="286">
        <v>2009</v>
      </c>
      <c r="K1683" s="72" t="s">
        <v>155</v>
      </c>
      <c r="L1683" s="73">
        <v>3</v>
      </c>
      <c r="M1683" s="74" t="s">
        <v>140</v>
      </c>
      <c r="N1683" s="75"/>
      <c r="O1683" s="76"/>
      <c r="P1683" s="77" t="s">
        <v>141</v>
      </c>
      <c r="Q1683" s="78">
        <f>IF(P1683="U",R1683/1.2,R1683)</f>
        <v>62.5</v>
      </c>
      <c r="R1683" s="79">
        <v>75</v>
      </c>
      <c r="S1683" s="80"/>
      <c r="T1683" s="81"/>
      <c r="U1683" s="82">
        <f>T1683*Q1683</f>
        <v>0</v>
      </c>
      <c r="V1683" s="83">
        <f>T1683*R1683</f>
        <v>0</v>
      </c>
      <c r="W1683" s="58"/>
      <c r="X1683" s="84"/>
      <c r="Y1683" s="85"/>
      <c r="Z1683" s="86"/>
      <c r="AA1683" s="87"/>
    </row>
    <row r="1684" spans="1:27" ht="15.75" customHeight="1">
      <c r="A1684" s="63" t="s">
        <v>131</v>
      </c>
      <c r="B1684" s="64" t="s">
        <v>177</v>
      </c>
      <c r="C1684" s="65" t="s">
        <v>133</v>
      </c>
      <c r="D1684" s="66" t="s">
        <v>317</v>
      </c>
      <c r="E1684" s="67" t="s">
        <v>347</v>
      </c>
      <c r="F1684" s="68" t="s">
        <v>404</v>
      </c>
      <c r="G1684" s="69" t="s">
        <v>495</v>
      </c>
      <c r="H1684" s="70" t="s">
        <v>520</v>
      </c>
      <c r="I1684" s="67" t="s">
        <v>428</v>
      </c>
      <c r="J1684" s="286">
        <v>2013</v>
      </c>
      <c r="K1684" s="72" t="s">
        <v>155</v>
      </c>
      <c r="L1684" s="73">
        <v>1</v>
      </c>
      <c r="M1684" s="74" t="s">
        <v>140</v>
      </c>
      <c r="N1684" s="75"/>
      <c r="O1684" s="76"/>
      <c r="P1684" s="77" t="s">
        <v>141</v>
      </c>
      <c r="Q1684" s="78">
        <f>IF(P1684="U",R1684/1.2,R1684)</f>
        <v>50</v>
      </c>
      <c r="R1684" s="79">
        <v>60</v>
      </c>
      <c r="S1684" s="80"/>
      <c r="T1684" s="81"/>
      <c r="U1684" s="82">
        <f>T1684*Q1684</f>
        <v>0</v>
      </c>
      <c r="V1684" s="83">
        <f>T1684*R1684</f>
        <v>0</v>
      </c>
      <c r="W1684" s="58"/>
      <c r="X1684" s="84"/>
      <c r="Y1684" s="85"/>
      <c r="Z1684" s="86"/>
      <c r="AA1684" s="87"/>
    </row>
    <row r="1685" spans="1:27" ht="15.75" customHeight="1">
      <c r="A1685" s="63" t="s">
        <v>131</v>
      </c>
      <c r="B1685" s="64" t="s">
        <v>177</v>
      </c>
      <c r="C1685" s="65" t="s">
        <v>133</v>
      </c>
      <c r="D1685" s="66" t="s">
        <v>317</v>
      </c>
      <c r="E1685" s="67" t="s">
        <v>347</v>
      </c>
      <c r="F1685" s="68" t="s">
        <v>404</v>
      </c>
      <c r="G1685" s="69" t="s">
        <v>495</v>
      </c>
      <c r="H1685" s="70" t="s">
        <v>520</v>
      </c>
      <c r="I1685" s="67" t="s">
        <v>428</v>
      </c>
      <c r="J1685" s="286">
        <v>2017</v>
      </c>
      <c r="K1685" s="72" t="s">
        <v>155</v>
      </c>
      <c r="L1685" s="73">
        <v>3</v>
      </c>
      <c r="M1685" s="74" t="s">
        <v>140</v>
      </c>
      <c r="N1685" s="75"/>
      <c r="O1685" s="76"/>
      <c r="P1685" s="97" t="s">
        <v>141</v>
      </c>
      <c r="Q1685" s="78">
        <f>IF(P1685="U",R1685/1.2,R1685)</f>
        <v>41.666666666666671</v>
      </c>
      <c r="R1685" s="79">
        <v>50</v>
      </c>
      <c r="S1685" s="80"/>
      <c r="T1685" s="81"/>
      <c r="U1685" s="82">
        <f>T1685*Q1685</f>
        <v>0</v>
      </c>
      <c r="V1685" s="83">
        <f>T1685*R1685</f>
        <v>0</v>
      </c>
      <c r="W1685" s="58"/>
      <c r="X1685" s="84"/>
      <c r="Y1685" s="85"/>
      <c r="Z1685" s="86"/>
      <c r="AA1685" s="87"/>
    </row>
    <row r="1686" spans="1:27" ht="15.75" customHeight="1">
      <c r="A1686" s="63" t="s">
        <v>131</v>
      </c>
      <c r="B1686" s="64" t="s">
        <v>177</v>
      </c>
      <c r="C1686" s="65" t="s">
        <v>133</v>
      </c>
      <c r="D1686" s="66" t="s">
        <v>317</v>
      </c>
      <c r="E1686" s="67" t="s">
        <v>347</v>
      </c>
      <c r="F1686" s="68" t="s">
        <v>404</v>
      </c>
      <c r="G1686" s="69" t="s">
        <v>495</v>
      </c>
      <c r="H1686" s="70" t="s">
        <v>520</v>
      </c>
      <c r="I1686" s="67" t="s">
        <v>428</v>
      </c>
      <c r="J1686" s="286">
        <v>2018</v>
      </c>
      <c r="K1686" s="72" t="s">
        <v>155</v>
      </c>
      <c r="L1686" s="73">
        <v>1</v>
      </c>
      <c r="M1686" s="74" t="s">
        <v>140</v>
      </c>
      <c r="N1686" s="75"/>
      <c r="O1686" s="76"/>
      <c r="P1686" s="77" t="s">
        <v>141</v>
      </c>
      <c r="Q1686" s="78">
        <f>IF(P1686="U",R1686/1.2,R1686)</f>
        <v>50</v>
      </c>
      <c r="R1686" s="79">
        <v>60</v>
      </c>
      <c r="S1686" s="80"/>
      <c r="T1686" s="81"/>
      <c r="U1686" s="82">
        <f>T1686*Q1686</f>
        <v>0</v>
      </c>
      <c r="V1686" s="83">
        <f>T1686*R1686</f>
        <v>0</v>
      </c>
      <c r="W1686" s="58"/>
      <c r="X1686" s="84"/>
      <c r="Y1686" s="85"/>
      <c r="Z1686" s="86"/>
      <c r="AA1686" s="87"/>
    </row>
    <row r="1687" spans="1:27" ht="15.75" customHeight="1">
      <c r="A1687" s="63" t="s">
        <v>131</v>
      </c>
      <c r="B1687" s="64" t="s">
        <v>177</v>
      </c>
      <c r="C1687" s="65" t="s">
        <v>133</v>
      </c>
      <c r="D1687" s="66" t="s">
        <v>317</v>
      </c>
      <c r="E1687" s="67" t="s">
        <v>347</v>
      </c>
      <c r="F1687" s="68" t="s">
        <v>404</v>
      </c>
      <c r="G1687" s="69" t="s">
        <v>495</v>
      </c>
      <c r="H1687" s="70" t="s">
        <v>520</v>
      </c>
      <c r="I1687" s="67" t="s">
        <v>428</v>
      </c>
      <c r="J1687" s="286">
        <v>2018</v>
      </c>
      <c r="K1687" s="72" t="s">
        <v>139</v>
      </c>
      <c r="L1687" s="73">
        <v>2</v>
      </c>
      <c r="M1687" s="74" t="s">
        <v>140</v>
      </c>
      <c r="N1687" s="75"/>
      <c r="O1687" s="76"/>
      <c r="P1687" s="97" t="s">
        <v>148</v>
      </c>
      <c r="Q1687" s="78">
        <f>IF(P1687="U",R1687/1.2,R1687)</f>
        <v>120</v>
      </c>
      <c r="R1687" s="79">
        <v>120</v>
      </c>
      <c r="S1687" s="80"/>
      <c r="T1687" s="81"/>
      <c r="U1687" s="82">
        <f>T1687*Q1687</f>
        <v>0</v>
      </c>
      <c r="V1687" s="83">
        <f>T1687*R1687</f>
        <v>0</v>
      </c>
      <c r="W1687" s="58"/>
      <c r="X1687" s="84"/>
      <c r="Y1687" s="85"/>
      <c r="Z1687" s="86"/>
      <c r="AA1687" s="87"/>
    </row>
    <row r="1688" spans="1:27" ht="15.75" customHeight="1">
      <c r="A1688" s="63" t="s">
        <v>131</v>
      </c>
      <c r="B1688" s="64" t="s">
        <v>177</v>
      </c>
      <c r="C1688" s="65" t="s">
        <v>133</v>
      </c>
      <c r="D1688" s="66" t="s">
        <v>317</v>
      </c>
      <c r="E1688" s="67" t="s">
        <v>347</v>
      </c>
      <c r="F1688" s="68" t="s">
        <v>404</v>
      </c>
      <c r="G1688" s="69" t="s">
        <v>495</v>
      </c>
      <c r="H1688" s="70" t="s">
        <v>520</v>
      </c>
      <c r="I1688" s="67" t="s">
        <v>428</v>
      </c>
      <c r="J1688" s="286">
        <v>2019</v>
      </c>
      <c r="K1688" s="72" t="s">
        <v>155</v>
      </c>
      <c r="L1688" s="73">
        <v>2</v>
      </c>
      <c r="M1688" s="74" t="s">
        <v>140</v>
      </c>
      <c r="N1688" s="75"/>
      <c r="O1688" s="76"/>
      <c r="P1688" s="97" t="s">
        <v>141</v>
      </c>
      <c r="Q1688" s="78">
        <f>IF(P1688="U",R1688/1.2,R1688)</f>
        <v>50</v>
      </c>
      <c r="R1688" s="79">
        <v>60</v>
      </c>
      <c r="S1688" s="80"/>
      <c r="T1688" s="81"/>
      <c r="U1688" s="82">
        <f>T1688*Q1688</f>
        <v>0</v>
      </c>
      <c r="V1688" s="83">
        <f>T1688*R1688</f>
        <v>0</v>
      </c>
      <c r="W1688" s="58"/>
      <c r="X1688" s="84"/>
      <c r="Y1688" s="85"/>
      <c r="Z1688" s="86"/>
      <c r="AA1688" s="87"/>
    </row>
    <row r="1689" spans="1:27" ht="15.75" customHeight="1">
      <c r="A1689" s="63" t="s">
        <v>131</v>
      </c>
      <c r="B1689" s="64" t="s">
        <v>177</v>
      </c>
      <c r="C1689" s="65" t="s">
        <v>133</v>
      </c>
      <c r="D1689" s="66" t="s">
        <v>317</v>
      </c>
      <c r="E1689" s="67" t="s">
        <v>347</v>
      </c>
      <c r="F1689" s="68" t="s">
        <v>404</v>
      </c>
      <c r="G1689" s="69" t="s">
        <v>495</v>
      </c>
      <c r="H1689" s="70" t="s">
        <v>521</v>
      </c>
      <c r="I1689" s="67" t="s">
        <v>428</v>
      </c>
      <c r="J1689" s="286">
        <v>2001</v>
      </c>
      <c r="K1689" s="72" t="s">
        <v>139</v>
      </c>
      <c r="L1689" s="73">
        <v>1</v>
      </c>
      <c r="M1689" s="74" t="s">
        <v>140</v>
      </c>
      <c r="N1689" s="75"/>
      <c r="O1689" s="76"/>
      <c r="P1689" s="77" t="s">
        <v>148</v>
      </c>
      <c r="Q1689" s="78">
        <f>IF(P1689="U",R1689/1.2,R1689)</f>
        <v>315</v>
      </c>
      <c r="R1689" s="79">
        <v>315</v>
      </c>
      <c r="S1689" s="80"/>
      <c r="T1689" s="81"/>
      <c r="U1689" s="82">
        <f>T1689*Q1689</f>
        <v>0</v>
      </c>
      <c r="V1689" s="83">
        <f>T1689*R1689</f>
        <v>0</v>
      </c>
      <c r="W1689" s="58"/>
      <c r="X1689" s="84"/>
      <c r="Y1689" s="85"/>
      <c r="Z1689" s="86"/>
      <c r="AA1689" s="87"/>
    </row>
    <row r="1690" spans="1:27" ht="15.75" customHeight="1">
      <c r="A1690" s="63" t="s">
        <v>131</v>
      </c>
      <c r="B1690" s="64" t="s">
        <v>177</v>
      </c>
      <c r="C1690" s="65" t="s">
        <v>133</v>
      </c>
      <c r="D1690" s="66" t="s">
        <v>317</v>
      </c>
      <c r="E1690" s="67" t="s">
        <v>347</v>
      </c>
      <c r="F1690" s="68" t="s">
        <v>404</v>
      </c>
      <c r="G1690" s="69" t="s">
        <v>495</v>
      </c>
      <c r="H1690" s="70" t="s">
        <v>521</v>
      </c>
      <c r="I1690" s="67" t="s">
        <v>428</v>
      </c>
      <c r="J1690" s="286">
        <v>2013</v>
      </c>
      <c r="K1690" s="72" t="s">
        <v>155</v>
      </c>
      <c r="L1690" s="73">
        <v>8</v>
      </c>
      <c r="M1690" s="74" t="s">
        <v>140</v>
      </c>
      <c r="N1690" s="75"/>
      <c r="O1690" s="76"/>
      <c r="P1690" s="97" t="s">
        <v>141</v>
      </c>
      <c r="Q1690" s="78">
        <f>IF(P1690="U",R1690/1.2,R1690)</f>
        <v>75</v>
      </c>
      <c r="R1690" s="79">
        <v>90</v>
      </c>
      <c r="S1690" s="80"/>
      <c r="T1690" s="81"/>
      <c r="U1690" s="82">
        <f>T1690*Q1690</f>
        <v>0</v>
      </c>
      <c r="V1690" s="83">
        <f>T1690*R1690</f>
        <v>0</v>
      </c>
      <c r="W1690" s="58"/>
      <c r="X1690" s="84"/>
      <c r="Y1690" s="85"/>
      <c r="Z1690" s="86"/>
      <c r="AA1690" s="87"/>
    </row>
    <row r="1691" spans="1:27" ht="15.75" customHeight="1">
      <c r="A1691" s="63" t="s">
        <v>131</v>
      </c>
      <c r="B1691" s="64" t="s">
        <v>177</v>
      </c>
      <c r="C1691" s="65" t="s">
        <v>133</v>
      </c>
      <c r="D1691" s="66" t="s">
        <v>317</v>
      </c>
      <c r="E1691" s="67" t="s">
        <v>347</v>
      </c>
      <c r="F1691" s="68" t="s">
        <v>404</v>
      </c>
      <c r="G1691" s="69" t="s">
        <v>495</v>
      </c>
      <c r="H1691" s="70" t="s">
        <v>521</v>
      </c>
      <c r="I1691" s="67" t="s">
        <v>428</v>
      </c>
      <c r="J1691" s="286">
        <v>2015</v>
      </c>
      <c r="K1691" s="72" t="s">
        <v>155</v>
      </c>
      <c r="L1691" s="73">
        <v>5</v>
      </c>
      <c r="M1691" s="74" t="s">
        <v>140</v>
      </c>
      <c r="N1691" s="75"/>
      <c r="O1691" s="76"/>
      <c r="P1691" s="97" t="s">
        <v>141</v>
      </c>
      <c r="Q1691" s="78">
        <f>IF(P1691="U",R1691/1.2,R1691)</f>
        <v>91.666666666666671</v>
      </c>
      <c r="R1691" s="79">
        <v>110</v>
      </c>
      <c r="S1691" s="80"/>
      <c r="T1691" s="81"/>
      <c r="U1691" s="82">
        <f>T1691*Q1691</f>
        <v>0</v>
      </c>
      <c r="V1691" s="83">
        <f>T1691*R1691</f>
        <v>0</v>
      </c>
      <c r="W1691" s="58"/>
      <c r="X1691" s="84"/>
      <c r="Y1691" s="85"/>
      <c r="Z1691" s="86"/>
      <c r="AA1691" s="87"/>
    </row>
    <row r="1692" spans="1:27" ht="15.75" customHeight="1">
      <c r="A1692" s="63" t="s">
        <v>131</v>
      </c>
      <c r="B1692" s="64" t="s">
        <v>177</v>
      </c>
      <c r="C1692" s="65" t="s">
        <v>133</v>
      </c>
      <c r="D1692" s="66" t="s">
        <v>317</v>
      </c>
      <c r="E1692" s="67" t="s">
        <v>347</v>
      </c>
      <c r="F1692" s="68" t="s">
        <v>404</v>
      </c>
      <c r="G1692" s="69" t="s">
        <v>495</v>
      </c>
      <c r="H1692" s="70" t="s">
        <v>490</v>
      </c>
      <c r="I1692" s="67" t="s">
        <v>428</v>
      </c>
      <c r="J1692" s="286">
        <v>2013</v>
      </c>
      <c r="K1692" s="72" t="s">
        <v>155</v>
      </c>
      <c r="L1692" s="73">
        <v>8</v>
      </c>
      <c r="M1692" s="74" t="s">
        <v>140</v>
      </c>
      <c r="N1692" s="75"/>
      <c r="O1692" s="76"/>
      <c r="P1692" s="97" t="s">
        <v>141</v>
      </c>
      <c r="Q1692" s="78">
        <f>IF(P1692="U",R1692/1.2,R1692)</f>
        <v>58.333333333333336</v>
      </c>
      <c r="R1692" s="79">
        <v>70</v>
      </c>
      <c r="S1692" s="80"/>
      <c r="T1692" s="81"/>
      <c r="U1692" s="82">
        <f>T1692*Q1692</f>
        <v>0</v>
      </c>
      <c r="V1692" s="83">
        <f>T1692*R1692</f>
        <v>0</v>
      </c>
      <c r="W1692" s="58"/>
      <c r="X1692" s="84"/>
      <c r="Y1692" s="85"/>
      <c r="Z1692" s="86"/>
      <c r="AA1692" s="87"/>
    </row>
    <row r="1693" spans="1:27" ht="15.75" customHeight="1">
      <c r="A1693" s="63" t="s">
        <v>131</v>
      </c>
      <c r="B1693" s="64" t="s">
        <v>177</v>
      </c>
      <c r="C1693" s="65" t="s">
        <v>133</v>
      </c>
      <c r="D1693" s="66" t="s">
        <v>317</v>
      </c>
      <c r="E1693" s="67" t="s">
        <v>347</v>
      </c>
      <c r="F1693" s="68" t="s">
        <v>404</v>
      </c>
      <c r="G1693" s="69" t="s">
        <v>495</v>
      </c>
      <c r="H1693" s="70" t="s">
        <v>490</v>
      </c>
      <c r="I1693" s="67" t="s">
        <v>428</v>
      </c>
      <c r="J1693" s="286">
        <v>2013</v>
      </c>
      <c r="K1693" s="72" t="s">
        <v>155</v>
      </c>
      <c r="L1693" s="73">
        <v>1</v>
      </c>
      <c r="M1693" s="74" t="s">
        <v>140</v>
      </c>
      <c r="N1693" s="75"/>
      <c r="O1693" s="76"/>
      <c r="P1693" s="77" t="s">
        <v>141</v>
      </c>
      <c r="Q1693" s="78">
        <f>IF(P1693="U",R1693/1.2,R1693)</f>
        <v>58.333333333333336</v>
      </c>
      <c r="R1693" s="79">
        <v>70</v>
      </c>
      <c r="S1693" s="80"/>
      <c r="T1693" s="81"/>
      <c r="U1693" s="82">
        <f>T1693*Q1693</f>
        <v>0</v>
      </c>
      <c r="V1693" s="83">
        <f>T1693*R1693</f>
        <v>0</v>
      </c>
      <c r="W1693" s="58"/>
      <c r="X1693" s="84"/>
      <c r="Y1693" s="85"/>
      <c r="Z1693" s="86"/>
      <c r="AA1693" s="87"/>
    </row>
    <row r="1694" spans="1:27" ht="15.75" customHeight="1">
      <c r="A1694" s="63" t="s">
        <v>131</v>
      </c>
      <c r="B1694" s="64" t="s">
        <v>177</v>
      </c>
      <c r="C1694" s="65" t="s">
        <v>133</v>
      </c>
      <c r="D1694" s="66" t="s">
        <v>317</v>
      </c>
      <c r="E1694" s="67" t="s">
        <v>347</v>
      </c>
      <c r="F1694" s="68" t="s">
        <v>404</v>
      </c>
      <c r="G1694" s="69" t="s">
        <v>495</v>
      </c>
      <c r="H1694" s="70" t="s">
        <v>490</v>
      </c>
      <c r="I1694" s="67" t="s">
        <v>428</v>
      </c>
      <c r="J1694" s="286">
        <v>2017</v>
      </c>
      <c r="K1694" s="72" t="s">
        <v>155</v>
      </c>
      <c r="L1694" s="73">
        <v>3</v>
      </c>
      <c r="M1694" s="74" t="s">
        <v>140</v>
      </c>
      <c r="N1694" s="75"/>
      <c r="O1694" s="76"/>
      <c r="P1694" s="77" t="s">
        <v>141</v>
      </c>
      <c r="Q1694" s="78">
        <f>IF(P1694="U",R1694/1.2,R1694)</f>
        <v>58.333333333333336</v>
      </c>
      <c r="R1694" s="79">
        <v>70</v>
      </c>
      <c r="S1694" s="80"/>
      <c r="T1694" s="81"/>
      <c r="U1694" s="82">
        <f>T1694*Q1694</f>
        <v>0</v>
      </c>
      <c r="V1694" s="83">
        <f>T1694*R1694</f>
        <v>0</v>
      </c>
      <c r="W1694" s="58"/>
      <c r="X1694" s="84"/>
      <c r="Y1694" s="85"/>
      <c r="Z1694" s="86"/>
      <c r="AA1694" s="87"/>
    </row>
    <row r="1695" spans="1:27" ht="15.75" customHeight="1">
      <c r="A1695" s="63" t="s">
        <v>131</v>
      </c>
      <c r="B1695" s="64" t="s">
        <v>177</v>
      </c>
      <c r="C1695" s="65" t="s">
        <v>133</v>
      </c>
      <c r="D1695" s="66" t="s">
        <v>317</v>
      </c>
      <c r="E1695" s="67" t="s">
        <v>347</v>
      </c>
      <c r="F1695" s="68" t="s">
        <v>404</v>
      </c>
      <c r="G1695" s="69" t="s">
        <v>495</v>
      </c>
      <c r="H1695" s="70" t="s">
        <v>490</v>
      </c>
      <c r="I1695" s="67" t="s">
        <v>428</v>
      </c>
      <c r="J1695" s="286">
        <v>2018</v>
      </c>
      <c r="K1695" s="72" t="s">
        <v>155</v>
      </c>
      <c r="L1695" s="73">
        <v>18</v>
      </c>
      <c r="M1695" s="74" t="s">
        <v>140</v>
      </c>
      <c r="N1695" s="75"/>
      <c r="O1695" s="76"/>
      <c r="P1695" s="97" t="s">
        <v>141</v>
      </c>
      <c r="Q1695" s="78">
        <f>IF(P1695="U",R1695/1.2,R1695)</f>
        <v>58.333333333333336</v>
      </c>
      <c r="R1695" s="79">
        <v>70</v>
      </c>
      <c r="S1695" s="80"/>
      <c r="T1695" s="81"/>
      <c r="U1695" s="82">
        <f>T1695*Q1695</f>
        <v>0</v>
      </c>
      <c r="V1695" s="83">
        <f>T1695*R1695</f>
        <v>0</v>
      </c>
      <c r="W1695" s="58"/>
      <c r="X1695" s="84"/>
      <c r="Y1695" s="85"/>
      <c r="Z1695" s="86"/>
      <c r="AA1695" s="87"/>
    </row>
    <row r="1696" spans="1:27" ht="15.75" customHeight="1">
      <c r="A1696" s="63" t="s">
        <v>131</v>
      </c>
      <c r="B1696" s="64" t="s">
        <v>177</v>
      </c>
      <c r="C1696" s="65" t="s">
        <v>133</v>
      </c>
      <c r="D1696" s="66" t="s">
        <v>317</v>
      </c>
      <c r="E1696" s="67" t="s">
        <v>347</v>
      </c>
      <c r="F1696" s="68" t="s">
        <v>404</v>
      </c>
      <c r="G1696" s="69" t="s">
        <v>495</v>
      </c>
      <c r="H1696" s="70" t="s">
        <v>490</v>
      </c>
      <c r="I1696" s="67" t="s">
        <v>428</v>
      </c>
      <c r="J1696" s="286">
        <v>2019</v>
      </c>
      <c r="K1696" s="72" t="s">
        <v>155</v>
      </c>
      <c r="L1696" s="73">
        <v>8</v>
      </c>
      <c r="M1696" s="74" t="s">
        <v>140</v>
      </c>
      <c r="N1696" s="75"/>
      <c r="O1696" s="76"/>
      <c r="P1696" s="97" t="s">
        <v>141</v>
      </c>
      <c r="Q1696" s="78">
        <f>IF(P1696="U",R1696/1.2,R1696)</f>
        <v>50</v>
      </c>
      <c r="R1696" s="79">
        <v>60</v>
      </c>
      <c r="S1696" s="80"/>
      <c r="T1696" s="81"/>
      <c r="U1696" s="82">
        <f>T1696*Q1696</f>
        <v>0</v>
      </c>
      <c r="V1696" s="83">
        <f>T1696*R1696</f>
        <v>0</v>
      </c>
      <c r="W1696" s="58"/>
      <c r="X1696" s="84"/>
      <c r="Y1696" s="85"/>
      <c r="Z1696" s="86"/>
      <c r="AA1696" s="87"/>
    </row>
    <row r="1697" spans="1:27" ht="15.75" customHeight="1">
      <c r="A1697" s="63" t="s">
        <v>131</v>
      </c>
      <c r="B1697" s="64" t="s">
        <v>177</v>
      </c>
      <c r="C1697" s="65" t="s">
        <v>133</v>
      </c>
      <c r="D1697" s="66" t="s">
        <v>317</v>
      </c>
      <c r="E1697" s="67" t="s">
        <v>347</v>
      </c>
      <c r="F1697" s="68" t="s">
        <v>404</v>
      </c>
      <c r="G1697" s="69" t="s">
        <v>495</v>
      </c>
      <c r="H1697" s="70" t="s">
        <v>550</v>
      </c>
      <c r="I1697" s="67" t="s">
        <v>428</v>
      </c>
      <c r="J1697" s="286">
        <v>1998</v>
      </c>
      <c r="K1697" s="72" t="s">
        <v>155</v>
      </c>
      <c r="L1697" s="73">
        <v>2</v>
      </c>
      <c r="M1697" s="74" t="s">
        <v>140</v>
      </c>
      <c r="N1697" s="75"/>
      <c r="O1697" s="76"/>
      <c r="P1697" s="97" t="s">
        <v>148</v>
      </c>
      <c r="Q1697" s="78">
        <f>IF(P1697="U",R1697/1.2,R1697)</f>
        <v>480</v>
      </c>
      <c r="R1697" s="79">
        <v>480</v>
      </c>
      <c r="S1697" s="80"/>
      <c r="T1697" s="81"/>
      <c r="U1697" s="82">
        <f>T1697*Q1697</f>
        <v>0</v>
      </c>
      <c r="V1697" s="83">
        <f>T1697*R1697</f>
        <v>0</v>
      </c>
      <c r="W1697" s="58"/>
      <c r="X1697" s="84"/>
      <c r="Y1697" s="85"/>
      <c r="Z1697" s="86"/>
      <c r="AA1697" s="87"/>
    </row>
    <row r="1698" spans="1:27" ht="15.75" customHeight="1">
      <c r="A1698" s="63" t="s">
        <v>131</v>
      </c>
      <c r="B1698" s="64" t="s">
        <v>177</v>
      </c>
      <c r="C1698" s="65" t="s">
        <v>133</v>
      </c>
      <c r="D1698" s="66" t="s">
        <v>317</v>
      </c>
      <c r="E1698" s="67" t="s">
        <v>347</v>
      </c>
      <c r="F1698" s="68" t="s">
        <v>404</v>
      </c>
      <c r="G1698" s="69" t="s">
        <v>495</v>
      </c>
      <c r="H1698" s="70" t="s">
        <v>550</v>
      </c>
      <c r="I1698" s="67" t="s">
        <v>428</v>
      </c>
      <c r="J1698" s="286">
        <v>2016</v>
      </c>
      <c r="K1698" s="72" t="s">
        <v>155</v>
      </c>
      <c r="L1698" s="73">
        <v>1</v>
      </c>
      <c r="M1698" s="74" t="s">
        <v>140</v>
      </c>
      <c r="N1698" s="75"/>
      <c r="O1698" s="76"/>
      <c r="P1698" s="97" t="s">
        <v>141</v>
      </c>
      <c r="Q1698" s="78">
        <f>IF(P1698="U",R1698/1.2,R1698)</f>
        <v>258.33333333333337</v>
      </c>
      <c r="R1698" s="79">
        <v>310</v>
      </c>
      <c r="S1698" s="80"/>
      <c r="T1698" s="81"/>
      <c r="U1698" s="82">
        <f>T1698*Q1698</f>
        <v>0</v>
      </c>
      <c r="V1698" s="83">
        <f>T1698*R1698</f>
        <v>0</v>
      </c>
      <c r="W1698" s="58"/>
      <c r="X1698" s="84"/>
      <c r="Y1698" s="85"/>
      <c r="Z1698" s="86"/>
      <c r="AA1698" s="87"/>
    </row>
    <row r="1699" spans="1:27" ht="15.75" customHeight="1">
      <c r="A1699" s="63" t="s">
        <v>131</v>
      </c>
      <c r="B1699" s="64" t="s">
        <v>132</v>
      </c>
      <c r="C1699" s="65" t="s">
        <v>133</v>
      </c>
      <c r="D1699" s="66" t="s">
        <v>317</v>
      </c>
      <c r="E1699" s="67" t="s">
        <v>347</v>
      </c>
      <c r="F1699" s="68" t="s">
        <v>404</v>
      </c>
      <c r="G1699" s="69" t="s">
        <v>495</v>
      </c>
      <c r="H1699" s="70" t="s">
        <v>1537</v>
      </c>
      <c r="I1699" s="67" t="s">
        <v>138</v>
      </c>
      <c r="J1699" s="286">
        <v>2023</v>
      </c>
      <c r="K1699" s="72" t="s">
        <v>155</v>
      </c>
      <c r="L1699" s="73">
        <v>4</v>
      </c>
      <c r="M1699" s="74" t="s">
        <v>140</v>
      </c>
      <c r="N1699" s="75"/>
      <c r="O1699" s="76"/>
      <c r="P1699" s="77" t="s">
        <v>141</v>
      </c>
      <c r="Q1699" s="78">
        <f>IF(P1699="U",R1699/1.2,R1699)</f>
        <v>79.166666666666671</v>
      </c>
      <c r="R1699" s="79">
        <v>95</v>
      </c>
      <c r="S1699" s="80"/>
      <c r="T1699" s="81"/>
      <c r="U1699" s="82">
        <f>T1699*Q1699</f>
        <v>0</v>
      </c>
      <c r="V1699" s="83">
        <f>T1699*R1699</f>
        <v>0</v>
      </c>
      <c r="W1699" s="58"/>
      <c r="X1699" s="84"/>
      <c r="Y1699" s="85"/>
      <c r="Z1699" s="86"/>
      <c r="AA1699" s="87"/>
    </row>
    <row r="1700" spans="1:27" ht="15.75" customHeight="1">
      <c r="A1700" s="63" t="s">
        <v>131</v>
      </c>
      <c r="B1700" s="64" t="s">
        <v>177</v>
      </c>
      <c r="C1700" s="65" t="s">
        <v>133</v>
      </c>
      <c r="D1700" s="66" t="s">
        <v>317</v>
      </c>
      <c r="E1700" s="67" t="s">
        <v>347</v>
      </c>
      <c r="F1700" s="68" t="s">
        <v>404</v>
      </c>
      <c r="G1700" s="69" t="s">
        <v>405</v>
      </c>
      <c r="H1700" s="70" t="s">
        <v>406</v>
      </c>
      <c r="I1700" s="67" t="s">
        <v>351</v>
      </c>
      <c r="J1700" s="286">
        <v>2019</v>
      </c>
      <c r="K1700" s="72" t="s">
        <v>139</v>
      </c>
      <c r="L1700" s="73">
        <v>1</v>
      </c>
      <c r="M1700" s="74" t="s">
        <v>140</v>
      </c>
      <c r="N1700" s="75"/>
      <c r="O1700" s="76"/>
      <c r="P1700" s="97" t="s">
        <v>148</v>
      </c>
      <c r="Q1700" s="78">
        <f>IF(P1700="U",R1700/1.2,R1700)</f>
        <v>130</v>
      </c>
      <c r="R1700" s="79">
        <v>130</v>
      </c>
      <c r="S1700" s="80"/>
      <c r="T1700" s="81"/>
      <c r="U1700" s="82">
        <f>T1700*Q1700</f>
        <v>0</v>
      </c>
      <c r="V1700" s="83">
        <f>T1700*R1700</f>
        <v>0</v>
      </c>
      <c r="W1700" s="58"/>
      <c r="X1700" s="84"/>
      <c r="Y1700" s="85"/>
      <c r="Z1700" s="86"/>
      <c r="AA1700" s="87"/>
    </row>
    <row r="1701" spans="1:27" ht="15.75" customHeight="1">
      <c r="A1701" s="63" t="s">
        <v>131</v>
      </c>
      <c r="B1701" s="64" t="s">
        <v>177</v>
      </c>
      <c r="C1701" s="65" t="s">
        <v>133</v>
      </c>
      <c r="D1701" s="66" t="s">
        <v>317</v>
      </c>
      <c r="E1701" s="67" t="s">
        <v>347</v>
      </c>
      <c r="F1701" s="68" t="s">
        <v>404</v>
      </c>
      <c r="G1701" s="69" t="s">
        <v>405</v>
      </c>
      <c r="H1701" s="70" t="s">
        <v>471</v>
      </c>
      <c r="I1701" s="67" t="s">
        <v>351</v>
      </c>
      <c r="J1701" s="286">
        <v>2018</v>
      </c>
      <c r="K1701" s="72" t="s">
        <v>155</v>
      </c>
      <c r="L1701" s="73">
        <v>5</v>
      </c>
      <c r="M1701" s="74" t="s">
        <v>140</v>
      </c>
      <c r="N1701" s="75"/>
      <c r="O1701" s="76"/>
      <c r="P1701" s="97" t="s">
        <v>148</v>
      </c>
      <c r="Q1701" s="78">
        <f>IF(P1701="U",R1701/1.2,R1701)</f>
        <v>35</v>
      </c>
      <c r="R1701" s="79">
        <v>35</v>
      </c>
      <c r="S1701" s="80"/>
      <c r="T1701" s="81"/>
      <c r="U1701" s="82">
        <f>T1701*Q1701</f>
        <v>0</v>
      </c>
      <c r="V1701" s="83">
        <f>T1701*R1701</f>
        <v>0</v>
      </c>
      <c r="W1701" s="58"/>
      <c r="X1701" s="84"/>
      <c r="Y1701" s="85"/>
      <c r="Z1701" s="86"/>
      <c r="AA1701" s="87"/>
    </row>
    <row r="1702" spans="1:27" ht="15.75" customHeight="1">
      <c r="A1702" s="63" t="s">
        <v>131</v>
      </c>
      <c r="B1702" s="64" t="s">
        <v>177</v>
      </c>
      <c r="C1702" s="65" t="s">
        <v>133</v>
      </c>
      <c r="D1702" s="66" t="s">
        <v>317</v>
      </c>
      <c r="E1702" s="67" t="s">
        <v>347</v>
      </c>
      <c r="F1702" s="68" t="s">
        <v>404</v>
      </c>
      <c r="G1702" s="69" t="s">
        <v>405</v>
      </c>
      <c r="H1702" s="70" t="s">
        <v>470</v>
      </c>
      <c r="I1702" s="67" t="s">
        <v>351</v>
      </c>
      <c r="J1702" s="286">
        <v>2018</v>
      </c>
      <c r="K1702" s="72" t="s">
        <v>155</v>
      </c>
      <c r="L1702" s="73">
        <v>7</v>
      </c>
      <c r="M1702" s="74" t="s">
        <v>140</v>
      </c>
      <c r="N1702" s="75"/>
      <c r="O1702" s="76"/>
      <c r="P1702" s="97" t="s">
        <v>148</v>
      </c>
      <c r="Q1702" s="78">
        <f>IF(P1702="U",R1702/1.2,R1702)</f>
        <v>25</v>
      </c>
      <c r="R1702" s="79">
        <v>25</v>
      </c>
      <c r="S1702" s="80"/>
      <c r="T1702" s="81"/>
      <c r="U1702" s="82">
        <f>T1702*Q1702</f>
        <v>0</v>
      </c>
      <c r="V1702" s="83">
        <f>T1702*R1702</f>
        <v>0</v>
      </c>
      <c r="W1702" s="58"/>
      <c r="X1702" s="84"/>
      <c r="Y1702" s="85"/>
      <c r="Z1702" s="86"/>
      <c r="AA1702" s="87"/>
    </row>
    <row r="1703" spans="1:27" ht="15.75" customHeight="1">
      <c r="A1703" s="63" t="s">
        <v>131</v>
      </c>
      <c r="B1703" s="64" t="s">
        <v>177</v>
      </c>
      <c r="C1703" s="65" t="s">
        <v>133</v>
      </c>
      <c r="D1703" s="66" t="s">
        <v>317</v>
      </c>
      <c r="E1703" s="67" t="s">
        <v>347</v>
      </c>
      <c r="F1703" s="68" t="s">
        <v>404</v>
      </c>
      <c r="G1703" s="69" t="s">
        <v>405</v>
      </c>
      <c r="H1703" s="70" t="s">
        <v>470</v>
      </c>
      <c r="I1703" s="67" t="s">
        <v>351</v>
      </c>
      <c r="J1703" s="286">
        <v>2020</v>
      </c>
      <c r="K1703" s="72" t="s">
        <v>155</v>
      </c>
      <c r="L1703" s="73">
        <v>1</v>
      </c>
      <c r="M1703" s="74" t="s">
        <v>140</v>
      </c>
      <c r="N1703" s="75"/>
      <c r="O1703" s="76"/>
      <c r="P1703" s="97" t="s">
        <v>148</v>
      </c>
      <c r="Q1703" s="78">
        <f>IF(P1703="U",R1703/1.2,R1703)</f>
        <v>25</v>
      </c>
      <c r="R1703" s="79">
        <v>25</v>
      </c>
      <c r="S1703" s="80"/>
      <c r="T1703" s="81"/>
      <c r="U1703" s="82">
        <f>T1703*Q1703</f>
        <v>0</v>
      </c>
      <c r="V1703" s="83">
        <f>T1703*R1703</f>
        <v>0</v>
      </c>
      <c r="W1703" s="58"/>
      <c r="X1703" s="84"/>
      <c r="Y1703" s="85"/>
      <c r="Z1703" s="86"/>
      <c r="AA1703" s="87"/>
    </row>
    <row r="1704" spans="1:27" ht="15.75" customHeight="1">
      <c r="A1704" s="63" t="s">
        <v>131</v>
      </c>
      <c r="B1704" s="64" t="s">
        <v>177</v>
      </c>
      <c r="C1704" s="65" t="s">
        <v>133</v>
      </c>
      <c r="D1704" s="66" t="s">
        <v>317</v>
      </c>
      <c r="E1704" s="67" t="s">
        <v>347</v>
      </c>
      <c r="F1704" s="68" t="s">
        <v>404</v>
      </c>
      <c r="G1704" s="69" t="s">
        <v>405</v>
      </c>
      <c r="H1704" s="70" t="s">
        <v>1508</v>
      </c>
      <c r="I1704" s="67" t="s">
        <v>428</v>
      </c>
      <c r="J1704" s="286">
        <v>2020</v>
      </c>
      <c r="K1704" s="72" t="s">
        <v>139</v>
      </c>
      <c r="L1704" s="73">
        <v>1</v>
      </c>
      <c r="M1704" s="74" t="s">
        <v>140</v>
      </c>
      <c r="N1704" s="75"/>
      <c r="O1704" s="76"/>
      <c r="P1704" s="77" t="s">
        <v>148</v>
      </c>
      <c r="Q1704" s="78">
        <f>IF(P1704="U",R1704/1.2,R1704)</f>
        <v>130</v>
      </c>
      <c r="R1704" s="79">
        <v>130</v>
      </c>
      <c r="S1704" s="80"/>
      <c r="T1704" s="81"/>
      <c r="U1704" s="82">
        <f>T1704*Q1704</f>
        <v>0</v>
      </c>
      <c r="V1704" s="83">
        <f>T1704*R1704</f>
        <v>0</v>
      </c>
      <c r="W1704" s="58"/>
      <c r="X1704" s="84"/>
      <c r="Y1704" s="85"/>
      <c r="Z1704" s="86"/>
      <c r="AA1704" s="87"/>
    </row>
    <row r="1705" spans="1:27" ht="15.75" customHeight="1">
      <c r="A1705" s="63" t="s">
        <v>131</v>
      </c>
      <c r="B1705" s="64" t="s">
        <v>472</v>
      </c>
      <c r="C1705" s="65" t="s">
        <v>133</v>
      </c>
      <c r="D1705" s="66" t="s">
        <v>317</v>
      </c>
      <c r="E1705" s="67" t="s">
        <v>347</v>
      </c>
      <c r="F1705" s="68" t="s">
        <v>404</v>
      </c>
      <c r="G1705" s="69" t="s">
        <v>405</v>
      </c>
      <c r="H1705" s="70" t="s">
        <v>473</v>
      </c>
      <c r="I1705" s="67" t="s">
        <v>145</v>
      </c>
      <c r="J1705" s="286">
        <v>2017</v>
      </c>
      <c r="K1705" s="72" t="s">
        <v>155</v>
      </c>
      <c r="L1705" s="73">
        <v>1</v>
      </c>
      <c r="M1705" s="74" t="s">
        <v>140</v>
      </c>
      <c r="N1705" s="75"/>
      <c r="O1705" s="76"/>
      <c r="P1705" s="97" t="s">
        <v>148</v>
      </c>
      <c r="Q1705" s="78">
        <f>IF(P1705="U",R1705/1.2,R1705)</f>
        <v>20</v>
      </c>
      <c r="R1705" s="79">
        <v>20</v>
      </c>
      <c r="S1705" s="80"/>
      <c r="T1705" s="81"/>
      <c r="U1705" s="82">
        <f>T1705*Q1705</f>
        <v>0</v>
      </c>
      <c r="V1705" s="83">
        <f>T1705*R1705</f>
        <v>0</v>
      </c>
      <c r="W1705" s="58"/>
      <c r="X1705" s="84"/>
      <c r="Y1705" s="85"/>
      <c r="Z1705" s="86"/>
      <c r="AA1705" s="87"/>
    </row>
    <row r="1706" spans="1:27" ht="15.75" customHeight="1">
      <c r="A1706" s="63" t="s">
        <v>131</v>
      </c>
      <c r="B1706" s="64" t="s">
        <v>177</v>
      </c>
      <c r="C1706" s="65" t="s">
        <v>133</v>
      </c>
      <c r="D1706" s="66" t="s">
        <v>317</v>
      </c>
      <c r="E1706" s="67" t="s">
        <v>347</v>
      </c>
      <c r="F1706" s="68" t="s">
        <v>404</v>
      </c>
      <c r="G1706" s="69" t="s">
        <v>1485</v>
      </c>
      <c r="H1706" s="70" t="s">
        <v>1486</v>
      </c>
      <c r="I1706" s="67" t="s">
        <v>351</v>
      </c>
      <c r="J1706" s="286">
        <v>2013</v>
      </c>
      <c r="K1706" s="72" t="s">
        <v>155</v>
      </c>
      <c r="L1706" s="73">
        <v>1</v>
      </c>
      <c r="M1706" s="74" t="s">
        <v>140</v>
      </c>
      <c r="N1706" s="75"/>
      <c r="O1706" s="76"/>
      <c r="P1706" s="77" t="s">
        <v>148</v>
      </c>
      <c r="Q1706" s="78">
        <f>IF(P1706="U",R1706/1.2,R1706)</f>
        <v>60</v>
      </c>
      <c r="R1706" s="79">
        <v>60</v>
      </c>
      <c r="S1706" s="80"/>
      <c r="T1706" s="81"/>
      <c r="U1706" s="82">
        <f>T1706*Q1706</f>
        <v>0</v>
      </c>
      <c r="V1706" s="83">
        <f>T1706*R1706</f>
        <v>0</v>
      </c>
      <c r="W1706" s="58"/>
      <c r="X1706" s="84"/>
      <c r="Y1706" s="85"/>
      <c r="Z1706" s="86"/>
      <c r="AA1706" s="87"/>
    </row>
    <row r="1707" spans="1:27" ht="15.75" customHeight="1">
      <c r="A1707" s="63" t="s">
        <v>131</v>
      </c>
      <c r="B1707" s="64" t="s">
        <v>177</v>
      </c>
      <c r="C1707" s="65" t="s">
        <v>133</v>
      </c>
      <c r="D1707" s="66" t="s">
        <v>317</v>
      </c>
      <c r="E1707" s="67" t="s">
        <v>347</v>
      </c>
      <c r="F1707" s="68" t="s">
        <v>404</v>
      </c>
      <c r="G1707" s="69" t="s">
        <v>445</v>
      </c>
      <c r="H1707" s="70" t="s">
        <v>1331</v>
      </c>
      <c r="I1707" s="67" t="s">
        <v>263</v>
      </c>
      <c r="J1707" s="286">
        <v>2021</v>
      </c>
      <c r="K1707" s="72" t="s">
        <v>155</v>
      </c>
      <c r="L1707" s="73">
        <v>12</v>
      </c>
      <c r="M1707" s="74" t="s">
        <v>140</v>
      </c>
      <c r="N1707" s="75"/>
      <c r="O1707" s="76"/>
      <c r="P1707" s="97" t="s">
        <v>141</v>
      </c>
      <c r="Q1707" s="78">
        <f>IF(P1707="U",R1707/1.2,R1707)</f>
        <v>37.5</v>
      </c>
      <c r="R1707" s="79">
        <v>45</v>
      </c>
      <c r="S1707" s="80"/>
      <c r="T1707" s="81"/>
      <c r="U1707" s="82">
        <f>T1707*Q1707</f>
        <v>0</v>
      </c>
      <c r="V1707" s="83">
        <f>T1707*R1707</f>
        <v>0</v>
      </c>
      <c r="W1707" s="58"/>
      <c r="X1707" s="84"/>
      <c r="Y1707" s="85"/>
      <c r="Z1707" s="86"/>
      <c r="AA1707" s="87"/>
    </row>
    <row r="1708" spans="1:27" ht="15.75" customHeight="1">
      <c r="A1708" s="63" t="s">
        <v>131</v>
      </c>
      <c r="B1708" s="64" t="s">
        <v>177</v>
      </c>
      <c r="C1708" s="65" t="s">
        <v>178</v>
      </c>
      <c r="D1708" s="66" t="s">
        <v>317</v>
      </c>
      <c r="E1708" s="67" t="s">
        <v>347</v>
      </c>
      <c r="F1708" s="68" t="s">
        <v>404</v>
      </c>
      <c r="G1708" s="69" t="s">
        <v>445</v>
      </c>
      <c r="H1708" s="70" t="s">
        <v>613</v>
      </c>
      <c r="I1708" s="67" t="s">
        <v>351</v>
      </c>
      <c r="J1708" s="286">
        <v>1983</v>
      </c>
      <c r="K1708" s="72" t="s">
        <v>182</v>
      </c>
      <c r="L1708" s="73">
        <v>2</v>
      </c>
      <c r="M1708" s="74" t="s">
        <v>497</v>
      </c>
      <c r="N1708" s="75"/>
      <c r="O1708" s="76"/>
      <c r="P1708" s="97" t="s">
        <v>148</v>
      </c>
      <c r="Q1708" s="78">
        <f>IF(P1708="U",R1708/1.2,R1708)</f>
        <v>90</v>
      </c>
      <c r="R1708" s="79">
        <v>90</v>
      </c>
      <c r="S1708" s="80"/>
      <c r="T1708" s="81"/>
      <c r="U1708" s="82">
        <f>T1708*Q1708</f>
        <v>0</v>
      </c>
      <c r="V1708" s="83">
        <f>T1708*R1708</f>
        <v>0</v>
      </c>
      <c r="W1708" s="58"/>
      <c r="X1708" s="84"/>
      <c r="Y1708" s="85"/>
      <c r="Z1708" s="86"/>
      <c r="AA1708" s="87"/>
    </row>
    <row r="1709" spans="1:27" ht="15.75" customHeight="1">
      <c r="A1709" s="63" t="s">
        <v>131</v>
      </c>
      <c r="B1709" s="64" t="s">
        <v>177</v>
      </c>
      <c r="C1709" s="65" t="s">
        <v>133</v>
      </c>
      <c r="D1709" s="66" t="s">
        <v>317</v>
      </c>
      <c r="E1709" s="67" t="s">
        <v>347</v>
      </c>
      <c r="F1709" s="68" t="s">
        <v>404</v>
      </c>
      <c r="G1709" s="69" t="s">
        <v>445</v>
      </c>
      <c r="H1709" s="70" t="s">
        <v>446</v>
      </c>
      <c r="I1709" s="67" t="s">
        <v>351</v>
      </c>
      <c r="J1709" s="286">
        <v>1998</v>
      </c>
      <c r="K1709" s="72" t="s">
        <v>155</v>
      </c>
      <c r="L1709" s="73">
        <v>1</v>
      </c>
      <c r="M1709" s="74" t="s">
        <v>1487</v>
      </c>
      <c r="N1709" s="75"/>
      <c r="O1709" s="76"/>
      <c r="P1709" s="77" t="s">
        <v>148</v>
      </c>
      <c r="Q1709" s="78">
        <f>IF(P1709="U",R1709/1.2,R1709)</f>
        <v>180</v>
      </c>
      <c r="R1709" s="79">
        <v>180</v>
      </c>
      <c r="S1709" s="80"/>
      <c r="T1709" s="81"/>
      <c r="U1709" s="82">
        <f>T1709*Q1709</f>
        <v>0</v>
      </c>
      <c r="V1709" s="83">
        <f>T1709*R1709</f>
        <v>0</v>
      </c>
      <c r="W1709" s="58"/>
      <c r="X1709" s="84"/>
      <c r="Y1709" s="85"/>
      <c r="Z1709" s="86"/>
      <c r="AA1709" s="87"/>
    </row>
    <row r="1710" spans="1:27" ht="15.75" customHeight="1">
      <c r="A1710" s="63" t="s">
        <v>131</v>
      </c>
      <c r="B1710" s="64" t="s">
        <v>177</v>
      </c>
      <c r="C1710" s="65" t="s">
        <v>133</v>
      </c>
      <c r="D1710" s="66" t="s">
        <v>317</v>
      </c>
      <c r="E1710" s="67" t="s">
        <v>347</v>
      </c>
      <c r="F1710" s="68" t="s">
        <v>404</v>
      </c>
      <c r="G1710" s="69" t="s">
        <v>445</v>
      </c>
      <c r="H1710" s="70" t="s">
        <v>446</v>
      </c>
      <c r="I1710" s="67" t="s">
        <v>351</v>
      </c>
      <c r="J1710" s="286">
        <v>2018</v>
      </c>
      <c r="K1710" s="72" t="s">
        <v>226</v>
      </c>
      <c r="L1710" s="73">
        <v>2</v>
      </c>
      <c r="M1710" s="74" t="s">
        <v>140</v>
      </c>
      <c r="N1710" s="75"/>
      <c r="O1710" s="76"/>
      <c r="P1710" s="77" t="s">
        <v>141</v>
      </c>
      <c r="Q1710" s="78">
        <f>IF(P1710="U",R1710/1.2,R1710)</f>
        <v>1000</v>
      </c>
      <c r="R1710" s="79">
        <v>1200</v>
      </c>
      <c r="S1710" s="80"/>
      <c r="T1710" s="81"/>
      <c r="U1710" s="82">
        <f>T1710*Q1710</f>
        <v>0</v>
      </c>
      <c r="V1710" s="83">
        <f>T1710*R1710</f>
        <v>0</v>
      </c>
      <c r="W1710" s="58"/>
      <c r="X1710" s="84"/>
      <c r="Y1710" s="85"/>
      <c r="Z1710" s="86"/>
      <c r="AA1710" s="87"/>
    </row>
    <row r="1711" spans="1:27" ht="15.75" customHeight="1">
      <c r="A1711" s="63" t="s">
        <v>131</v>
      </c>
      <c r="B1711" s="64" t="s">
        <v>177</v>
      </c>
      <c r="C1711" s="65" t="s">
        <v>133</v>
      </c>
      <c r="D1711" s="66" t="s">
        <v>317</v>
      </c>
      <c r="E1711" s="67" t="s">
        <v>347</v>
      </c>
      <c r="F1711" s="68" t="s">
        <v>404</v>
      </c>
      <c r="G1711" s="69" t="s">
        <v>445</v>
      </c>
      <c r="H1711" s="70" t="s">
        <v>446</v>
      </c>
      <c r="I1711" s="67" t="s">
        <v>351</v>
      </c>
      <c r="J1711" s="286">
        <v>2021</v>
      </c>
      <c r="K1711" s="72" t="s">
        <v>146</v>
      </c>
      <c r="L1711" s="73">
        <v>2</v>
      </c>
      <c r="M1711" s="74" t="s">
        <v>140</v>
      </c>
      <c r="N1711" s="75"/>
      <c r="O1711" s="76"/>
      <c r="P1711" s="97" t="s">
        <v>141</v>
      </c>
      <c r="Q1711" s="78">
        <f>IF(P1711="U",R1711/1.2,R1711)</f>
        <v>466.66666666666669</v>
      </c>
      <c r="R1711" s="79">
        <v>560</v>
      </c>
      <c r="S1711" s="80"/>
      <c r="T1711" s="81"/>
      <c r="U1711" s="82">
        <f>T1711*Q1711</f>
        <v>0</v>
      </c>
      <c r="V1711" s="83">
        <f>T1711*R1711</f>
        <v>0</v>
      </c>
      <c r="W1711" s="58"/>
      <c r="X1711" s="84"/>
      <c r="Y1711" s="85"/>
      <c r="Z1711" s="86"/>
      <c r="AA1711" s="87"/>
    </row>
    <row r="1712" spans="1:27" ht="15.75" customHeight="1">
      <c r="A1712" s="63" t="s">
        <v>131</v>
      </c>
      <c r="B1712" s="64" t="s">
        <v>177</v>
      </c>
      <c r="C1712" s="65" t="s">
        <v>133</v>
      </c>
      <c r="D1712" s="66" t="s">
        <v>317</v>
      </c>
      <c r="E1712" s="67" t="s">
        <v>347</v>
      </c>
      <c r="F1712" s="68" t="s">
        <v>404</v>
      </c>
      <c r="G1712" s="69" t="s">
        <v>445</v>
      </c>
      <c r="H1712" s="70" t="s">
        <v>446</v>
      </c>
      <c r="I1712" s="67" t="s">
        <v>351</v>
      </c>
      <c r="J1712" s="286">
        <v>2021</v>
      </c>
      <c r="K1712" s="72" t="s">
        <v>226</v>
      </c>
      <c r="L1712" s="73">
        <v>1</v>
      </c>
      <c r="M1712" s="74" t="s">
        <v>140</v>
      </c>
      <c r="N1712" s="75"/>
      <c r="O1712" s="76"/>
      <c r="P1712" s="97" t="s">
        <v>141</v>
      </c>
      <c r="Q1712" s="78">
        <f>IF(P1712="U",R1712/1.2,R1712)</f>
        <v>958.33333333333337</v>
      </c>
      <c r="R1712" s="79">
        <v>1150</v>
      </c>
      <c r="S1712" s="80"/>
      <c r="T1712" s="81"/>
      <c r="U1712" s="82">
        <f>T1712*Q1712</f>
        <v>0</v>
      </c>
      <c r="V1712" s="83">
        <f>T1712*R1712</f>
        <v>0</v>
      </c>
      <c r="W1712" s="58"/>
      <c r="X1712" s="84"/>
      <c r="Y1712" s="85"/>
      <c r="Z1712" s="86"/>
      <c r="AA1712" s="87"/>
    </row>
    <row r="1713" spans="1:27" ht="15.75" customHeight="1">
      <c r="A1713" s="63" t="s">
        <v>131</v>
      </c>
      <c r="B1713" s="64" t="s">
        <v>177</v>
      </c>
      <c r="C1713" s="65" t="s">
        <v>133</v>
      </c>
      <c r="D1713" s="66" t="s">
        <v>317</v>
      </c>
      <c r="E1713" s="67" t="s">
        <v>347</v>
      </c>
      <c r="F1713" s="68" t="s">
        <v>404</v>
      </c>
      <c r="G1713" s="69" t="s">
        <v>445</v>
      </c>
      <c r="H1713" s="70" t="s">
        <v>446</v>
      </c>
      <c r="I1713" s="67" t="s">
        <v>351</v>
      </c>
      <c r="J1713" s="286">
        <v>2022</v>
      </c>
      <c r="K1713" s="72" t="s">
        <v>146</v>
      </c>
      <c r="L1713" s="73">
        <v>1</v>
      </c>
      <c r="M1713" s="74" t="s">
        <v>140</v>
      </c>
      <c r="N1713" s="75"/>
      <c r="O1713" s="76"/>
      <c r="P1713" s="97" t="s">
        <v>148</v>
      </c>
      <c r="Q1713" s="78">
        <f>IF(P1713="U",R1713/1.2,R1713)</f>
        <v>540</v>
      </c>
      <c r="R1713" s="79">
        <v>540</v>
      </c>
      <c r="S1713" s="80"/>
      <c r="T1713" s="81"/>
      <c r="U1713" s="82">
        <f>T1713*Q1713</f>
        <v>0</v>
      </c>
      <c r="V1713" s="83">
        <f>T1713*R1713</f>
        <v>0</v>
      </c>
      <c r="W1713" s="58"/>
      <c r="X1713" s="84"/>
      <c r="Y1713" s="85"/>
      <c r="Z1713" s="86"/>
      <c r="AA1713" s="87"/>
    </row>
    <row r="1714" spans="1:27" ht="15.75" customHeight="1">
      <c r="A1714" s="63" t="s">
        <v>131</v>
      </c>
      <c r="B1714" s="64" t="s">
        <v>177</v>
      </c>
      <c r="C1714" s="65" t="s">
        <v>133</v>
      </c>
      <c r="D1714" s="66" t="s">
        <v>317</v>
      </c>
      <c r="E1714" s="67" t="s">
        <v>347</v>
      </c>
      <c r="F1714" s="68" t="s">
        <v>404</v>
      </c>
      <c r="G1714" s="69" t="s">
        <v>445</v>
      </c>
      <c r="H1714" s="70" t="s">
        <v>446</v>
      </c>
      <c r="I1714" s="67" t="s">
        <v>351</v>
      </c>
      <c r="J1714" s="286">
        <v>2025</v>
      </c>
      <c r="K1714" s="72" t="s">
        <v>155</v>
      </c>
      <c r="L1714" s="73">
        <v>24</v>
      </c>
      <c r="M1714" s="74" t="s">
        <v>140</v>
      </c>
      <c r="N1714" s="75"/>
      <c r="O1714" s="76"/>
      <c r="P1714" s="97" t="s">
        <v>141</v>
      </c>
      <c r="Q1714" s="78">
        <f>IF(P1714="U",R1714/1.2,R1714)</f>
        <v>95.833333333333343</v>
      </c>
      <c r="R1714" s="79">
        <v>115</v>
      </c>
      <c r="S1714" s="80"/>
      <c r="T1714" s="81"/>
      <c r="U1714" s="82">
        <f>T1714*Q1714</f>
        <v>0</v>
      </c>
      <c r="V1714" s="83">
        <f>T1714*R1714</f>
        <v>0</v>
      </c>
      <c r="W1714" s="58"/>
      <c r="X1714" s="84"/>
      <c r="Y1714" s="85"/>
      <c r="Z1714" s="86"/>
      <c r="AA1714" s="87"/>
    </row>
    <row r="1715" spans="1:27" ht="15.75" customHeight="1">
      <c r="A1715" s="63" t="s">
        <v>131</v>
      </c>
      <c r="B1715" s="64" t="s">
        <v>177</v>
      </c>
      <c r="C1715" s="65" t="s">
        <v>133</v>
      </c>
      <c r="D1715" s="66" t="s">
        <v>317</v>
      </c>
      <c r="E1715" s="67" t="s">
        <v>347</v>
      </c>
      <c r="F1715" s="68" t="s">
        <v>404</v>
      </c>
      <c r="G1715" s="69" t="s">
        <v>445</v>
      </c>
      <c r="H1715" s="70" t="s">
        <v>446</v>
      </c>
      <c r="I1715" s="67" t="s">
        <v>351</v>
      </c>
      <c r="J1715" s="286">
        <v>2025</v>
      </c>
      <c r="K1715" s="72" t="s">
        <v>139</v>
      </c>
      <c r="L1715" s="73">
        <v>8</v>
      </c>
      <c r="M1715" s="74" t="s">
        <v>140</v>
      </c>
      <c r="N1715" s="75"/>
      <c r="O1715" s="76"/>
      <c r="P1715" s="97" t="s">
        <v>141</v>
      </c>
      <c r="Q1715" s="78">
        <f>IF(P1715="U",R1715/1.2,R1715)</f>
        <v>200</v>
      </c>
      <c r="R1715" s="79">
        <v>240</v>
      </c>
      <c r="S1715" s="80"/>
      <c r="T1715" s="81"/>
      <c r="U1715" s="82">
        <f>T1715*Q1715</f>
        <v>0</v>
      </c>
      <c r="V1715" s="83">
        <f>T1715*R1715</f>
        <v>0</v>
      </c>
      <c r="W1715" s="58"/>
      <c r="X1715" s="84"/>
      <c r="Y1715" s="85"/>
      <c r="Z1715" s="86"/>
      <c r="AA1715" s="87"/>
    </row>
    <row r="1716" spans="1:27" ht="15.75" customHeight="1">
      <c r="A1716" s="63" t="s">
        <v>131</v>
      </c>
      <c r="B1716" s="64" t="s">
        <v>177</v>
      </c>
      <c r="C1716" s="65" t="s">
        <v>133</v>
      </c>
      <c r="D1716" s="66" t="s">
        <v>317</v>
      </c>
      <c r="E1716" s="67" t="s">
        <v>347</v>
      </c>
      <c r="F1716" s="68" t="s">
        <v>404</v>
      </c>
      <c r="G1716" s="69" t="s">
        <v>445</v>
      </c>
      <c r="H1716" s="70" t="s">
        <v>446</v>
      </c>
      <c r="I1716" s="67" t="s">
        <v>351</v>
      </c>
      <c r="J1716" s="286">
        <v>2025</v>
      </c>
      <c r="K1716" s="72" t="s">
        <v>146</v>
      </c>
      <c r="L1716" s="73">
        <v>2</v>
      </c>
      <c r="M1716" s="74" t="s">
        <v>140</v>
      </c>
      <c r="N1716" s="75"/>
      <c r="O1716" s="76"/>
      <c r="P1716" s="77" t="s">
        <v>141</v>
      </c>
      <c r="Q1716" s="78">
        <f>IF(P1716="U",R1716/1.2,R1716)</f>
        <v>425</v>
      </c>
      <c r="R1716" s="79">
        <v>510</v>
      </c>
      <c r="S1716" s="80"/>
      <c r="T1716" s="81"/>
      <c r="U1716" s="82">
        <f>T1716*Q1716</f>
        <v>0</v>
      </c>
      <c r="V1716" s="83">
        <f>T1716*R1716</f>
        <v>0</v>
      </c>
      <c r="W1716" s="58"/>
      <c r="X1716" s="84"/>
      <c r="Y1716" s="85"/>
      <c r="Z1716" s="86"/>
      <c r="AA1716" s="87"/>
    </row>
    <row r="1717" spans="1:27" ht="15.75" customHeight="1">
      <c r="A1717" s="63" t="s">
        <v>131</v>
      </c>
      <c r="B1717" s="64" t="s">
        <v>177</v>
      </c>
      <c r="C1717" s="65" t="s">
        <v>133</v>
      </c>
      <c r="D1717" s="66" t="s">
        <v>317</v>
      </c>
      <c r="E1717" s="67" t="s">
        <v>347</v>
      </c>
      <c r="F1717" s="68" t="s">
        <v>404</v>
      </c>
      <c r="G1717" s="69" t="s">
        <v>445</v>
      </c>
      <c r="H1717" s="70" t="s">
        <v>464</v>
      </c>
      <c r="I1717" s="67" t="s">
        <v>351</v>
      </c>
      <c r="J1717" s="286">
        <v>2025</v>
      </c>
      <c r="K1717" s="72" t="s">
        <v>155</v>
      </c>
      <c r="L1717" s="73">
        <v>24</v>
      </c>
      <c r="M1717" s="74" t="s">
        <v>140</v>
      </c>
      <c r="N1717" s="75"/>
      <c r="O1717" s="76"/>
      <c r="P1717" s="97" t="s">
        <v>141</v>
      </c>
      <c r="Q1717" s="78">
        <f>IF(P1717="U",R1717/1.2,R1717)</f>
        <v>37.5</v>
      </c>
      <c r="R1717" s="79">
        <v>45</v>
      </c>
      <c r="S1717" s="80"/>
      <c r="T1717" s="81"/>
      <c r="U1717" s="82">
        <f>T1717*Q1717</f>
        <v>0</v>
      </c>
      <c r="V1717" s="83">
        <f>T1717*R1717</f>
        <v>0</v>
      </c>
      <c r="W1717" s="58"/>
      <c r="X1717" s="84"/>
      <c r="Y1717" s="85"/>
      <c r="Z1717" s="86"/>
      <c r="AA1717" s="87"/>
    </row>
    <row r="1718" spans="1:27" ht="15.75" customHeight="1">
      <c r="A1718" s="63" t="s">
        <v>131</v>
      </c>
      <c r="B1718" s="64" t="s">
        <v>177</v>
      </c>
      <c r="C1718" s="65" t="s">
        <v>133</v>
      </c>
      <c r="D1718" s="66" t="s">
        <v>317</v>
      </c>
      <c r="E1718" s="67" t="s">
        <v>347</v>
      </c>
      <c r="F1718" s="68" t="s">
        <v>404</v>
      </c>
      <c r="G1718" s="69" t="s">
        <v>445</v>
      </c>
      <c r="H1718" s="70" t="s">
        <v>469</v>
      </c>
      <c r="I1718" s="67" t="s">
        <v>351</v>
      </c>
      <c r="J1718" s="286">
        <v>2025</v>
      </c>
      <c r="K1718" s="72" t="s">
        <v>155</v>
      </c>
      <c r="L1718" s="73">
        <v>24</v>
      </c>
      <c r="M1718" s="74" t="s">
        <v>140</v>
      </c>
      <c r="N1718" s="75"/>
      <c r="O1718" s="76"/>
      <c r="P1718" s="97" t="s">
        <v>141</v>
      </c>
      <c r="Q1718" s="78">
        <f>IF(P1718="U",R1718/1.2,R1718)</f>
        <v>25</v>
      </c>
      <c r="R1718" s="79">
        <v>30</v>
      </c>
      <c r="S1718" s="80"/>
      <c r="T1718" s="81"/>
      <c r="U1718" s="82">
        <f>T1718*Q1718</f>
        <v>0</v>
      </c>
      <c r="V1718" s="83">
        <f>T1718*R1718</f>
        <v>0</v>
      </c>
      <c r="W1718" s="58"/>
      <c r="X1718" s="84"/>
      <c r="Y1718" s="85"/>
      <c r="Z1718" s="86"/>
      <c r="AA1718" s="87"/>
    </row>
    <row r="1719" spans="1:27" ht="15.75" customHeight="1">
      <c r="A1719" s="63" t="s">
        <v>131</v>
      </c>
      <c r="B1719" s="64" t="s">
        <v>177</v>
      </c>
      <c r="C1719" s="65" t="s">
        <v>133</v>
      </c>
      <c r="D1719" s="66" t="s">
        <v>317</v>
      </c>
      <c r="E1719" s="67" t="s">
        <v>347</v>
      </c>
      <c r="F1719" s="68" t="s">
        <v>404</v>
      </c>
      <c r="G1719" s="69" t="s">
        <v>445</v>
      </c>
      <c r="H1719" s="70" t="s">
        <v>469</v>
      </c>
      <c r="I1719" s="67" t="s">
        <v>351</v>
      </c>
      <c r="J1719" s="286">
        <v>2025</v>
      </c>
      <c r="K1719" s="72" t="s">
        <v>155</v>
      </c>
      <c r="L1719" s="73">
        <v>24</v>
      </c>
      <c r="M1719" s="74" t="s">
        <v>140</v>
      </c>
      <c r="N1719" s="75"/>
      <c r="O1719" s="76"/>
      <c r="P1719" s="97" t="s">
        <v>141</v>
      </c>
      <c r="Q1719" s="78">
        <f>IF(P1719="U",R1719/1.2,R1719)</f>
        <v>25</v>
      </c>
      <c r="R1719" s="79">
        <v>30</v>
      </c>
      <c r="S1719" s="80"/>
      <c r="T1719" s="81"/>
      <c r="U1719" s="82">
        <f>T1719*Q1719</f>
        <v>0</v>
      </c>
      <c r="V1719" s="83">
        <f>T1719*R1719</f>
        <v>0</v>
      </c>
      <c r="W1719" s="58"/>
      <c r="X1719" s="84"/>
      <c r="Y1719" s="85"/>
      <c r="Z1719" s="86"/>
      <c r="AA1719" s="87"/>
    </row>
    <row r="1720" spans="1:27" ht="15.75" customHeight="1">
      <c r="A1720" s="63" t="s">
        <v>131</v>
      </c>
      <c r="B1720" s="64" t="s">
        <v>177</v>
      </c>
      <c r="C1720" s="65" t="s">
        <v>133</v>
      </c>
      <c r="D1720" s="66" t="s">
        <v>317</v>
      </c>
      <c r="E1720" s="67" t="s">
        <v>347</v>
      </c>
      <c r="F1720" s="68" t="s">
        <v>404</v>
      </c>
      <c r="G1720" s="69" t="s">
        <v>445</v>
      </c>
      <c r="H1720" s="70" t="s">
        <v>465</v>
      </c>
      <c r="I1720" s="67" t="s">
        <v>351</v>
      </c>
      <c r="J1720" s="286">
        <v>2025</v>
      </c>
      <c r="K1720" s="72" t="s">
        <v>155</v>
      </c>
      <c r="L1720" s="73">
        <v>24</v>
      </c>
      <c r="M1720" s="74" t="s">
        <v>140</v>
      </c>
      <c r="N1720" s="75"/>
      <c r="O1720" s="76"/>
      <c r="P1720" s="97" t="s">
        <v>141</v>
      </c>
      <c r="Q1720" s="78">
        <f>IF(P1720="U",R1720/1.2,R1720)</f>
        <v>45.833333333333336</v>
      </c>
      <c r="R1720" s="79">
        <v>55</v>
      </c>
      <c r="S1720" s="80"/>
      <c r="T1720" s="81"/>
      <c r="U1720" s="82">
        <f>T1720*Q1720</f>
        <v>0</v>
      </c>
      <c r="V1720" s="83">
        <f>T1720*R1720</f>
        <v>0</v>
      </c>
      <c r="W1720" s="58"/>
      <c r="X1720" s="84"/>
      <c r="Y1720" s="85"/>
      <c r="Z1720" s="86"/>
      <c r="AA1720" s="87"/>
    </row>
    <row r="1721" spans="1:27" ht="15.75" customHeight="1">
      <c r="A1721" s="63" t="s">
        <v>131</v>
      </c>
      <c r="B1721" s="64" t="s">
        <v>177</v>
      </c>
      <c r="C1721" s="65" t="s">
        <v>178</v>
      </c>
      <c r="D1721" s="66" t="s">
        <v>317</v>
      </c>
      <c r="E1721" s="67" t="s">
        <v>347</v>
      </c>
      <c r="F1721" s="68" t="s">
        <v>404</v>
      </c>
      <c r="G1721" s="69" t="s">
        <v>445</v>
      </c>
      <c r="H1721" s="70" t="s">
        <v>1154</v>
      </c>
      <c r="I1721" s="67" t="s">
        <v>1155</v>
      </c>
      <c r="J1721" s="286">
        <v>2002</v>
      </c>
      <c r="K1721" s="72" t="s">
        <v>865</v>
      </c>
      <c r="L1721" s="73">
        <v>1</v>
      </c>
      <c r="M1721" s="74" t="s">
        <v>708</v>
      </c>
      <c r="N1721" s="75"/>
      <c r="O1721" s="76"/>
      <c r="P1721" s="97" t="s">
        <v>148</v>
      </c>
      <c r="Q1721" s="78">
        <f>IF(P1721="U",R1721/1.2,R1721)</f>
        <v>45</v>
      </c>
      <c r="R1721" s="79">
        <v>45</v>
      </c>
      <c r="S1721" s="80"/>
      <c r="T1721" s="81"/>
      <c r="U1721" s="82">
        <f>T1721*Q1721</f>
        <v>0</v>
      </c>
      <c r="V1721" s="83">
        <f>T1721*R1721</f>
        <v>0</v>
      </c>
      <c r="W1721" s="58"/>
      <c r="X1721" s="84"/>
      <c r="Y1721" s="85"/>
      <c r="Z1721" s="86"/>
      <c r="AA1721" s="87"/>
    </row>
    <row r="1722" spans="1:27" ht="15.75" customHeight="1">
      <c r="A1722" s="63" t="s">
        <v>131</v>
      </c>
      <c r="B1722" s="64" t="s">
        <v>177</v>
      </c>
      <c r="C1722" s="65" t="s">
        <v>133</v>
      </c>
      <c r="D1722" s="66" t="s">
        <v>317</v>
      </c>
      <c r="E1722" s="67" t="s">
        <v>347</v>
      </c>
      <c r="F1722" s="68" t="s">
        <v>404</v>
      </c>
      <c r="G1722" s="69" t="s">
        <v>445</v>
      </c>
      <c r="H1722" s="70" t="s">
        <v>1465</v>
      </c>
      <c r="I1722" s="67" t="s">
        <v>428</v>
      </c>
      <c r="J1722" s="286">
        <v>2009</v>
      </c>
      <c r="K1722" s="72" t="s">
        <v>155</v>
      </c>
      <c r="L1722" s="73">
        <v>1</v>
      </c>
      <c r="M1722" s="74" t="s">
        <v>140</v>
      </c>
      <c r="N1722" s="75"/>
      <c r="O1722" s="76"/>
      <c r="P1722" s="77" t="s">
        <v>148</v>
      </c>
      <c r="Q1722" s="78">
        <f>IF(P1722="U",R1722/1.2,R1722)</f>
        <v>85</v>
      </c>
      <c r="R1722" s="79">
        <v>85</v>
      </c>
      <c r="S1722" s="80"/>
      <c r="T1722" s="81"/>
      <c r="U1722" s="82">
        <f>T1722*Q1722</f>
        <v>0</v>
      </c>
      <c r="V1722" s="83">
        <f>T1722*R1722</f>
        <v>0</v>
      </c>
      <c r="W1722" s="58"/>
      <c r="X1722" s="84"/>
      <c r="Y1722" s="85"/>
      <c r="Z1722" s="86"/>
      <c r="AA1722" s="87"/>
    </row>
    <row r="1723" spans="1:27" ht="15.75" customHeight="1">
      <c r="A1723" s="63" t="s">
        <v>131</v>
      </c>
      <c r="B1723" s="64" t="s">
        <v>177</v>
      </c>
      <c r="C1723" s="65" t="s">
        <v>133</v>
      </c>
      <c r="D1723" s="66" t="s">
        <v>317</v>
      </c>
      <c r="E1723" s="67" t="s">
        <v>347</v>
      </c>
      <c r="F1723" s="68" t="s">
        <v>404</v>
      </c>
      <c r="G1723" s="69" t="s">
        <v>445</v>
      </c>
      <c r="H1723" s="70" t="s">
        <v>448</v>
      </c>
      <c r="I1723" s="67" t="s">
        <v>428</v>
      </c>
      <c r="J1723" s="286">
        <v>1994</v>
      </c>
      <c r="K1723" s="72" t="s">
        <v>155</v>
      </c>
      <c r="L1723" s="73">
        <v>1</v>
      </c>
      <c r="M1723" s="74" t="s">
        <v>1466</v>
      </c>
      <c r="N1723" s="75" t="s">
        <v>1467</v>
      </c>
      <c r="O1723" s="76"/>
      <c r="P1723" s="77" t="s">
        <v>148</v>
      </c>
      <c r="Q1723" s="78">
        <f>IF(P1723="U",R1723/1.2,R1723)</f>
        <v>120</v>
      </c>
      <c r="R1723" s="79">
        <v>120</v>
      </c>
      <c r="S1723" s="80"/>
      <c r="T1723" s="81"/>
      <c r="U1723" s="82">
        <f>T1723*Q1723</f>
        <v>0</v>
      </c>
      <c r="V1723" s="83">
        <f>T1723*R1723</f>
        <v>0</v>
      </c>
      <c r="W1723" s="58"/>
      <c r="X1723" s="84"/>
      <c r="Y1723" s="85"/>
      <c r="Z1723" s="86"/>
      <c r="AA1723" s="87"/>
    </row>
    <row r="1724" spans="1:27" ht="15.75" customHeight="1">
      <c r="A1724" s="63" t="s">
        <v>131</v>
      </c>
      <c r="B1724" s="64" t="s">
        <v>177</v>
      </c>
      <c r="C1724" s="65" t="s">
        <v>133</v>
      </c>
      <c r="D1724" s="66" t="s">
        <v>317</v>
      </c>
      <c r="E1724" s="67" t="s">
        <v>347</v>
      </c>
      <c r="F1724" s="68" t="s">
        <v>404</v>
      </c>
      <c r="G1724" s="69" t="s">
        <v>445</v>
      </c>
      <c r="H1724" s="70" t="s">
        <v>448</v>
      </c>
      <c r="I1724" s="67" t="s">
        <v>428</v>
      </c>
      <c r="J1724" s="286">
        <v>2002</v>
      </c>
      <c r="K1724" s="72" t="s">
        <v>155</v>
      </c>
      <c r="L1724" s="73">
        <v>1</v>
      </c>
      <c r="M1724" s="74" t="s">
        <v>140</v>
      </c>
      <c r="N1724" s="75"/>
      <c r="O1724" s="76"/>
      <c r="P1724" s="77" t="s">
        <v>148</v>
      </c>
      <c r="Q1724" s="78">
        <f>IF(P1724="U",R1724/1.2,R1724)</f>
        <v>85</v>
      </c>
      <c r="R1724" s="79">
        <v>85</v>
      </c>
      <c r="S1724" s="80"/>
      <c r="T1724" s="81"/>
      <c r="U1724" s="82">
        <f>T1724*Q1724</f>
        <v>0</v>
      </c>
      <c r="V1724" s="83">
        <f>T1724*R1724</f>
        <v>0</v>
      </c>
      <c r="W1724" s="58"/>
      <c r="X1724" s="84"/>
      <c r="Y1724" s="85"/>
      <c r="Z1724" s="86"/>
      <c r="AA1724" s="87"/>
    </row>
    <row r="1725" spans="1:27" ht="15.75" customHeight="1">
      <c r="A1725" s="63" t="s">
        <v>131</v>
      </c>
      <c r="B1725" s="64" t="s">
        <v>177</v>
      </c>
      <c r="C1725" s="65" t="s">
        <v>133</v>
      </c>
      <c r="D1725" s="66" t="s">
        <v>317</v>
      </c>
      <c r="E1725" s="67" t="s">
        <v>347</v>
      </c>
      <c r="F1725" s="68" t="s">
        <v>404</v>
      </c>
      <c r="G1725" s="69" t="s">
        <v>445</v>
      </c>
      <c r="H1725" s="70" t="s">
        <v>448</v>
      </c>
      <c r="I1725" s="67" t="s">
        <v>428</v>
      </c>
      <c r="J1725" s="286">
        <v>2003</v>
      </c>
      <c r="K1725" s="72" t="s">
        <v>155</v>
      </c>
      <c r="L1725" s="73">
        <v>1</v>
      </c>
      <c r="M1725" s="74" t="s">
        <v>140</v>
      </c>
      <c r="N1725" s="75"/>
      <c r="O1725" s="76"/>
      <c r="P1725" s="77" t="s">
        <v>148</v>
      </c>
      <c r="Q1725" s="78">
        <f>IF(P1725="U",R1725/1.2,R1725)</f>
        <v>70</v>
      </c>
      <c r="R1725" s="79">
        <v>70</v>
      </c>
      <c r="S1725" s="80"/>
      <c r="T1725" s="81"/>
      <c r="U1725" s="82">
        <f>T1725*Q1725</f>
        <v>0</v>
      </c>
      <c r="V1725" s="83">
        <f>T1725*R1725</f>
        <v>0</v>
      </c>
      <c r="W1725" s="58"/>
      <c r="X1725" s="84"/>
      <c r="Y1725" s="85"/>
      <c r="Z1725" s="86"/>
      <c r="AA1725" s="87"/>
    </row>
    <row r="1726" spans="1:27" ht="15.75" customHeight="1">
      <c r="A1726" s="63" t="s">
        <v>131</v>
      </c>
      <c r="B1726" s="64" t="s">
        <v>177</v>
      </c>
      <c r="C1726" s="65" t="s">
        <v>133</v>
      </c>
      <c r="D1726" s="66" t="s">
        <v>317</v>
      </c>
      <c r="E1726" s="67" t="s">
        <v>347</v>
      </c>
      <c r="F1726" s="68" t="s">
        <v>404</v>
      </c>
      <c r="G1726" s="69" t="s">
        <v>445</v>
      </c>
      <c r="H1726" s="70" t="s">
        <v>448</v>
      </c>
      <c r="I1726" s="67" t="s">
        <v>428</v>
      </c>
      <c r="J1726" s="286">
        <v>2003</v>
      </c>
      <c r="K1726" s="72" t="s">
        <v>155</v>
      </c>
      <c r="L1726" s="73">
        <v>1</v>
      </c>
      <c r="M1726" s="74" t="s">
        <v>140</v>
      </c>
      <c r="N1726" s="75"/>
      <c r="O1726" s="76"/>
      <c r="P1726" s="77" t="s">
        <v>148</v>
      </c>
      <c r="Q1726" s="78">
        <f>IF(P1726="U",R1726/1.2,R1726)</f>
        <v>70</v>
      </c>
      <c r="R1726" s="79">
        <v>70</v>
      </c>
      <c r="S1726" s="80"/>
      <c r="T1726" s="81"/>
      <c r="U1726" s="82">
        <f>T1726*Q1726</f>
        <v>0</v>
      </c>
      <c r="V1726" s="83">
        <f>T1726*R1726</f>
        <v>0</v>
      </c>
      <c r="W1726" s="58"/>
      <c r="X1726" s="84"/>
      <c r="Y1726" s="85"/>
      <c r="Z1726" s="86"/>
      <c r="AA1726" s="87"/>
    </row>
    <row r="1727" spans="1:27" ht="15.75" customHeight="1">
      <c r="A1727" s="63" t="s">
        <v>131</v>
      </c>
      <c r="B1727" s="64" t="s">
        <v>177</v>
      </c>
      <c r="C1727" s="65" t="s">
        <v>133</v>
      </c>
      <c r="D1727" s="66" t="s">
        <v>317</v>
      </c>
      <c r="E1727" s="67" t="s">
        <v>347</v>
      </c>
      <c r="F1727" s="68" t="s">
        <v>404</v>
      </c>
      <c r="G1727" s="69" t="s">
        <v>445</v>
      </c>
      <c r="H1727" s="70" t="s">
        <v>448</v>
      </c>
      <c r="I1727" s="67" t="s">
        <v>428</v>
      </c>
      <c r="J1727" s="286">
        <v>2004</v>
      </c>
      <c r="K1727" s="72" t="s">
        <v>155</v>
      </c>
      <c r="L1727" s="73">
        <v>1</v>
      </c>
      <c r="M1727" s="74" t="s">
        <v>140</v>
      </c>
      <c r="N1727" s="75"/>
      <c r="O1727" s="76"/>
      <c r="P1727" s="77" t="s">
        <v>148</v>
      </c>
      <c r="Q1727" s="78">
        <f>IF(P1727="U",R1727/1.2,R1727)</f>
        <v>90</v>
      </c>
      <c r="R1727" s="79">
        <v>90</v>
      </c>
      <c r="S1727" s="80"/>
      <c r="T1727" s="81"/>
      <c r="U1727" s="82">
        <f>T1727*Q1727</f>
        <v>0</v>
      </c>
      <c r="V1727" s="83">
        <f>T1727*R1727</f>
        <v>0</v>
      </c>
      <c r="W1727" s="58"/>
      <c r="X1727" s="84"/>
      <c r="Y1727" s="85"/>
      <c r="Z1727" s="86"/>
      <c r="AA1727" s="87"/>
    </row>
    <row r="1728" spans="1:27" ht="15.75" customHeight="1">
      <c r="A1728" s="63" t="s">
        <v>131</v>
      </c>
      <c r="B1728" s="64" t="s">
        <v>177</v>
      </c>
      <c r="C1728" s="65" t="s">
        <v>133</v>
      </c>
      <c r="D1728" s="66" t="s">
        <v>317</v>
      </c>
      <c r="E1728" s="67" t="s">
        <v>347</v>
      </c>
      <c r="F1728" s="68" t="s">
        <v>404</v>
      </c>
      <c r="G1728" s="69" t="s">
        <v>445</v>
      </c>
      <c r="H1728" s="70" t="s">
        <v>448</v>
      </c>
      <c r="I1728" s="67" t="s">
        <v>428</v>
      </c>
      <c r="J1728" s="286">
        <v>2004</v>
      </c>
      <c r="K1728" s="72" t="s">
        <v>155</v>
      </c>
      <c r="L1728" s="73">
        <v>1</v>
      </c>
      <c r="M1728" s="74" t="s">
        <v>140</v>
      </c>
      <c r="N1728" s="75"/>
      <c r="O1728" s="76"/>
      <c r="P1728" s="77" t="s">
        <v>148</v>
      </c>
      <c r="Q1728" s="78">
        <f>IF(P1728="U",R1728/1.2,R1728)</f>
        <v>90</v>
      </c>
      <c r="R1728" s="79">
        <v>90</v>
      </c>
      <c r="S1728" s="80"/>
      <c r="T1728" s="81"/>
      <c r="U1728" s="82">
        <f>T1728*Q1728</f>
        <v>0</v>
      </c>
      <c r="V1728" s="83">
        <f>T1728*R1728</f>
        <v>0</v>
      </c>
      <c r="W1728" s="58"/>
      <c r="X1728" s="84"/>
      <c r="Y1728" s="85"/>
      <c r="Z1728" s="86"/>
      <c r="AA1728" s="87"/>
    </row>
    <row r="1729" spans="1:27" ht="15.75" customHeight="1">
      <c r="A1729" s="63" t="s">
        <v>131</v>
      </c>
      <c r="B1729" s="64" t="s">
        <v>177</v>
      </c>
      <c r="C1729" s="65" t="s">
        <v>133</v>
      </c>
      <c r="D1729" s="66" t="s">
        <v>317</v>
      </c>
      <c r="E1729" s="67" t="s">
        <v>347</v>
      </c>
      <c r="F1729" s="68" t="s">
        <v>404</v>
      </c>
      <c r="G1729" s="69" t="s">
        <v>445</v>
      </c>
      <c r="H1729" s="70" t="s">
        <v>448</v>
      </c>
      <c r="I1729" s="67" t="s">
        <v>428</v>
      </c>
      <c r="J1729" s="286">
        <v>2006</v>
      </c>
      <c r="K1729" s="72" t="s">
        <v>155</v>
      </c>
      <c r="L1729" s="73">
        <v>1</v>
      </c>
      <c r="M1729" s="74" t="s">
        <v>140</v>
      </c>
      <c r="N1729" s="75"/>
      <c r="O1729" s="76"/>
      <c r="P1729" s="97" t="s">
        <v>148</v>
      </c>
      <c r="Q1729" s="78">
        <f>IF(P1729="U",R1729/1.2,R1729)</f>
        <v>90</v>
      </c>
      <c r="R1729" s="79">
        <v>90</v>
      </c>
      <c r="S1729" s="80"/>
      <c r="T1729" s="81"/>
      <c r="U1729" s="82">
        <f>T1729*Q1729</f>
        <v>0</v>
      </c>
      <c r="V1729" s="83">
        <f>T1729*R1729</f>
        <v>0</v>
      </c>
      <c r="W1729" s="58"/>
      <c r="X1729" s="84"/>
      <c r="Y1729" s="85"/>
      <c r="Z1729" s="86"/>
      <c r="AA1729" s="87"/>
    </row>
    <row r="1730" spans="1:27" ht="15.75" customHeight="1">
      <c r="A1730" s="63" t="s">
        <v>131</v>
      </c>
      <c r="B1730" s="64" t="s">
        <v>177</v>
      </c>
      <c r="C1730" s="65" t="s">
        <v>133</v>
      </c>
      <c r="D1730" s="66" t="s">
        <v>317</v>
      </c>
      <c r="E1730" s="67" t="s">
        <v>347</v>
      </c>
      <c r="F1730" s="68" t="s">
        <v>404</v>
      </c>
      <c r="G1730" s="69" t="s">
        <v>445</v>
      </c>
      <c r="H1730" s="70" t="s">
        <v>448</v>
      </c>
      <c r="I1730" s="67" t="s">
        <v>428</v>
      </c>
      <c r="J1730" s="286">
        <v>2007</v>
      </c>
      <c r="K1730" s="72" t="s">
        <v>155</v>
      </c>
      <c r="L1730" s="73">
        <v>1</v>
      </c>
      <c r="M1730" s="74" t="s">
        <v>140</v>
      </c>
      <c r="N1730" s="75"/>
      <c r="O1730" s="76"/>
      <c r="P1730" s="77" t="s">
        <v>148</v>
      </c>
      <c r="Q1730" s="78">
        <f>IF(P1730="U",R1730/1.2,R1730)</f>
        <v>85</v>
      </c>
      <c r="R1730" s="79">
        <v>85</v>
      </c>
      <c r="S1730" s="80"/>
      <c r="T1730" s="81"/>
      <c r="U1730" s="82">
        <f>T1730*Q1730</f>
        <v>0</v>
      </c>
      <c r="V1730" s="83">
        <f>T1730*R1730</f>
        <v>0</v>
      </c>
      <c r="W1730" s="58"/>
      <c r="X1730" s="84"/>
      <c r="Y1730" s="85"/>
      <c r="Z1730" s="86"/>
      <c r="AA1730" s="87"/>
    </row>
    <row r="1731" spans="1:27" ht="15.75" customHeight="1">
      <c r="A1731" s="63" t="s">
        <v>131</v>
      </c>
      <c r="B1731" s="64" t="s">
        <v>177</v>
      </c>
      <c r="C1731" s="65" t="s">
        <v>133</v>
      </c>
      <c r="D1731" s="66" t="s">
        <v>317</v>
      </c>
      <c r="E1731" s="67" t="s">
        <v>347</v>
      </c>
      <c r="F1731" s="68" t="s">
        <v>404</v>
      </c>
      <c r="G1731" s="69" t="s">
        <v>445</v>
      </c>
      <c r="H1731" s="70" t="s">
        <v>448</v>
      </c>
      <c r="I1731" s="67" t="s">
        <v>428</v>
      </c>
      <c r="J1731" s="286">
        <v>2018</v>
      </c>
      <c r="K1731" s="72" t="s">
        <v>155</v>
      </c>
      <c r="L1731" s="73">
        <v>1</v>
      </c>
      <c r="M1731" s="74" t="s">
        <v>140</v>
      </c>
      <c r="N1731" s="75"/>
      <c r="O1731" s="76"/>
      <c r="P1731" s="77" t="s">
        <v>148</v>
      </c>
      <c r="Q1731" s="78">
        <f>IF(P1731="U",R1731/1.2,R1731)</f>
        <v>70</v>
      </c>
      <c r="R1731" s="79">
        <v>70</v>
      </c>
      <c r="S1731" s="80"/>
      <c r="T1731" s="81"/>
      <c r="U1731" s="82">
        <f>T1731*Q1731</f>
        <v>0</v>
      </c>
      <c r="V1731" s="83">
        <f>T1731*R1731</f>
        <v>0</v>
      </c>
      <c r="W1731" s="58"/>
      <c r="X1731" s="84"/>
      <c r="Y1731" s="85"/>
      <c r="Z1731" s="86"/>
      <c r="AA1731" s="87"/>
    </row>
    <row r="1732" spans="1:27" ht="15.75" customHeight="1">
      <c r="A1732" s="63" t="s">
        <v>131</v>
      </c>
      <c r="B1732" s="64" t="s">
        <v>177</v>
      </c>
      <c r="C1732" s="65" t="s">
        <v>133</v>
      </c>
      <c r="D1732" s="66" t="s">
        <v>317</v>
      </c>
      <c r="E1732" s="67" t="s">
        <v>347</v>
      </c>
      <c r="F1732" s="68" t="s">
        <v>404</v>
      </c>
      <c r="G1732" s="69" t="s">
        <v>445</v>
      </c>
      <c r="H1732" s="70" t="s">
        <v>448</v>
      </c>
      <c r="I1732" s="67" t="s">
        <v>428</v>
      </c>
      <c r="J1732" s="286">
        <v>2019</v>
      </c>
      <c r="K1732" s="72" t="s">
        <v>139</v>
      </c>
      <c r="L1732" s="73">
        <v>1</v>
      </c>
      <c r="M1732" s="74" t="s">
        <v>140</v>
      </c>
      <c r="N1732" s="75"/>
      <c r="O1732" s="76"/>
      <c r="P1732" s="97" t="s">
        <v>141</v>
      </c>
      <c r="Q1732" s="78">
        <f>IF(P1732="U",R1732/1.2,R1732)</f>
        <v>120.83333333333334</v>
      </c>
      <c r="R1732" s="79">
        <v>145</v>
      </c>
      <c r="S1732" s="80"/>
      <c r="T1732" s="81"/>
      <c r="U1732" s="82">
        <f>T1732*Q1732</f>
        <v>0</v>
      </c>
      <c r="V1732" s="83">
        <f>T1732*R1732</f>
        <v>0</v>
      </c>
      <c r="W1732" s="58"/>
      <c r="X1732" s="84"/>
      <c r="Y1732" s="85"/>
      <c r="Z1732" s="86"/>
      <c r="AA1732" s="87"/>
    </row>
    <row r="1733" spans="1:27" ht="15.75" customHeight="1">
      <c r="A1733" s="63" t="s">
        <v>131</v>
      </c>
      <c r="B1733" s="64" t="s">
        <v>177</v>
      </c>
      <c r="C1733" s="65" t="s">
        <v>133</v>
      </c>
      <c r="D1733" s="66" t="s">
        <v>317</v>
      </c>
      <c r="E1733" s="67" t="s">
        <v>347</v>
      </c>
      <c r="F1733" s="68" t="s">
        <v>404</v>
      </c>
      <c r="G1733" s="69" t="s">
        <v>445</v>
      </c>
      <c r="H1733" s="70" t="s">
        <v>448</v>
      </c>
      <c r="I1733" s="67" t="s">
        <v>428</v>
      </c>
      <c r="J1733" s="286">
        <v>2021</v>
      </c>
      <c r="K1733" s="72" t="s">
        <v>139</v>
      </c>
      <c r="L1733" s="73">
        <v>1</v>
      </c>
      <c r="M1733" s="74" t="s">
        <v>140</v>
      </c>
      <c r="N1733" s="75"/>
      <c r="O1733" s="76"/>
      <c r="P1733" s="77" t="s">
        <v>148</v>
      </c>
      <c r="Q1733" s="78">
        <f>IF(P1733="U",R1733/1.2,R1733)</f>
        <v>140</v>
      </c>
      <c r="R1733" s="79">
        <v>140</v>
      </c>
      <c r="S1733" s="80"/>
      <c r="T1733" s="81"/>
      <c r="U1733" s="82">
        <f>T1733*Q1733</f>
        <v>0</v>
      </c>
      <c r="V1733" s="83">
        <f>T1733*R1733</f>
        <v>0</v>
      </c>
      <c r="W1733" s="58"/>
      <c r="X1733" s="84"/>
      <c r="Y1733" s="85"/>
      <c r="Z1733" s="86"/>
      <c r="AA1733" s="87"/>
    </row>
    <row r="1734" spans="1:27" ht="15.75" customHeight="1">
      <c r="A1734" s="63" t="s">
        <v>131</v>
      </c>
      <c r="B1734" s="64" t="s">
        <v>177</v>
      </c>
      <c r="C1734" s="65" t="s">
        <v>133</v>
      </c>
      <c r="D1734" s="66" t="s">
        <v>317</v>
      </c>
      <c r="E1734" s="67" t="s">
        <v>347</v>
      </c>
      <c r="F1734" s="68" t="s">
        <v>404</v>
      </c>
      <c r="G1734" s="69" t="s">
        <v>445</v>
      </c>
      <c r="H1734" s="70" t="s">
        <v>466</v>
      </c>
      <c r="I1734" s="67" t="s">
        <v>428</v>
      </c>
      <c r="J1734" s="286">
        <v>2019</v>
      </c>
      <c r="K1734" s="72" t="s">
        <v>155</v>
      </c>
      <c r="L1734" s="73">
        <v>3</v>
      </c>
      <c r="M1734" s="74" t="s">
        <v>140</v>
      </c>
      <c r="N1734" s="75"/>
      <c r="O1734" s="76"/>
      <c r="P1734" s="77" t="s">
        <v>148</v>
      </c>
      <c r="Q1734" s="78">
        <f>IF(P1734="U",R1734/1.2,R1734)</f>
        <v>55</v>
      </c>
      <c r="R1734" s="79">
        <v>55</v>
      </c>
      <c r="S1734" s="80"/>
      <c r="T1734" s="81"/>
      <c r="U1734" s="82">
        <f>T1734*Q1734</f>
        <v>0</v>
      </c>
      <c r="V1734" s="83">
        <f>T1734*R1734</f>
        <v>0</v>
      </c>
      <c r="W1734" s="58"/>
      <c r="X1734" s="84"/>
      <c r="Y1734" s="85"/>
      <c r="Z1734" s="86"/>
      <c r="AA1734" s="87"/>
    </row>
    <row r="1735" spans="1:27" ht="15.75" customHeight="1">
      <c r="A1735" s="63" t="s">
        <v>131</v>
      </c>
      <c r="B1735" s="64" t="s">
        <v>177</v>
      </c>
      <c r="C1735" s="65" t="s">
        <v>133</v>
      </c>
      <c r="D1735" s="66" t="s">
        <v>317</v>
      </c>
      <c r="E1735" s="67" t="s">
        <v>347</v>
      </c>
      <c r="F1735" s="68" t="s">
        <v>404</v>
      </c>
      <c r="G1735" s="69" t="s">
        <v>445</v>
      </c>
      <c r="H1735" s="70" t="s">
        <v>466</v>
      </c>
      <c r="I1735" s="67" t="s">
        <v>428</v>
      </c>
      <c r="J1735" s="286">
        <v>2025</v>
      </c>
      <c r="K1735" s="72" t="s">
        <v>155</v>
      </c>
      <c r="L1735" s="73">
        <v>24</v>
      </c>
      <c r="M1735" s="74" t="s">
        <v>140</v>
      </c>
      <c r="N1735" s="75"/>
      <c r="O1735" s="76"/>
      <c r="P1735" s="97" t="s">
        <v>141</v>
      </c>
      <c r="Q1735" s="78">
        <f>IF(P1735="U",R1735/1.2,R1735)</f>
        <v>45.833333333333336</v>
      </c>
      <c r="R1735" s="79">
        <v>55</v>
      </c>
      <c r="S1735" s="80"/>
      <c r="T1735" s="81"/>
      <c r="U1735" s="82">
        <f>T1735*Q1735</f>
        <v>0</v>
      </c>
      <c r="V1735" s="83">
        <f>T1735*R1735</f>
        <v>0</v>
      </c>
      <c r="W1735" s="58"/>
      <c r="X1735" s="84"/>
      <c r="Y1735" s="85"/>
      <c r="Z1735" s="86"/>
      <c r="AA1735" s="87"/>
    </row>
    <row r="1736" spans="1:27" ht="15.75" customHeight="1">
      <c r="A1736" s="63" t="s">
        <v>131</v>
      </c>
      <c r="B1736" s="64" t="s">
        <v>177</v>
      </c>
      <c r="C1736" s="65" t="s">
        <v>133</v>
      </c>
      <c r="D1736" s="66" t="s">
        <v>317</v>
      </c>
      <c r="E1736" s="67" t="s">
        <v>347</v>
      </c>
      <c r="F1736" s="68" t="s">
        <v>404</v>
      </c>
      <c r="G1736" s="69" t="s">
        <v>445</v>
      </c>
      <c r="H1736" s="70" t="s">
        <v>447</v>
      </c>
      <c r="I1736" s="67" t="s">
        <v>428</v>
      </c>
      <c r="J1736" s="286">
        <v>1995</v>
      </c>
      <c r="K1736" s="72" t="s">
        <v>155</v>
      </c>
      <c r="L1736" s="73">
        <v>1</v>
      </c>
      <c r="M1736" s="74" t="s">
        <v>140</v>
      </c>
      <c r="N1736" s="75"/>
      <c r="O1736" s="76"/>
      <c r="P1736" s="97" t="s">
        <v>148</v>
      </c>
      <c r="Q1736" s="78">
        <f>IF(P1736="U",R1736/1.2,R1736)</f>
        <v>190</v>
      </c>
      <c r="R1736" s="79">
        <v>190</v>
      </c>
      <c r="S1736" s="80"/>
      <c r="T1736" s="81"/>
      <c r="U1736" s="82">
        <f>T1736*Q1736</f>
        <v>0</v>
      </c>
      <c r="V1736" s="83">
        <f>T1736*R1736</f>
        <v>0</v>
      </c>
      <c r="W1736" s="58"/>
      <c r="X1736" s="84"/>
      <c r="Y1736" s="85"/>
      <c r="Z1736" s="86"/>
      <c r="AA1736" s="87"/>
    </row>
    <row r="1737" spans="1:27" ht="15.75" customHeight="1">
      <c r="A1737" s="63" t="s">
        <v>131</v>
      </c>
      <c r="B1737" s="64" t="s">
        <v>177</v>
      </c>
      <c r="C1737" s="65" t="s">
        <v>133</v>
      </c>
      <c r="D1737" s="66" t="s">
        <v>317</v>
      </c>
      <c r="E1737" s="67" t="s">
        <v>347</v>
      </c>
      <c r="F1737" s="68" t="s">
        <v>404</v>
      </c>
      <c r="G1737" s="69" t="s">
        <v>445</v>
      </c>
      <c r="H1737" s="70" t="s">
        <v>447</v>
      </c>
      <c r="I1737" s="67" t="s">
        <v>428</v>
      </c>
      <c r="J1737" s="286">
        <v>2002</v>
      </c>
      <c r="K1737" s="72" t="s">
        <v>155</v>
      </c>
      <c r="L1737" s="73">
        <v>1</v>
      </c>
      <c r="M1737" s="74" t="s">
        <v>708</v>
      </c>
      <c r="N1737" s="75"/>
      <c r="O1737" s="76"/>
      <c r="P1737" s="77" t="s">
        <v>148</v>
      </c>
      <c r="Q1737" s="78">
        <f>IF(P1737="U",R1737/1.2,R1737)</f>
        <v>150</v>
      </c>
      <c r="R1737" s="79">
        <v>150</v>
      </c>
      <c r="S1737" s="80"/>
      <c r="T1737" s="81"/>
      <c r="U1737" s="82">
        <f>T1737*Q1737</f>
        <v>0</v>
      </c>
      <c r="V1737" s="83">
        <f>T1737*R1737</f>
        <v>0</v>
      </c>
      <c r="W1737" s="58"/>
      <c r="X1737" s="84"/>
      <c r="Y1737" s="85"/>
      <c r="Z1737" s="86"/>
      <c r="AA1737" s="87"/>
    </row>
    <row r="1738" spans="1:27" ht="15.75" customHeight="1">
      <c r="A1738" s="63" t="s">
        <v>131</v>
      </c>
      <c r="B1738" s="64" t="s">
        <v>177</v>
      </c>
      <c r="C1738" s="65" t="s">
        <v>133</v>
      </c>
      <c r="D1738" s="66" t="s">
        <v>317</v>
      </c>
      <c r="E1738" s="67" t="s">
        <v>347</v>
      </c>
      <c r="F1738" s="68" t="s">
        <v>404</v>
      </c>
      <c r="G1738" s="69" t="s">
        <v>445</v>
      </c>
      <c r="H1738" s="70" t="s">
        <v>447</v>
      </c>
      <c r="I1738" s="67" t="s">
        <v>428</v>
      </c>
      <c r="J1738" s="286">
        <v>2003</v>
      </c>
      <c r="K1738" s="72" t="s">
        <v>155</v>
      </c>
      <c r="L1738" s="73">
        <v>2</v>
      </c>
      <c r="M1738" s="74" t="s">
        <v>140</v>
      </c>
      <c r="N1738" s="75"/>
      <c r="O1738" s="76"/>
      <c r="P1738" s="77" t="s">
        <v>148</v>
      </c>
      <c r="Q1738" s="78">
        <f>IF(P1738="U",R1738/1.2,R1738)</f>
        <v>160</v>
      </c>
      <c r="R1738" s="79">
        <v>160</v>
      </c>
      <c r="S1738" s="80"/>
      <c r="T1738" s="81"/>
      <c r="U1738" s="82">
        <f>T1738*Q1738</f>
        <v>0</v>
      </c>
      <c r="V1738" s="83">
        <f>T1738*R1738</f>
        <v>0</v>
      </c>
      <c r="W1738" s="58"/>
      <c r="X1738" s="84"/>
      <c r="Y1738" s="85"/>
      <c r="Z1738" s="86"/>
      <c r="AA1738" s="87"/>
    </row>
    <row r="1739" spans="1:27" ht="15.75" customHeight="1">
      <c r="A1739" s="63" t="s">
        <v>131</v>
      </c>
      <c r="B1739" s="64" t="s">
        <v>177</v>
      </c>
      <c r="C1739" s="65" t="s">
        <v>133</v>
      </c>
      <c r="D1739" s="66" t="s">
        <v>317</v>
      </c>
      <c r="E1739" s="67" t="s">
        <v>347</v>
      </c>
      <c r="F1739" s="68" t="s">
        <v>404</v>
      </c>
      <c r="G1739" s="69" t="s">
        <v>445</v>
      </c>
      <c r="H1739" s="70" t="s">
        <v>447</v>
      </c>
      <c r="I1739" s="67" t="s">
        <v>428</v>
      </c>
      <c r="J1739" s="286">
        <v>2004</v>
      </c>
      <c r="K1739" s="72" t="s">
        <v>155</v>
      </c>
      <c r="L1739" s="73">
        <v>1</v>
      </c>
      <c r="M1739" s="74" t="s">
        <v>497</v>
      </c>
      <c r="N1739" s="75"/>
      <c r="O1739" s="76" t="s">
        <v>256</v>
      </c>
      <c r="P1739" s="77" t="s">
        <v>148</v>
      </c>
      <c r="Q1739" s="78">
        <f>IF(P1739="U",R1739/1.2,R1739)</f>
        <v>160</v>
      </c>
      <c r="R1739" s="79">
        <v>160</v>
      </c>
      <c r="S1739" s="80"/>
      <c r="T1739" s="81"/>
      <c r="U1739" s="82">
        <f>T1739*Q1739</f>
        <v>0</v>
      </c>
      <c r="V1739" s="83">
        <f>T1739*R1739</f>
        <v>0</v>
      </c>
      <c r="W1739" s="58"/>
      <c r="X1739" s="84"/>
      <c r="Y1739" s="85"/>
      <c r="Z1739" s="86"/>
      <c r="AA1739" s="87"/>
    </row>
    <row r="1740" spans="1:27" ht="15.75" customHeight="1">
      <c r="A1740" s="63" t="s">
        <v>131</v>
      </c>
      <c r="B1740" s="64" t="s">
        <v>177</v>
      </c>
      <c r="C1740" s="65" t="s">
        <v>133</v>
      </c>
      <c r="D1740" s="66" t="s">
        <v>317</v>
      </c>
      <c r="E1740" s="67" t="s">
        <v>347</v>
      </c>
      <c r="F1740" s="68" t="s">
        <v>404</v>
      </c>
      <c r="G1740" s="69" t="s">
        <v>445</v>
      </c>
      <c r="H1740" s="70" t="s">
        <v>447</v>
      </c>
      <c r="I1740" s="67" t="s">
        <v>428</v>
      </c>
      <c r="J1740" s="286">
        <v>2004</v>
      </c>
      <c r="K1740" s="72" t="s">
        <v>155</v>
      </c>
      <c r="L1740" s="73">
        <v>1</v>
      </c>
      <c r="M1740" s="74" t="s">
        <v>140</v>
      </c>
      <c r="N1740" s="75"/>
      <c r="O1740" s="76"/>
      <c r="P1740" s="77" t="s">
        <v>148</v>
      </c>
      <c r="Q1740" s="78">
        <f>IF(P1740="U",R1740/1.2,R1740)</f>
        <v>160</v>
      </c>
      <c r="R1740" s="79">
        <v>160</v>
      </c>
      <c r="S1740" s="80"/>
      <c r="T1740" s="81"/>
      <c r="U1740" s="82">
        <f>T1740*Q1740</f>
        <v>0</v>
      </c>
      <c r="V1740" s="83">
        <f>T1740*R1740</f>
        <v>0</v>
      </c>
      <c r="W1740" s="58"/>
      <c r="X1740" s="84"/>
      <c r="Y1740" s="85"/>
      <c r="Z1740" s="86"/>
      <c r="AA1740" s="87"/>
    </row>
    <row r="1741" spans="1:27" ht="15.75" customHeight="1">
      <c r="A1741" s="63" t="s">
        <v>131</v>
      </c>
      <c r="B1741" s="64" t="s">
        <v>177</v>
      </c>
      <c r="C1741" s="65" t="s">
        <v>133</v>
      </c>
      <c r="D1741" s="66" t="s">
        <v>317</v>
      </c>
      <c r="E1741" s="67" t="s">
        <v>347</v>
      </c>
      <c r="F1741" s="68" t="s">
        <v>404</v>
      </c>
      <c r="G1741" s="69" t="s">
        <v>445</v>
      </c>
      <c r="H1741" s="70" t="s">
        <v>447</v>
      </c>
      <c r="I1741" s="67" t="s">
        <v>428</v>
      </c>
      <c r="J1741" s="286">
        <v>2005</v>
      </c>
      <c r="K1741" s="72" t="s">
        <v>155</v>
      </c>
      <c r="L1741" s="73">
        <v>3</v>
      </c>
      <c r="M1741" s="74" t="s">
        <v>140</v>
      </c>
      <c r="N1741" s="75"/>
      <c r="O1741" s="76"/>
      <c r="P1741" s="77" t="s">
        <v>148</v>
      </c>
      <c r="Q1741" s="78">
        <f>IF(P1741="U",R1741/1.2,R1741)</f>
        <v>170</v>
      </c>
      <c r="R1741" s="79">
        <v>170</v>
      </c>
      <c r="S1741" s="80"/>
      <c r="T1741" s="81"/>
      <c r="U1741" s="82">
        <f>T1741*Q1741</f>
        <v>0</v>
      </c>
      <c r="V1741" s="83">
        <f>T1741*R1741</f>
        <v>0</v>
      </c>
      <c r="W1741" s="58"/>
      <c r="X1741" s="84"/>
      <c r="Y1741" s="85"/>
      <c r="Z1741" s="86"/>
      <c r="AA1741" s="87"/>
    </row>
    <row r="1742" spans="1:27" ht="15.75" customHeight="1">
      <c r="A1742" s="63" t="s">
        <v>131</v>
      </c>
      <c r="B1742" s="64" t="s">
        <v>177</v>
      </c>
      <c r="C1742" s="65" t="s">
        <v>133</v>
      </c>
      <c r="D1742" s="66" t="s">
        <v>317</v>
      </c>
      <c r="E1742" s="67" t="s">
        <v>347</v>
      </c>
      <c r="F1742" s="68" t="s">
        <v>404</v>
      </c>
      <c r="G1742" s="69" t="s">
        <v>445</v>
      </c>
      <c r="H1742" s="70" t="s">
        <v>447</v>
      </c>
      <c r="I1742" s="67" t="s">
        <v>428</v>
      </c>
      <c r="J1742" s="286">
        <v>2006</v>
      </c>
      <c r="K1742" s="72" t="s">
        <v>155</v>
      </c>
      <c r="L1742" s="73">
        <v>2</v>
      </c>
      <c r="M1742" s="74" t="s">
        <v>140</v>
      </c>
      <c r="N1742" s="75"/>
      <c r="O1742" s="76"/>
      <c r="P1742" s="77" t="s">
        <v>148</v>
      </c>
      <c r="Q1742" s="78">
        <f>IF(P1742="U",R1742/1.2,R1742)</f>
        <v>170</v>
      </c>
      <c r="R1742" s="79">
        <v>170</v>
      </c>
      <c r="S1742" s="80"/>
      <c r="T1742" s="81"/>
      <c r="U1742" s="82">
        <f>T1742*Q1742</f>
        <v>0</v>
      </c>
      <c r="V1742" s="83">
        <f>T1742*R1742</f>
        <v>0</v>
      </c>
      <c r="W1742" s="58"/>
      <c r="X1742" s="84"/>
      <c r="Y1742" s="85"/>
      <c r="Z1742" s="86"/>
      <c r="AA1742" s="87"/>
    </row>
    <row r="1743" spans="1:27" ht="15.75" customHeight="1">
      <c r="A1743" s="63" t="s">
        <v>131</v>
      </c>
      <c r="B1743" s="64" t="s">
        <v>177</v>
      </c>
      <c r="C1743" s="65" t="s">
        <v>133</v>
      </c>
      <c r="D1743" s="66" t="s">
        <v>317</v>
      </c>
      <c r="E1743" s="67" t="s">
        <v>347</v>
      </c>
      <c r="F1743" s="68" t="s">
        <v>404</v>
      </c>
      <c r="G1743" s="69" t="s">
        <v>445</v>
      </c>
      <c r="H1743" s="70" t="s">
        <v>447</v>
      </c>
      <c r="I1743" s="67" t="s">
        <v>428</v>
      </c>
      <c r="J1743" s="286">
        <v>2008</v>
      </c>
      <c r="K1743" s="72" t="s">
        <v>155</v>
      </c>
      <c r="L1743" s="73">
        <v>3</v>
      </c>
      <c r="M1743" s="74" t="s">
        <v>140</v>
      </c>
      <c r="N1743" s="75"/>
      <c r="O1743" s="76"/>
      <c r="P1743" s="77" t="s">
        <v>148</v>
      </c>
      <c r="Q1743" s="78">
        <f>IF(P1743="U",R1743/1.2,R1743)</f>
        <v>160</v>
      </c>
      <c r="R1743" s="79">
        <v>160</v>
      </c>
      <c r="S1743" s="80"/>
      <c r="T1743" s="81"/>
      <c r="U1743" s="82">
        <f>T1743*Q1743</f>
        <v>0</v>
      </c>
      <c r="V1743" s="83">
        <f>T1743*R1743</f>
        <v>0</v>
      </c>
      <c r="W1743" s="58"/>
      <c r="X1743" s="84"/>
      <c r="Y1743" s="85"/>
      <c r="Z1743" s="86"/>
      <c r="AA1743" s="87"/>
    </row>
    <row r="1744" spans="1:27" ht="15.75" customHeight="1">
      <c r="A1744" s="63" t="s">
        <v>131</v>
      </c>
      <c r="B1744" s="64" t="s">
        <v>177</v>
      </c>
      <c r="C1744" s="65" t="s">
        <v>133</v>
      </c>
      <c r="D1744" s="66" t="s">
        <v>317</v>
      </c>
      <c r="E1744" s="67" t="s">
        <v>347</v>
      </c>
      <c r="F1744" s="68" t="s">
        <v>404</v>
      </c>
      <c r="G1744" s="69" t="s">
        <v>445</v>
      </c>
      <c r="H1744" s="70" t="s">
        <v>447</v>
      </c>
      <c r="I1744" s="67" t="s">
        <v>428</v>
      </c>
      <c r="J1744" s="286">
        <v>2008</v>
      </c>
      <c r="K1744" s="72" t="s">
        <v>146</v>
      </c>
      <c r="L1744" s="73">
        <v>1</v>
      </c>
      <c r="M1744" s="74" t="s">
        <v>140</v>
      </c>
      <c r="N1744" s="75"/>
      <c r="O1744" s="76"/>
      <c r="P1744" s="77" t="s">
        <v>148</v>
      </c>
      <c r="Q1744" s="78">
        <f>IF(P1744="U",R1744/1.2,R1744)</f>
        <v>680</v>
      </c>
      <c r="R1744" s="79">
        <v>680</v>
      </c>
      <c r="S1744" s="80"/>
      <c r="T1744" s="81"/>
      <c r="U1744" s="82">
        <f>T1744*Q1744</f>
        <v>0</v>
      </c>
      <c r="V1744" s="83">
        <f>T1744*R1744</f>
        <v>0</v>
      </c>
      <c r="W1744" s="58"/>
      <c r="X1744" s="84"/>
      <c r="Y1744" s="85"/>
      <c r="Z1744" s="86"/>
      <c r="AA1744" s="87"/>
    </row>
    <row r="1745" spans="1:27" ht="15.75" customHeight="1">
      <c r="A1745" s="63" t="s">
        <v>131</v>
      </c>
      <c r="B1745" s="64" t="s">
        <v>177</v>
      </c>
      <c r="C1745" s="65" t="s">
        <v>133</v>
      </c>
      <c r="D1745" s="66" t="s">
        <v>317</v>
      </c>
      <c r="E1745" s="67" t="s">
        <v>347</v>
      </c>
      <c r="F1745" s="68" t="s">
        <v>404</v>
      </c>
      <c r="G1745" s="69" t="s">
        <v>445</v>
      </c>
      <c r="H1745" s="70" t="s">
        <v>447</v>
      </c>
      <c r="I1745" s="67" t="s">
        <v>428</v>
      </c>
      <c r="J1745" s="286">
        <v>2019</v>
      </c>
      <c r="K1745" s="72" t="s">
        <v>139</v>
      </c>
      <c r="L1745" s="73">
        <v>1</v>
      </c>
      <c r="M1745" s="74" t="s">
        <v>140</v>
      </c>
      <c r="N1745" s="75"/>
      <c r="O1745" s="76"/>
      <c r="P1745" s="77" t="s">
        <v>141</v>
      </c>
      <c r="Q1745" s="78">
        <f>IF(P1745="U",R1745/1.2,R1745)</f>
        <v>216.66666666666669</v>
      </c>
      <c r="R1745" s="79">
        <v>260</v>
      </c>
      <c r="S1745" s="80"/>
      <c r="T1745" s="81"/>
      <c r="U1745" s="82">
        <f>T1745*Q1745</f>
        <v>0</v>
      </c>
      <c r="V1745" s="83">
        <f>T1745*R1745</f>
        <v>0</v>
      </c>
      <c r="W1745" s="58"/>
      <c r="X1745" s="84"/>
      <c r="Y1745" s="85"/>
      <c r="Z1745" s="86"/>
      <c r="AA1745" s="87"/>
    </row>
    <row r="1746" spans="1:27" ht="15.75" customHeight="1">
      <c r="A1746" s="63" t="s">
        <v>131</v>
      </c>
      <c r="B1746" s="64" t="s">
        <v>177</v>
      </c>
      <c r="C1746" s="65" t="s">
        <v>133</v>
      </c>
      <c r="D1746" s="66" t="s">
        <v>317</v>
      </c>
      <c r="E1746" s="67" t="s">
        <v>347</v>
      </c>
      <c r="F1746" s="68" t="s">
        <v>404</v>
      </c>
      <c r="G1746" s="69" t="s">
        <v>445</v>
      </c>
      <c r="H1746" s="70" t="s">
        <v>447</v>
      </c>
      <c r="I1746" s="67" t="s">
        <v>428</v>
      </c>
      <c r="J1746" s="286">
        <v>2021</v>
      </c>
      <c r="K1746" s="72" t="s">
        <v>146</v>
      </c>
      <c r="L1746" s="73">
        <v>1</v>
      </c>
      <c r="M1746" s="74" t="s">
        <v>140</v>
      </c>
      <c r="N1746" s="75"/>
      <c r="O1746" s="76"/>
      <c r="P1746" s="97" t="s">
        <v>148</v>
      </c>
      <c r="Q1746" s="78">
        <f>IF(P1746="U",R1746/1.2,R1746)</f>
        <v>630</v>
      </c>
      <c r="R1746" s="79">
        <v>630</v>
      </c>
      <c r="S1746" s="80"/>
      <c r="T1746" s="81"/>
      <c r="U1746" s="82">
        <f>T1746*Q1746</f>
        <v>0</v>
      </c>
      <c r="V1746" s="83">
        <f>T1746*R1746</f>
        <v>0</v>
      </c>
      <c r="W1746" s="58"/>
      <c r="X1746" s="84"/>
      <c r="Y1746" s="85"/>
      <c r="Z1746" s="86"/>
      <c r="AA1746" s="87"/>
    </row>
    <row r="1747" spans="1:27" ht="15.75" customHeight="1">
      <c r="A1747" s="63" t="s">
        <v>131</v>
      </c>
      <c r="B1747" s="64" t="s">
        <v>177</v>
      </c>
      <c r="C1747" s="65" t="s">
        <v>133</v>
      </c>
      <c r="D1747" s="66" t="s">
        <v>317</v>
      </c>
      <c r="E1747" s="67" t="s">
        <v>347</v>
      </c>
      <c r="F1747" s="68" t="s">
        <v>404</v>
      </c>
      <c r="G1747" s="69" t="s">
        <v>445</v>
      </c>
      <c r="H1747" s="70" t="s">
        <v>447</v>
      </c>
      <c r="I1747" s="67" t="s">
        <v>428</v>
      </c>
      <c r="J1747" s="286">
        <v>2021</v>
      </c>
      <c r="K1747" s="72" t="s">
        <v>146</v>
      </c>
      <c r="L1747" s="73">
        <v>1</v>
      </c>
      <c r="M1747" s="74" t="s">
        <v>140</v>
      </c>
      <c r="N1747" s="75"/>
      <c r="O1747" s="76"/>
      <c r="P1747" s="77" t="s">
        <v>148</v>
      </c>
      <c r="Q1747" s="78">
        <f>IF(P1747="U",R1747/1.2,R1747)</f>
        <v>630</v>
      </c>
      <c r="R1747" s="79">
        <v>630</v>
      </c>
      <c r="S1747" s="80"/>
      <c r="T1747" s="81"/>
      <c r="U1747" s="82">
        <f>T1747*Q1747</f>
        <v>0</v>
      </c>
      <c r="V1747" s="83">
        <f>T1747*R1747</f>
        <v>0</v>
      </c>
      <c r="W1747" s="58"/>
      <c r="X1747" s="84"/>
      <c r="Y1747" s="85"/>
      <c r="Z1747" s="86"/>
      <c r="AA1747" s="87"/>
    </row>
    <row r="1748" spans="1:27" ht="15.75" customHeight="1">
      <c r="A1748" s="63" t="s">
        <v>131</v>
      </c>
      <c r="B1748" s="64" t="s">
        <v>177</v>
      </c>
      <c r="C1748" s="65" t="s">
        <v>133</v>
      </c>
      <c r="D1748" s="66" t="s">
        <v>317</v>
      </c>
      <c r="E1748" s="67" t="s">
        <v>347</v>
      </c>
      <c r="F1748" s="68" t="s">
        <v>404</v>
      </c>
      <c r="G1748" s="69" t="s">
        <v>445</v>
      </c>
      <c r="H1748" s="70" t="s">
        <v>447</v>
      </c>
      <c r="I1748" s="67" t="s">
        <v>428</v>
      </c>
      <c r="J1748" s="286">
        <v>2021</v>
      </c>
      <c r="K1748" s="72" t="s">
        <v>226</v>
      </c>
      <c r="L1748" s="73">
        <v>1</v>
      </c>
      <c r="M1748" s="74" t="s">
        <v>140</v>
      </c>
      <c r="N1748" s="75"/>
      <c r="O1748" s="76"/>
      <c r="P1748" s="97" t="s">
        <v>148</v>
      </c>
      <c r="Q1748" s="78">
        <f>IF(P1748="U",R1748/1.2,R1748)</f>
        <v>1290</v>
      </c>
      <c r="R1748" s="79">
        <v>1290</v>
      </c>
      <c r="S1748" s="80"/>
      <c r="T1748" s="81"/>
      <c r="U1748" s="82">
        <f>T1748*Q1748</f>
        <v>0</v>
      </c>
      <c r="V1748" s="83">
        <f>T1748*R1748</f>
        <v>0</v>
      </c>
      <c r="W1748" s="58"/>
      <c r="X1748" s="84"/>
      <c r="Y1748" s="85"/>
      <c r="Z1748" s="86"/>
      <c r="AA1748" s="87"/>
    </row>
    <row r="1749" spans="1:27" ht="15.75" customHeight="1">
      <c r="A1749" s="63" t="s">
        <v>131</v>
      </c>
      <c r="B1749" s="64" t="s">
        <v>177</v>
      </c>
      <c r="C1749" s="65" t="s">
        <v>133</v>
      </c>
      <c r="D1749" s="66" t="s">
        <v>317</v>
      </c>
      <c r="E1749" s="67" t="s">
        <v>347</v>
      </c>
      <c r="F1749" s="68" t="s">
        <v>404</v>
      </c>
      <c r="G1749" s="69" t="s">
        <v>445</v>
      </c>
      <c r="H1749" s="70" t="s">
        <v>447</v>
      </c>
      <c r="I1749" s="67" t="s">
        <v>428</v>
      </c>
      <c r="J1749" s="286">
        <v>2021</v>
      </c>
      <c r="K1749" s="72" t="s">
        <v>226</v>
      </c>
      <c r="L1749" s="73">
        <v>2</v>
      </c>
      <c r="M1749" s="74" t="s">
        <v>140</v>
      </c>
      <c r="N1749" s="75"/>
      <c r="O1749" s="76"/>
      <c r="P1749" s="97" t="s">
        <v>141</v>
      </c>
      <c r="Q1749" s="78">
        <f>IF(P1749="U",R1749/1.2,R1749)</f>
        <v>1075</v>
      </c>
      <c r="R1749" s="79">
        <v>1290</v>
      </c>
      <c r="S1749" s="80"/>
      <c r="T1749" s="81"/>
      <c r="U1749" s="82">
        <f>T1749*Q1749</f>
        <v>0</v>
      </c>
      <c r="V1749" s="83">
        <f>T1749*R1749</f>
        <v>0</v>
      </c>
      <c r="W1749" s="58"/>
      <c r="X1749" s="84"/>
      <c r="Y1749" s="85"/>
      <c r="Z1749" s="86"/>
      <c r="AA1749" s="87"/>
    </row>
    <row r="1750" spans="1:27" ht="15.75" customHeight="1">
      <c r="A1750" s="63" t="s">
        <v>131</v>
      </c>
      <c r="B1750" s="64" t="s">
        <v>177</v>
      </c>
      <c r="C1750" s="65" t="s">
        <v>133</v>
      </c>
      <c r="D1750" s="66" t="s">
        <v>317</v>
      </c>
      <c r="E1750" s="67" t="s">
        <v>347</v>
      </c>
      <c r="F1750" s="68" t="s">
        <v>404</v>
      </c>
      <c r="G1750" s="69" t="s">
        <v>445</v>
      </c>
      <c r="H1750" s="70" t="s">
        <v>447</v>
      </c>
      <c r="I1750" s="67" t="s">
        <v>428</v>
      </c>
      <c r="J1750" s="286">
        <v>2022</v>
      </c>
      <c r="K1750" s="72" t="s">
        <v>139</v>
      </c>
      <c r="L1750" s="73">
        <v>1</v>
      </c>
      <c r="M1750" s="74" t="s">
        <v>140</v>
      </c>
      <c r="N1750" s="75"/>
      <c r="O1750" s="76"/>
      <c r="P1750" s="97" t="s">
        <v>148</v>
      </c>
      <c r="Q1750" s="78">
        <f>IF(P1750="U",R1750/1.2,R1750)</f>
        <v>280</v>
      </c>
      <c r="R1750" s="79">
        <v>280</v>
      </c>
      <c r="S1750" s="80"/>
      <c r="T1750" s="81"/>
      <c r="U1750" s="82">
        <f>T1750*Q1750</f>
        <v>0</v>
      </c>
      <c r="V1750" s="83">
        <f>T1750*R1750</f>
        <v>0</v>
      </c>
      <c r="W1750" s="58"/>
      <c r="X1750" s="84"/>
      <c r="Y1750" s="85"/>
      <c r="Z1750" s="86"/>
      <c r="AA1750" s="87"/>
    </row>
    <row r="1751" spans="1:27" ht="15.75" customHeight="1">
      <c r="A1751" s="63" t="s">
        <v>131</v>
      </c>
      <c r="B1751" s="64" t="s">
        <v>132</v>
      </c>
      <c r="C1751" s="65" t="s">
        <v>133</v>
      </c>
      <c r="D1751" s="66" t="s">
        <v>317</v>
      </c>
      <c r="E1751" s="67" t="s">
        <v>347</v>
      </c>
      <c r="F1751" s="68" t="s">
        <v>404</v>
      </c>
      <c r="G1751" s="69" t="s">
        <v>445</v>
      </c>
      <c r="H1751" s="70" t="s">
        <v>447</v>
      </c>
      <c r="I1751" s="67" t="s">
        <v>428</v>
      </c>
      <c r="J1751" s="286">
        <v>2023</v>
      </c>
      <c r="K1751" s="72" t="s">
        <v>139</v>
      </c>
      <c r="L1751" s="73">
        <v>2</v>
      </c>
      <c r="M1751" s="74" t="s">
        <v>140</v>
      </c>
      <c r="N1751" s="75"/>
      <c r="O1751" s="76"/>
      <c r="P1751" s="97" t="s">
        <v>141</v>
      </c>
      <c r="Q1751" s="78">
        <f>IF(P1751="U",R1751/1.2,R1751)</f>
        <v>208.33333333333334</v>
      </c>
      <c r="R1751" s="79">
        <v>250</v>
      </c>
      <c r="S1751" s="80"/>
      <c r="T1751" s="81"/>
      <c r="U1751" s="82">
        <f>T1751*Q1751</f>
        <v>0</v>
      </c>
      <c r="V1751" s="83">
        <f>T1751*R1751</f>
        <v>0</v>
      </c>
      <c r="W1751" s="58"/>
      <c r="X1751" s="84"/>
      <c r="Y1751" s="85"/>
      <c r="Z1751" s="86"/>
      <c r="AA1751" s="87"/>
    </row>
    <row r="1752" spans="1:27" ht="15.75" customHeight="1">
      <c r="A1752" s="63" t="s">
        <v>131</v>
      </c>
      <c r="B1752" s="64" t="s">
        <v>132</v>
      </c>
      <c r="C1752" s="65" t="s">
        <v>133</v>
      </c>
      <c r="D1752" s="66" t="s">
        <v>317</v>
      </c>
      <c r="E1752" s="67" t="s">
        <v>347</v>
      </c>
      <c r="F1752" s="68" t="s">
        <v>404</v>
      </c>
      <c r="G1752" s="69" t="s">
        <v>445</v>
      </c>
      <c r="H1752" s="70" t="s">
        <v>447</v>
      </c>
      <c r="I1752" s="67" t="s">
        <v>428</v>
      </c>
      <c r="J1752" s="286">
        <v>2023</v>
      </c>
      <c r="K1752" s="72" t="s">
        <v>139</v>
      </c>
      <c r="L1752" s="73">
        <v>1</v>
      </c>
      <c r="M1752" s="74" t="s">
        <v>140</v>
      </c>
      <c r="N1752" s="75"/>
      <c r="O1752" s="76"/>
      <c r="P1752" s="77" t="s">
        <v>141</v>
      </c>
      <c r="Q1752" s="78">
        <f>IF(P1752="U",R1752/1.2,R1752)</f>
        <v>208.33333333333334</v>
      </c>
      <c r="R1752" s="79">
        <v>250</v>
      </c>
      <c r="S1752" s="80"/>
      <c r="T1752" s="81"/>
      <c r="U1752" s="82">
        <f>T1752*Q1752</f>
        <v>0</v>
      </c>
      <c r="V1752" s="83">
        <f>T1752*R1752</f>
        <v>0</v>
      </c>
      <c r="W1752" s="58"/>
      <c r="X1752" s="84"/>
      <c r="Y1752" s="85"/>
      <c r="Z1752" s="86"/>
      <c r="AA1752" s="87"/>
    </row>
    <row r="1753" spans="1:27" ht="15.75" customHeight="1">
      <c r="A1753" s="63" t="s">
        <v>131</v>
      </c>
      <c r="B1753" s="64" t="s">
        <v>177</v>
      </c>
      <c r="C1753" s="65" t="s">
        <v>133</v>
      </c>
      <c r="D1753" s="66" t="s">
        <v>317</v>
      </c>
      <c r="E1753" s="67" t="s">
        <v>347</v>
      </c>
      <c r="F1753" s="68" t="s">
        <v>404</v>
      </c>
      <c r="G1753" s="69" t="s">
        <v>445</v>
      </c>
      <c r="H1753" s="70" t="s">
        <v>447</v>
      </c>
      <c r="I1753" s="67" t="s">
        <v>428</v>
      </c>
      <c r="J1753" s="286">
        <v>2025</v>
      </c>
      <c r="K1753" s="72" t="s">
        <v>155</v>
      </c>
      <c r="L1753" s="73">
        <v>24</v>
      </c>
      <c r="M1753" s="74" t="s">
        <v>140</v>
      </c>
      <c r="N1753" s="75"/>
      <c r="O1753" s="76"/>
      <c r="P1753" s="97" t="s">
        <v>141</v>
      </c>
      <c r="Q1753" s="78">
        <f>IF(P1753="U",R1753/1.2,R1753)</f>
        <v>95.833333333333343</v>
      </c>
      <c r="R1753" s="79">
        <v>115</v>
      </c>
      <c r="S1753" s="80"/>
      <c r="T1753" s="81"/>
      <c r="U1753" s="82">
        <f>T1753*Q1753</f>
        <v>0</v>
      </c>
      <c r="V1753" s="83">
        <f>T1753*R1753</f>
        <v>0</v>
      </c>
      <c r="W1753" s="58"/>
      <c r="X1753" s="84"/>
      <c r="Y1753" s="85"/>
      <c r="Z1753" s="86"/>
      <c r="AA1753" s="87"/>
    </row>
    <row r="1754" spans="1:27" ht="15.75" customHeight="1">
      <c r="A1754" s="63" t="s">
        <v>131</v>
      </c>
      <c r="B1754" s="64" t="s">
        <v>177</v>
      </c>
      <c r="C1754" s="65" t="s">
        <v>133</v>
      </c>
      <c r="D1754" s="66" t="s">
        <v>317</v>
      </c>
      <c r="E1754" s="67" t="s">
        <v>347</v>
      </c>
      <c r="F1754" s="68" t="s">
        <v>404</v>
      </c>
      <c r="G1754" s="69" t="s">
        <v>445</v>
      </c>
      <c r="H1754" s="70" t="s">
        <v>447</v>
      </c>
      <c r="I1754" s="67" t="s">
        <v>428</v>
      </c>
      <c r="J1754" s="286">
        <v>2025</v>
      </c>
      <c r="K1754" s="72" t="s">
        <v>139</v>
      </c>
      <c r="L1754" s="73">
        <v>11</v>
      </c>
      <c r="M1754" s="74" t="s">
        <v>140</v>
      </c>
      <c r="N1754" s="75"/>
      <c r="O1754" s="76"/>
      <c r="P1754" s="97" t="s">
        <v>141</v>
      </c>
      <c r="Q1754" s="78">
        <f>IF(P1754="U",R1754/1.2,R1754)</f>
        <v>200</v>
      </c>
      <c r="R1754" s="79">
        <v>240</v>
      </c>
      <c r="S1754" s="80"/>
      <c r="T1754" s="81"/>
      <c r="U1754" s="82">
        <f>T1754*Q1754</f>
        <v>0</v>
      </c>
      <c r="V1754" s="83">
        <f>T1754*R1754</f>
        <v>0</v>
      </c>
      <c r="W1754" s="58"/>
      <c r="X1754" s="84"/>
      <c r="Y1754" s="85"/>
      <c r="Z1754" s="86"/>
      <c r="AA1754" s="87"/>
    </row>
    <row r="1755" spans="1:27" ht="15.75" customHeight="1">
      <c r="A1755" s="63" t="s">
        <v>131</v>
      </c>
      <c r="B1755" s="64" t="s">
        <v>177</v>
      </c>
      <c r="C1755" s="65" t="s">
        <v>133</v>
      </c>
      <c r="D1755" s="66" t="s">
        <v>317</v>
      </c>
      <c r="E1755" s="67" t="s">
        <v>347</v>
      </c>
      <c r="F1755" s="68" t="s">
        <v>404</v>
      </c>
      <c r="G1755" s="69" t="s">
        <v>445</v>
      </c>
      <c r="H1755" s="70" t="s">
        <v>447</v>
      </c>
      <c r="I1755" s="67" t="s">
        <v>428</v>
      </c>
      <c r="J1755" s="286">
        <v>2025</v>
      </c>
      <c r="K1755" s="72" t="s">
        <v>146</v>
      </c>
      <c r="L1755" s="73">
        <v>3</v>
      </c>
      <c r="M1755" s="74" t="s">
        <v>140</v>
      </c>
      <c r="N1755" s="75"/>
      <c r="O1755" s="76"/>
      <c r="P1755" s="97" t="s">
        <v>141</v>
      </c>
      <c r="Q1755" s="78">
        <f>IF(P1755="U",R1755/1.2,R1755)</f>
        <v>425</v>
      </c>
      <c r="R1755" s="79">
        <v>510</v>
      </c>
      <c r="S1755" s="80"/>
      <c r="T1755" s="81"/>
      <c r="U1755" s="82">
        <f>T1755*Q1755</f>
        <v>0</v>
      </c>
      <c r="V1755" s="83">
        <f>T1755*R1755</f>
        <v>0</v>
      </c>
      <c r="W1755" s="58"/>
      <c r="X1755" s="84"/>
      <c r="Y1755" s="85"/>
      <c r="Z1755" s="86"/>
      <c r="AA1755" s="87"/>
    </row>
    <row r="1756" spans="1:27" ht="15.75" customHeight="1">
      <c r="A1756" s="63" t="s">
        <v>131</v>
      </c>
      <c r="B1756" s="64" t="s">
        <v>177</v>
      </c>
      <c r="C1756" s="65" t="s">
        <v>133</v>
      </c>
      <c r="D1756" s="66" t="s">
        <v>317</v>
      </c>
      <c r="E1756" s="67" t="s">
        <v>347</v>
      </c>
      <c r="F1756" s="68" t="s">
        <v>404</v>
      </c>
      <c r="G1756" s="69" t="s">
        <v>445</v>
      </c>
      <c r="H1756" s="70" t="s">
        <v>484</v>
      </c>
      <c r="I1756" s="67" t="s">
        <v>428</v>
      </c>
      <c r="J1756" s="286">
        <v>2021</v>
      </c>
      <c r="K1756" s="72" t="s">
        <v>155</v>
      </c>
      <c r="L1756" s="73">
        <v>24</v>
      </c>
      <c r="M1756" s="74" t="s">
        <v>140</v>
      </c>
      <c r="N1756" s="75"/>
      <c r="O1756" s="76"/>
      <c r="P1756" s="77" t="s">
        <v>141</v>
      </c>
      <c r="Q1756" s="78">
        <f>IF(P1756="U",R1756/1.2,R1756)</f>
        <v>45.833333333333336</v>
      </c>
      <c r="R1756" s="79">
        <v>55</v>
      </c>
      <c r="S1756" s="80"/>
      <c r="T1756" s="81"/>
      <c r="U1756" s="82">
        <f>T1756*Q1756</f>
        <v>0</v>
      </c>
      <c r="V1756" s="83">
        <f>T1756*R1756</f>
        <v>0</v>
      </c>
      <c r="W1756" s="58"/>
      <c r="X1756" s="84"/>
      <c r="Y1756" s="85"/>
      <c r="Z1756" s="86"/>
      <c r="AA1756" s="87"/>
    </row>
    <row r="1757" spans="1:27" ht="15.75" customHeight="1">
      <c r="A1757" s="63" t="s">
        <v>131</v>
      </c>
      <c r="B1757" s="64" t="s">
        <v>177</v>
      </c>
      <c r="C1757" s="65" t="s">
        <v>133</v>
      </c>
      <c r="D1757" s="66" t="s">
        <v>317</v>
      </c>
      <c r="E1757" s="67" t="s">
        <v>347</v>
      </c>
      <c r="F1757" s="68" t="s">
        <v>404</v>
      </c>
      <c r="G1757" s="69" t="s">
        <v>445</v>
      </c>
      <c r="H1757" s="70" t="s">
        <v>990</v>
      </c>
      <c r="I1757" s="67" t="s">
        <v>428</v>
      </c>
      <c r="J1757" s="286">
        <v>2024</v>
      </c>
      <c r="K1757" s="72" t="s">
        <v>155</v>
      </c>
      <c r="L1757" s="73">
        <v>24</v>
      </c>
      <c r="M1757" s="74" t="s">
        <v>140</v>
      </c>
      <c r="N1757" s="75"/>
      <c r="O1757" s="76"/>
      <c r="P1757" s="77" t="s">
        <v>141</v>
      </c>
      <c r="Q1757" s="78">
        <f>IF(P1757="U",R1757/1.2,R1757)</f>
        <v>25.833333333333336</v>
      </c>
      <c r="R1757" s="79">
        <v>31</v>
      </c>
      <c r="S1757" s="80"/>
      <c r="T1757" s="81"/>
      <c r="U1757" s="82">
        <f>T1757*Q1757</f>
        <v>0</v>
      </c>
      <c r="V1757" s="83">
        <f>T1757*R1757</f>
        <v>0</v>
      </c>
      <c r="W1757" s="58"/>
      <c r="X1757" s="84"/>
      <c r="Y1757" s="85"/>
      <c r="Z1757" s="86"/>
      <c r="AA1757" s="87"/>
    </row>
    <row r="1758" spans="1:27" ht="15.75" customHeight="1">
      <c r="A1758" s="63" t="s">
        <v>131</v>
      </c>
      <c r="B1758" s="64" t="s">
        <v>177</v>
      </c>
      <c r="C1758" s="65" t="s">
        <v>133</v>
      </c>
      <c r="D1758" s="66" t="s">
        <v>317</v>
      </c>
      <c r="E1758" s="67" t="s">
        <v>347</v>
      </c>
      <c r="F1758" s="68" t="s">
        <v>404</v>
      </c>
      <c r="G1758" s="69" t="s">
        <v>445</v>
      </c>
      <c r="H1758" s="70" t="s">
        <v>467</v>
      </c>
      <c r="I1758" s="67" t="s">
        <v>468</v>
      </c>
      <c r="J1758" s="286">
        <v>2023</v>
      </c>
      <c r="K1758" s="72" t="s">
        <v>155</v>
      </c>
      <c r="L1758" s="73">
        <v>17</v>
      </c>
      <c r="M1758" s="74" t="s">
        <v>140</v>
      </c>
      <c r="N1758" s="75"/>
      <c r="O1758" s="76"/>
      <c r="P1758" s="97" t="s">
        <v>141</v>
      </c>
      <c r="Q1758" s="78">
        <f>IF(P1758="U",R1758/1.2,R1758)</f>
        <v>45.833333333333336</v>
      </c>
      <c r="R1758" s="79">
        <v>55</v>
      </c>
      <c r="S1758" s="80"/>
      <c r="T1758" s="81"/>
      <c r="U1758" s="82">
        <f>T1758*Q1758</f>
        <v>0</v>
      </c>
      <c r="V1758" s="83">
        <f>T1758*R1758</f>
        <v>0</v>
      </c>
      <c r="W1758" s="58"/>
      <c r="X1758" s="84"/>
      <c r="Y1758" s="85"/>
      <c r="Z1758" s="86"/>
      <c r="AA1758" s="87"/>
    </row>
    <row r="1759" spans="1:27" ht="15.75" customHeight="1">
      <c r="A1759" s="63" t="s">
        <v>131</v>
      </c>
      <c r="B1759" s="64" t="s">
        <v>177</v>
      </c>
      <c r="C1759" s="65" t="s">
        <v>133</v>
      </c>
      <c r="D1759" s="66" t="s">
        <v>317</v>
      </c>
      <c r="E1759" s="67" t="s">
        <v>347</v>
      </c>
      <c r="F1759" s="68" t="s">
        <v>404</v>
      </c>
      <c r="G1759" s="69" t="s">
        <v>445</v>
      </c>
      <c r="H1759" s="70" t="s">
        <v>467</v>
      </c>
      <c r="I1759" s="67" t="s">
        <v>468</v>
      </c>
      <c r="J1759" s="286">
        <v>2025</v>
      </c>
      <c r="K1759" s="72" t="s">
        <v>155</v>
      </c>
      <c r="L1759" s="73">
        <v>24</v>
      </c>
      <c r="M1759" s="74" t="s">
        <v>140</v>
      </c>
      <c r="N1759" s="75"/>
      <c r="O1759" s="76"/>
      <c r="P1759" s="97" t="s">
        <v>141</v>
      </c>
      <c r="Q1759" s="78">
        <f>IF(P1759="U",R1759/1.2,R1759)</f>
        <v>41.666666666666671</v>
      </c>
      <c r="R1759" s="79">
        <v>50</v>
      </c>
      <c r="S1759" s="80"/>
      <c r="T1759" s="81"/>
      <c r="U1759" s="82">
        <f>T1759*Q1759</f>
        <v>0</v>
      </c>
      <c r="V1759" s="83">
        <f>T1759*R1759</f>
        <v>0</v>
      </c>
      <c r="W1759" s="58"/>
      <c r="X1759" s="84"/>
      <c r="Y1759" s="85"/>
      <c r="Z1759" s="86"/>
      <c r="AA1759" s="87"/>
    </row>
    <row r="1760" spans="1:27" ht="15.75" customHeight="1">
      <c r="A1760" s="63" t="s">
        <v>131</v>
      </c>
      <c r="B1760" s="64" t="s">
        <v>177</v>
      </c>
      <c r="C1760" s="65" t="s">
        <v>133</v>
      </c>
      <c r="D1760" s="66" t="s">
        <v>317</v>
      </c>
      <c r="E1760" s="67" t="s">
        <v>347</v>
      </c>
      <c r="F1760" s="68" t="s">
        <v>404</v>
      </c>
      <c r="G1760" s="69" t="s">
        <v>861</v>
      </c>
      <c r="H1760" s="70" t="s">
        <v>991</v>
      </c>
      <c r="I1760" s="67" t="s">
        <v>856</v>
      </c>
      <c r="J1760" s="286">
        <v>2018</v>
      </c>
      <c r="K1760" s="72" t="s">
        <v>155</v>
      </c>
      <c r="L1760" s="73">
        <v>3</v>
      </c>
      <c r="M1760" s="74" t="s">
        <v>140</v>
      </c>
      <c r="N1760" s="75"/>
      <c r="O1760" s="76"/>
      <c r="P1760" s="97" t="s">
        <v>148</v>
      </c>
      <c r="Q1760" s="78">
        <f>IF(P1760="U",R1760/1.2,R1760)</f>
        <v>25</v>
      </c>
      <c r="R1760" s="79">
        <v>25</v>
      </c>
      <c r="S1760" s="80"/>
      <c r="T1760" s="81"/>
      <c r="U1760" s="82">
        <f>T1760*Q1760</f>
        <v>0</v>
      </c>
      <c r="V1760" s="83">
        <f>T1760*R1760</f>
        <v>0</v>
      </c>
      <c r="W1760" s="58"/>
      <c r="X1760" s="84"/>
      <c r="Y1760" s="85"/>
      <c r="Z1760" s="86"/>
      <c r="AA1760" s="87"/>
    </row>
    <row r="1761" spans="1:27" ht="15.75" customHeight="1">
      <c r="A1761" s="63" t="s">
        <v>131</v>
      </c>
      <c r="B1761" s="64" t="s">
        <v>177</v>
      </c>
      <c r="C1761" s="65" t="s">
        <v>133</v>
      </c>
      <c r="D1761" s="66" t="s">
        <v>317</v>
      </c>
      <c r="E1761" s="67" t="s">
        <v>347</v>
      </c>
      <c r="F1761" s="68" t="s">
        <v>404</v>
      </c>
      <c r="G1761" s="69" t="s">
        <v>861</v>
      </c>
      <c r="H1761" s="70" t="s">
        <v>1502</v>
      </c>
      <c r="I1761" s="67" t="s">
        <v>351</v>
      </c>
      <c r="J1761" s="286">
        <v>2024</v>
      </c>
      <c r="K1761" s="72" t="s">
        <v>155</v>
      </c>
      <c r="L1761" s="73">
        <v>24</v>
      </c>
      <c r="M1761" s="74" t="s">
        <v>140</v>
      </c>
      <c r="N1761" s="75"/>
      <c r="O1761" s="76"/>
      <c r="P1761" s="77" t="s">
        <v>141</v>
      </c>
      <c r="Q1761" s="78">
        <f>IF(P1761="U",R1761/1.2,R1761)</f>
        <v>20</v>
      </c>
      <c r="R1761" s="79">
        <v>24</v>
      </c>
      <c r="S1761" s="80"/>
      <c r="T1761" s="81"/>
      <c r="U1761" s="82">
        <f>T1761*Q1761</f>
        <v>0</v>
      </c>
      <c r="V1761" s="83">
        <f>T1761*R1761</f>
        <v>0</v>
      </c>
      <c r="W1761" s="58"/>
      <c r="X1761" s="84"/>
      <c r="Y1761" s="85"/>
      <c r="Z1761" s="86"/>
      <c r="AA1761" s="87"/>
    </row>
    <row r="1762" spans="1:27" ht="15.75" customHeight="1">
      <c r="A1762" s="63" t="s">
        <v>131</v>
      </c>
      <c r="B1762" s="64" t="s">
        <v>177</v>
      </c>
      <c r="C1762" s="65" t="s">
        <v>133</v>
      </c>
      <c r="D1762" s="66" t="s">
        <v>317</v>
      </c>
      <c r="E1762" s="67" t="s">
        <v>347</v>
      </c>
      <c r="F1762" s="68" t="s">
        <v>404</v>
      </c>
      <c r="G1762" s="69" t="s">
        <v>861</v>
      </c>
      <c r="H1762" s="70" t="s">
        <v>516</v>
      </c>
      <c r="I1762" s="67" t="s">
        <v>351</v>
      </c>
      <c r="J1762" s="286">
        <v>2024</v>
      </c>
      <c r="K1762" s="72" t="s">
        <v>155</v>
      </c>
      <c r="L1762" s="73">
        <v>6</v>
      </c>
      <c r="M1762" s="74" t="s">
        <v>140</v>
      </c>
      <c r="N1762" s="75"/>
      <c r="O1762" s="76"/>
      <c r="P1762" s="77" t="s">
        <v>141</v>
      </c>
      <c r="Q1762" s="78">
        <f>IF(P1762="U",R1762/1.2,R1762)</f>
        <v>37.5</v>
      </c>
      <c r="R1762" s="79">
        <v>45</v>
      </c>
      <c r="S1762" s="80"/>
      <c r="T1762" s="81"/>
      <c r="U1762" s="82">
        <f>T1762*Q1762</f>
        <v>0</v>
      </c>
      <c r="V1762" s="83">
        <f>T1762*R1762</f>
        <v>0</v>
      </c>
      <c r="W1762" s="58"/>
      <c r="X1762" s="84"/>
      <c r="Y1762" s="85"/>
      <c r="Z1762" s="86"/>
      <c r="AA1762" s="87"/>
    </row>
    <row r="1763" spans="1:27" ht="15.75" customHeight="1">
      <c r="A1763" s="63" t="s">
        <v>131</v>
      </c>
      <c r="B1763" s="64" t="s">
        <v>177</v>
      </c>
      <c r="C1763" s="65" t="s">
        <v>178</v>
      </c>
      <c r="D1763" s="66" t="s">
        <v>317</v>
      </c>
      <c r="E1763" s="67" t="s">
        <v>347</v>
      </c>
      <c r="F1763" s="68" t="s">
        <v>404</v>
      </c>
      <c r="G1763" s="69" t="s">
        <v>861</v>
      </c>
      <c r="H1763" s="70" t="s">
        <v>1655</v>
      </c>
      <c r="I1763" s="67" t="s">
        <v>864</v>
      </c>
      <c r="J1763" s="286">
        <v>2007</v>
      </c>
      <c r="K1763" s="72" t="s">
        <v>865</v>
      </c>
      <c r="L1763" s="73">
        <v>1</v>
      </c>
      <c r="M1763" s="74" t="s">
        <v>140</v>
      </c>
      <c r="N1763" s="75"/>
      <c r="O1763" s="76"/>
      <c r="P1763" s="77" t="s">
        <v>148</v>
      </c>
      <c r="Q1763" s="78">
        <f>IF(P1763="U",R1763/1.2,R1763)</f>
        <v>45</v>
      </c>
      <c r="R1763" s="79">
        <v>45</v>
      </c>
      <c r="S1763" s="80"/>
      <c r="T1763" s="81"/>
      <c r="U1763" s="82">
        <f>T1763*Q1763</f>
        <v>0</v>
      </c>
      <c r="V1763" s="83">
        <f>T1763*R1763</f>
        <v>0</v>
      </c>
      <c r="W1763" s="58"/>
      <c r="X1763" s="84"/>
      <c r="Y1763" s="85"/>
      <c r="Z1763" s="86"/>
      <c r="AA1763" s="87"/>
    </row>
    <row r="1764" spans="1:27" ht="15.75" customHeight="1">
      <c r="A1764" s="63" t="s">
        <v>131</v>
      </c>
      <c r="B1764" s="64" t="s">
        <v>177</v>
      </c>
      <c r="C1764" s="65" t="s">
        <v>133</v>
      </c>
      <c r="D1764" s="66" t="s">
        <v>317</v>
      </c>
      <c r="E1764" s="67" t="s">
        <v>347</v>
      </c>
      <c r="F1764" s="68" t="s">
        <v>404</v>
      </c>
      <c r="G1764" s="69" t="s">
        <v>861</v>
      </c>
      <c r="H1764" s="70" t="s">
        <v>1488</v>
      </c>
      <c r="I1764" s="67" t="s">
        <v>351</v>
      </c>
      <c r="J1764" s="286">
        <v>1997</v>
      </c>
      <c r="K1764" s="72" t="s">
        <v>155</v>
      </c>
      <c r="L1764" s="73">
        <v>1</v>
      </c>
      <c r="M1764" s="74" t="s">
        <v>140</v>
      </c>
      <c r="N1764" s="75"/>
      <c r="O1764" s="76"/>
      <c r="P1764" s="77" t="s">
        <v>148</v>
      </c>
      <c r="Q1764" s="78">
        <f>IF(P1764="U",R1764/1.2,R1764)</f>
        <v>130</v>
      </c>
      <c r="R1764" s="79">
        <v>130</v>
      </c>
      <c r="S1764" s="80"/>
      <c r="T1764" s="81"/>
      <c r="U1764" s="82">
        <f>T1764*Q1764</f>
        <v>0</v>
      </c>
      <c r="V1764" s="83">
        <f>T1764*R1764</f>
        <v>0</v>
      </c>
      <c r="W1764" s="58"/>
      <c r="X1764" s="84"/>
      <c r="Y1764" s="85"/>
      <c r="Z1764" s="86"/>
      <c r="AA1764" s="87"/>
    </row>
    <row r="1765" spans="1:27" ht="15.75" customHeight="1">
      <c r="A1765" s="63" t="s">
        <v>131</v>
      </c>
      <c r="B1765" s="64" t="s">
        <v>177</v>
      </c>
      <c r="C1765" s="65" t="s">
        <v>133</v>
      </c>
      <c r="D1765" s="66" t="s">
        <v>317</v>
      </c>
      <c r="E1765" s="67" t="s">
        <v>347</v>
      </c>
      <c r="F1765" s="68" t="s">
        <v>404</v>
      </c>
      <c r="G1765" s="69" t="s">
        <v>861</v>
      </c>
      <c r="H1765" s="70" t="s">
        <v>1488</v>
      </c>
      <c r="I1765" s="67" t="s">
        <v>351</v>
      </c>
      <c r="J1765" s="286">
        <v>2021</v>
      </c>
      <c r="K1765" s="72" t="s">
        <v>155</v>
      </c>
      <c r="L1765" s="73">
        <v>24</v>
      </c>
      <c r="M1765" s="74" t="s">
        <v>140</v>
      </c>
      <c r="N1765" s="75"/>
      <c r="O1765" s="76"/>
      <c r="P1765" s="77" t="s">
        <v>141</v>
      </c>
      <c r="Q1765" s="78">
        <f>IF(P1765="U",R1765/1.2,R1765)</f>
        <v>45.833333333333336</v>
      </c>
      <c r="R1765" s="79">
        <v>55</v>
      </c>
      <c r="S1765" s="80"/>
      <c r="T1765" s="81"/>
      <c r="U1765" s="82">
        <f>T1765*Q1765</f>
        <v>0</v>
      </c>
      <c r="V1765" s="83">
        <f>T1765*R1765</f>
        <v>0</v>
      </c>
      <c r="W1765" s="58"/>
      <c r="X1765" s="84"/>
      <c r="Y1765" s="85"/>
      <c r="Z1765" s="86"/>
      <c r="AA1765" s="87"/>
    </row>
    <row r="1766" spans="1:27" ht="15.75" customHeight="1">
      <c r="A1766" s="63" t="s">
        <v>131</v>
      </c>
      <c r="B1766" s="64" t="s">
        <v>177</v>
      </c>
      <c r="C1766" s="65" t="s">
        <v>133</v>
      </c>
      <c r="D1766" s="66" t="s">
        <v>317</v>
      </c>
      <c r="E1766" s="67" t="s">
        <v>347</v>
      </c>
      <c r="F1766" s="68" t="s">
        <v>404</v>
      </c>
      <c r="G1766" s="69" t="s">
        <v>861</v>
      </c>
      <c r="H1766" s="70" t="s">
        <v>1488</v>
      </c>
      <c r="I1766" s="67" t="s">
        <v>351</v>
      </c>
      <c r="J1766" s="286">
        <v>2021</v>
      </c>
      <c r="K1766" s="72" t="s">
        <v>139</v>
      </c>
      <c r="L1766" s="73">
        <v>6</v>
      </c>
      <c r="M1766" s="74" t="s">
        <v>140</v>
      </c>
      <c r="N1766" s="75"/>
      <c r="O1766" s="76"/>
      <c r="P1766" s="77" t="s">
        <v>141</v>
      </c>
      <c r="Q1766" s="78">
        <f>IF(P1766="U",R1766/1.2,R1766)</f>
        <v>91.666666666666671</v>
      </c>
      <c r="R1766" s="79">
        <v>110</v>
      </c>
      <c r="S1766" s="80"/>
      <c r="T1766" s="81"/>
      <c r="U1766" s="82">
        <f>T1766*Q1766</f>
        <v>0</v>
      </c>
      <c r="V1766" s="83">
        <f>T1766*R1766</f>
        <v>0</v>
      </c>
      <c r="W1766" s="58"/>
      <c r="X1766" s="84"/>
      <c r="Y1766" s="85"/>
      <c r="Z1766" s="86"/>
      <c r="AA1766" s="87"/>
    </row>
    <row r="1767" spans="1:27" ht="15.75" customHeight="1">
      <c r="A1767" s="63" t="s">
        <v>131</v>
      </c>
      <c r="B1767" s="64" t="s">
        <v>177</v>
      </c>
      <c r="C1767" s="65" t="s">
        <v>133</v>
      </c>
      <c r="D1767" s="66" t="s">
        <v>317</v>
      </c>
      <c r="E1767" s="67" t="s">
        <v>347</v>
      </c>
      <c r="F1767" s="68" t="s">
        <v>404</v>
      </c>
      <c r="G1767" s="69" t="s">
        <v>861</v>
      </c>
      <c r="H1767" s="70" t="s">
        <v>1006</v>
      </c>
      <c r="I1767" s="67" t="s">
        <v>351</v>
      </c>
      <c r="J1767" s="286">
        <v>2024</v>
      </c>
      <c r="K1767" s="72" t="s">
        <v>155</v>
      </c>
      <c r="L1767" s="73">
        <v>6</v>
      </c>
      <c r="M1767" s="74" t="s">
        <v>140</v>
      </c>
      <c r="N1767" s="75"/>
      <c r="O1767" s="76"/>
      <c r="P1767" s="97" t="s">
        <v>141</v>
      </c>
      <c r="Q1767" s="78">
        <f>IF(P1767="U",R1767/1.2,R1767)</f>
        <v>20.833333333333336</v>
      </c>
      <c r="R1767" s="79">
        <v>25</v>
      </c>
      <c r="S1767" s="80"/>
      <c r="T1767" s="81"/>
      <c r="U1767" s="82">
        <f>T1767*Q1767</f>
        <v>0</v>
      </c>
      <c r="V1767" s="83">
        <f>T1767*R1767</f>
        <v>0</v>
      </c>
      <c r="W1767" s="58"/>
      <c r="X1767" s="84"/>
      <c r="Y1767" s="85"/>
      <c r="Z1767" s="86"/>
      <c r="AA1767" s="87"/>
    </row>
    <row r="1768" spans="1:27" ht="15.75" customHeight="1">
      <c r="A1768" s="63" t="s">
        <v>131</v>
      </c>
      <c r="B1768" s="64" t="s">
        <v>177</v>
      </c>
      <c r="C1768" s="65" t="s">
        <v>133</v>
      </c>
      <c r="D1768" s="66" t="s">
        <v>317</v>
      </c>
      <c r="E1768" s="67" t="s">
        <v>347</v>
      </c>
      <c r="F1768" s="68" t="s">
        <v>404</v>
      </c>
      <c r="G1768" s="69" t="s">
        <v>861</v>
      </c>
      <c r="H1768" s="70" t="s">
        <v>1703</v>
      </c>
      <c r="I1768" s="67" t="s">
        <v>351</v>
      </c>
      <c r="J1768" s="286">
        <v>2021</v>
      </c>
      <c r="K1768" s="72" t="s">
        <v>155</v>
      </c>
      <c r="L1768" s="73">
        <v>12</v>
      </c>
      <c r="M1768" s="74" t="s">
        <v>140</v>
      </c>
      <c r="N1768" s="75"/>
      <c r="O1768" s="76"/>
      <c r="P1768" s="77" t="s">
        <v>141</v>
      </c>
      <c r="Q1768" s="78">
        <f>IF(P1768="U",R1768/1.2,R1768)</f>
        <v>70.833333333333343</v>
      </c>
      <c r="R1768" s="79">
        <v>85</v>
      </c>
      <c r="S1768" s="80"/>
      <c r="T1768" s="81"/>
      <c r="U1768" s="82">
        <f>T1768*Q1768</f>
        <v>0</v>
      </c>
      <c r="V1768" s="83">
        <f>T1768*R1768</f>
        <v>0</v>
      </c>
      <c r="W1768" s="58"/>
      <c r="X1768" s="84"/>
      <c r="Y1768" s="85"/>
      <c r="Z1768" s="86"/>
      <c r="AA1768" s="87"/>
    </row>
    <row r="1769" spans="1:27" ht="15.75" customHeight="1">
      <c r="A1769" s="63" t="s">
        <v>131</v>
      </c>
      <c r="B1769" s="64" t="s">
        <v>177</v>
      </c>
      <c r="C1769" s="65" t="s">
        <v>178</v>
      </c>
      <c r="D1769" s="66" t="s">
        <v>317</v>
      </c>
      <c r="E1769" s="67" t="s">
        <v>347</v>
      </c>
      <c r="F1769" s="68" t="s">
        <v>404</v>
      </c>
      <c r="G1769" s="69" t="s">
        <v>861</v>
      </c>
      <c r="H1769" s="70" t="s">
        <v>863</v>
      </c>
      <c r="I1769" s="67" t="s">
        <v>864</v>
      </c>
      <c r="J1769" s="286">
        <v>2007</v>
      </c>
      <c r="K1769" s="72" t="s">
        <v>865</v>
      </c>
      <c r="L1769" s="73">
        <v>1</v>
      </c>
      <c r="M1769" s="74" t="s">
        <v>140</v>
      </c>
      <c r="N1769" s="75"/>
      <c r="O1769" s="76"/>
      <c r="P1769" s="97" t="s">
        <v>148</v>
      </c>
      <c r="Q1769" s="78">
        <f>IF(P1769="U",R1769/1.2,R1769)</f>
        <v>45</v>
      </c>
      <c r="R1769" s="79">
        <v>45</v>
      </c>
      <c r="S1769" s="80"/>
      <c r="T1769" s="81"/>
      <c r="U1769" s="82">
        <f>T1769*Q1769</f>
        <v>0</v>
      </c>
      <c r="V1769" s="83">
        <f>T1769*R1769</f>
        <v>0</v>
      </c>
      <c r="W1769" s="58"/>
      <c r="X1769" s="84"/>
      <c r="Y1769" s="85"/>
      <c r="Z1769" s="86"/>
      <c r="AA1769" s="87"/>
    </row>
    <row r="1770" spans="1:27" ht="15.75" customHeight="1">
      <c r="A1770" s="63" t="s">
        <v>131</v>
      </c>
      <c r="B1770" s="64" t="s">
        <v>177</v>
      </c>
      <c r="C1770" s="65" t="s">
        <v>133</v>
      </c>
      <c r="D1770" s="66" t="s">
        <v>317</v>
      </c>
      <c r="E1770" s="67" t="s">
        <v>347</v>
      </c>
      <c r="F1770" s="68" t="s">
        <v>404</v>
      </c>
      <c r="G1770" s="69" t="s">
        <v>861</v>
      </c>
      <c r="H1770" s="70" t="s">
        <v>866</v>
      </c>
      <c r="I1770" s="67" t="s">
        <v>864</v>
      </c>
      <c r="J1770" s="286">
        <v>2004</v>
      </c>
      <c r="K1770" s="72" t="s">
        <v>865</v>
      </c>
      <c r="L1770" s="73">
        <v>2</v>
      </c>
      <c r="M1770" s="74" t="s">
        <v>140</v>
      </c>
      <c r="N1770" s="75"/>
      <c r="O1770" s="76"/>
      <c r="P1770" s="97" t="s">
        <v>148</v>
      </c>
      <c r="Q1770" s="78">
        <f>IF(P1770="U",R1770/1.2,R1770)</f>
        <v>35</v>
      </c>
      <c r="R1770" s="79">
        <v>35</v>
      </c>
      <c r="S1770" s="80"/>
      <c r="T1770" s="81"/>
      <c r="U1770" s="82">
        <f>T1770*Q1770</f>
        <v>0</v>
      </c>
      <c r="V1770" s="83">
        <f>T1770*R1770</f>
        <v>0</v>
      </c>
      <c r="W1770" s="58"/>
      <c r="X1770" s="84"/>
      <c r="Y1770" s="85"/>
      <c r="Z1770" s="86"/>
      <c r="AA1770" s="87"/>
    </row>
    <row r="1771" spans="1:27" ht="15.75" customHeight="1">
      <c r="A1771" s="63" t="s">
        <v>131</v>
      </c>
      <c r="B1771" s="64" t="s">
        <v>177</v>
      </c>
      <c r="C1771" s="65" t="s">
        <v>133</v>
      </c>
      <c r="D1771" s="66" t="s">
        <v>317</v>
      </c>
      <c r="E1771" s="67" t="s">
        <v>347</v>
      </c>
      <c r="F1771" s="68" t="s">
        <v>404</v>
      </c>
      <c r="G1771" s="69" t="s">
        <v>861</v>
      </c>
      <c r="H1771" s="70" t="s">
        <v>519</v>
      </c>
      <c r="I1771" s="67" t="s">
        <v>428</v>
      </c>
      <c r="J1771" s="286">
        <v>2000</v>
      </c>
      <c r="K1771" s="72" t="s">
        <v>155</v>
      </c>
      <c r="L1771" s="73">
        <v>1</v>
      </c>
      <c r="M1771" s="74" t="s">
        <v>140</v>
      </c>
      <c r="N1771" s="75"/>
      <c r="O1771" s="76"/>
      <c r="P1771" s="77" t="s">
        <v>148</v>
      </c>
      <c r="Q1771" s="78">
        <f>IF(P1771="U",R1771/1.2,R1771)</f>
        <v>75</v>
      </c>
      <c r="R1771" s="79">
        <v>75</v>
      </c>
      <c r="S1771" s="80"/>
      <c r="T1771" s="81"/>
      <c r="U1771" s="82">
        <f>T1771*Q1771</f>
        <v>0</v>
      </c>
      <c r="V1771" s="83">
        <f>T1771*R1771</f>
        <v>0</v>
      </c>
      <c r="W1771" s="58"/>
      <c r="X1771" s="84"/>
      <c r="Y1771" s="85"/>
      <c r="Z1771" s="86"/>
      <c r="AA1771" s="87"/>
    </row>
    <row r="1772" spans="1:27" ht="15.75" customHeight="1">
      <c r="A1772" s="63" t="s">
        <v>131</v>
      </c>
      <c r="B1772" s="64" t="s">
        <v>177</v>
      </c>
      <c r="C1772" s="65" t="s">
        <v>133</v>
      </c>
      <c r="D1772" s="66" t="s">
        <v>317</v>
      </c>
      <c r="E1772" s="67" t="s">
        <v>347</v>
      </c>
      <c r="F1772" s="68" t="s">
        <v>404</v>
      </c>
      <c r="G1772" s="69" t="s">
        <v>861</v>
      </c>
      <c r="H1772" s="70" t="s">
        <v>519</v>
      </c>
      <c r="I1772" s="67" t="s">
        <v>428</v>
      </c>
      <c r="J1772" s="286">
        <v>2020</v>
      </c>
      <c r="K1772" s="72" t="s">
        <v>155</v>
      </c>
      <c r="L1772" s="73">
        <v>2</v>
      </c>
      <c r="M1772" s="74" t="s">
        <v>140</v>
      </c>
      <c r="N1772" s="75"/>
      <c r="O1772" s="76"/>
      <c r="P1772" s="77" t="s">
        <v>148</v>
      </c>
      <c r="Q1772" s="78">
        <f>IF(P1772="U",R1772/1.2,R1772)</f>
        <v>40</v>
      </c>
      <c r="R1772" s="79">
        <v>40</v>
      </c>
      <c r="S1772" s="80"/>
      <c r="T1772" s="81"/>
      <c r="U1772" s="82">
        <f>T1772*Q1772</f>
        <v>0</v>
      </c>
      <c r="V1772" s="83">
        <f>T1772*R1772</f>
        <v>0</v>
      </c>
      <c r="W1772" s="58"/>
      <c r="X1772" s="84"/>
      <c r="Y1772" s="85"/>
      <c r="Z1772" s="86"/>
      <c r="AA1772" s="87"/>
    </row>
    <row r="1773" spans="1:27" ht="15.75" customHeight="1">
      <c r="A1773" s="63" t="s">
        <v>131</v>
      </c>
      <c r="B1773" s="64" t="s">
        <v>177</v>
      </c>
      <c r="C1773" s="65" t="s">
        <v>133</v>
      </c>
      <c r="D1773" s="66" t="s">
        <v>317</v>
      </c>
      <c r="E1773" s="67" t="s">
        <v>347</v>
      </c>
      <c r="F1773" s="68" t="s">
        <v>404</v>
      </c>
      <c r="G1773" s="69" t="s">
        <v>861</v>
      </c>
      <c r="H1773" s="70" t="s">
        <v>1004</v>
      </c>
      <c r="I1773" s="67" t="s">
        <v>428</v>
      </c>
      <c r="J1773" s="286">
        <v>2023</v>
      </c>
      <c r="K1773" s="72" t="s">
        <v>155</v>
      </c>
      <c r="L1773" s="73">
        <v>23</v>
      </c>
      <c r="M1773" s="74" t="s">
        <v>140</v>
      </c>
      <c r="N1773" s="75"/>
      <c r="O1773" s="76"/>
      <c r="P1773" s="97" t="s">
        <v>141</v>
      </c>
      <c r="Q1773" s="78">
        <f>IF(P1773="U",R1773/1.2,R1773)</f>
        <v>23.333333333333336</v>
      </c>
      <c r="R1773" s="79">
        <v>28</v>
      </c>
      <c r="S1773" s="80"/>
      <c r="T1773" s="81"/>
      <c r="U1773" s="82">
        <f>T1773*Q1773</f>
        <v>0</v>
      </c>
      <c r="V1773" s="83">
        <f>T1773*R1773</f>
        <v>0</v>
      </c>
      <c r="W1773" s="58"/>
      <c r="X1773" s="84"/>
      <c r="Y1773" s="85"/>
      <c r="Z1773" s="86"/>
      <c r="AA1773" s="87"/>
    </row>
    <row r="1774" spans="1:27" ht="15.75" customHeight="1">
      <c r="A1774" s="63" t="s">
        <v>131</v>
      </c>
      <c r="B1774" s="64" t="s">
        <v>177</v>
      </c>
      <c r="C1774" s="65" t="s">
        <v>133</v>
      </c>
      <c r="D1774" s="66" t="s">
        <v>317</v>
      </c>
      <c r="E1774" s="67" t="s">
        <v>347</v>
      </c>
      <c r="F1774" s="68" t="s">
        <v>404</v>
      </c>
      <c r="G1774" s="69" t="s">
        <v>861</v>
      </c>
      <c r="H1774" s="70" t="s">
        <v>1004</v>
      </c>
      <c r="I1774" s="67" t="s">
        <v>428</v>
      </c>
      <c r="J1774" s="286">
        <v>2024</v>
      </c>
      <c r="K1774" s="72" t="s">
        <v>155</v>
      </c>
      <c r="L1774" s="73">
        <v>24</v>
      </c>
      <c r="M1774" s="74" t="s">
        <v>140</v>
      </c>
      <c r="N1774" s="75"/>
      <c r="O1774" s="76"/>
      <c r="P1774" s="97" t="s">
        <v>141</v>
      </c>
      <c r="Q1774" s="78">
        <f>IF(P1774="U",R1774/1.2,R1774)</f>
        <v>23.333333333333336</v>
      </c>
      <c r="R1774" s="79">
        <v>28</v>
      </c>
      <c r="S1774" s="80"/>
      <c r="T1774" s="81"/>
      <c r="U1774" s="82">
        <f>T1774*Q1774</f>
        <v>0</v>
      </c>
      <c r="V1774" s="83">
        <f>T1774*R1774</f>
        <v>0</v>
      </c>
      <c r="W1774" s="58"/>
      <c r="X1774" s="84"/>
      <c r="Y1774" s="85"/>
      <c r="Z1774" s="86"/>
      <c r="AA1774" s="87"/>
    </row>
    <row r="1775" spans="1:27" ht="15.75" customHeight="1">
      <c r="A1775" s="63" t="s">
        <v>131</v>
      </c>
      <c r="B1775" s="64" t="s">
        <v>177</v>
      </c>
      <c r="C1775" s="65" t="s">
        <v>133</v>
      </c>
      <c r="D1775" s="66" t="s">
        <v>317</v>
      </c>
      <c r="E1775" s="67" t="s">
        <v>347</v>
      </c>
      <c r="F1775" s="68" t="s">
        <v>404</v>
      </c>
      <c r="G1775" s="69" t="s">
        <v>861</v>
      </c>
      <c r="H1775" s="70" t="s">
        <v>520</v>
      </c>
      <c r="I1775" s="67" t="s">
        <v>428</v>
      </c>
      <c r="J1775" s="286">
        <v>2020</v>
      </c>
      <c r="K1775" s="72" t="s">
        <v>155</v>
      </c>
      <c r="L1775" s="73">
        <v>6</v>
      </c>
      <c r="M1775" s="74" t="s">
        <v>140</v>
      </c>
      <c r="N1775" s="75"/>
      <c r="O1775" s="76"/>
      <c r="P1775" s="97" t="s">
        <v>148</v>
      </c>
      <c r="Q1775" s="78">
        <f>IF(P1775="U",R1775/1.2,R1775)</f>
        <v>45</v>
      </c>
      <c r="R1775" s="79">
        <v>45</v>
      </c>
      <c r="S1775" s="80"/>
      <c r="T1775" s="81"/>
      <c r="U1775" s="82">
        <f>T1775*Q1775</f>
        <v>0</v>
      </c>
      <c r="V1775" s="83">
        <f>T1775*R1775</f>
        <v>0</v>
      </c>
      <c r="W1775" s="58"/>
      <c r="X1775" s="84"/>
      <c r="Y1775" s="85"/>
      <c r="Z1775" s="86"/>
      <c r="AA1775" s="87"/>
    </row>
    <row r="1776" spans="1:27" ht="15.75" customHeight="1">
      <c r="A1776" s="63" t="s">
        <v>131</v>
      </c>
      <c r="B1776" s="64" t="s">
        <v>177</v>
      </c>
      <c r="C1776" s="65" t="s">
        <v>133</v>
      </c>
      <c r="D1776" s="66" t="s">
        <v>317</v>
      </c>
      <c r="E1776" s="67" t="s">
        <v>347</v>
      </c>
      <c r="F1776" s="68" t="s">
        <v>404</v>
      </c>
      <c r="G1776" s="69" t="s">
        <v>861</v>
      </c>
      <c r="H1776" s="70" t="s">
        <v>520</v>
      </c>
      <c r="I1776" s="67" t="s">
        <v>428</v>
      </c>
      <c r="J1776" s="286">
        <v>2021</v>
      </c>
      <c r="K1776" s="72" t="s">
        <v>155</v>
      </c>
      <c r="L1776" s="73">
        <v>24</v>
      </c>
      <c r="M1776" s="74" t="s">
        <v>140</v>
      </c>
      <c r="N1776" s="75"/>
      <c r="O1776" s="76"/>
      <c r="P1776" s="77" t="s">
        <v>141</v>
      </c>
      <c r="Q1776" s="78">
        <f>IF(P1776="U",R1776/1.2,R1776)</f>
        <v>37.5</v>
      </c>
      <c r="R1776" s="79">
        <v>45</v>
      </c>
      <c r="S1776" s="80"/>
      <c r="T1776" s="81"/>
      <c r="U1776" s="82">
        <f>T1776*Q1776</f>
        <v>0</v>
      </c>
      <c r="V1776" s="83">
        <f>T1776*R1776</f>
        <v>0</v>
      </c>
      <c r="W1776" s="58"/>
      <c r="X1776" s="84"/>
      <c r="Y1776" s="85"/>
      <c r="Z1776" s="86"/>
      <c r="AA1776" s="87"/>
    </row>
    <row r="1777" spans="1:27" ht="15.75" customHeight="1">
      <c r="A1777" s="63" t="s">
        <v>131</v>
      </c>
      <c r="B1777" s="64" t="s">
        <v>177</v>
      </c>
      <c r="C1777" s="65" t="s">
        <v>133</v>
      </c>
      <c r="D1777" s="66" t="s">
        <v>317</v>
      </c>
      <c r="E1777" s="67" t="s">
        <v>347</v>
      </c>
      <c r="F1777" s="68" t="s">
        <v>404</v>
      </c>
      <c r="G1777" s="69" t="s">
        <v>861</v>
      </c>
      <c r="H1777" s="70" t="s">
        <v>862</v>
      </c>
      <c r="I1777" s="67" t="s">
        <v>428</v>
      </c>
      <c r="J1777" s="286">
        <v>2020</v>
      </c>
      <c r="K1777" s="72" t="s">
        <v>155</v>
      </c>
      <c r="L1777" s="73">
        <v>4</v>
      </c>
      <c r="M1777" s="74" t="s">
        <v>140</v>
      </c>
      <c r="N1777" s="75"/>
      <c r="O1777" s="76"/>
      <c r="P1777" s="97" t="s">
        <v>148</v>
      </c>
      <c r="Q1777" s="78">
        <f>IF(P1777="U",R1777/1.2,R1777)</f>
        <v>40</v>
      </c>
      <c r="R1777" s="79">
        <v>40</v>
      </c>
      <c r="S1777" s="80"/>
      <c r="T1777" s="81"/>
      <c r="U1777" s="82">
        <f>T1777*Q1777</f>
        <v>0</v>
      </c>
      <c r="V1777" s="83">
        <f>T1777*R1777</f>
        <v>0</v>
      </c>
      <c r="W1777" s="58"/>
      <c r="X1777" s="84"/>
      <c r="Y1777" s="85"/>
      <c r="Z1777" s="86"/>
      <c r="AA1777" s="87"/>
    </row>
    <row r="1778" spans="1:27" ht="15.75" customHeight="1">
      <c r="A1778" s="63" t="s">
        <v>131</v>
      </c>
      <c r="B1778" s="64" t="s">
        <v>177</v>
      </c>
      <c r="C1778" s="65" t="s">
        <v>133</v>
      </c>
      <c r="D1778" s="66" t="s">
        <v>317</v>
      </c>
      <c r="E1778" s="67" t="s">
        <v>347</v>
      </c>
      <c r="F1778" s="68" t="s">
        <v>404</v>
      </c>
      <c r="G1778" s="69" t="s">
        <v>861</v>
      </c>
      <c r="H1778" s="70" t="s">
        <v>896</v>
      </c>
      <c r="I1778" s="67" t="s">
        <v>428</v>
      </c>
      <c r="J1778" s="286">
        <v>2012</v>
      </c>
      <c r="K1778" s="72" t="s">
        <v>155</v>
      </c>
      <c r="L1778" s="73">
        <v>1</v>
      </c>
      <c r="M1778" s="74" t="s">
        <v>140</v>
      </c>
      <c r="N1778" s="75"/>
      <c r="O1778" s="76"/>
      <c r="P1778" s="77" t="s">
        <v>148</v>
      </c>
      <c r="Q1778" s="78">
        <f>IF(P1778="U",R1778/1.2,R1778)</f>
        <v>70</v>
      </c>
      <c r="R1778" s="79">
        <v>70</v>
      </c>
      <c r="S1778" s="80"/>
      <c r="T1778" s="81"/>
      <c r="U1778" s="82">
        <f>T1778*Q1778</f>
        <v>0</v>
      </c>
      <c r="V1778" s="83">
        <f>T1778*R1778</f>
        <v>0</v>
      </c>
      <c r="W1778" s="58"/>
      <c r="X1778" s="84"/>
      <c r="Y1778" s="85"/>
      <c r="Z1778" s="86"/>
      <c r="AA1778" s="87"/>
    </row>
    <row r="1779" spans="1:27" ht="15.75" customHeight="1">
      <c r="A1779" s="63" t="s">
        <v>131</v>
      </c>
      <c r="B1779" s="64" t="s">
        <v>177</v>
      </c>
      <c r="C1779" s="65" t="s">
        <v>133</v>
      </c>
      <c r="D1779" s="66" t="s">
        <v>317</v>
      </c>
      <c r="E1779" s="67" t="s">
        <v>347</v>
      </c>
      <c r="F1779" s="68" t="s">
        <v>404</v>
      </c>
      <c r="G1779" s="69" t="s">
        <v>861</v>
      </c>
      <c r="H1779" s="70" t="s">
        <v>896</v>
      </c>
      <c r="I1779" s="67" t="s">
        <v>428</v>
      </c>
      <c r="J1779" s="286">
        <v>2020</v>
      </c>
      <c r="K1779" s="72" t="s">
        <v>155</v>
      </c>
      <c r="L1779" s="73">
        <v>24</v>
      </c>
      <c r="M1779" s="74" t="s">
        <v>140</v>
      </c>
      <c r="N1779" s="75"/>
      <c r="O1779" s="76"/>
      <c r="P1779" s="77" t="s">
        <v>141</v>
      </c>
      <c r="Q1779" s="78">
        <f>IF(P1779="U",R1779/1.2,R1779)</f>
        <v>54.166666666666671</v>
      </c>
      <c r="R1779" s="79">
        <v>65</v>
      </c>
      <c r="S1779" s="80"/>
      <c r="T1779" s="81"/>
      <c r="U1779" s="82">
        <f>T1779*Q1779</f>
        <v>0</v>
      </c>
      <c r="V1779" s="83">
        <f>T1779*R1779</f>
        <v>0</v>
      </c>
      <c r="W1779" s="58"/>
      <c r="X1779" s="84"/>
      <c r="Y1779" s="85"/>
      <c r="Z1779" s="86"/>
      <c r="AA1779" s="87"/>
    </row>
    <row r="1780" spans="1:27" ht="15.75" customHeight="1">
      <c r="A1780" s="63" t="s">
        <v>131</v>
      </c>
      <c r="B1780" s="64" t="s">
        <v>177</v>
      </c>
      <c r="C1780" s="65" t="s">
        <v>133</v>
      </c>
      <c r="D1780" s="66" t="s">
        <v>317</v>
      </c>
      <c r="E1780" s="67" t="s">
        <v>347</v>
      </c>
      <c r="F1780" s="68" t="s">
        <v>404</v>
      </c>
      <c r="G1780" s="69" t="s">
        <v>861</v>
      </c>
      <c r="H1780" s="70" t="s">
        <v>896</v>
      </c>
      <c r="I1780" s="67" t="s">
        <v>428</v>
      </c>
      <c r="J1780" s="286">
        <v>2020</v>
      </c>
      <c r="K1780" s="72" t="s">
        <v>139</v>
      </c>
      <c r="L1780" s="73">
        <v>1</v>
      </c>
      <c r="M1780" s="74" t="s">
        <v>140</v>
      </c>
      <c r="N1780" s="75"/>
      <c r="O1780" s="76"/>
      <c r="P1780" s="77" t="s">
        <v>141</v>
      </c>
      <c r="Q1780" s="78">
        <f>IF(P1780="U",R1780/1.2,R1780)</f>
        <v>108.33333333333334</v>
      </c>
      <c r="R1780" s="79">
        <v>130</v>
      </c>
      <c r="S1780" s="80"/>
      <c r="T1780" s="81"/>
      <c r="U1780" s="82">
        <f>T1780*Q1780</f>
        <v>0</v>
      </c>
      <c r="V1780" s="83">
        <f>T1780*R1780</f>
        <v>0</v>
      </c>
      <c r="W1780" s="58"/>
      <c r="X1780" s="84"/>
      <c r="Y1780" s="85"/>
      <c r="Z1780" s="86"/>
      <c r="AA1780" s="87"/>
    </row>
    <row r="1781" spans="1:27" ht="15.75" customHeight="1">
      <c r="A1781" s="63" t="s">
        <v>131</v>
      </c>
      <c r="B1781" s="64" t="s">
        <v>177</v>
      </c>
      <c r="C1781" s="65" t="s">
        <v>133</v>
      </c>
      <c r="D1781" s="66" t="s">
        <v>317</v>
      </c>
      <c r="E1781" s="67" t="s">
        <v>347</v>
      </c>
      <c r="F1781" s="68" t="s">
        <v>404</v>
      </c>
      <c r="G1781" s="69" t="s">
        <v>861</v>
      </c>
      <c r="H1781" s="70" t="s">
        <v>896</v>
      </c>
      <c r="I1781" s="67" t="s">
        <v>428</v>
      </c>
      <c r="J1781" s="286">
        <v>2022</v>
      </c>
      <c r="K1781" s="72" t="s">
        <v>146</v>
      </c>
      <c r="L1781" s="73">
        <v>1</v>
      </c>
      <c r="M1781" s="74" t="s">
        <v>140</v>
      </c>
      <c r="N1781" s="75"/>
      <c r="O1781" s="76"/>
      <c r="P1781" s="77" t="s">
        <v>141</v>
      </c>
      <c r="Q1781" s="78">
        <f>IF(P1781="U",R1781/1.2,R1781)</f>
        <v>233.33333333333334</v>
      </c>
      <c r="R1781" s="79">
        <v>280</v>
      </c>
      <c r="S1781" s="80"/>
      <c r="T1781" s="81"/>
      <c r="U1781" s="82">
        <f>T1781*Q1781</f>
        <v>0</v>
      </c>
      <c r="V1781" s="83">
        <f>T1781*R1781</f>
        <v>0</v>
      </c>
      <c r="W1781" s="58"/>
      <c r="X1781" s="84"/>
      <c r="Y1781" s="85"/>
      <c r="Z1781" s="86"/>
      <c r="AA1781" s="87"/>
    </row>
    <row r="1782" spans="1:27" ht="15.75" customHeight="1">
      <c r="A1782" s="63" t="s">
        <v>131</v>
      </c>
      <c r="B1782" s="64" t="s">
        <v>177</v>
      </c>
      <c r="C1782" s="65" t="s">
        <v>133</v>
      </c>
      <c r="D1782" s="66" t="s">
        <v>317</v>
      </c>
      <c r="E1782" s="67" t="s">
        <v>347</v>
      </c>
      <c r="F1782" s="68" t="s">
        <v>404</v>
      </c>
      <c r="G1782" s="69" t="s">
        <v>861</v>
      </c>
      <c r="H1782" s="70" t="s">
        <v>1702</v>
      </c>
      <c r="I1782" s="67" t="s">
        <v>428</v>
      </c>
      <c r="J1782" s="286">
        <v>2021</v>
      </c>
      <c r="K1782" s="72" t="s">
        <v>155</v>
      </c>
      <c r="L1782" s="73">
        <v>24</v>
      </c>
      <c r="M1782" s="74" t="s">
        <v>140</v>
      </c>
      <c r="N1782" s="75"/>
      <c r="O1782" s="76"/>
      <c r="P1782" s="77" t="s">
        <v>141</v>
      </c>
      <c r="Q1782" s="78">
        <f>IF(P1782="U",R1782/1.2,R1782)</f>
        <v>75</v>
      </c>
      <c r="R1782" s="79">
        <v>90</v>
      </c>
      <c r="S1782" s="80"/>
      <c r="T1782" s="81"/>
      <c r="U1782" s="82">
        <f>T1782*Q1782</f>
        <v>0</v>
      </c>
      <c r="V1782" s="83">
        <f>T1782*R1782</f>
        <v>0</v>
      </c>
      <c r="W1782" s="58"/>
      <c r="X1782" s="84"/>
      <c r="Y1782" s="85"/>
      <c r="Z1782" s="86"/>
      <c r="AA1782" s="87"/>
    </row>
    <row r="1783" spans="1:27" ht="15.75" customHeight="1">
      <c r="A1783" s="63" t="s">
        <v>131</v>
      </c>
      <c r="B1783" s="64" t="s">
        <v>177</v>
      </c>
      <c r="C1783" s="65" t="s">
        <v>133</v>
      </c>
      <c r="D1783" s="66" t="s">
        <v>317</v>
      </c>
      <c r="E1783" s="67" t="s">
        <v>347</v>
      </c>
      <c r="F1783" s="68" t="s">
        <v>404</v>
      </c>
      <c r="G1783" s="69" t="s">
        <v>861</v>
      </c>
      <c r="H1783" s="70" t="s">
        <v>1198</v>
      </c>
      <c r="I1783" s="67" t="s">
        <v>864</v>
      </c>
      <c r="J1783" s="286">
        <v>2004</v>
      </c>
      <c r="K1783" s="72" t="s">
        <v>865</v>
      </c>
      <c r="L1783" s="73">
        <v>2</v>
      </c>
      <c r="M1783" s="74" t="s">
        <v>140</v>
      </c>
      <c r="N1783" s="75"/>
      <c r="O1783" s="76"/>
      <c r="P1783" s="97" t="s">
        <v>148</v>
      </c>
      <c r="Q1783" s="78">
        <f>IF(P1783="U",R1783/1.2,R1783)</f>
        <v>35</v>
      </c>
      <c r="R1783" s="79">
        <v>35</v>
      </c>
      <c r="S1783" s="80"/>
      <c r="T1783" s="81"/>
      <c r="U1783" s="82">
        <f>T1783*Q1783</f>
        <v>0</v>
      </c>
      <c r="V1783" s="83">
        <f>T1783*R1783</f>
        <v>0</v>
      </c>
      <c r="W1783" s="58"/>
      <c r="X1783" s="84"/>
      <c r="Y1783" s="85"/>
      <c r="Z1783" s="86"/>
      <c r="AA1783" s="87"/>
    </row>
    <row r="1784" spans="1:27" ht="15.75" customHeight="1">
      <c r="A1784" s="63" t="s">
        <v>131</v>
      </c>
      <c r="B1784" s="64" t="s">
        <v>177</v>
      </c>
      <c r="C1784" s="65" t="s">
        <v>133</v>
      </c>
      <c r="D1784" s="66" t="s">
        <v>317</v>
      </c>
      <c r="E1784" s="67" t="s">
        <v>347</v>
      </c>
      <c r="F1784" s="68" t="s">
        <v>404</v>
      </c>
      <c r="G1784" s="69" t="s">
        <v>861</v>
      </c>
      <c r="H1784" s="70" t="s">
        <v>1198</v>
      </c>
      <c r="I1784" s="67" t="s">
        <v>864</v>
      </c>
      <c r="J1784" s="286">
        <v>2004</v>
      </c>
      <c r="K1784" s="72" t="s">
        <v>865</v>
      </c>
      <c r="L1784" s="73">
        <v>1</v>
      </c>
      <c r="M1784" s="74" t="s">
        <v>140</v>
      </c>
      <c r="N1784" s="75"/>
      <c r="O1784" s="76"/>
      <c r="P1784" s="77" t="s">
        <v>148</v>
      </c>
      <c r="Q1784" s="78">
        <f>IF(P1784="U",R1784/1.2,R1784)</f>
        <v>35</v>
      </c>
      <c r="R1784" s="79">
        <v>35</v>
      </c>
      <c r="S1784" s="80"/>
      <c r="T1784" s="81"/>
      <c r="U1784" s="82">
        <f>T1784*Q1784</f>
        <v>0</v>
      </c>
      <c r="V1784" s="83">
        <f>T1784*R1784</f>
        <v>0</v>
      </c>
      <c r="W1784" s="58"/>
      <c r="X1784" s="84"/>
      <c r="Y1784" s="85"/>
      <c r="Z1784" s="86"/>
      <c r="AA1784" s="87"/>
    </row>
    <row r="1785" spans="1:27" ht="15.75" customHeight="1">
      <c r="A1785" s="63" t="s">
        <v>131</v>
      </c>
      <c r="B1785" s="64" t="s">
        <v>177</v>
      </c>
      <c r="C1785" s="65" t="s">
        <v>133</v>
      </c>
      <c r="D1785" s="66" t="s">
        <v>317</v>
      </c>
      <c r="E1785" s="67" t="s">
        <v>347</v>
      </c>
      <c r="F1785" s="68" t="s">
        <v>404</v>
      </c>
      <c r="G1785" s="69" t="s">
        <v>861</v>
      </c>
      <c r="H1785" s="70" t="s">
        <v>1198</v>
      </c>
      <c r="I1785" s="67" t="s">
        <v>864</v>
      </c>
      <c r="J1785" s="286">
        <v>2005</v>
      </c>
      <c r="K1785" s="72" t="s">
        <v>865</v>
      </c>
      <c r="L1785" s="73">
        <v>1</v>
      </c>
      <c r="M1785" s="74" t="s">
        <v>140</v>
      </c>
      <c r="N1785" s="75"/>
      <c r="O1785" s="76"/>
      <c r="P1785" s="77" t="s">
        <v>148</v>
      </c>
      <c r="Q1785" s="78">
        <f>IF(P1785="U",R1785/1.2,R1785)</f>
        <v>35</v>
      </c>
      <c r="R1785" s="79">
        <v>35</v>
      </c>
      <c r="S1785" s="80"/>
      <c r="T1785" s="81"/>
      <c r="U1785" s="82">
        <f>T1785*Q1785</f>
        <v>0</v>
      </c>
      <c r="V1785" s="83">
        <f>T1785*R1785</f>
        <v>0</v>
      </c>
      <c r="W1785" s="58"/>
      <c r="X1785" s="84"/>
      <c r="Y1785" s="85"/>
      <c r="Z1785" s="86"/>
      <c r="AA1785" s="87"/>
    </row>
    <row r="1786" spans="1:27" ht="15.75" customHeight="1">
      <c r="A1786" s="63" t="s">
        <v>504</v>
      </c>
      <c r="B1786" s="64" t="s">
        <v>177</v>
      </c>
      <c r="C1786" s="65" t="s">
        <v>133</v>
      </c>
      <c r="D1786" s="66" t="s">
        <v>317</v>
      </c>
      <c r="E1786" s="67" t="s">
        <v>347</v>
      </c>
      <c r="F1786" s="68" t="s">
        <v>404</v>
      </c>
      <c r="G1786" s="69" t="s">
        <v>1476</v>
      </c>
      <c r="H1786" s="70" t="s">
        <v>1693</v>
      </c>
      <c r="I1786" s="67" t="s">
        <v>145</v>
      </c>
      <c r="J1786" s="71" t="s">
        <v>322</v>
      </c>
      <c r="K1786" s="72" t="s">
        <v>155</v>
      </c>
      <c r="L1786" s="73">
        <v>4</v>
      </c>
      <c r="M1786" s="74" t="s">
        <v>140</v>
      </c>
      <c r="N1786" s="75"/>
      <c r="O1786" s="76"/>
      <c r="P1786" s="77" t="s">
        <v>141</v>
      </c>
      <c r="Q1786" s="78">
        <f>IF(P1786="U",R1786/1.2,R1786)</f>
        <v>27.5</v>
      </c>
      <c r="R1786" s="79">
        <v>33</v>
      </c>
      <c r="S1786" s="80"/>
      <c r="T1786" s="81"/>
      <c r="U1786" s="82">
        <f>T1786*Q1786</f>
        <v>0</v>
      </c>
      <c r="V1786" s="83">
        <f>T1786*R1786</f>
        <v>0</v>
      </c>
      <c r="W1786" s="58"/>
      <c r="X1786" s="84"/>
      <c r="Y1786" s="85"/>
      <c r="Z1786" s="86"/>
      <c r="AA1786" s="87"/>
    </row>
    <row r="1787" spans="1:27" ht="15.75" customHeight="1">
      <c r="A1787" s="63" t="s">
        <v>131</v>
      </c>
      <c r="B1787" s="64" t="s">
        <v>177</v>
      </c>
      <c r="C1787" s="65" t="s">
        <v>133</v>
      </c>
      <c r="D1787" s="66" t="s">
        <v>317</v>
      </c>
      <c r="E1787" s="67" t="s">
        <v>347</v>
      </c>
      <c r="F1787" s="68" t="s">
        <v>404</v>
      </c>
      <c r="G1787" s="69" t="s">
        <v>1476</v>
      </c>
      <c r="H1787" s="70" t="s">
        <v>1480</v>
      </c>
      <c r="I1787" s="67" t="s">
        <v>856</v>
      </c>
      <c r="J1787" s="286">
        <v>2023</v>
      </c>
      <c r="K1787" s="72" t="s">
        <v>155</v>
      </c>
      <c r="L1787" s="73">
        <v>24</v>
      </c>
      <c r="M1787" s="74" t="s">
        <v>140</v>
      </c>
      <c r="N1787" s="75"/>
      <c r="O1787" s="76"/>
      <c r="P1787" s="77" t="s">
        <v>141</v>
      </c>
      <c r="Q1787" s="78">
        <f>IF(P1787="U",R1787/1.2,R1787)</f>
        <v>22.5</v>
      </c>
      <c r="R1787" s="79">
        <v>27</v>
      </c>
      <c r="S1787" s="80"/>
      <c r="T1787" s="81"/>
      <c r="U1787" s="82">
        <f>T1787*Q1787</f>
        <v>0</v>
      </c>
      <c r="V1787" s="83">
        <f>T1787*R1787</f>
        <v>0</v>
      </c>
      <c r="W1787" s="58"/>
      <c r="X1787" s="84"/>
      <c r="Y1787" s="85"/>
      <c r="Z1787" s="86"/>
      <c r="AA1787" s="87"/>
    </row>
    <row r="1788" spans="1:27" ht="15.75" customHeight="1">
      <c r="A1788" s="63" t="s">
        <v>131</v>
      </c>
      <c r="B1788" s="64" t="s">
        <v>177</v>
      </c>
      <c r="C1788" s="65" t="s">
        <v>133</v>
      </c>
      <c r="D1788" s="66" t="s">
        <v>317</v>
      </c>
      <c r="E1788" s="67" t="s">
        <v>347</v>
      </c>
      <c r="F1788" s="68" t="s">
        <v>404</v>
      </c>
      <c r="G1788" s="69" t="s">
        <v>1476</v>
      </c>
      <c r="H1788" s="70" t="s">
        <v>1477</v>
      </c>
      <c r="I1788" s="67" t="s">
        <v>428</v>
      </c>
      <c r="J1788" s="286">
        <v>2023</v>
      </c>
      <c r="K1788" s="72" t="s">
        <v>155</v>
      </c>
      <c r="L1788" s="73">
        <v>8</v>
      </c>
      <c r="M1788" s="74" t="s">
        <v>140</v>
      </c>
      <c r="N1788" s="75"/>
      <c r="O1788" s="76"/>
      <c r="P1788" s="77" t="s">
        <v>141</v>
      </c>
      <c r="Q1788" s="78">
        <f>IF(P1788="U",R1788/1.2,R1788)</f>
        <v>22.5</v>
      </c>
      <c r="R1788" s="79">
        <v>27</v>
      </c>
      <c r="S1788" s="80"/>
      <c r="T1788" s="81"/>
      <c r="U1788" s="82">
        <f>T1788*Q1788</f>
        <v>0</v>
      </c>
      <c r="V1788" s="83">
        <f>T1788*R1788</f>
        <v>0</v>
      </c>
      <c r="W1788" s="58"/>
      <c r="X1788" s="84"/>
      <c r="Y1788" s="85"/>
      <c r="Z1788" s="86"/>
      <c r="AA1788" s="87"/>
    </row>
    <row r="1789" spans="1:27" ht="15.75" customHeight="1">
      <c r="A1789" s="63" t="s">
        <v>131</v>
      </c>
      <c r="B1789" s="64" t="s">
        <v>177</v>
      </c>
      <c r="C1789" s="65" t="s">
        <v>133</v>
      </c>
      <c r="D1789" s="66" t="s">
        <v>317</v>
      </c>
      <c r="E1789" s="67" t="s">
        <v>347</v>
      </c>
      <c r="F1789" s="68" t="s">
        <v>404</v>
      </c>
      <c r="G1789" s="69" t="s">
        <v>1476</v>
      </c>
      <c r="H1789" s="70" t="s">
        <v>1479</v>
      </c>
      <c r="I1789" s="67" t="s">
        <v>428</v>
      </c>
      <c r="J1789" s="286">
        <v>2017</v>
      </c>
      <c r="K1789" s="72" t="s">
        <v>155</v>
      </c>
      <c r="L1789" s="73">
        <v>6</v>
      </c>
      <c r="M1789" s="74" t="s">
        <v>140</v>
      </c>
      <c r="N1789" s="75"/>
      <c r="O1789" s="76"/>
      <c r="P1789" s="77" t="s">
        <v>141</v>
      </c>
      <c r="Q1789" s="78">
        <f>IF(P1789="U",R1789/1.2,R1789)</f>
        <v>51.666666666666671</v>
      </c>
      <c r="R1789" s="79">
        <v>62</v>
      </c>
      <c r="S1789" s="80"/>
      <c r="T1789" s="81"/>
      <c r="U1789" s="82">
        <f>T1789*Q1789</f>
        <v>0</v>
      </c>
      <c r="V1789" s="83">
        <f>T1789*R1789</f>
        <v>0</v>
      </c>
      <c r="W1789" s="58"/>
      <c r="X1789" s="84"/>
      <c r="Y1789" s="85"/>
      <c r="Z1789" s="86"/>
      <c r="AA1789" s="87"/>
    </row>
    <row r="1790" spans="1:27" ht="15.75" customHeight="1">
      <c r="A1790" s="63" t="s">
        <v>131</v>
      </c>
      <c r="B1790" s="64" t="s">
        <v>177</v>
      </c>
      <c r="C1790" s="65" t="s">
        <v>133</v>
      </c>
      <c r="D1790" s="66" t="s">
        <v>317</v>
      </c>
      <c r="E1790" s="67" t="s">
        <v>347</v>
      </c>
      <c r="F1790" s="68" t="s">
        <v>404</v>
      </c>
      <c r="G1790" s="69" t="s">
        <v>1476</v>
      </c>
      <c r="H1790" s="70" t="s">
        <v>1481</v>
      </c>
      <c r="I1790" s="67" t="s">
        <v>428</v>
      </c>
      <c r="J1790" s="286">
        <v>2008</v>
      </c>
      <c r="K1790" s="72" t="s">
        <v>155</v>
      </c>
      <c r="L1790" s="73">
        <v>1</v>
      </c>
      <c r="M1790" s="74" t="s">
        <v>140</v>
      </c>
      <c r="N1790" s="75"/>
      <c r="O1790" s="76"/>
      <c r="P1790" s="77" t="s">
        <v>141</v>
      </c>
      <c r="Q1790" s="78">
        <f>IF(P1790="U",R1790/1.2,R1790)</f>
        <v>105.83333333333334</v>
      </c>
      <c r="R1790" s="79">
        <v>127</v>
      </c>
      <c r="S1790" s="80"/>
      <c r="T1790" s="81"/>
      <c r="U1790" s="82">
        <f>T1790*Q1790</f>
        <v>0</v>
      </c>
      <c r="V1790" s="83">
        <f>T1790*R1790</f>
        <v>0</v>
      </c>
      <c r="W1790" s="58"/>
      <c r="X1790" s="84"/>
      <c r="Y1790" s="85"/>
      <c r="Z1790" s="86"/>
      <c r="AA1790" s="87"/>
    </row>
    <row r="1791" spans="1:27" ht="15.75" customHeight="1">
      <c r="A1791" s="63" t="s">
        <v>131</v>
      </c>
      <c r="B1791" s="64" t="s">
        <v>177</v>
      </c>
      <c r="C1791" s="65" t="s">
        <v>133</v>
      </c>
      <c r="D1791" s="66" t="s">
        <v>317</v>
      </c>
      <c r="E1791" s="67" t="s">
        <v>347</v>
      </c>
      <c r="F1791" s="68" t="s">
        <v>404</v>
      </c>
      <c r="G1791" s="69" t="s">
        <v>1476</v>
      </c>
      <c r="H1791" s="70" t="s">
        <v>1481</v>
      </c>
      <c r="I1791" s="67" t="s">
        <v>428</v>
      </c>
      <c r="J1791" s="286">
        <v>2008</v>
      </c>
      <c r="K1791" s="72" t="s">
        <v>155</v>
      </c>
      <c r="L1791" s="73">
        <v>1</v>
      </c>
      <c r="M1791" s="74" t="s">
        <v>140</v>
      </c>
      <c r="N1791" s="75"/>
      <c r="O1791" s="76"/>
      <c r="P1791" s="77" t="s">
        <v>141</v>
      </c>
      <c r="Q1791" s="78">
        <f>IF(P1791="U",R1791/1.2,R1791)</f>
        <v>105.83333333333334</v>
      </c>
      <c r="R1791" s="79">
        <v>127</v>
      </c>
      <c r="S1791" s="80"/>
      <c r="T1791" s="81"/>
      <c r="U1791" s="82">
        <f>T1791*Q1791</f>
        <v>0</v>
      </c>
      <c r="V1791" s="83">
        <f>T1791*R1791</f>
        <v>0</v>
      </c>
      <c r="W1791" s="58"/>
      <c r="X1791" s="84"/>
      <c r="Y1791" s="85"/>
      <c r="Z1791" s="86"/>
      <c r="AA1791" s="87"/>
    </row>
    <row r="1792" spans="1:27" ht="15.75" customHeight="1">
      <c r="A1792" s="63" t="s">
        <v>131</v>
      </c>
      <c r="B1792" s="64" t="s">
        <v>177</v>
      </c>
      <c r="C1792" s="65" t="s">
        <v>133</v>
      </c>
      <c r="D1792" s="66" t="s">
        <v>317</v>
      </c>
      <c r="E1792" s="67" t="s">
        <v>347</v>
      </c>
      <c r="F1792" s="68" t="s">
        <v>404</v>
      </c>
      <c r="G1792" s="69" t="s">
        <v>1476</v>
      </c>
      <c r="H1792" s="70" t="s">
        <v>1481</v>
      </c>
      <c r="I1792" s="67" t="s">
        <v>428</v>
      </c>
      <c r="J1792" s="286">
        <v>2008</v>
      </c>
      <c r="K1792" s="72" t="s">
        <v>155</v>
      </c>
      <c r="L1792" s="73">
        <v>1</v>
      </c>
      <c r="M1792" s="74" t="s">
        <v>140</v>
      </c>
      <c r="N1792" s="75"/>
      <c r="O1792" s="76"/>
      <c r="P1792" s="77" t="s">
        <v>141</v>
      </c>
      <c r="Q1792" s="78">
        <f>IF(P1792="U",R1792/1.2,R1792)</f>
        <v>105.83333333333334</v>
      </c>
      <c r="R1792" s="79">
        <v>127</v>
      </c>
      <c r="S1792" s="80"/>
      <c r="T1792" s="81"/>
      <c r="U1792" s="82">
        <f>T1792*Q1792</f>
        <v>0</v>
      </c>
      <c r="V1792" s="83">
        <f>T1792*R1792</f>
        <v>0</v>
      </c>
      <c r="W1792" s="58"/>
      <c r="X1792" s="84"/>
      <c r="Y1792" s="85"/>
      <c r="Z1792" s="86"/>
      <c r="AA1792" s="87"/>
    </row>
    <row r="1793" spans="1:27" ht="15.75" customHeight="1">
      <c r="A1793" s="63" t="s">
        <v>131</v>
      </c>
      <c r="B1793" s="64" t="s">
        <v>177</v>
      </c>
      <c r="C1793" s="65" t="s">
        <v>133</v>
      </c>
      <c r="D1793" s="66" t="s">
        <v>317</v>
      </c>
      <c r="E1793" s="67" t="s">
        <v>347</v>
      </c>
      <c r="F1793" s="68" t="s">
        <v>404</v>
      </c>
      <c r="G1793" s="69" t="s">
        <v>1476</v>
      </c>
      <c r="H1793" s="70" t="s">
        <v>1478</v>
      </c>
      <c r="I1793" s="67" t="s">
        <v>428</v>
      </c>
      <c r="J1793" s="286">
        <v>2021</v>
      </c>
      <c r="K1793" s="72" t="s">
        <v>155</v>
      </c>
      <c r="L1793" s="73">
        <v>10</v>
      </c>
      <c r="M1793" s="74" t="s">
        <v>140</v>
      </c>
      <c r="N1793" s="75"/>
      <c r="O1793" s="76"/>
      <c r="P1793" s="77" t="s">
        <v>141</v>
      </c>
      <c r="Q1793" s="78">
        <f>IF(P1793="U",R1793/1.2,R1793)</f>
        <v>41.666666666666671</v>
      </c>
      <c r="R1793" s="79">
        <v>50</v>
      </c>
      <c r="S1793" s="80"/>
      <c r="T1793" s="81"/>
      <c r="U1793" s="82">
        <f>T1793*Q1793</f>
        <v>0</v>
      </c>
      <c r="V1793" s="83">
        <f>T1793*R1793</f>
        <v>0</v>
      </c>
      <c r="W1793" s="58"/>
      <c r="X1793" s="84"/>
      <c r="Y1793" s="85"/>
      <c r="Z1793" s="86"/>
      <c r="AA1793" s="87"/>
    </row>
    <row r="1794" spans="1:27" ht="15.75" customHeight="1">
      <c r="A1794" s="63" t="s">
        <v>131</v>
      </c>
      <c r="B1794" s="64" t="s">
        <v>177</v>
      </c>
      <c r="C1794" s="65" t="s">
        <v>133</v>
      </c>
      <c r="D1794" s="66" t="s">
        <v>317</v>
      </c>
      <c r="E1794" s="67" t="s">
        <v>347</v>
      </c>
      <c r="F1794" s="68" t="s">
        <v>404</v>
      </c>
      <c r="G1794" s="69" t="s">
        <v>614</v>
      </c>
      <c r="H1794" s="70" t="s">
        <v>615</v>
      </c>
      <c r="I1794" s="67" t="s">
        <v>351</v>
      </c>
      <c r="J1794" s="286">
        <v>2013</v>
      </c>
      <c r="K1794" s="72" t="s">
        <v>155</v>
      </c>
      <c r="L1794" s="73">
        <v>1</v>
      </c>
      <c r="M1794" s="74" t="s">
        <v>140</v>
      </c>
      <c r="N1794" s="75"/>
      <c r="O1794" s="76"/>
      <c r="P1794" s="97" t="s">
        <v>148</v>
      </c>
      <c r="Q1794" s="78">
        <f>IF(P1794="U",R1794/1.2,R1794)</f>
        <v>70</v>
      </c>
      <c r="R1794" s="79">
        <v>70</v>
      </c>
      <c r="S1794" s="80"/>
      <c r="T1794" s="81"/>
      <c r="U1794" s="82">
        <f>T1794*Q1794</f>
        <v>0</v>
      </c>
      <c r="V1794" s="83">
        <f>T1794*R1794</f>
        <v>0</v>
      </c>
      <c r="W1794" s="58"/>
      <c r="X1794" s="84"/>
      <c r="Y1794" s="85"/>
      <c r="Z1794" s="86"/>
      <c r="AA1794" s="87"/>
    </row>
    <row r="1795" spans="1:27" ht="15.75" customHeight="1">
      <c r="A1795" s="63" t="s">
        <v>131</v>
      </c>
      <c r="B1795" s="64" t="s">
        <v>177</v>
      </c>
      <c r="C1795" s="65" t="s">
        <v>133</v>
      </c>
      <c r="D1795" s="66" t="s">
        <v>317</v>
      </c>
      <c r="E1795" s="67" t="s">
        <v>347</v>
      </c>
      <c r="F1795" s="68" t="s">
        <v>404</v>
      </c>
      <c r="G1795" s="69" t="s">
        <v>614</v>
      </c>
      <c r="H1795" s="70" t="s">
        <v>846</v>
      </c>
      <c r="I1795" s="67" t="s">
        <v>351</v>
      </c>
      <c r="J1795" s="286">
        <v>2020</v>
      </c>
      <c r="K1795" s="72" t="s">
        <v>155</v>
      </c>
      <c r="L1795" s="73">
        <v>3</v>
      </c>
      <c r="M1795" s="74" t="s">
        <v>140</v>
      </c>
      <c r="N1795" s="75"/>
      <c r="O1795" s="76"/>
      <c r="P1795" s="97" t="s">
        <v>141</v>
      </c>
      <c r="Q1795" s="78">
        <f>IF(P1795="U",R1795/1.2,R1795)</f>
        <v>83.333333333333343</v>
      </c>
      <c r="R1795" s="79">
        <v>100</v>
      </c>
      <c r="S1795" s="80"/>
      <c r="T1795" s="81"/>
      <c r="U1795" s="82">
        <f>T1795*Q1795</f>
        <v>0</v>
      </c>
      <c r="V1795" s="83">
        <f>T1795*R1795</f>
        <v>0</v>
      </c>
      <c r="W1795" s="58"/>
      <c r="X1795" s="84"/>
      <c r="Y1795" s="85"/>
      <c r="Z1795" s="86"/>
      <c r="AA1795" s="87"/>
    </row>
    <row r="1796" spans="1:27" ht="15.75" customHeight="1">
      <c r="A1796" s="63" t="s">
        <v>131</v>
      </c>
      <c r="B1796" s="64" t="s">
        <v>177</v>
      </c>
      <c r="C1796" s="65" t="s">
        <v>133</v>
      </c>
      <c r="D1796" s="66" t="s">
        <v>317</v>
      </c>
      <c r="E1796" s="67" t="s">
        <v>347</v>
      </c>
      <c r="F1796" s="68" t="s">
        <v>404</v>
      </c>
      <c r="G1796" s="69" t="s">
        <v>614</v>
      </c>
      <c r="H1796" s="70" t="s">
        <v>846</v>
      </c>
      <c r="I1796" s="67" t="s">
        <v>351</v>
      </c>
      <c r="J1796" s="286">
        <v>2020</v>
      </c>
      <c r="K1796" s="72" t="s">
        <v>155</v>
      </c>
      <c r="L1796" s="73">
        <v>1</v>
      </c>
      <c r="M1796" s="74" t="s">
        <v>140</v>
      </c>
      <c r="N1796" s="75"/>
      <c r="O1796" s="76"/>
      <c r="P1796" s="77" t="s">
        <v>148</v>
      </c>
      <c r="Q1796" s="78">
        <f>IF(P1796="U",R1796/1.2,R1796)</f>
        <v>100</v>
      </c>
      <c r="R1796" s="79">
        <v>100</v>
      </c>
      <c r="S1796" s="80"/>
      <c r="T1796" s="81"/>
      <c r="U1796" s="82">
        <f>T1796*Q1796</f>
        <v>0</v>
      </c>
      <c r="V1796" s="83">
        <f>T1796*R1796</f>
        <v>0</v>
      </c>
      <c r="W1796" s="58"/>
      <c r="X1796" s="84"/>
      <c r="Y1796" s="85"/>
      <c r="Z1796" s="86"/>
      <c r="AA1796" s="87"/>
    </row>
    <row r="1797" spans="1:27" ht="15.75" customHeight="1">
      <c r="A1797" s="63" t="s">
        <v>131</v>
      </c>
      <c r="B1797" s="64" t="s">
        <v>177</v>
      </c>
      <c r="C1797" s="65" t="s">
        <v>133</v>
      </c>
      <c r="D1797" s="66" t="s">
        <v>317</v>
      </c>
      <c r="E1797" s="67" t="s">
        <v>347</v>
      </c>
      <c r="F1797" s="68" t="s">
        <v>404</v>
      </c>
      <c r="G1797" s="69" t="s">
        <v>614</v>
      </c>
      <c r="H1797" s="70" t="s">
        <v>846</v>
      </c>
      <c r="I1797" s="67" t="s">
        <v>351</v>
      </c>
      <c r="J1797" s="286">
        <v>2022</v>
      </c>
      <c r="K1797" s="72" t="s">
        <v>155</v>
      </c>
      <c r="L1797" s="73">
        <v>8</v>
      </c>
      <c r="M1797" s="74" t="s">
        <v>140</v>
      </c>
      <c r="N1797" s="75"/>
      <c r="O1797" s="76"/>
      <c r="P1797" s="97" t="s">
        <v>141</v>
      </c>
      <c r="Q1797" s="78">
        <f>IF(P1797="U",R1797/1.2,R1797)</f>
        <v>70.833333333333343</v>
      </c>
      <c r="R1797" s="79">
        <v>85</v>
      </c>
      <c r="S1797" s="80"/>
      <c r="T1797" s="81"/>
      <c r="U1797" s="82">
        <f>T1797*Q1797</f>
        <v>0</v>
      </c>
      <c r="V1797" s="83">
        <f>T1797*R1797</f>
        <v>0</v>
      </c>
      <c r="W1797" s="58"/>
      <c r="X1797" s="84"/>
      <c r="Y1797" s="85"/>
      <c r="Z1797" s="86"/>
      <c r="AA1797" s="87"/>
    </row>
    <row r="1798" spans="1:27" ht="15.75" customHeight="1">
      <c r="A1798" s="63" t="s">
        <v>131</v>
      </c>
      <c r="B1798" s="64" t="s">
        <v>177</v>
      </c>
      <c r="C1798" s="65" t="s">
        <v>133</v>
      </c>
      <c r="D1798" s="66" t="s">
        <v>317</v>
      </c>
      <c r="E1798" s="67" t="s">
        <v>347</v>
      </c>
      <c r="F1798" s="68" t="s">
        <v>404</v>
      </c>
      <c r="G1798" s="69" t="s">
        <v>614</v>
      </c>
      <c r="H1798" s="70" t="s">
        <v>846</v>
      </c>
      <c r="I1798" s="67" t="s">
        <v>351</v>
      </c>
      <c r="J1798" s="286">
        <v>2023</v>
      </c>
      <c r="K1798" s="72" t="s">
        <v>155</v>
      </c>
      <c r="L1798" s="73">
        <v>21</v>
      </c>
      <c r="M1798" s="74" t="s">
        <v>140</v>
      </c>
      <c r="N1798" s="75"/>
      <c r="O1798" s="76"/>
      <c r="P1798" s="97" t="s">
        <v>141</v>
      </c>
      <c r="Q1798" s="78">
        <f>IF(P1798="U",R1798/1.2,R1798)</f>
        <v>70.833333333333343</v>
      </c>
      <c r="R1798" s="79">
        <v>85</v>
      </c>
      <c r="S1798" s="80"/>
      <c r="T1798" s="81"/>
      <c r="U1798" s="82">
        <f>T1798*Q1798</f>
        <v>0</v>
      </c>
      <c r="V1798" s="83">
        <f>T1798*R1798</f>
        <v>0</v>
      </c>
      <c r="W1798" s="58"/>
      <c r="X1798" s="84"/>
      <c r="Y1798" s="85"/>
      <c r="Z1798" s="86"/>
      <c r="AA1798" s="87"/>
    </row>
    <row r="1799" spans="1:27" ht="15.75" customHeight="1">
      <c r="A1799" s="63" t="s">
        <v>131</v>
      </c>
      <c r="B1799" s="64" t="s">
        <v>177</v>
      </c>
      <c r="C1799" s="65" t="s">
        <v>133</v>
      </c>
      <c r="D1799" s="66" t="s">
        <v>317</v>
      </c>
      <c r="E1799" s="67" t="s">
        <v>347</v>
      </c>
      <c r="F1799" s="68" t="s">
        <v>404</v>
      </c>
      <c r="G1799" s="69" t="s">
        <v>614</v>
      </c>
      <c r="H1799" s="70" t="s">
        <v>846</v>
      </c>
      <c r="I1799" s="67" t="s">
        <v>351</v>
      </c>
      <c r="J1799" s="286">
        <v>2023</v>
      </c>
      <c r="K1799" s="72" t="s">
        <v>155</v>
      </c>
      <c r="L1799" s="73">
        <v>3</v>
      </c>
      <c r="M1799" s="74" t="s">
        <v>140</v>
      </c>
      <c r="N1799" s="75"/>
      <c r="O1799" s="76"/>
      <c r="P1799" s="97" t="s">
        <v>148</v>
      </c>
      <c r="Q1799" s="78">
        <f>IF(P1799="U",R1799/1.2,R1799)</f>
        <v>85</v>
      </c>
      <c r="R1799" s="79">
        <v>85</v>
      </c>
      <c r="S1799" s="80"/>
      <c r="T1799" s="81"/>
      <c r="U1799" s="82">
        <f>T1799*Q1799</f>
        <v>0</v>
      </c>
      <c r="V1799" s="83">
        <f>T1799*R1799</f>
        <v>0</v>
      </c>
      <c r="W1799" s="58"/>
      <c r="X1799" s="84"/>
      <c r="Y1799" s="85"/>
      <c r="Z1799" s="86"/>
      <c r="AA1799" s="87"/>
    </row>
    <row r="1800" spans="1:27" ht="15.75" customHeight="1">
      <c r="A1800" s="63" t="s">
        <v>131</v>
      </c>
      <c r="B1800" s="64" t="s">
        <v>177</v>
      </c>
      <c r="C1800" s="65" t="s">
        <v>133</v>
      </c>
      <c r="D1800" s="66" t="s">
        <v>317</v>
      </c>
      <c r="E1800" s="67" t="s">
        <v>347</v>
      </c>
      <c r="F1800" s="68" t="s">
        <v>404</v>
      </c>
      <c r="G1800" s="69" t="s">
        <v>614</v>
      </c>
      <c r="H1800" s="70" t="s">
        <v>1572</v>
      </c>
      <c r="I1800" s="67" t="s">
        <v>428</v>
      </c>
      <c r="J1800" s="286">
        <v>2015</v>
      </c>
      <c r="K1800" s="72" t="s">
        <v>155</v>
      </c>
      <c r="L1800" s="73">
        <v>1</v>
      </c>
      <c r="M1800" s="74" t="s">
        <v>140</v>
      </c>
      <c r="N1800" s="75"/>
      <c r="O1800" s="76"/>
      <c r="P1800" s="77" t="s">
        <v>148</v>
      </c>
      <c r="Q1800" s="78">
        <f>IF(P1800="U",R1800/1.2,R1800)</f>
        <v>55</v>
      </c>
      <c r="R1800" s="79">
        <v>55</v>
      </c>
      <c r="S1800" s="80"/>
      <c r="T1800" s="81"/>
      <c r="U1800" s="82">
        <f>T1800*Q1800</f>
        <v>0</v>
      </c>
      <c r="V1800" s="83">
        <f>T1800*R1800</f>
        <v>0</v>
      </c>
      <c r="W1800" s="58"/>
      <c r="X1800" s="84"/>
      <c r="Y1800" s="85"/>
      <c r="Z1800" s="86"/>
      <c r="AA1800" s="87"/>
    </row>
    <row r="1801" spans="1:27" ht="15.75" customHeight="1">
      <c r="A1801" s="63" t="s">
        <v>131</v>
      </c>
      <c r="B1801" s="64" t="s">
        <v>177</v>
      </c>
      <c r="C1801" s="65" t="s">
        <v>133</v>
      </c>
      <c r="D1801" s="66" t="s">
        <v>317</v>
      </c>
      <c r="E1801" s="67" t="s">
        <v>347</v>
      </c>
      <c r="F1801" s="68" t="s">
        <v>404</v>
      </c>
      <c r="G1801" s="69" t="s">
        <v>614</v>
      </c>
      <c r="H1801" s="70" t="s">
        <v>1573</v>
      </c>
      <c r="I1801" s="67" t="s">
        <v>428</v>
      </c>
      <c r="J1801" s="286">
        <v>2008</v>
      </c>
      <c r="K1801" s="72" t="s">
        <v>155</v>
      </c>
      <c r="L1801" s="73">
        <v>1</v>
      </c>
      <c r="M1801" s="74" t="s">
        <v>140</v>
      </c>
      <c r="N1801" s="75"/>
      <c r="O1801" s="76"/>
      <c r="P1801" s="77" t="s">
        <v>148</v>
      </c>
      <c r="Q1801" s="78">
        <f>IF(P1801="U",R1801/1.2,R1801)</f>
        <v>60</v>
      </c>
      <c r="R1801" s="79">
        <v>60</v>
      </c>
      <c r="S1801" s="80"/>
      <c r="T1801" s="81"/>
      <c r="U1801" s="82">
        <f>T1801*Q1801</f>
        <v>0</v>
      </c>
      <c r="V1801" s="83">
        <f>T1801*R1801</f>
        <v>0</v>
      </c>
      <c r="W1801" s="58"/>
      <c r="X1801" s="84"/>
      <c r="Y1801" s="85"/>
      <c r="Z1801" s="86"/>
      <c r="AA1801" s="87"/>
    </row>
    <row r="1802" spans="1:27" ht="15.75" customHeight="1">
      <c r="A1802" s="63" t="s">
        <v>131</v>
      </c>
      <c r="B1802" s="64" t="s">
        <v>177</v>
      </c>
      <c r="C1802" s="65" t="s">
        <v>133</v>
      </c>
      <c r="D1802" s="66" t="s">
        <v>317</v>
      </c>
      <c r="E1802" s="67" t="s">
        <v>347</v>
      </c>
      <c r="F1802" s="68" t="s">
        <v>404</v>
      </c>
      <c r="G1802" s="69" t="s">
        <v>614</v>
      </c>
      <c r="H1802" s="70" t="s">
        <v>1573</v>
      </c>
      <c r="I1802" s="67" t="s">
        <v>428</v>
      </c>
      <c r="J1802" s="286">
        <v>2009</v>
      </c>
      <c r="K1802" s="72" t="s">
        <v>155</v>
      </c>
      <c r="L1802" s="73">
        <v>3</v>
      </c>
      <c r="M1802" s="74" t="s">
        <v>140</v>
      </c>
      <c r="N1802" s="75"/>
      <c r="O1802" s="76"/>
      <c r="P1802" s="77" t="s">
        <v>148</v>
      </c>
      <c r="Q1802" s="78">
        <f>IF(P1802="U",R1802/1.2,R1802)</f>
        <v>60</v>
      </c>
      <c r="R1802" s="79">
        <v>60</v>
      </c>
      <c r="S1802" s="80"/>
      <c r="T1802" s="81"/>
      <c r="U1802" s="82">
        <f>T1802*Q1802</f>
        <v>0</v>
      </c>
      <c r="V1802" s="83">
        <f>T1802*R1802</f>
        <v>0</v>
      </c>
      <c r="W1802" s="58"/>
      <c r="X1802" s="84"/>
      <c r="Y1802" s="85"/>
      <c r="Z1802" s="86"/>
      <c r="AA1802" s="87"/>
    </row>
    <row r="1803" spans="1:27" ht="15.75" customHeight="1">
      <c r="A1803" s="63" t="s">
        <v>131</v>
      </c>
      <c r="B1803" s="64" t="s">
        <v>177</v>
      </c>
      <c r="C1803" s="65" t="s">
        <v>133</v>
      </c>
      <c r="D1803" s="66" t="s">
        <v>317</v>
      </c>
      <c r="E1803" s="67" t="s">
        <v>347</v>
      </c>
      <c r="F1803" s="68" t="s">
        <v>404</v>
      </c>
      <c r="G1803" s="69" t="s">
        <v>614</v>
      </c>
      <c r="H1803" s="70" t="s">
        <v>1573</v>
      </c>
      <c r="I1803" s="67" t="s">
        <v>428</v>
      </c>
      <c r="J1803" s="286">
        <v>2016</v>
      </c>
      <c r="K1803" s="72" t="s">
        <v>155</v>
      </c>
      <c r="L1803" s="73">
        <v>2</v>
      </c>
      <c r="M1803" s="74" t="s">
        <v>140</v>
      </c>
      <c r="N1803" s="75"/>
      <c r="O1803" s="76"/>
      <c r="P1803" s="77" t="s">
        <v>148</v>
      </c>
      <c r="Q1803" s="78">
        <f>IF(P1803="U",R1803/1.2,R1803)</f>
        <v>60</v>
      </c>
      <c r="R1803" s="79">
        <v>60</v>
      </c>
      <c r="S1803" s="80"/>
      <c r="T1803" s="81"/>
      <c r="U1803" s="82">
        <f>T1803*Q1803</f>
        <v>0</v>
      </c>
      <c r="V1803" s="83">
        <f>T1803*R1803</f>
        <v>0</v>
      </c>
      <c r="W1803" s="58"/>
      <c r="X1803" s="84"/>
      <c r="Y1803" s="85"/>
      <c r="Z1803" s="86"/>
      <c r="AA1803" s="87"/>
    </row>
    <row r="1804" spans="1:27" ht="15.75" customHeight="1">
      <c r="A1804" s="63" t="s">
        <v>131</v>
      </c>
      <c r="B1804" s="64" t="s">
        <v>177</v>
      </c>
      <c r="C1804" s="65" t="s">
        <v>133</v>
      </c>
      <c r="D1804" s="66" t="s">
        <v>317</v>
      </c>
      <c r="E1804" s="67" t="s">
        <v>347</v>
      </c>
      <c r="F1804" s="68" t="s">
        <v>404</v>
      </c>
      <c r="G1804" s="69" t="s">
        <v>1574</v>
      </c>
      <c r="H1804" s="70" t="s">
        <v>1575</v>
      </c>
      <c r="I1804" s="67" t="s">
        <v>351</v>
      </c>
      <c r="J1804" s="286">
        <v>2016</v>
      </c>
      <c r="K1804" s="72" t="s">
        <v>155</v>
      </c>
      <c r="L1804" s="73">
        <v>1</v>
      </c>
      <c r="M1804" s="74" t="s">
        <v>140</v>
      </c>
      <c r="N1804" s="75"/>
      <c r="O1804" s="76"/>
      <c r="P1804" s="77" t="s">
        <v>148</v>
      </c>
      <c r="Q1804" s="78">
        <f>IF(P1804="U",R1804/1.2,R1804)</f>
        <v>55</v>
      </c>
      <c r="R1804" s="79">
        <v>55</v>
      </c>
      <c r="S1804" s="80"/>
      <c r="T1804" s="81"/>
      <c r="U1804" s="82">
        <f>T1804*Q1804</f>
        <v>0</v>
      </c>
      <c r="V1804" s="83">
        <f>T1804*R1804</f>
        <v>0</v>
      </c>
      <c r="W1804" s="58"/>
      <c r="X1804" s="84"/>
      <c r="Y1804" s="85"/>
      <c r="Z1804" s="86"/>
      <c r="AA1804" s="87"/>
    </row>
    <row r="1805" spans="1:27" ht="15.75" customHeight="1">
      <c r="A1805" s="63" t="s">
        <v>131</v>
      </c>
      <c r="B1805" s="64" t="s">
        <v>177</v>
      </c>
      <c r="C1805" s="65" t="s">
        <v>133</v>
      </c>
      <c r="D1805" s="66" t="s">
        <v>317</v>
      </c>
      <c r="E1805" s="67" t="s">
        <v>347</v>
      </c>
      <c r="F1805" s="68" t="s">
        <v>404</v>
      </c>
      <c r="G1805" s="69" t="s">
        <v>1136</v>
      </c>
      <c r="H1805" s="70" t="s">
        <v>1137</v>
      </c>
      <c r="I1805" s="67" t="s">
        <v>428</v>
      </c>
      <c r="J1805" s="286">
        <v>2018</v>
      </c>
      <c r="K1805" s="72" t="s">
        <v>155</v>
      </c>
      <c r="L1805" s="73">
        <v>1</v>
      </c>
      <c r="M1805" s="74" t="s">
        <v>140</v>
      </c>
      <c r="N1805" s="75"/>
      <c r="O1805" s="76"/>
      <c r="P1805" s="97" t="s">
        <v>141</v>
      </c>
      <c r="Q1805" s="78">
        <f>IF(P1805="U",R1805/1.2,R1805)</f>
        <v>62.5</v>
      </c>
      <c r="R1805" s="79">
        <v>75</v>
      </c>
      <c r="S1805" s="80"/>
      <c r="T1805" s="81"/>
      <c r="U1805" s="82">
        <f>T1805*Q1805</f>
        <v>0</v>
      </c>
      <c r="V1805" s="83">
        <f>T1805*R1805</f>
        <v>0</v>
      </c>
      <c r="W1805" s="58"/>
      <c r="X1805" s="84"/>
      <c r="Y1805" s="85"/>
      <c r="Z1805" s="86"/>
      <c r="AA1805" s="87"/>
    </row>
    <row r="1806" spans="1:27" ht="15.75" customHeight="1">
      <c r="A1806" s="63" t="s">
        <v>131</v>
      </c>
      <c r="B1806" s="64" t="s">
        <v>177</v>
      </c>
      <c r="C1806" s="65" t="s">
        <v>133</v>
      </c>
      <c r="D1806" s="66" t="s">
        <v>317</v>
      </c>
      <c r="E1806" s="67" t="s">
        <v>347</v>
      </c>
      <c r="F1806" s="68" t="s">
        <v>348</v>
      </c>
      <c r="G1806" s="69" t="s">
        <v>349</v>
      </c>
      <c r="H1806" s="70" t="s">
        <v>813</v>
      </c>
      <c r="I1806" s="67" t="s">
        <v>351</v>
      </c>
      <c r="J1806" s="286">
        <v>2025</v>
      </c>
      <c r="K1806" s="72" t="s">
        <v>155</v>
      </c>
      <c r="L1806" s="73">
        <v>24</v>
      </c>
      <c r="M1806" s="74" t="s">
        <v>140</v>
      </c>
      <c r="N1806" s="75"/>
      <c r="O1806" s="76"/>
      <c r="P1806" s="97" t="s">
        <v>141</v>
      </c>
      <c r="Q1806" s="78">
        <f>IF(P1806="U",R1806/1.2,R1806)</f>
        <v>11.666666666666668</v>
      </c>
      <c r="R1806" s="79">
        <v>14</v>
      </c>
      <c r="S1806" s="80"/>
      <c r="T1806" s="81"/>
      <c r="U1806" s="82">
        <f>T1806*Q1806</f>
        <v>0</v>
      </c>
      <c r="V1806" s="83">
        <f>T1806*R1806</f>
        <v>0</v>
      </c>
      <c r="W1806" s="58"/>
      <c r="X1806" s="84"/>
      <c r="Y1806" s="85"/>
      <c r="Z1806" s="86"/>
      <c r="AA1806" s="87"/>
    </row>
    <row r="1807" spans="1:27" ht="15.75" customHeight="1">
      <c r="A1807" s="63" t="s">
        <v>131</v>
      </c>
      <c r="B1807" s="64" t="s">
        <v>132</v>
      </c>
      <c r="C1807" s="65" t="s">
        <v>133</v>
      </c>
      <c r="D1807" s="66" t="s">
        <v>317</v>
      </c>
      <c r="E1807" s="67" t="s">
        <v>347</v>
      </c>
      <c r="F1807" s="68" t="s">
        <v>348</v>
      </c>
      <c r="G1807" s="69" t="s">
        <v>349</v>
      </c>
      <c r="H1807" s="70" t="s">
        <v>878</v>
      </c>
      <c r="I1807" s="67" t="s">
        <v>351</v>
      </c>
      <c r="J1807" s="286">
        <v>2019</v>
      </c>
      <c r="K1807" s="72" t="s">
        <v>146</v>
      </c>
      <c r="L1807" s="73">
        <v>2</v>
      </c>
      <c r="M1807" s="74" t="s">
        <v>140</v>
      </c>
      <c r="N1807" s="75"/>
      <c r="O1807" s="76"/>
      <c r="P1807" s="77" t="s">
        <v>148</v>
      </c>
      <c r="Q1807" s="78">
        <f>IF(P1807="U",R1807/1.2,R1807)</f>
        <v>175</v>
      </c>
      <c r="R1807" s="79">
        <v>175</v>
      </c>
      <c r="S1807" s="80"/>
      <c r="T1807" s="81"/>
      <c r="U1807" s="82">
        <f>T1807*Q1807</f>
        <v>0</v>
      </c>
      <c r="V1807" s="83">
        <f>T1807*R1807</f>
        <v>0</v>
      </c>
      <c r="W1807" s="58"/>
      <c r="X1807" s="84"/>
      <c r="Y1807" s="85"/>
      <c r="Z1807" s="86"/>
      <c r="AA1807" s="87"/>
    </row>
    <row r="1808" spans="1:27" ht="15.75" customHeight="1">
      <c r="A1808" s="63" t="s">
        <v>131</v>
      </c>
      <c r="B1808" s="64" t="s">
        <v>177</v>
      </c>
      <c r="C1808" s="65" t="s">
        <v>133</v>
      </c>
      <c r="D1808" s="66" t="s">
        <v>317</v>
      </c>
      <c r="E1808" s="67" t="s">
        <v>347</v>
      </c>
      <c r="F1808" s="68" t="s">
        <v>348</v>
      </c>
      <c r="G1808" s="69" t="s">
        <v>349</v>
      </c>
      <c r="H1808" s="70" t="s">
        <v>878</v>
      </c>
      <c r="I1808" s="67" t="s">
        <v>351</v>
      </c>
      <c r="J1808" s="286">
        <v>2023</v>
      </c>
      <c r="K1808" s="72" t="s">
        <v>880</v>
      </c>
      <c r="L1808" s="73">
        <v>1</v>
      </c>
      <c r="M1808" s="74" t="s">
        <v>140</v>
      </c>
      <c r="N1808" s="75"/>
      <c r="O1808" s="76"/>
      <c r="P1808" s="77" t="s">
        <v>141</v>
      </c>
      <c r="Q1808" s="78">
        <f>IF(P1808="U",R1808/1.2,R1808)</f>
        <v>525</v>
      </c>
      <c r="R1808" s="79">
        <v>630</v>
      </c>
      <c r="S1808" s="80"/>
      <c r="T1808" s="81"/>
      <c r="U1808" s="82">
        <f>T1808*Q1808</f>
        <v>0</v>
      </c>
      <c r="V1808" s="83">
        <f>T1808*R1808</f>
        <v>0</v>
      </c>
      <c r="W1808" s="58"/>
      <c r="X1808" s="84"/>
      <c r="Y1808" s="85"/>
      <c r="Z1808" s="86"/>
      <c r="AA1808" s="87"/>
    </row>
    <row r="1809" spans="1:27" ht="15.75" customHeight="1">
      <c r="A1809" s="63" t="s">
        <v>131</v>
      </c>
      <c r="B1809" s="64" t="s">
        <v>177</v>
      </c>
      <c r="C1809" s="65" t="s">
        <v>133</v>
      </c>
      <c r="D1809" s="66" t="s">
        <v>317</v>
      </c>
      <c r="E1809" s="67" t="s">
        <v>347</v>
      </c>
      <c r="F1809" s="68" t="s">
        <v>348</v>
      </c>
      <c r="G1809" s="69" t="s">
        <v>349</v>
      </c>
      <c r="H1809" s="70" t="s">
        <v>878</v>
      </c>
      <c r="I1809" s="67" t="s">
        <v>351</v>
      </c>
      <c r="J1809" s="286">
        <v>2024</v>
      </c>
      <c r="K1809" s="72" t="s">
        <v>879</v>
      </c>
      <c r="L1809" s="73">
        <v>1</v>
      </c>
      <c r="M1809" s="74" t="s">
        <v>140</v>
      </c>
      <c r="N1809" s="75"/>
      <c r="O1809" s="76"/>
      <c r="P1809" s="97" t="s">
        <v>141</v>
      </c>
      <c r="Q1809" s="78">
        <f>IF(P1809="U",R1809/1.2,R1809)</f>
        <v>741.66666666666674</v>
      </c>
      <c r="R1809" s="79">
        <v>890</v>
      </c>
      <c r="S1809" s="80"/>
      <c r="T1809" s="81"/>
      <c r="U1809" s="82">
        <f>T1809*Q1809</f>
        <v>0</v>
      </c>
      <c r="V1809" s="83">
        <f>T1809*R1809</f>
        <v>0</v>
      </c>
      <c r="W1809" s="58"/>
      <c r="X1809" s="84"/>
      <c r="Y1809" s="85"/>
      <c r="Z1809" s="86"/>
      <c r="AA1809" s="87"/>
    </row>
    <row r="1810" spans="1:27" ht="15.75" customHeight="1">
      <c r="A1810" s="63" t="s">
        <v>131</v>
      </c>
      <c r="B1810" s="64" t="s">
        <v>177</v>
      </c>
      <c r="C1810" s="65" t="s">
        <v>133</v>
      </c>
      <c r="D1810" s="66" t="s">
        <v>317</v>
      </c>
      <c r="E1810" s="67" t="s">
        <v>347</v>
      </c>
      <c r="F1810" s="68" t="s">
        <v>348</v>
      </c>
      <c r="G1810" s="69" t="s">
        <v>349</v>
      </c>
      <c r="H1810" s="70" t="s">
        <v>878</v>
      </c>
      <c r="I1810" s="67" t="s">
        <v>351</v>
      </c>
      <c r="J1810" s="286">
        <v>2024</v>
      </c>
      <c r="K1810" s="72" t="s">
        <v>146</v>
      </c>
      <c r="L1810" s="73">
        <v>8</v>
      </c>
      <c r="M1810" s="74" t="s">
        <v>140</v>
      </c>
      <c r="N1810" s="75"/>
      <c r="O1810" s="76"/>
      <c r="P1810" s="97" t="s">
        <v>141</v>
      </c>
      <c r="Q1810" s="78">
        <f>IF(P1810="U",R1810/1.2,R1810)</f>
        <v>145.83333333333334</v>
      </c>
      <c r="R1810" s="79">
        <v>175</v>
      </c>
      <c r="S1810" s="80"/>
      <c r="T1810" s="81"/>
      <c r="U1810" s="82">
        <f>T1810*Q1810</f>
        <v>0</v>
      </c>
      <c r="V1810" s="83">
        <f>T1810*R1810</f>
        <v>0</v>
      </c>
      <c r="W1810" s="58"/>
      <c r="X1810" s="84"/>
      <c r="Y1810" s="85"/>
      <c r="Z1810" s="86"/>
      <c r="AA1810" s="87"/>
    </row>
    <row r="1811" spans="1:27" ht="15.75" customHeight="1">
      <c r="A1811" s="63" t="s">
        <v>131</v>
      </c>
      <c r="B1811" s="64" t="s">
        <v>177</v>
      </c>
      <c r="C1811" s="65" t="s">
        <v>133</v>
      </c>
      <c r="D1811" s="66" t="s">
        <v>317</v>
      </c>
      <c r="E1811" s="67" t="s">
        <v>347</v>
      </c>
      <c r="F1811" s="68" t="s">
        <v>348</v>
      </c>
      <c r="G1811" s="69" t="s">
        <v>349</v>
      </c>
      <c r="H1811" s="70" t="s">
        <v>878</v>
      </c>
      <c r="I1811" s="67" t="s">
        <v>351</v>
      </c>
      <c r="J1811" s="286">
        <v>2024</v>
      </c>
      <c r="K1811" s="72" t="s">
        <v>226</v>
      </c>
      <c r="L1811" s="73">
        <v>6</v>
      </c>
      <c r="M1811" s="74" t="s">
        <v>140</v>
      </c>
      <c r="N1811" s="75"/>
      <c r="O1811" s="76"/>
      <c r="P1811" s="97" t="s">
        <v>141</v>
      </c>
      <c r="Q1811" s="78">
        <f>IF(P1811="U",R1811/1.2,R1811)</f>
        <v>320.83333333333337</v>
      </c>
      <c r="R1811" s="79">
        <v>385</v>
      </c>
      <c r="S1811" s="80"/>
      <c r="T1811" s="81"/>
      <c r="U1811" s="82">
        <f>T1811*Q1811</f>
        <v>0</v>
      </c>
      <c r="V1811" s="83">
        <f>T1811*R1811</f>
        <v>0</v>
      </c>
      <c r="W1811" s="58"/>
      <c r="X1811" s="84"/>
      <c r="Y1811" s="85"/>
      <c r="Z1811" s="86"/>
      <c r="AA1811" s="87"/>
    </row>
    <row r="1812" spans="1:27" ht="15.75" customHeight="1">
      <c r="A1812" s="63" t="s">
        <v>131</v>
      </c>
      <c r="B1812" s="64" t="s">
        <v>177</v>
      </c>
      <c r="C1812" s="65" t="s">
        <v>133</v>
      </c>
      <c r="D1812" s="66" t="s">
        <v>317</v>
      </c>
      <c r="E1812" s="67" t="s">
        <v>347</v>
      </c>
      <c r="F1812" s="68" t="s">
        <v>348</v>
      </c>
      <c r="G1812" s="69" t="s">
        <v>349</v>
      </c>
      <c r="H1812" s="70" t="s">
        <v>878</v>
      </c>
      <c r="I1812" s="67" t="s">
        <v>351</v>
      </c>
      <c r="J1812" s="286">
        <v>2024</v>
      </c>
      <c r="K1812" s="72" t="s">
        <v>880</v>
      </c>
      <c r="L1812" s="73">
        <v>3</v>
      </c>
      <c r="M1812" s="74" t="s">
        <v>140</v>
      </c>
      <c r="N1812" s="75"/>
      <c r="O1812" s="76"/>
      <c r="P1812" s="97" t="s">
        <v>141</v>
      </c>
      <c r="Q1812" s="78">
        <f>IF(P1812="U",R1812/1.2,R1812)</f>
        <v>625</v>
      </c>
      <c r="R1812" s="79">
        <v>750</v>
      </c>
      <c r="S1812" s="80"/>
      <c r="T1812" s="81"/>
      <c r="U1812" s="82">
        <f>T1812*Q1812</f>
        <v>0</v>
      </c>
      <c r="V1812" s="83">
        <f>T1812*R1812</f>
        <v>0</v>
      </c>
      <c r="W1812" s="58"/>
      <c r="X1812" s="84"/>
      <c r="Y1812" s="85"/>
      <c r="Z1812" s="86"/>
      <c r="AA1812" s="87"/>
    </row>
    <row r="1813" spans="1:27" ht="15.75" customHeight="1">
      <c r="A1813" s="63" t="s">
        <v>131</v>
      </c>
      <c r="B1813" s="64" t="s">
        <v>177</v>
      </c>
      <c r="C1813" s="65" t="s">
        <v>133</v>
      </c>
      <c r="D1813" s="66" t="s">
        <v>317</v>
      </c>
      <c r="E1813" s="67" t="s">
        <v>347</v>
      </c>
      <c r="F1813" s="68" t="s">
        <v>348</v>
      </c>
      <c r="G1813" s="69" t="s">
        <v>349</v>
      </c>
      <c r="H1813" s="70" t="s">
        <v>350</v>
      </c>
      <c r="I1813" s="67" t="s">
        <v>351</v>
      </c>
      <c r="J1813" s="286">
        <v>2025</v>
      </c>
      <c r="K1813" s="72" t="s">
        <v>155</v>
      </c>
      <c r="L1813" s="73">
        <v>24</v>
      </c>
      <c r="M1813" s="74" t="s">
        <v>140</v>
      </c>
      <c r="N1813" s="75"/>
      <c r="O1813" s="76"/>
      <c r="P1813" s="97" t="s">
        <v>141</v>
      </c>
      <c r="Q1813" s="78">
        <f>IF(P1813="U",R1813/1.2,R1813)</f>
        <v>20.833333333333336</v>
      </c>
      <c r="R1813" s="79">
        <v>25</v>
      </c>
      <c r="S1813" s="80"/>
      <c r="T1813" s="81"/>
      <c r="U1813" s="82">
        <f>T1813*Q1813</f>
        <v>0</v>
      </c>
      <c r="V1813" s="83">
        <f>T1813*R1813</f>
        <v>0</v>
      </c>
      <c r="W1813" s="58"/>
      <c r="X1813" s="84"/>
      <c r="Y1813" s="85"/>
      <c r="Z1813" s="86"/>
      <c r="AA1813" s="87"/>
    </row>
    <row r="1814" spans="1:27" ht="15.75" customHeight="1">
      <c r="A1814" s="63" t="s">
        <v>131</v>
      </c>
      <c r="B1814" s="64" t="s">
        <v>177</v>
      </c>
      <c r="C1814" s="65" t="s">
        <v>133</v>
      </c>
      <c r="D1814" s="66" t="s">
        <v>317</v>
      </c>
      <c r="E1814" s="67" t="s">
        <v>347</v>
      </c>
      <c r="F1814" s="68" t="s">
        <v>348</v>
      </c>
      <c r="G1814" s="69" t="s">
        <v>349</v>
      </c>
      <c r="H1814" s="70" t="s">
        <v>350</v>
      </c>
      <c r="I1814" s="67" t="s">
        <v>351</v>
      </c>
      <c r="J1814" s="286">
        <v>2025</v>
      </c>
      <c r="K1814" s="72" t="s">
        <v>155</v>
      </c>
      <c r="L1814" s="73">
        <v>19</v>
      </c>
      <c r="M1814" s="74" t="s">
        <v>140</v>
      </c>
      <c r="N1814" s="75"/>
      <c r="O1814" s="76"/>
      <c r="P1814" s="97" t="s">
        <v>141</v>
      </c>
      <c r="Q1814" s="78">
        <f>IF(P1814="U",R1814/1.2,R1814)</f>
        <v>20.833333333333336</v>
      </c>
      <c r="R1814" s="79">
        <v>25</v>
      </c>
      <c r="S1814" s="80"/>
      <c r="T1814" s="81"/>
      <c r="U1814" s="82">
        <f>T1814*Q1814</f>
        <v>0</v>
      </c>
      <c r="V1814" s="83">
        <f>T1814*R1814</f>
        <v>0</v>
      </c>
      <c r="W1814" s="58"/>
      <c r="X1814" s="84"/>
      <c r="Y1814" s="85"/>
      <c r="Z1814" s="86"/>
      <c r="AA1814" s="87"/>
    </row>
    <row r="1815" spans="1:27" ht="15.75" customHeight="1">
      <c r="A1815" s="63" t="s">
        <v>131</v>
      </c>
      <c r="B1815" s="64" t="s">
        <v>177</v>
      </c>
      <c r="C1815" s="65" t="s">
        <v>133</v>
      </c>
      <c r="D1815" s="66" t="s">
        <v>317</v>
      </c>
      <c r="E1815" s="67" t="s">
        <v>347</v>
      </c>
      <c r="F1815" s="68" t="s">
        <v>348</v>
      </c>
      <c r="G1815" s="69" t="s">
        <v>349</v>
      </c>
      <c r="H1815" s="70" t="s">
        <v>350</v>
      </c>
      <c r="I1815" s="67" t="s">
        <v>351</v>
      </c>
      <c r="J1815" s="286">
        <v>2025</v>
      </c>
      <c r="K1815" s="72" t="s">
        <v>139</v>
      </c>
      <c r="L1815" s="73">
        <v>24</v>
      </c>
      <c r="M1815" s="74" t="s">
        <v>140</v>
      </c>
      <c r="N1815" s="75"/>
      <c r="O1815" s="76"/>
      <c r="P1815" s="77" t="s">
        <v>141</v>
      </c>
      <c r="Q1815" s="78">
        <f>IF(P1815="U",R1815/1.2,R1815)</f>
        <v>43.333333333333336</v>
      </c>
      <c r="R1815" s="79">
        <v>52</v>
      </c>
      <c r="S1815" s="80"/>
      <c r="T1815" s="81"/>
      <c r="U1815" s="82">
        <f>T1815*Q1815</f>
        <v>0</v>
      </c>
      <c r="V1815" s="83">
        <f>T1815*R1815</f>
        <v>0</v>
      </c>
      <c r="W1815" s="58"/>
      <c r="X1815" s="84"/>
      <c r="Y1815" s="85"/>
      <c r="Z1815" s="86"/>
      <c r="AA1815" s="87"/>
    </row>
    <row r="1816" spans="1:27" ht="15.75" customHeight="1">
      <c r="A1816" s="63" t="s">
        <v>131</v>
      </c>
      <c r="B1816" s="64" t="s">
        <v>177</v>
      </c>
      <c r="C1816" s="65" t="s">
        <v>133</v>
      </c>
      <c r="D1816" s="66" t="s">
        <v>317</v>
      </c>
      <c r="E1816" s="67" t="s">
        <v>347</v>
      </c>
      <c r="F1816" s="68" t="s">
        <v>348</v>
      </c>
      <c r="G1816" s="69" t="s">
        <v>349</v>
      </c>
      <c r="H1816" s="70" t="s">
        <v>1621</v>
      </c>
      <c r="I1816" s="67" t="s">
        <v>351</v>
      </c>
      <c r="J1816" s="286">
        <v>2025</v>
      </c>
      <c r="K1816" s="72" t="s">
        <v>155</v>
      </c>
      <c r="L1816" s="73">
        <v>24</v>
      </c>
      <c r="M1816" s="74" t="s">
        <v>140</v>
      </c>
      <c r="N1816" s="75"/>
      <c r="O1816" s="76"/>
      <c r="P1816" s="77" t="s">
        <v>141</v>
      </c>
      <c r="Q1816" s="78">
        <f>IF(P1816="U",R1816/1.2,R1816)</f>
        <v>31.666666666666668</v>
      </c>
      <c r="R1816" s="79">
        <v>38</v>
      </c>
      <c r="S1816" s="80"/>
      <c r="T1816" s="81"/>
      <c r="U1816" s="82">
        <f>T1816*Q1816</f>
        <v>0</v>
      </c>
      <c r="V1816" s="83">
        <f>T1816*R1816</f>
        <v>0</v>
      </c>
      <c r="W1816" s="58"/>
      <c r="X1816" s="84"/>
      <c r="Y1816" s="85"/>
      <c r="Z1816" s="86"/>
      <c r="AA1816" s="87"/>
    </row>
    <row r="1817" spans="1:27" ht="15.75" customHeight="1">
      <c r="A1817" s="63" t="s">
        <v>131</v>
      </c>
      <c r="B1817" s="64" t="s">
        <v>177</v>
      </c>
      <c r="C1817" s="65" t="s">
        <v>133</v>
      </c>
      <c r="D1817" s="66" t="s">
        <v>317</v>
      </c>
      <c r="E1817" s="67" t="s">
        <v>347</v>
      </c>
      <c r="F1817" s="68" t="s">
        <v>348</v>
      </c>
      <c r="G1817" s="69" t="s">
        <v>349</v>
      </c>
      <c r="H1817" s="70" t="s">
        <v>1621</v>
      </c>
      <c r="I1817" s="67" t="s">
        <v>351</v>
      </c>
      <c r="J1817" s="286">
        <v>2025</v>
      </c>
      <c r="K1817" s="72" t="s">
        <v>139</v>
      </c>
      <c r="L1817" s="73">
        <v>6</v>
      </c>
      <c r="M1817" s="74" t="s">
        <v>140</v>
      </c>
      <c r="N1817" s="75"/>
      <c r="O1817" s="76"/>
      <c r="P1817" s="77" t="s">
        <v>141</v>
      </c>
      <c r="Q1817" s="78">
        <f>IF(P1817="U",R1817/1.2,R1817)</f>
        <v>66.666666666666671</v>
      </c>
      <c r="R1817" s="79">
        <v>80</v>
      </c>
      <c r="S1817" s="80"/>
      <c r="T1817" s="81"/>
      <c r="U1817" s="82">
        <f>T1817*Q1817</f>
        <v>0</v>
      </c>
      <c r="V1817" s="83">
        <f>T1817*R1817</f>
        <v>0</v>
      </c>
      <c r="W1817" s="58"/>
      <c r="X1817" s="84"/>
      <c r="Y1817" s="85"/>
      <c r="Z1817" s="86"/>
      <c r="AA1817" s="87"/>
    </row>
    <row r="1818" spans="1:27" ht="15.75" customHeight="1">
      <c r="A1818" s="63" t="s">
        <v>131</v>
      </c>
      <c r="B1818" s="64" t="s">
        <v>177</v>
      </c>
      <c r="C1818" s="65" t="s">
        <v>133</v>
      </c>
      <c r="D1818" s="66" t="s">
        <v>317</v>
      </c>
      <c r="E1818" s="67" t="s">
        <v>347</v>
      </c>
      <c r="F1818" s="68" t="s">
        <v>348</v>
      </c>
      <c r="G1818" s="69" t="s">
        <v>349</v>
      </c>
      <c r="H1818" s="70" t="s">
        <v>1621</v>
      </c>
      <c r="I1818" s="67" t="s">
        <v>351</v>
      </c>
      <c r="J1818" s="286">
        <v>2025</v>
      </c>
      <c r="K1818" s="72" t="s">
        <v>146</v>
      </c>
      <c r="L1818" s="73">
        <v>1</v>
      </c>
      <c r="M1818" s="74" t="s">
        <v>140</v>
      </c>
      <c r="N1818" s="75"/>
      <c r="O1818" s="76"/>
      <c r="P1818" s="77" t="s">
        <v>141</v>
      </c>
      <c r="Q1818" s="78">
        <f>IF(P1818="U",R1818/1.2,R1818)</f>
        <v>162.5</v>
      </c>
      <c r="R1818" s="79">
        <v>195</v>
      </c>
      <c r="S1818" s="80"/>
      <c r="T1818" s="81"/>
      <c r="U1818" s="82">
        <f>T1818*Q1818</f>
        <v>0</v>
      </c>
      <c r="V1818" s="83">
        <f>T1818*R1818</f>
        <v>0</v>
      </c>
      <c r="W1818" s="58"/>
      <c r="X1818" s="84"/>
      <c r="Y1818" s="85"/>
      <c r="Z1818" s="86"/>
      <c r="AA1818" s="87"/>
    </row>
    <row r="1819" spans="1:27" ht="15.75" customHeight="1">
      <c r="A1819" s="63" t="s">
        <v>131</v>
      </c>
      <c r="B1819" s="64" t="s">
        <v>177</v>
      </c>
      <c r="C1819" s="65" t="s">
        <v>133</v>
      </c>
      <c r="D1819" s="66" t="s">
        <v>317</v>
      </c>
      <c r="E1819" s="67" t="s">
        <v>347</v>
      </c>
      <c r="F1819" s="68" t="s">
        <v>348</v>
      </c>
      <c r="G1819" s="69" t="s">
        <v>349</v>
      </c>
      <c r="H1819" s="70" t="s">
        <v>417</v>
      </c>
      <c r="I1819" s="67" t="s">
        <v>351</v>
      </c>
      <c r="J1819" s="286">
        <v>2010</v>
      </c>
      <c r="K1819" s="72" t="s">
        <v>139</v>
      </c>
      <c r="L1819" s="73">
        <v>1</v>
      </c>
      <c r="M1819" s="74" t="s">
        <v>140</v>
      </c>
      <c r="N1819" s="75"/>
      <c r="O1819" s="76"/>
      <c r="P1819" s="97" t="s">
        <v>141</v>
      </c>
      <c r="Q1819" s="78">
        <f>IF(P1819="U",R1819/1.2,R1819)</f>
        <v>116.66666666666667</v>
      </c>
      <c r="R1819" s="79">
        <v>140</v>
      </c>
      <c r="S1819" s="80"/>
      <c r="T1819" s="81"/>
      <c r="U1819" s="82">
        <f>T1819*Q1819</f>
        <v>0</v>
      </c>
      <c r="V1819" s="83">
        <f>T1819*R1819</f>
        <v>0</v>
      </c>
      <c r="W1819" s="58"/>
      <c r="X1819" s="84"/>
      <c r="Y1819" s="85"/>
      <c r="Z1819" s="86"/>
      <c r="AA1819" s="87"/>
    </row>
    <row r="1820" spans="1:27" ht="15.75" customHeight="1">
      <c r="A1820" s="63" t="s">
        <v>131</v>
      </c>
      <c r="B1820" s="64" t="s">
        <v>177</v>
      </c>
      <c r="C1820" s="65" t="s">
        <v>133</v>
      </c>
      <c r="D1820" s="66" t="s">
        <v>317</v>
      </c>
      <c r="E1820" s="67" t="s">
        <v>347</v>
      </c>
      <c r="F1820" s="68" t="s">
        <v>348</v>
      </c>
      <c r="G1820" s="69" t="s">
        <v>349</v>
      </c>
      <c r="H1820" s="70" t="s">
        <v>764</v>
      </c>
      <c r="I1820" s="67" t="s">
        <v>351</v>
      </c>
      <c r="J1820" s="286">
        <v>2023</v>
      </c>
      <c r="K1820" s="72" t="s">
        <v>139</v>
      </c>
      <c r="L1820" s="73">
        <v>2</v>
      </c>
      <c r="M1820" s="74" t="s">
        <v>140</v>
      </c>
      <c r="N1820" s="75"/>
      <c r="O1820" s="76"/>
      <c r="P1820" s="97" t="s">
        <v>141</v>
      </c>
      <c r="Q1820" s="78">
        <f>IF(P1820="U",R1820/1.2,R1820)</f>
        <v>108.33333333333334</v>
      </c>
      <c r="R1820" s="79">
        <v>130</v>
      </c>
      <c r="S1820" s="80"/>
      <c r="T1820" s="81"/>
      <c r="U1820" s="82">
        <f>T1820*Q1820</f>
        <v>0</v>
      </c>
      <c r="V1820" s="83">
        <f>T1820*R1820</f>
        <v>0</v>
      </c>
      <c r="W1820" s="58"/>
      <c r="X1820" s="84"/>
      <c r="Y1820" s="85"/>
      <c r="Z1820" s="86"/>
      <c r="AA1820" s="87"/>
    </row>
    <row r="1821" spans="1:27" ht="15.75" customHeight="1">
      <c r="A1821" s="63" t="s">
        <v>131</v>
      </c>
      <c r="B1821" s="64" t="s">
        <v>177</v>
      </c>
      <c r="C1821" s="65" t="s">
        <v>133</v>
      </c>
      <c r="D1821" s="66" t="s">
        <v>317</v>
      </c>
      <c r="E1821" s="67" t="s">
        <v>347</v>
      </c>
      <c r="F1821" s="68" t="s">
        <v>348</v>
      </c>
      <c r="G1821" s="69" t="s">
        <v>349</v>
      </c>
      <c r="H1821" s="70" t="s">
        <v>764</v>
      </c>
      <c r="I1821" s="67" t="s">
        <v>351</v>
      </c>
      <c r="J1821" s="286">
        <v>2024</v>
      </c>
      <c r="K1821" s="72" t="s">
        <v>155</v>
      </c>
      <c r="L1821" s="73">
        <v>24</v>
      </c>
      <c r="M1821" s="74" t="s">
        <v>140</v>
      </c>
      <c r="N1821" s="75"/>
      <c r="O1821" s="76"/>
      <c r="P1821" s="77" t="s">
        <v>141</v>
      </c>
      <c r="Q1821" s="78">
        <f>IF(P1821="U",R1821/1.2,R1821)</f>
        <v>54.166666666666671</v>
      </c>
      <c r="R1821" s="79">
        <v>65</v>
      </c>
      <c r="S1821" s="80"/>
      <c r="T1821" s="81"/>
      <c r="U1821" s="82">
        <f>T1821*Q1821</f>
        <v>0</v>
      </c>
      <c r="V1821" s="83">
        <f>T1821*R1821</f>
        <v>0</v>
      </c>
      <c r="W1821" s="58"/>
      <c r="X1821" s="84"/>
      <c r="Y1821" s="85"/>
      <c r="Z1821" s="86"/>
      <c r="AA1821" s="87"/>
    </row>
    <row r="1822" spans="1:27" ht="15.75" customHeight="1">
      <c r="A1822" s="63" t="s">
        <v>131</v>
      </c>
      <c r="B1822" s="64" t="s">
        <v>177</v>
      </c>
      <c r="C1822" s="65" t="s">
        <v>133</v>
      </c>
      <c r="D1822" s="66" t="s">
        <v>317</v>
      </c>
      <c r="E1822" s="67" t="s">
        <v>347</v>
      </c>
      <c r="F1822" s="68" t="s">
        <v>348</v>
      </c>
      <c r="G1822" s="69" t="s">
        <v>349</v>
      </c>
      <c r="H1822" s="70" t="s">
        <v>764</v>
      </c>
      <c r="I1822" s="67" t="s">
        <v>351</v>
      </c>
      <c r="J1822" s="286">
        <v>2024</v>
      </c>
      <c r="K1822" s="72" t="s">
        <v>139</v>
      </c>
      <c r="L1822" s="73">
        <v>6</v>
      </c>
      <c r="M1822" s="74" t="s">
        <v>140</v>
      </c>
      <c r="N1822" s="75"/>
      <c r="O1822" s="76"/>
      <c r="P1822" s="77" t="s">
        <v>141</v>
      </c>
      <c r="Q1822" s="78">
        <f>IF(P1822="U",R1822/1.2,R1822)</f>
        <v>116.66666666666667</v>
      </c>
      <c r="R1822" s="79">
        <v>140</v>
      </c>
      <c r="S1822" s="80"/>
      <c r="T1822" s="81"/>
      <c r="U1822" s="82">
        <f>T1822*Q1822</f>
        <v>0</v>
      </c>
      <c r="V1822" s="83">
        <f>T1822*R1822</f>
        <v>0</v>
      </c>
      <c r="W1822" s="58"/>
      <c r="X1822" s="84"/>
      <c r="Y1822" s="85"/>
      <c r="Z1822" s="86"/>
      <c r="AA1822" s="87"/>
    </row>
    <row r="1823" spans="1:27" ht="15.75" customHeight="1">
      <c r="A1823" s="63" t="s">
        <v>131</v>
      </c>
      <c r="B1823" s="64" t="s">
        <v>177</v>
      </c>
      <c r="C1823" s="65" t="s">
        <v>133</v>
      </c>
      <c r="D1823" s="66" t="s">
        <v>317</v>
      </c>
      <c r="E1823" s="67" t="s">
        <v>347</v>
      </c>
      <c r="F1823" s="68" t="s">
        <v>348</v>
      </c>
      <c r="G1823" s="69" t="s">
        <v>349</v>
      </c>
      <c r="H1823" s="70" t="s">
        <v>764</v>
      </c>
      <c r="I1823" s="67" t="s">
        <v>351</v>
      </c>
      <c r="J1823" s="286">
        <v>2024</v>
      </c>
      <c r="K1823" s="72" t="s">
        <v>146</v>
      </c>
      <c r="L1823" s="73">
        <v>1</v>
      </c>
      <c r="M1823" s="74" t="s">
        <v>140</v>
      </c>
      <c r="N1823" s="75"/>
      <c r="O1823" s="76"/>
      <c r="P1823" s="77" t="s">
        <v>141</v>
      </c>
      <c r="Q1823" s="78">
        <f>IF(P1823="U",R1823/1.2,R1823)</f>
        <v>275</v>
      </c>
      <c r="R1823" s="79">
        <v>330</v>
      </c>
      <c r="S1823" s="80"/>
      <c r="T1823" s="81"/>
      <c r="U1823" s="82">
        <f>T1823*Q1823</f>
        <v>0</v>
      </c>
      <c r="V1823" s="83">
        <f>T1823*R1823</f>
        <v>0</v>
      </c>
      <c r="W1823" s="58"/>
      <c r="X1823" s="84"/>
      <c r="Y1823" s="85"/>
      <c r="Z1823" s="86"/>
      <c r="AA1823" s="87"/>
    </row>
    <row r="1824" spans="1:27" ht="15.75" customHeight="1">
      <c r="A1824" s="63" t="s">
        <v>131</v>
      </c>
      <c r="B1824" s="64" t="s">
        <v>177</v>
      </c>
      <c r="C1824" s="65" t="s">
        <v>133</v>
      </c>
      <c r="D1824" s="66" t="s">
        <v>317</v>
      </c>
      <c r="E1824" s="67" t="s">
        <v>347</v>
      </c>
      <c r="F1824" s="68" t="s">
        <v>348</v>
      </c>
      <c r="G1824" s="69" t="s">
        <v>349</v>
      </c>
      <c r="H1824" s="70" t="s">
        <v>515</v>
      </c>
      <c r="I1824" s="67" t="s">
        <v>351</v>
      </c>
      <c r="J1824" s="286">
        <v>2022</v>
      </c>
      <c r="K1824" s="72" t="s">
        <v>155</v>
      </c>
      <c r="L1824" s="73">
        <v>2</v>
      </c>
      <c r="M1824" s="74" t="s">
        <v>140</v>
      </c>
      <c r="N1824" s="75"/>
      <c r="O1824" s="76"/>
      <c r="P1824" s="97" t="s">
        <v>141</v>
      </c>
      <c r="Q1824" s="78">
        <f>IF(P1824="U",R1824/1.2,R1824)</f>
        <v>35</v>
      </c>
      <c r="R1824" s="79">
        <v>42</v>
      </c>
      <c r="S1824" s="80"/>
      <c r="T1824" s="81"/>
      <c r="U1824" s="82">
        <f>T1824*Q1824</f>
        <v>0</v>
      </c>
      <c r="V1824" s="83">
        <f>T1824*R1824</f>
        <v>0</v>
      </c>
      <c r="W1824" s="58"/>
      <c r="X1824" s="84"/>
      <c r="Y1824" s="85"/>
      <c r="Z1824" s="86"/>
      <c r="AA1824" s="87"/>
    </row>
    <row r="1825" spans="1:27" ht="15.75" customHeight="1">
      <c r="A1825" s="63" t="s">
        <v>131</v>
      </c>
      <c r="B1825" s="64" t="s">
        <v>177</v>
      </c>
      <c r="C1825" s="65" t="s">
        <v>133</v>
      </c>
      <c r="D1825" s="66" t="s">
        <v>317</v>
      </c>
      <c r="E1825" s="67" t="s">
        <v>347</v>
      </c>
      <c r="F1825" s="68" t="s">
        <v>348</v>
      </c>
      <c r="G1825" s="69" t="s">
        <v>349</v>
      </c>
      <c r="H1825" s="70" t="s">
        <v>515</v>
      </c>
      <c r="I1825" s="67" t="s">
        <v>351</v>
      </c>
      <c r="J1825" s="286">
        <v>2023</v>
      </c>
      <c r="K1825" s="72" t="s">
        <v>155</v>
      </c>
      <c r="L1825" s="73">
        <v>6</v>
      </c>
      <c r="M1825" s="74" t="s">
        <v>140</v>
      </c>
      <c r="N1825" s="75"/>
      <c r="O1825" s="76"/>
      <c r="P1825" s="77" t="s">
        <v>141</v>
      </c>
      <c r="Q1825" s="78">
        <f>IF(P1825="U",R1825/1.2,R1825)</f>
        <v>41.666666666666671</v>
      </c>
      <c r="R1825" s="79">
        <v>50</v>
      </c>
      <c r="S1825" s="80"/>
      <c r="T1825" s="81"/>
      <c r="U1825" s="82">
        <f>T1825*Q1825</f>
        <v>0</v>
      </c>
      <c r="V1825" s="83">
        <f>T1825*R1825</f>
        <v>0</v>
      </c>
      <c r="W1825" s="58"/>
      <c r="X1825" s="84"/>
      <c r="Y1825" s="85"/>
      <c r="Z1825" s="86"/>
      <c r="AA1825" s="87"/>
    </row>
    <row r="1826" spans="1:27" ht="15.75" customHeight="1">
      <c r="A1826" s="63" t="s">
        <v>131</v>
      </c>
      <c r="B1826" s="64" t="s">
        <v>177</v>
      </c>
      <c r="C1826" s="65" t="s">
        <v>133</v>
      </c>
      <c r="D1826" s="66" t="s">
        <v>317</v>
      </c>
      <c r="E1826" s="67" t="s">
        <v>347</v>
      </c>
      <c r="F1826" s="68" t="s">
        <v>348</v>
      </c>
      <c r="G1826" s="69" t="s">
        <v>349</v>
      </c>
      <c r="H1826" s="70" t="s">
        <v>515</v>
      </c>
      <c r="I1826" s="67" t="s">
        <v>351</v>
      </c>
      <c r="J1826" s="286">
        <v>2024</v>
      </c>
      <c r="K1826" s="72" t="s">
        <v>155</v>
      </c>
      <c r="L1826" s="73">
        <v>24</v>
      </c>
      <c r="M1826" s="74" t="s">
        <v>140</v>
      </c>
      <c r="N1826" s="75"/>
      <c r="O1826" s="76"/>
      <c r="P1826" s="77" t="s">
        <v>141</v>
      </c>
      <c r="Q1826" s="78">
        <f>IF(P1826="U",R1826/1.2,R1826)</f>
        <v>41.666666666666671</v>
      </c>
      <c r="R1826" s="79">
        <v>50</v>
      </c>
      <c r="S1826" s="80"/>
      <c r="T1826" s="81"/>
      <c r="U1826" s="82">
        <f>T1826*Q1826</f>
        <v>0</v>
      </c>
      <c r="V1826" s="83">
        <f>T1826*R1826</f>
        <v>0</v>
      </c>
      <c r="W1826" s="58"/>
      <c r="X1826" s="84"/>
      <c r="Y1826" s="85"/>
      <c r="Z1826" s="86"/>
      <c r="AA1826" s="87"/>
    </row>
    <row r="1827" spans="1:27" ht="15.75" customHeight="1">
      <c r="A1827" s="63" t="s">
        <v>131</v>
      </c>
      <c r="B1827" s="64" t="s">
        <v>177</v>
      </c>
      <c r="C1827" s="65" t="s">
        <v>133</v>
      </c>
      <c r="D1827" s="66" t="s">
        <v>317</v>
      </c>
      <c r="E1827" s="67" t="s">
        <v>347</v>
      </c>
      <c r="F1827" s="68" t="s">
        <v>348</v>
      </c>
      <c r="G1827" s="69" t="s">
        <v>349</v>
      </c>
      <c r="H1827" s="70" t="s">
        <v>515</v>
      </c>
      <c r="I1827" s="67" t="s">
        <v>351</v>
      </c>
      <c r="J1827" s="286">
        <v>2024</v>
      </c>
      <c r="K1827" s="72" t="s">
        <v>139</v>
      </c>
      <c r="L1827" s="73">
        <v>6</v>
      </c>
      <c r="M1827" s="74" t="s">
        <v>140</v>
      </c>
      <c r="N1827" s="75"/>
      <c r="O1827" s="76"/>
      <c r="P1827" s="77" t="s">
        <v>141</v>
      </c>
      <c r="Q1827" s="78">
        <f>IF(P1827="U",R1827/1.2,R1827)</f>
        <v>91.666666666666671</v>
      </c>
      <c r="R1827" s="79">
        <v>110</v>
      </c>
      <c r="S1827" s="80"/>
      <c r="T1827" s="81"/>
      <c r="U1827" s="82">
        <f>T1827*Q1827</f>
        <v>0</v>
      </c>
      <c r="V1827" s="83">
        <f>T1827*R1827</f>
        <v>0</v>
      </c>
      <c r="W1827" s="58"/>
      <c r="X1827" s="84"/>
      <c r="Y1827" s="85"/>
      <c r="Z1827" s="86"/>
      <c r="AA1827" s="87"/>
    </row>
    <row r="1828" spans="1:27" ht="15.75" customHeight="1">
      <c r="A1828" s="63" t="s">
        <v>131</v>
      </c>
      <c r="B1828" s="64" t="s">
        <v>177</v>
      </c>
      <c r="C1828" s="65" t="s">
        <v>133</v>
      </c>
      <c r="D1828" s="66" t="s">
        <v>317</v>
      </c>
      <c r="E1828" s="67" t="s">
        <v>347</v>
      </c>
      <c r="F1828" s="68" t="s">
        <v>348</v>
      </c>
      <c r="G1828" s="69" t="s">
        <v>349</v>
      </c>
      <c r="H1828" s="70" t="s">
        <v>515</v>
      </c>
      <c r="I1828" s="67" t="s">
        <v>351</v>
      </c>
      <c r="J1828" s="286">
        <v>2024</v>
      </c>
      <c r="K1828" s="72" t="s">
        <v>146</v>
      </c>
      <c r="L1828" s="73">
        <v>1</v>
      </c>
      <c r="M1828" s="74" t="s">
        <v>140</v>
      </c>
      <c r="N1828" s="75"/>
      <c r="O1828" s="76"/>
      <c r="P1828" s="77" t="s">
        <v>141</v>
      </c>
      <c r="Q1828" s="78">
        <f>IF(P1828="U",R1828/1.2,R1828)</f>
        <v>216.66666666666669</v>
      </c>
      <c r="R1828" s="79">
        <v>260</v>
      </c>
      <c r="S1828" s="80"/>
      <c r="T1828" s="81"/>
      <c r="U1828" s="82">
        <f>T1828*Q1828</f>
        <v>0</v>
      </c>
      <c r="V1828" s="83">
        <f>T1828*R1828</f>
        <v>0</v>
      </c>
      <c r="W1828" s="58"/>
      <c r="X1828" s="84"/>
      <c r="Y1828" s="85"/>
      <c r="Z1828" s="86"/>
      <c r="AA1828" s="87"/>
    </row>
    <row r="1829" spans="1:27" ht="15.75" customHeight="1">
      <c r="A1829" s="63" t="s">
        <v>131</v>
      </c>
      <c r="B1829" s="64" t="s">
        <v>177</v>
      </c>
      <c r="C1829" s="65" t="s">
        <v>133</v>
      </c>
      <c r="D1829" s="66" t="s">
        <v>317</v>
      </c>
      <c r="E1829" s="67" t="s">
        <v>347</v>
      </c>
      <c r="F1829" s="68" t="s">
        <v>348</v>
      </c>
      <c r="G1829" s="69" t="s">
        <v>349</v>
      </c>
      <c r="H1829" s="70" t="s">
        <v>662</v>
      </c>
      <c r="I1829" s="67" t="s">
        <v>351</v>
      </c>
      <c r="J1829" s="286">
        <v>2015</v>
      </c>
      <c r="K1829" s="72" t="s">
        <v>139</v>
      </c>
      <c r="L1829" s="73">
        <v>1</v>
      </c>
      <c r="M1829" s="74" t="s">
        <v>140</v>
      </c>
      <c r="N1829" s="75"/>
      <c r="O1829" s="76"/>
      <c r="P1829" s="97" t="s">
        <v>148</v>
      </c>
      <c r="Q1829" s="78">
        <f>IF(P1829="U",R1829/1.2,R1829)</f>
        <v>100</v>
      </c>
      <c r="R1829" s="79">
        <v>100</v>
      </c>
      <c r="S1829" s="80"/>
      <c r="T1829" s="81"/>
      <c r="U1829" s="82">
        <f>T1829*Q1829</f>
        <v>0</v>
      </c>
      <c r="V1829" s="83">
        <f>T1829*R1829</f>
        <v>0</v>
      </c>
      <c r="W1829" s="58"/>
      <c r="X1829" s="84"/>
      <c r="Y1829" s="85"/>
      <c r="Z1829" s="86"/>
      <c r="AA1829" s="87"/>
    </row>
    <row r="1830" spans="1:27" ht="15.75" customHeight="1">
      <c r="A1830" s="63" t="s">
        <v>131</v>
      </c>
      <c r="B1830" s="64" t="s">
        <v>177</v>
      </c>
      <c r="C1830" s="65" t="s">
        <v>133</v>
      </c>
      <c r="D1830" s="66" t="s">
        <v>317</v>
      </c>
      <c r="E1830" s="67" t="s">
        <v>347</v>
      </c>
      <c r="F1830" s="68" t="s">
        <v>348</v>
      </c>
      <c r="G1830" s="69" t="s">
        <v>349</v>
      </c>
      <c r="H1830" s="70" t="s">
        <v>662</v>
      </c>
      <c r="I1830" s="67" t="s">
        <v>351</v>
      </c>
      <c r="J1830" s="286">
        <v>2022</v>
      </c>
      <c r="K1830" s="72" t="s">
        <v>155</v>
      </c>
      <c r="L1830" s="73">
        <v>1</v>
      </c>
      <c r="M1830" s="74" t="s">
        <v>140</v>
      </c>
      <c r="N1830" s="75"/>
      <c r="O1830" s="76"/>
      <c r="P1830" s="97" t="s">
        <v>141</v>
      </c>
      <c r="Q1830" s="78">
        <f>IF(P1830="U",R1830/1.2,R1830)</f>
        <v>35</v>
      </c>
      <c r="R1830" s="79">
        <v>42</v>
      </c>
      <c r="S1830" s="80"/>
      <c r="T1830" s="81"/>
      <c r="U1830" s="82">
        <f>T1830*Q1830</f>
        <v>0</v>
      </c>
      <c r="V1830" s="83">
        <f>T1830*R1830</f>
        <v>0</v>
      </c>
      <c r="W1830" s="58"/>
      <c r="X1830" s="84"/>
      <c r="Y1830" s="85"/>
      <c r="Z1830" s="86"/>
      <c r="AA1830" s="87"/>
    </row>
    <row r="1831" spans="1:27" ht="15.75" customHeight="1">
      <c r="A1831" s="63" t="s">
        <v>131</v>
      </c>
      <c r="B1831" s="64" t="s">
        <v>177</v>
      </c>
      <c r="C1831" s="65" t="s">
        <v>133</v>
      </c>
      <c r="D1831" s="66" t="s">
        <v>317</v>
      </c>
      <c r="E1831" s="67" t="s">
        <v>347</v>
      </c>
      <c r="F1831" s="68" t="s">
        <v>348</v>
      </c>
      <c r="G1831" s="69" t="s">
        <v>349</v>
      </c>
      <c r="H1831" s="70" t="s">
        <v>662</v>
      </c>
      <c r="I1831" s="67" t="s">
        <v>351</v>
      </c>
      <c r="J1831" s="286">
        <v>2023</v>
      </c>
      <c r="K1831" s="72" t="s">
        <v>155</v>
      </c>
      <c r="L1831" s="73">
        <v>4</v>
      </c>
      <c r="M1831" s="74" t="s">
        <v>140</v>
      </c>
      <c r="N1831" s="75"/>
      <c r="O1831" s="76"/>
      <c r="P1831" s="97" t="s">
        <v>141</v>
      </c>
      <c r="Q1831" s="78">
        <f>IF(P1831="U",R1831/1.2,R1831)</f>
        <v>41.666666666666671</v>
      </c>
      <c r="R1831" s="79">
        <v>50</v>
      </c>
      <c r="S1831" s="80"/>
      <c r="T1831" s="81"/>
      <c r="U1831" s="82">
        <f>T1831*Q1831</f>
        <v>0</v>
      </c>
      <c r="V1831" s="83">
        <f>T1831*R1831</f>
        <v>0</v>
      </c>
      <c r="W1831" s="58"/>
      <c r="X1831" s="84"/>
      <c r="Y1831" s="85"/>
      <c r="Z1831" s="86"/>
      <c r="AA1831" s="87"/>
    </row>
    <row r="1832" spans="1:27" ht="15.75" customHeight="1">
      <c r="A1832" s="63" t="s">
        <v>131</v>
      </c>
      <c r="B1832" s="64" t="s">
        <v>177</v>
      </c>
      <c r="C1832" s="65" t="s">
        <v>133</v>
      </c>
      <c r="D1832" s="66" t="s">
        <v>317</v>
      </c>
      <c r="E1832" s="67" t="s">
        <v>347</v>
      </c>
      <c r="F1832" s="68" t="s">
        <v>348</v>
      </c>
      <c r="G1832" s="69" t="s">
        <v>349</v>
      </c>
      <c r="H1832" s="70" t="s">
        <v>662</v>
      </c>
      <c r="I1832" s="67" t="s">
        <v>351</v>
      </c>
      <c r="J1832" s="286">
        <v>2023</v>
      </c>
      <c r="K1832" s="72" t="s">
        <v>139</v>
      </c>
      <c r="L1832" s="73">
        <v>3</v>
      </c>
      <c r="M1832" s="74" t="s">
        <v>140</v>
      </c>
      <c r="N1832" s="75"/>
      <c r="O1832" s="76"/>
      <c r="P1832" s="97" t="s">
        <v>141</v>
      </c>
      <c r="Q1832" s="78">
        <f>IF(P1832="U",R1832/1.2,R1832)</f>
        <v>83.333333333333343</v>
      </c>
      <c r="R1832" s="79">
        <v>100</v>
      </c>
      <c r="S1832" s="80"/>
      <c r="T1832" s="81"/>
      <c r="U1832" s="82">
        <f>T1832*Q1832</f>
        <v>0</v>
      </c>
      <c r="V1832" s="83">
        <f>T1832*R1832</f>
        <v>0</v>
      </c>
      <c r="W1832" s="58"/>
      <c r="X1832" s="84"/>
      <c r="Y1832" s="85"/>
      <c r="Z1832" s="86"/>
      <c r="AA1832" s="87"/>
    </row>
    <row r="1833" spans="1:27" ht="15.75" customHeight="1">
      <c r="A1833" s="63" t="s">
        <v>131</v>
      </c>
      <c r="B1833" s="64" t="s">
        <v>177</v>
      </c>
      <c r="C1833" s="65" t="s">
        <v>133</v>
      </c>
      <c r="D1833" s="66" t="s">
        <v>317</v>
      </c>
      <c r="E1833" s="67" t="s">
        <v>347</v>
      </c>
      <c r="F1833" s="68" t="s">
        <v>348</v>
      </c>
      <c r="G1833" s="69" t="s">
        <v>349</v>
      </c>
      <c r="H1833" s="70" t="s">
        <v>662</v>
      </c>
      <c r="I1833" s="67" t="s">
        <v>351</v>
      </c>
      <c r="J1833" s="286">
        <v>2024</v>
      </c>
      <c r="K1833" s="72" t="s">
        <v>155</v>
      </c>
      <c r="L1833" s="73">
        <v>24</v>
      </c>
      <c r="M1833" s="74" t="s">
        <v>140</v>
      </c>
      <c r="N1833" s="75"/>
      <c r="O1833" s="76"/>
      <c r="P1833" s="77" t="s">
        <v>141</v>
      </c>
      <c r="Q1833" s="78">
        <f>IF(P1833="U",R1833/1.2,R1833)</f>
        <v>41.666666666666671</v>
      </c>
      <c r="R1833" s="79">
        <v>50</v>
      </c>
      <c r="S1833" s="80"/>
      <c r="T1833" s="81"/>
      <c r="U1833" s="82">
        <f>T1833*Q1833</f>
        <v>0</v>
      </c>
      <c r="V1833" s="83">
        <f>T1833*R1833</f>
        <v>0</v>
      </c>
      <c r="W1833" s="58"/>
      <c r="X1833" s="84"/>
      <c r="Y1833" s="85"/>
      <c r="Z1833" s="86"/>
      <c r="AA1833" s="87"/>
    </row>
    <row r="1834" spans="1:27" ht="15.75" customHeight="1">
      <c r="A1834" s="63" t="s">
        <v>131</v>
      </c>
      <c r="B1834" s="64" t="s">
        <v>177</v>
      </c>
      <c r="C1834" s="65" t="s">
        <v>133</v>
      </c>
      <c r="D1834" s="66" t="s">
        <v>317</v>
      </c>
      <c r="E1834" s="67" t="s">
        <v>347</v>
      </c>
      <c r="F1834" s="68" t="s">
        <v>348</v>
      </c>
      <c r="G1834" s="69" t="s">
        <v>349</v>
      </c>
      <c r="H1834" s="70" t="s">
        <v>662</v>
      </c>
      <c r="I1834" s="67" t="s">
        <v>351</v>
      </c>
      <c r="J1834" s="286">
        <v>2024</v>
      </c>
      <c r="K1834" s="72" t="s">
        <v>139</v>
      </c>
      <c r="L1834" s="73">
        <v>6</v>
      </c>
      <c r="M1834" s="74" t="s">
        <v>140</v>
      </c>
      <c r="N1834" s="75"/>
      <c r="O1834" s="76"/>
      <c r="P1834" s="77" t="s">
        <v>141</v>
      </c>
      <c r="Q1834" s="78">
        <f>IF(P1834="U",R1834/1.2,R1834)</f>
        <v>91.666666666666671</v>
      </c>
      <c r="R1834" s="79">
        <v>110</v>
      </c>
      <c r="S1834" s="80"/>
      <c r="T1834" s="81"/>
      <c r="U1834" s="82">
        <f>T1834*Q1834</f>
        <v>0</v>
      </c>
      <c r="V1834" s="83">
        <f>T1834*R1834</f>
        <v>0</v>
      </c>
      <c r="W1834" s="58"/>
      <c r="X1834" s="84"/>
      <c r="Y1834" s="85"/>
      <c r="Z1834" s="86"/>
      <c r="AA1834" s="87"/>
    </row>
    <row r="1835" spans="1:27" ht="15.75" customHeight="1">
      <c r="A1835" s="63" t="s">
        <v>131</v>
      </c>
      <c r="B1835" s="64" t="s">
        <v>177</v>
      </c>
      <c r="C1835" s="65" t="s">
        <v>133</v>
      </c>
      <c r="D1835" s="66" t="s">
        <v>317</v>
      </c>
      <c r="E1835" s="67" t="s">
        <v>347</v>
      </c>
      <c r="F1835" s="68" t="s">
        <v>348</v>
      </c>
      <c r="G1835" s="69" t="s">
        <v>349</v>
      </c>
      <c r="H1835" s="70" t="s">
        <v>662</v>
      </c>
      <c r="I1835" s="67" t="s">
        <v>351</v>
      </c>
      <c r="J1835" s="286">
        <v>2024</v>
      </c>
      <c r="K1835" s="72" t="s">
        <v>146</v>
      </c>
      <c r="L1835" s="73">
        <v>1</v>
      </c>
      <c r="M1835" s="74" t="s">
        <v>140</v>
      </c>
      <c r="N1835" s="75"/>
      <c r="O1835" s="76"/>
      <c r="P1835" s="77" t="s">
        <v>141</v>
      </c>
      <c r="Q1835" s="78">
        <f>IF(P1835="U",R1835/1.2,R1835)</f>
        <v>216.66666666666669</v>
      </c>
      <c r="R1835" s="79">
        <v>260</v>
      </c>
      <c r="S1835" s="80"/>
      <c r="T1835" s="81"/>
      <c r="U1835" s="82">
        <f>T1835*Q1835</f>
        <v>0</v>
      </c>
      <c r="V1835" s="83">
        <f>T1835*R1835</f>
        <v>0</v>
      </c>
      <c r="W1835" s="58"/>
      <c r="X1835" s="84"/>
      <c r="Y1835" s="85"/>
      <c r="Z1835" s="86"/>
      <c r="AA1835" s="87"/>
    </row>
    <row r="1836" spans="1:27" ht="15.75" customHeight="1">
      <c r="A1836" s="63" t="s">
        <v>131</v>
      </c>
      <c r="B1836" s="64" t="s">
        <v>132</v>
      </c>
      <c r="C1836" s="65" t="s">
        <v>133</v>
      </c>
      <c r="D1836" s="66" t="s">
        <v>317</v>
      </c>
      <c r="E1836" s="67" t="s">
        <v>347</v>
      </c>
      <c r="F1836" s="68" t="s">
        <v>348</v>
      </c>
      <c r="G1836" s="69" t="s">
        <v>894</v>
      </c>
      <c r="H1836" s="70" t="s">
        <v>1100</v>
      </c>
      <c r="I1836" s="67" t="s">
        <v>138</v>
      </c>
      <c r="J1836" s="286">
        <v>2017</v>
      </c>
      <c r="K1836" s="72" t="s">
        <v>155</v>
      </c>
      <c r="L1836" s="73">
        <v>24</v>
      </c>
      <c r="M1836" s="74" t="s">
        <v>140</v>
      </c>
      <c r="N1836" s="75"/>
      <c r="O1836" s="76"/>
      <c r="P1836" s="97" t="s">
        <v>141</v>
      </c>
      <c r="Q1836" s="78">
        <f>IF(P1836="U",R1836/1.2,R1836)</f>
        <v>108.33333333333334</v>
      </c>
      <c r="R1836" s="79">
        <v>130</v>
      </c>
      <c r="S1836" s="80"/>
      <c r="T1836" s="81"/>
      <c r="U1836" s="82">
        <f>T1836*Q1836</f>
        <v>0</v>
      </c>
      <c r="V1836" s="83">
        <f>T1836*R1836</f>
        <v>0</v>
      </c>
      <c r="W1836" s="58"/>
      <c r="X1836" s="84"/>
      <c r="Y1836" s="85"/>
      <c r="Z1836" s="86"/>
      <c r="AA1836" s="87"/>
    </row>
    <row r="1837" spans="1:27" ht="15.75" customHeight="1">
      <c r="A1837" s="63" t="s">
        <v>131</v>
      </c>
      <c r="B1837" s="64" t="s">
        <v>132</v>
      </c>
      <c r="C1837" s="65" t="s">
        <v>133</v>
      </c>
      <c r="D1837" s="66" t="s">
        <v>317</v>
      </c>
      <c r="E1837" s="67" t="s">
        <v>347</v>
      </c>
      <c r="F1837" s="68" t="s">
        <v>348</v>
      </c>
      <c r="G1837" s="69" t="s">
        <v>894</v>
      </c>
      <c r="H1837" s="70" t="s">
        <v>1100</v>
      </c>
      <c r="I1837" s="67" t="s">
        <v>138</v>
      </c>
      <c r="J1837" s="286">
        <v>2017</v>
      </c>
      <c r="K1837" s="72" t="s">
        <v>139</v>
      </c>
      <c r="L1837" s="73">
        <v>2</v>
      </c>
      <c r="M1837" s="74" t="s">
        <v>140</v>
      </c>
      <c r="N1837" s="75"/>
      <c r="O1837" s="76"/>
      <c r="P1837" s="97" t="s">
        <v>141</v>
      </c>
      <c r="Q1837" s="78">
        <f>IF(P1837="U",R1837/1.2,R1837)</f>
        <v>216.66666666666669</v>
      </c>
      <c r="R1837" s="79">
        <v>260</v>
      </c>
      <c r="S1837" s="80"/>
      <c r="T1837" s="81"/>
      <c r="U1837" s="82">
        <f>T1837*Q1837</f>
        <v>0</v>
      </c>
      <c r="V1837" s="83">
        <f>T1837*R1837</f>
        <v>0</v>
      </c>
      <c r="W1837" s="58"/>
      <c r="X1837" s="84"/>
      <c r="Y1837" s="85"/>
      <c r="Z1837" s="86"/>
      <c r="AA1837" s="87"/>
    </row>
    <row r="1838" spans="1:27" ht="15.75" customHeight="1">
      <c r="A1838" s="63" t="s">
        <v>131</v>
      </c>
      <c r="B1838" s="64" t="s">
        <v>132</v>
      </c>
      <c r="C1838" s="65" t="s">
        <v>133</v>
      </c>
      <c r="D1838" s="66" t="s">
        <v>317</v>
      </c>
      <c r="E1838" s="67" t="s">
        <v>347</v>
      </c>
      <c r="F1838" s="68" t="s">
        <v>348</v>
      </c>
      <c r="G1838" s="69" t="s">
        <v>894</v>
      </c>
      <c r="H1838" s="70" t="s">
        <v>1100</v>
      </c>
      <c r="I1838" s="67" t="s">
        <v>138</v>
      </c>
      <c r="J1838" s="286">
        <v>2020</v>
      </c>
      <c r="K1838" s="72" t="s">
        <v>155</v>
      </c>
      <c r="L1838" s="73">
        <v>24</v>
      </c>
      <c r="M1838" s="74" t="s">
        <v>140</v>
      </c>
      <c r="N1838" s="75"/>
      <c r="O1838" s="76"/>
      <c r="P1838" s="97" t="s">
        <v>141</v>
      </c>
      <c r="Q1838" s="78">
        <f>IF(P1838="U",R1838/1.2,R1838)</f>
        <v>108.33333333333334</v>
      </c>
      <c r="R1838" s="79">
        <v>130</v>
      </c>
      <c r="S1838" s="80"/>
      <c r="T1838" s="81"/>
      <c r="U1838" s="82">
        <f>T1838*Q1838</f>
        <v>0</v>
      </c>
      <c r="V1838" s="83">
        <f>T1838*R1838</f>
        <v>0</v>
      </c>
      <c r="W1838" s="58"/>
      <c r="X1838" s="84"/>
      <c r="Y1838" s="85"/>
      <c r="Z1838" s="86"/>
      <c r="AA1838" s="87"/>
    </row>
    <row r="1839" spans="1:27" ht="15.75" customHeight="1">
      <c r="A1839" s="63" t="s">
        <v>131</v>
      </c>
      <c r="B1839" s="64" t="s">
        <v>132</v>
      </c>
      <c r="C1839" s="65" t="s">
        <v>133</v>
      </c>
      <c r="D1839" s="66" t="s">
        <v>317</v>
      </c>
      <c r="E1839" s="67" t="s">
        <v>347</v>
      </c>
      <c r="F1839" s="68" t="s">
        <v>348</v>
      </c>
      <c r="G1839" s="69" t="s">
        <v>894</v>
      </c>
      <c r="H1839" s="70" t="s">
        <v>1100</v>
      </c>
      <c r="I1839" s="67" t="s">
        <v>138</v>
      </c>
      <c r="J1839" s="286">
        <v>2020</v>
      </c>
      <c r="K1839" s="72" t="s">
        <v>139</v>
      </c>
      <c r="L1839" s="73">
        <v>1</v>
      </c>
      <c r="M1839" s="74" t="s">
        <v>140</v>
      </c>
      <c r="N1839" s="75"/>
      <c r="O1839" s="76"/>
      <c r="P1839" s="97" t="s">
        <v>141</v>
      </c>
      <c r="Q1839" s="78">
        <f>IF(P1839="U",R1839/1.2,R1839)</f>
        <v>220.83333333333334</v>
      </c>
      <c r="R1839" s="79">
        <v>265</v>
      </c>
      <c r="S1839" s="80"/>
      <c r="T1839" s="81"/>
      <c r="U1839" s="82">
        <f>T1839*Q1839</f>
        <v>0</v>
      </c>
      <c r="V1839" s="83">
        <f>T1839*R1839</f>
        <v>0</v>
      </c>
      <c r="W1839" s="58"/>
      <c r="X1839" s="84"/>
      <c r="Y1839" s="85"/>
      <c r="Z1839" s="86"/>
      <c r="AA1839" s="87"/>
    </row>
    <row r="1840" spans="1:27" ht="15.75" customHeight="1">
      <c r="A1840" s="63" t="s">
        <v>131</v>
      </c>
      <c r="B1840" s="64" t="s">
        <v>132</v>
      </c>
      <c r="C1840" s="65" t="s">
        <v>133</v>
      </c>
      <c r="D1840" s="66" t="s">
        <v>317</v>
      </c>
      <c r="E1840" s="67" t="s">
        <v>347</v>
      </c>
      <c r="F1840" s="68" t="s">
        <v>348</v>
      </c>
      <c r="G1840" s="69" t="s">
        <v>894</v>
      </c>
      <c r="H1840" s="70" t="s">
        <v>1100</v>
      </c>
      <c r="I1840" s="67" t="s">
        <v>138</v>
      </c>
      <c r="J1840" s="286">
        <v>2020</v>
      </c>
      <c r="K1840" s="72" t="s">
        <v>139</v>
      </c>
      <c r="L1840" s="73">
        <v>3</v>
      </c>
      <c r="M1840" s="74" t="s">
        <v>140</v>
      </c>
      <c r="N1840" s="75"/>
      <c r="O1840" s="76"/>
      <c r="P1840" s="97" t="s">
        <v>141</v>
      </c>
      <c r="Q1840" s="78">
        <f>IF(P1840="U",R1840/1.2,R1840)</f>
        <v>220.83333333333334</v>
      </c>
      <c r="R1840" s="79">
        <v>265</v>
      </c>
      <c r="S1840" s="80"/>
      <c r="T1840" s="81"/>
      <c r="U1840" s="82">
        <f>T1840*Q1840</f>
        <v>0</v>
      </c>
      <c r="V1840" s="83">
        <f>T1840*R1840</f>
        <v>0</v>
      </c>
      <c r="W1840" s="58"/>
      <c r="X1840" s="84"/>
      <c r="Y1840" s="85"/>
      <c r="Z1840" s="86"/>
      <c r="AA1840" s="87"/>
    </row>
    <row r="1841" spans="1:27" ht="15.75" customHeight="1">
      <c r="A1841" s="63" t="s">
        <v>131</v>
      </c>
      <c r="B1841" s="64" t="s">
        <v>132</v>
      </c>
      <c r="C1841" s="65" t="s">
        <v>133</v>
      </c>
      <c r="D1841" s="66" t="s">
        <v>317</v>
      </c>
      <c r="E1841" s="67" t="s">
        <v>347</v>
      </c>
      <c r="F1841" s="68" t="s">
        <v>348</v>
      </c>
      <c r="G1841" s="69" t="s">
        <v>894</v>
      </c>
      <c r="H1841" s="70" t="s">
        <v>895</v>
      </c>
      <c r="I1841" s="67" t="s">
        <v>138</v>
      </c>
      <c r="J1841" s="286">
        <v>2018</v>
      </c>
      <c r="K1841" s="72" t="s">
        <v>155</v>
      </c>
      <c r="L1841" s="73">
        <v>24</v>
      </c>
      <c r="M1841" s="74" t="s">
        <v>140</v>
      </c>
      <c r="N1841" s="75"/>
      <c r="O1841" s="76"/>
      <c r="P1841" s="77" t="s">
        <v>141</v>
      </c>
      <c r="Q1841" s="78">
        <f>IF(P1841="U",R1841/1.2,R1841)</f>
        <v>108.33333333333334</v>
      </c>
      <c r="R1841" s="79">
        <v>130</v>
      </c>
      <c r="S1841" s="80"/>
      <c r="T1841" s="81"/>
      <c r="U1841" s="82">
        <f>T1841*Q1841</f>
        <v>0</v>
      </c>
      <c r="V1841" s="83">
        <f>T1841*R1841</f>
        <v>0</v>
      </c>
      <c r="W1841" s="58"/>
      <c r="X1841" s="84"/>
      <c r="Y1841" s="85"/>
      <c r="Z1841" s="86"/>
      <c r="AA1841" s="87"/>
    </row>
    <row r="1842" spans="1:27" ht="15.75" customHeight="1">
      <c r="A1842" s="63" t="s">
        <v>131</v>
      </c>
      <c r="B1842" s="64" t="s">
        <v>132</v>
      </c>
      <c r="C1842" s="65" t="s">
        <v>133</v>
      </c>
      <c r="D1842" s="66" t="s">
        <v>317</v>
      </c>
      <c r="E1842" s="67" t="s">
        <v>347</v>
      </c>
      <c r="F1842" s="68" t="s">
        <v>348</v>
      </c>
      <c r="G1842" s="69" t="s">
        <v>894</v>
      </c>
      <c r="H1842" s="70" t="s">
        <v>895</v>
      </c>
      <c r="I1842" s="67" t="s">
        <v>138</v>
      </c>
      <c r="J1842" s="286">
        <v>2018</v>
      </c>
      <c r="K1842" s="72" t="s">
        <v>155</v>
      </c>
      <c r="L1842" s="73">
        <v>1</v>
      </c>
      <c r="M1842" s="74" t="s">
        <v>140</v>
      </c>
      <c r="N1842" s="75"/>
      <c r="O1842" s="76"/>
      <c r="P1842" s="77" t="s">
        <v>141</v>
      </c>
      <c r="Q1842" s="78">
        <f>IF(P1842="U",R1842/1.2,R1842)</f>
        <v>108.33333333333334</v>
      </c>
      <c r="R1842" s="79">
        <v>130</v>
      </c>
      <c r="S1842" s="80"/>
      <c r="T1842" s="81"/>
      <c r="U1842" s="82">
        <f>T1842*Q1842</f>
        <v>0</v>
      </c>
      <c r="V1842" s="83">
        <f>T1842*R1842</f>
        <v>0</v>
      </c>
      <c r="W1842" s="58"/>
      <c r="X1842" s="84"/>
      <c r="Y1842" s="85"/>
      <c r="Z1842" s="86"/>
      <c r="AA1842" s="87"/>
    </row>
    <row r="1843" spans="1:27" ht="15.75" customHeight="1">
      <c r="A1843" s="63" t="s">
        <v>131</v>
      </c>
      <c r="B1843" s="64" t="s">
        <v>132</v>
      </c>
      <c r="C1843" s="65" t="s">
        <v>133</v>
      </c>
      <c r="D1843" s="66" t="s">
        <v>317</v>
      </c>
      <c r="E1843" s="67" t="s">
        <v>347</v>
      </c>
      <c r="F1843" s="68" t="s">
        <v>348</v>
      </c>
      <c r="G1843" s="69" t="s">
        <v>894</v>
      </c>
      <c r="H1843" s="70" t="s">
        <v>895</v>
      </c>
      <c r="I1843" s="67" t="s">
        <v>138</v>
      </c>
      <c r="J1843" s="286">
        <v>2019</v>
      </c>
      <c r="K1843" s="72" t="s">
        <v>155</v>
      </c>
      <c r="L1843" s="73">
        <v>4</v>
      </c>
      <c r="M1843" s="74" t="s">
        <v>140</v>
      </c>
      <c r="N1843" s="75"/>
      <c r="O1843" s="76"/>
      <c r="P1843" s="77" t="s">
        <v>141</v>
      </c>
      <c r="Q1843" s="78">
        <f>IF(P1843="U",R1843/1.2,R1843)</f>
        <v>108.33333333333334</v>
      </c>
      <c r="R1843" s="79">
        <v>130</v>
      </c>
      <c r="S1843" s="80"/>
      <c r="T1843" s="81"/>
      <c r="U1843" s="82">
        <f>T1843*Q1843</f>
        <v>0</v>
      </c>
      <c r="V1843" s="83">
        <f>T1843*R1843</f>
        <v>0</v>
      </c>
      <c r="W1843" s="58"/>
      <c r="X1843" s="84"/>
      <c r="Y1843" s="85"/>
      <c r="Z1843" s="86"/>
      <c r="AA1843" s="87"/>
    </row>
    <row r="1844" spans="1:27" ht="15.75" customHeight="1">
      <c r="A1844" s="63" t="s">
        <v>131</v>
      </c>
      <c r="B1844" s="64" t="s">
        <v>177</v>
      </c>
      <c r="C1844" s="65" t="s">
        <v>133</v>
      </c>
      <c r="D1844" s="66" t="s">
        <v>317</v>
      </c>
      <c r="E1844" s="67" t="s">
        <v>347</v>
      </c>
      <c r="F1844" s="68" t="s">
        <v>348</v>
      </c>
      <c r="G1844" s="69" t="s">
        <v>894</v>
      </c>
      <c r="H1844" s="70" t="s">
        <v>1369</v>
      </c>
      <c r="I1844" s="67" t="s">
        <v>428</v>
      </c>
      <c r="J1844" s="286">
        <v>2016</v>
      </c>
      <c r="K1844" s="72" t="s">
        <v>155</v>
      </c>
      <c r="L1844" s="73">
        <v>7</v>
      </c>
      <c r="M1844" s="74" t="s">
        <v>140</v>
      </c>
      <c r="N1844" s="75"/>
      <c r="O1844" s="76"/>
      <c r="P1844" s="77" t="s">
        <v>141</v>
      </c>
      <c r="Q1844" s="78">
        <f>IF(P1844="U",R1844/1.2,R1844)</f>
        <v>54.166666666666671</v>
      </c>
      <c r="R1844" s="79">
        <v>65</v>
      </c>
      <c r="S1844" s="80"/>
      <c r="T1844" s="81"/>
      <c r="U1844" s="82">
        <f>T1844*Q1844</f>
        <v>0</v>
      </c>
      <c r="V1844" s="83">
        <f>T1844*R1844</f>
        <v>0</v>
      </c>
      <c r="W1844" s="58"/>
      <c r="X1844" s="84"/>
      <c r="Y1844" s="85"/>
      <c r="Z1844" s="86"/>
      <c r="AA1844" s="87"/>
    </row>
    <row r="1845" spans="1:27" ht="15.75" customHeight="1">
      <c r="A1845" s="63" t="s">
        <v>131</v>
      </c>
      <c r="B1845" s="64" t="s">
        <v>177</v>
      </c>
      <c r="C1845" s="65" t="s">
        <v>178</v>
      </c>
      <c r="D1845" s="66" t="s">
        <v>317</v>
      </c>
      <c r="E1845" s="67" t="s">
        <v>347</v>
      </c>
      <c r="F1845" s="68" t="s">
        <v>348</v>
      </c>
      <c r="G1845" s="69" t="s">
        <v>894</v>
      </c>
      <c r="H1845" s="70" t="s">
        <v>1267</v>
      </c>
      <c r="I1845" s="67" t="s">
        <v>428</v>
      </c>
      <c r="J1845" s="286">
        <v>2016</v>
      </c>
      <c r="K1845" s="72" t="s">
        <v>155</v>
      </c>
      <c r="L1845" s="73">
        <v>1</v>
      </c>
      <c r="M1845" s="74" t="s">
        <v>140</v>
      </c>
      <c r="N1845" s="75"/>
      <c r="O1845" s="76"/>
      <c r="P1845" s="97" t="s">
        <v>141</v>
      </c>
      <c r="Q1845" s="78">
        <f>IF(P1845="U",R1845/1.2,R1845)</f>
        <v>208.33333333333334</v>
      </c>
      <c r="R1845" s="79">
        <v>250</v>
      </c>
      <c r="S1845" s="80"/>
      <c r="T1845" s="81"/>
      <c r="U1845" s="82">
        <f>T1845*Q1845</f>
        <v>0</v>
      </c>
      <c r="V1845" s="83">
        <f>T1845*R1845</f>
        <v>0</v>
      </c>
      <c r="W1845" s="58"/>
      <c r="X1845" s="84"/>
      <c r="Y1845" s="85"/>
      <c r="Z1845" s="86"/>
      <c r="AA1845" s="87"/>
    </row>
    <row r="1846" spans="1:27" ht="15.75" customHeight="1">
      <c r="A1846" s="63" t="s">
        <v>131</v>
      </c>
      <c r="B1846" s="64" t="s">
        <v>177</v>
      </c>
      <c r="C1846" s="65" t="s">
        <v>178</v>
      </c>
      <c r="D1846" s="66" t="s">
        <v>317</v>
      </c>
      <c r="E1846" s="67" t="s">
        <v>347</v>
      </c>
      <c r="F1846" s="68" t="s">
        <v>348</v>
      </c>
      <c r="G1846" s="69" t="s">
        <v>894</v>
      </c>
      <c r="H1846" s="70" t="s">
        <v>1267</v>
      </c>
      <c r="I1846" s="67" t="s">
        <v>428</v>
      </c>
      <c r="J1846" s="286">
        <v>2016</v>
      </c>
      <c r="K1846" s="72" t="s">
        <v>155</v>
      </c>
      <c r="L1846" s="73">
        <v>4</v>
      </c>
      <c r="M1846" s="74" t="s">
        <v>140</v>
      </c>
      <c r="N1846" s="75"/>
      <c r="O1846" s="76"/>
      <c r="P1846" s="77" t="s">
        <v>141</v>
      </c>
      <c r="Q1846" s="78">
        <f>IF(P1846="U",R1846/1.2,R1846)</f>
        <v>208.33333333333334</v>
      </c>
      <c r="R1846" s="79">
        <v>250</v>
      </c>
      <c r="S1846" s="80"/>
      <c r="T1846" s="81"/>
      <c r="U1846" s="82">
        <f>T1846*Q1846</f>
        <v>0</v>
      </c>
      <c r="V1846" s="83">
        <f>T1846*R1846</f>
        <v>0</v>
      </c>
      <c r="W1846" s="58"/>
      <c r="X1846" s="84"/>
      <c r="Y1846" s="85"/>
      <c r="Z1846" s="86"/>
      <c r="AA1846" s="87"/>
    </row>
    <row r="1847" spans="1:27" ht="15.75" customHeight="1">
      <c r="A1847" s="63" t="s">
        <v>131</v>
      </c>
      <c r="B1847" s="64" t="s">
        <v>177</v>
      </c>
      <c r="C1847" s="65" t="s">
        <v>178</v>
      </c>
      <c r="D1847" s="66" t="s">
        <v>317</v>
      </c>
      <c r="E1847" s="67" t="s">
        <v>347</v>
      </c>
      <c r="F1847" s="68" t="s">
        <v>348</v>
      </c>
      <c r="G1847" s="69" t="s">
        <v>894</v>
      </c>
      <c r="H1847" s="70" t="s">
        <v>1267</v>
      </c>
      <c r="I1847" s="67" t="s">
        <v>428</v>
      </c>
      <c r="J1847" s="286">
        <v>2017</v>
      </c>
      <c r="K1847" s="72" t="s">
        <v>155</v>
      </c>
      <c r="L1847" s="73">
        <v>5</v>
      </c>
      <c r="M1847" s="74" t="s">
        <v>140</v>
      </c>
      <c r="N1847" s="75"/>
      <c r="O1847" s="76"/>
      <c r="P1847" s="77" t="s">
        <v>141</v>
      </c>
      <c r="Q1847" s="78">
        <f>IF(P1847="U",R1847/1.2,R1847)</f>
        <v>208.33333333333334</v>
      </c>
      <c r="R1847" s="79">
        <v>250</v>
      </c>
      <c r="S1847" s="80"/>
      <c r="T1847" s="81"/>
      <c r="U1847" s="82">
        <f>T1847*Q1847</f>
        <v>0</v>
      </c>
      <c r="V1847" s="83">
        <f>T1847*R1847</f>
        <v>0</v>
      </c>
      <c r="W1847" s="58"/>
      <c r="X1847" s="84"/>
      <c r="Y1847" s="85"/>
      <c r="Z1847" s="86"/>
      <c r="AA1847" s="87"/>
    </row>
    <row r="1848" spans="1:27" ht="15.75" customHeight="1">
      <c r="A1848" s="63" t="s">
        <v>131</v>
      </c>
      <c r="B1848" s="64" t="s">
        <v>177</v>
      </c>
      <c r="C1848" s="65" t="s">
        <v>178</v>
      </c>
      <c r="D1848" s="66" t="s">
        <v>317</v>
      </c>
      <c r="E1848" s="67" t="s">
        <v>347</v>
      </c>
      <c r="F1848" s="68" t="s">
        <v>348</v>
      </c>
      <c r="G1848" s="69" t="s">
        <v>894</v>
      </c>
      <c r="H1848" s="70" t="s">
        <v>1267</v>
      </c>
      <c r="I1848" s="67" t="s">
        <v>428</v>
      </c>
      <c r="J1848" s="286">
        <v>2018</v>
      </c>
      <c r="K1848" s="72" t="s">
        <v>155</v>
      </c>
      <c r="L1848" s="73">
        <v>6</v>
      </c>
      <c r="M1848" s="74" t="s">
        <v>140</v>
      </c>
      <c r="N1848" s="75"/>
      <c r="O1848" s="76"/>
      <c r="P1848" s="77" t="s">
        <v>141</v>
      </c>
      <c r="Q1848" s="78">
        <f>IF(P1848="U",R1848/1.2,R1848)</f>
        <v>208.33333333333334</v>
      </c>
      <c r="R1848" s="79">
        <v>250</v>
      </c>
      <c r="S1848" s="80"/>
      <c r="T1848" s="81"/>
      <c r="U1848" s="82">
        <f>T1848*Q1848</f>
        <v>0</v>
      </c>
      <c r="V1848" s="83">
        <f>T1848*R1848</f>
        <v>0</v>
      </c>
      <c r="W1848" s="58"/>
      <c r="X1848" s="84"/>
      <c r="Y1848" s="85"/>
      <c r="Z1848" s="86"/>
      <c r="AA1848" s="87"/>
    </row>
    <row r="1849" spans="1:27" ht="15.75" customHeight="1">
      <c r="A1849" s="63" t="s">
        <v>131</v>
      </c>
      <c r="B1849" s="64" t="s">
        <v>177</v>
      </c>
      <c r="C1849" s="65" t="s">
        <v>133</v>
      </c>
      <c r="D1849" s="66" t="s">
        <v>317</v>
      </c>
      <c r="E1849" s="67" t="s">
        <v>347</v>
      </c>
      <c r="F1849" s="68" t="s">
        <v>348</v>
      </c>
      <c r="G1849" s="69" t="s">
        <v>894</v>
      </c>
      <c r="H1849" s="70" t="s">
        <v>1368</v>
      </c>
      <c r="I1849" s="67" t="s">
        <v>428</v>
      </c>
      <c r="J1849" s="286">
        <v>2018</v>
      </c>
      <c r="K1849" s="72" t="s">
        <v>139</v>
      </c>
      <c r="L1849" s="73">
        <v>8</v>
      </c>
      <c r="M1849" s="74" t="s">
        <v>140</v>
      </c>
      <c r="N1849" s="75"/>
      <c r="O1849" s="76"/>
      <c r="P1849" s="77" t="s">
        <v>141</v>
      </c>
      <c r="Q1849" s="78">
        <f>IF(P1849="U",R1849/1.2,R1849)</f>
        <v>87.5</v>
      </c>
      <c r="R1849" s="79">
        <v>105</v>
      </c>
      <c r="S1849" s="80"/>
      <c r="T1849" s="81"/>
      <c r="U1849" s="82">
        <f>T1849*Q1849</f>
        <v>0</v>
      </c>
      <c r="V1849" s="83">
        <f>T1849*R1849</f>
        <v>0</v>
      </c>
      <c r="W1849" s="58"/>
      <c r="X1849" s="84"/>
      <c r="Y1849" s="85"/>
      <c r="Z1849" s="86"/>
      <c r="AA1849" s="87"/>
    </row>
    <row r="1850" spans="1:27" ht="15.75" customHeight="1">
      <c r="A1850" s="63" t="s">
        <v>131</v>
      </c>
      <c r="B1850" s="64" t="s">
        <v>132</v>
      </c>
      <c r="C1850" s="65" t="s">
        <v>133</v>
      </c>
      <c r="D1850" s="66" t="s">
        <v>317</v>
      </c>
      <c r="E1850" s="67" t="s">
        <v>347</v>
      </c>
      <c r="F1850" s="68" t="s">
        <v>348</v>
      </c>
      <c r="G1850" s="69" t="s">
        <v>1096</v>
      </c>
      <c r="H1850" s="70" t="s">
        <v>1097</v>
      </c>
      <c r="I1850" s="67" t="s">
        <v>145</v>
      </c>
      <c r="J1850" s="286">
        <v>2018</v>
      </c>
      <c r="K1850" s="72" t="s">
        <v>155</v>
      </c>
      <c r="L1850" s="73">
        <v>1</v>
      </c>
      <c r="M1850" s="74" t="s">
        <v>140</v>
      </c>
      <c r="N1850" s="75"/>
      <c r="O1850" s="76"/>
      <c r="P1850" s="97" t="s">
        <v>141</v>
      </c>
      <c r="Q1850" s="78">
        <f>IF(P1850="U",R1850/1.2,R1850)</f>
        <v>45.833333333333336</v>
      </c>
      <c r="R1850" s="79">
        <v>55</v>
      </c>
      <c r="S1850" s="80"/>
      <c r="T1850" s="81"/>
      <c r="U1850" s="82">
        <f>T1850*Q1850</f>
        <v>0</v>
      </c>
      <c r="V1850" s="83">
        <f>T1850*R1850</f>
        <v>0</v>
      </c>
      <c r="W1850" s="58"/>
      <c r="X1850" s="84"/>
      <c r="Y1850" s="85"/>
      <c r="Z1850" s="86"/>
      <c r="AA1850" s="87"/>
    </row>
    <row r="1851" spans="1:27" ht="15.75" customHeight="1">
      <c r="A1851" s="63" t="s">
        <v>131</v>
      </c>
      <c r="B1851" s="64" t="s">
        <v>177</v>
      </c>
      <c r="C1851" s="65" t="s">
        <v>133</v>
      </c>
      <c r="D1851" s="66" t="s">
        <v>317</v>
      </c>
      <c r="E1851" s="67" t="s">
        <v>318</v>
      </c>
      <c r="F1851" s="68" t="s">
        <v>319</v>
      </c>
      <c r="G1851" s="69" t="s">
        <v>1294</v>
      </c>
      <c r="H1851" s="70" t="s">
        <v>1310</v>
      </c>
      <c r="I1851" s="67" t="s">
        <v>263</v>
      </c>
      <c r="J1851" s="286">
        <v>2014</v>
      </c>
      <c r="K1851" s="72" t="s">
        <v>226</v>
      </c>
      <c r="L1851" s="73">
        <v>1</v>
      </c>
      <c r="M1851" s="74" t="s">
        <v>140</v>
      </c>
      <c r="N1851" s="75"/>
      <c r="O1851" s="76"/>
      <c r="P1851" s="77" t="s">
        <v>141</v>
      </c>
      <c r="Q1851" s="78">
        <f>IF(P1851="U",R1851/1.2,R1851)</f>
        <v>508.33333333333337</v>
      </c>
      <c r="R1851" s="79">
        <v>610</v>
      </c>
      <c r="S1851" s="80"/>
      <c r="T1851" s="81"/>
      <c r="U1851" s="82">
        <f>T1851*Q1851</f>
        <v>0</v>
      </c>
      <c r="V1851" s="83">
        <f>T1851*R1851</f>
        <v>0</v>
      </c>
      <c r="W1851" s="58"/>
      <c r="X1851" s="84"/>
      <c r="Y1851" s="85"/>
      <c r="Z1851" s="86"/>
      <c r="AA1851" s="87"/>
    </row>
    <row r="1852" spans="1:27" ht="15.75" customHeight="1">
      <c r="A1852" s="63" t="s">
        <v>131</v>
      </c>
      <c r="B1852" s="64" t="s">
        <v>177</v>
      </c>
      <c r="C1852" s="65" t="s">
        <v>133</v>
      </c>
      <c r="D1852" s="66" t="s">
        <v>317</v>
      </c>
      <c r="E1852" s="67" t="s">
        <v>318</v>
      </c>
      <c r="F1852" s="68" t="s">
        <v>319</v>
      </c>
      <c r="G1852" s="69" t="s">
        <v>1294</v>
      </c>
      <c r="H1852" s="70" t="s">
        <v>1310</v>
      </c>
      <c r="I1852" s="67" t="s">
        <v>263</v>
      </c>
      <c r="J1852" s="286">
        <v>2019</v>
      </c>
      <c r="K1852" s="72" t="s">
        <v>139</v>
      </c>
      <c r="L1852" s="73">
        <v>4</v>
      </c>
      <c r="M1852" s="74" t="s">
        <v>140</v>
      </c>
      <c r="N1852" s="75"/>
      <c r="O1852" s="76"/>
      <c r="P1852" s="97" t="s">
        <v>141</v>
      </c>
      <c r="Q1852" s="78">
        <f>IF(P1852="U",R1852/1.2,R1852)</f>
        <v>91.666666666666671</v>
      </c>
      <c r="R1852" s="79">
        <v>110</v>
      </c>
      <c r="S1852" s="80"/>
      <c r="T1852" s="81"/>
      <c r="U1852" s="82">
        <f>T1852*Q1852</f>
        <v>0</v>
      </c>
      <c r="V1852" s="83">
        <f>T1852*R1852</f>
        <v>0</v>
      </c>
      <c r="W1852" s="58"/>
      <c r="X1852" s="84"/>
      <c r="Y1852" s="85"/>
      <c r="Z1852" s="86"/>
      <c r="AA1852" s="87"/>
    </row>
    <row r="1853" spans="1:27" ht="15.75" customHeight="1">
      <c r="A1853" s="63" t="s">
        <v>131</v>
      </c>
      <c r="B1853" s="64" t="s">
        <v>177</v>
      </c>
      <c r="C1853" s="65" t="s">
        <v>133</v>
      </c>
      <c r="D1853" s="66" t="s">
        <v>317</v>
      </c>
      <c r="E1853" s="67" t="s">
        <v>318</v>
      </c>
      <c r="F1853" s="68" t="s">
        <v>319</v>
      </c>
      <c r="G1853" s="69" t="s">
        <v>1294</v>
      </c>
      <c r="H1853" s="70" t="s">
        <v>1310</v>
      </c>
      <c r="I1853" s="67" t="s">
        <v>263</v>
      </c>
      <c r="J1853" s="286">
        <v>2019</v>
      </c>
      <c r="K1853" s="72" t="s">
        <v>139</v>
      </c>
      <c r="L1853" s="73">
        <v>8</v>
      </c>
      <c r="M1853" s="74" t="s">
        <v>140</v>
      </c>
      <c r="N1853" s="75"/>
      <c r="O1853" s="76"/>
      <c r="P1853" s="77" t="s">
        <v>141</v>
      </c>
      <c r="Q1853" s="78">
        <f>IF(P1853="U",R1853/1.2,R1853)</f>
        <v>91.666666666666671</v>
      </c>
      <c r="R1853" s="79">
        <v>110</v>
      </c>
      <c r="S1853" s="80"/>
      <c r="T1853" s="81"/>
      <c r="U1853" s="82">
        <f>T1853*Q1853</f>
        <v>0</v>
      </c>
      <c r="V1853" s="83">
        <f>T1853*R1853</f>
        <v>0</v>
      </c>
      <c r="W1853" s="58"/>
      <c r="X1853" s="84"/>
      <c r="Y1853" s="85"/>
      <c r="Z1853" s="86"/>
      <c r="AA1853" s="87"/>
    </row>
    <row r="1854" spans="1:27" ht="15.75" customHeight="1">
      <c r="A1854" s="63" t="s">
        <v>131</v>
      </c>
      <c r="B1854" s="64" t="s">
        <v>132</v>
      </c>
      <c r="C1854" s="65" t="s">
        <v>133</v>
      </c>
      <c r="D1854" s="66" t="s">
        <v>317</v>
      </c>
      <c r="E1854" s="67" t="s">
        <v>318</v>
      </c>
      <c r="F1854" s="68" t="s">
        <v>319</v>
      </c>
      <c r="G1854" s="69" t="s">
        <v>1294</v>
      </c>
      <c r="H1854" s="70" t="s">
        <v>138</v>
      </c>
      <c r="I1854" s="67" t="s">
        <v>138</v>
      </c>
      <c r="J1854" s="286">
        <v>2019</v>
      </c>
      <c r="K1854" s="72" t="s">
        <v>139</v>
      </c>
      <c r="L1854" s="73">
        <v>1</v>
      </c>
      <c r="M1854" s="74" t="s">
        <v>140</v>
      </c>
      <c r="N1854" s="75"/>
      <c r="O1854" s="76"/>
      <c r="P1854" s="77" t="s">
        <v>141</v>
      </c>
      <c r="Q1854" s="78">
        <f>IF(P1854="U",R1854/1.2,R1854)</f>
        <v>183.33333333333334</v>
      </c>
      <c r="R1854" s="79">
        <v>220</v>
      </c>
      <c r="S1854" s="80"/>
      <c r="T1854" s="81"/>
      <c r="U1854" s="82">
        <f>T1854*Q1854</f>
        <v>0</v>
      </c>
      <c r="V1854" s="83">
        <f>T1854*R1854</f>
        <v>0</v>
      </c>
      <c r="W1854" s="58"/>
      <c r="X1854" s="84"/>
      <c r="Y1854" s="85"/>
      <c r="Z1854" s="86"/>
      <c r="AA1854" s="87"/>
    </row>
    <row r="1855" spans="1:27" ht="15.75" customHeight="1">
      <c r="A1855" s="63" t="s">
        <v>131</v>
      </c>
      <c r="B1855" s="64" t="s">
        <v>177</v>
      </c>
      <c r="C1855" s="65" t="s">
        <v>133</v>
      </c>
      <c r="D1855" s="66" t="s">
        <v>317</v>
      </c>
      <c r="E1855" s="67" t="s">
        <v>318</v>
      </c>
      <c r="F1855" s="68" t="s">
        <v>319</v>
      </c>
      <c r="G1855" s="69" t="s">
        <v>1294</v>
      </c>
      <c r="H1855" s="70" t="s">
        <v>1296</v>
      </c>
      <c r="I1855" s="67" t="s">
        <v>396</v>
      </c>
      <c r="J1855" s="286">
        <v>2016</v>
      </c>
      <c r="K1855" s="72" t="s">
        <v>155</v>
      </c>
      <c r="L1855" s="73">
        <v>24</v>
      </c>
      <c r="M1855" s="74" t="s">
        <v>140</v>
      </c>
      <c r="N1855" s="75"/>
      <c r="O1855" s="76"/>
      <c r="P1855" s="77" t="s">
        <v>141</v>
      </c>
      <c r="Q1855" s="78">
        <f>IF(P1855="U",R1855/1.2,R1855)</f>
        <v>79.166666666666671</v>
      </c>
      <c r="R1855" s="79">
        <v>95</v>
      </c>
      <c r="S1855" s="80"/>
      <c r="T1855" s="81"/>
      <c r="U1855" s="82">
        <f>T1855*Q1855</f>
        <v>0</v>
      </c>
      <c r="V1855" s="83">
        <f>T1855*R1855</f>
        <v>0</v>
      </c>
      <c r="W1855" s="58"/>
      <c r="X1855" s="84"/>
      <c r="Y1855" s="85"/>
      <c r="Z1855" s="86"/>
      <c r="AA1855" s="87"/>
    </row>
    <row r="1856" spans="1:27" ht="15.75" customHeight="1">
      <c r="A1856" s="63" t="s">
        <v>131</v>
      </c>
      <c r="B1856" s="64" t="s">
        <v>177</v>
      </c>
      <c r="C1856" s="65" t="s">
        <v>133</v>
      </c>
      <c r="D1856" s="66" t="s">
        <v>317</v>
      </c>
      <c r="E1856" s="67" t="s">
        <v>318</v>
      </c>
      <c r="F1856" s="68" t="s">
        <v>319</v>
      </c>
      <c r="G1856" s="69" t="s">
        <v>1294</v>
      </c>
      <c r="H1856" s="70" t="s">
        <v>1296</v>
      </c>
      <c r="I1856" s="67" t="s">
        <v>396</v>
      </c>
      <c r="J1856" s="286">
        <v>2017</v>
      </c>
      <c r="K1856" s="72" t="s">
        <v>155</v>
      </c>
      <c r="L1856" s="73">
        <v>11</v>
      </c>
      <c r="M1856" s="74" t="s">
        <v>140</v>
      </c>
      <c r="N1856" s="75"/>
      <c r="O1856" s="76"/>
      <c r="P1856" s="77" t="s">
        <v>141</v>
      </c>
      <c r="Q1856" s="78">
        <f>IF(P1856="U",R1856/1.2,R1856)</f>
        <v>91.666666666666671</v>
      </c>
      <c r="R1856" s="79">
        <v>110</v>
      </c>
      <c r="S1856" s="80"/>
      <c r="T1856" s="81"/>
      <c r="U1856" s="82">
        <f>T1856*Q1856</f>
        <v>0</v>
      </c>
      <c r="V1856" s="83">
        <f>T1856*R1856</f>
        <v>0</v>
      </c>
      <c r="W1856" s="58"/>
      <c r="X1856" s="84"/>
      <c r="Y1856" s="85"/>
      <c r="Z1856" s="86"/>
      <c r="AA1856" s="87"/>
    </row>
    <row r="1857" spans="1:27" ht="15.75" customHeight="1">
      <c r="A1857" s="63" t="s">
        <v>131</v>
      </c>
      <c r="B1857" s="64" t="s">
        <v>177</v>
      </c>
      <c r="C1857" s="65" t="s">
        <v>133</v>
      </c>
      <c r="D1857" s="66" t="s">
        <v>317</v>
      </c>
      <c r="E1857" s="67" t="s">
        <v>318</v>
      </c>
      <c r="F1857" s="68" t="s">
        <v>319</v>
      </c>
      <c r="G1857" s="69" t="s">
        <v>1294</v>
      </c>
      <c r="H1857" s="70" t="s">
        <v>1296</v>
      </c>
      <c r="I1857" s="67" t="s">
        <v>396</v>
      </c>
      <c r="J1857" s="286">
        <v>2018</v>
      </c>
      <c r="K1857" s="72" t="s">
        <v>155</v>
      </c>
      <c r="L1857" s="73">
        <v>2</v>
      </c>
      <c r="M1857" s="74" t="s">
        <v>140</v>
      </c>
      <c r="N1857" s="75"/>
      <c r="O1857" s="76"/>
      <c r="P1857" s="77" t="s">
        <v>141</v>
      </c>
      <c r="Q1857" s="78">
        <f>IF(P1857="U",R1857/1.2,R1857)</f>
        <v>83.333333333333343</v>
      </c>
      <c r="R1857" s="79">
        <v>100</v>
      </c>
      <c r="S1857" s="80"/>
      <c r="T1857" s="81"/>
      <c r="U1857" s="82">
        <f>T1857*Q1857</f>
        <v>0</v>
      </c>
      <c r="V1857" s="83">
        <f>T1857*R1857</f>
        <v>0</v>
      </c>
      <c r="W1857" s="58"/>
      <c r="X1857" s="84"/>
      <c r="Y1857" s="85"/>
      <c r="Z1857" s="86"/>
      <c r="AA1857" s="87"/>
    </row>
    <row r="1858" spans="1:27" ht="15.75" customHeight="1">
      <c r="A1858" s="63" t="s">
        <v>131</v>
      </c>
      <c r="B1858" s="64" t="s">
        <v>177</v>
      </c>
      <c r="C1858" s="65" t="s">
        <v>133</v>
      </c>
      <c r="D1858" s="66" t="s">
        <v>317</v>
      </c>
      <c r="E1858" s="67" t="s">
        <v>318</v>
      </c>
      <c r="F1858" s="68" t="s">
        <v>319</v>
      </c>
      <c r="G1858" s="69" t="s">
        <v>1294</v>
      </c>
      <c r="H1858" s="70" t="s">
        <v>1296</v>
      </c>
      <c r="I1858" s="67" t="s">
        <v>396</v>
      </c>
      <c r="J1858" s="286">
        <v>2018</v>
      </c>
      <c r="K1858" s="72" t="s">
        <v>155</v>
      </c>
      <c r="L1858" s="73">
        <v>12</v>
      </c>
      <c r="M1858" s="74" t="s">
        <v>140</v>
      </c>
      <c r="N1858" s="75"/>
      <c r="O1858" s="76"/>
      <c r="P1858" s="77" t="s">
        <v>141</v>
      </c>
      <c r="Q1858" s="78">
        <f>IF(P1858="U",R1858/1.2,R1858)</f>
        <v>83.333333333333343</v>
      </c>
      <c r="R1858" s="79">
        <v>100</v>
      </c>
      <c r="S1858" s="80"/>
      <c r="T1858" s="81"/>
      <c r="U1858" s="82">
        <f>T1858*Q1858</f>
        <v>0</v>
      </c>
      <c r="V1858" s="83">
        <f>T1858*R1858</f>
        <v>0</v>
      </c>
      <c r="W1858" s="58"/>
      <c r="X1858" s="84"/>
      <c r="Y1858" s="85"/>
      <c r="Z1858" s="86"/>
      <c r="AA1858" s="87"/>
    </row>
    <row r="1859" spans="1:27" ht="15.75" customHeight="1">
      <c r="A1859" s="63" t="s">
        <v>131</v>
      </c>
      <c r="B1859" s="64" t="s">
        <v>177</v>
      </c>
      <c r="C1859" s="65" t="s">
        <v>133</v>
      </c>
      <c r="D1859" s="66" t="s">
        <v>317</v>
      </c>
      <c r="E1859" s="67" t="s">
        <v>318</v>
      </c>
      <c r="F1859" s="68" t="s">
        <v>319</v>
      </c>
      <c r="G1859" s="69" t="s">
        <v>1294</v>
      </c>
      <c r="H1859" s="70" t="s">
        <v>1296</v>
      </c>
      <c r="I1859" s="67" t="s">
        <v>396</v>
      </c>
      <c r="J1859" s="286">
        <v>2019</v>
      </c>
      <c r="K1859" s="72" t="s">
        <v>155</v>
      </c>
      <c r="L1859" s="73">
        <v>15</v>
      </c>
      <c r="M1859" s="74" t="s">
        <v>140</v>
      </c>
      <c r="N1859" s="75"/>
      <c r="O1859" s="76"/>
      <c r="P1859" s="77" t="s">
        <v>141</v>
      </c>
      <c r="Q1859" s="78">
        <f>IF(P1859="U",R1859/1.2,R1859)</f>
        <v>79.166666666666671</v>
      </c>
      <c r="R1859" s="79">
        <v>95</v>
      </c>
      <c r="S1859" s="80"/>
      <c r="T1859" s="81"/>
      <c r="U1859" s="82">
        <f>T1859*Q1859</f>
        <v>0</v>
      </c>
      <c r="V1859" s="83">
        <f>T1859*R1859</f>
        <v>0</v>
      </c>
      <c r="W1859" s="58"/>
      <c r="X1859" s="84"/>
      <c r="Y1859" s="85"/>
      <c r="Z1859" s="86"/>
      <c r="AA1859" s="87"/>
    </row>
    <row r="1860" spans="1:27" ht="15.75" customHeight="1">
      <c r="A1860" s="63" t="s">
        <v>131</v>
      </c>
      <c r="B1860" s="64" t="s">
        <v>177</v>
      </c>
      <c r="C1860" s="65" t="s">
        <v>133</v>
      </c>
      <c r="D1860" s="66" t="s">
        <v>317</v>
      </c>
      <c r="E1860" s="67" t="s">
        <v>318</v>
      </c>
      <c r="F1860" s="68" t="s">
        <v>319</v>
      </c>
      <c r="G1860" s="69" t="s">
        <v>1294</v>
      </c>
      <c r="H1860" s="70" t="s">
        <v>1296</v>
      </c>
      <c r="I1860" s="67" t="s">
        <v>396</v>
      </c>
      <c r="J1860" s="286">
        <v>2020</v>
      </c>
      <c r="K1860" s="72" t="s">
        <v>155</v>
      </c>
      <c r="L1860" s="73">
        <v>12</v>
      </c>
      <c r="M1860" s="74" t="s">
        <v>140</v>
      </c>
      <c r="N1860" s="75"/>
      <c r="O1860" s="76"/>
      <c r="P1860" s="97" t="s">
        <v>141</v>
      </c>
      <c r="Q1860" s="78">
        <f>IF(P1860="U",R1860/1.2,R1860)</f>
        <v>79.166666666666671</v>
      </c>
      <c r="R1860" s="79">
        <v>95</v>
      </c>
      <c r="S1860" s="80"/>
      <c r="T1860" s="81"/>
      <c r="U1860" s="82">
        <f>T1860*Q1860</f>
        <v>0</v>
      </c>
      <c r="V1860" s="83">
        <f>T1860*R1860</f>
        <v>0</v>
      </c>
      <c r="W1860" s="58"/>
      <c r="X1860" s="84"/>
      <c r="Y1860" s="85"/>
      <c r="Z1860" s="86"/>
      <c r="AA1860" s="87"/>
    </row>
    <row r="1861" spans="1:27" ht="15.75" customHeight="1">
      <c r="A1861" s="63" t="s">
        <v>131</v>
      </c>
      <c r="B1861" s="64" t="s">
        <v>177</v>
      </c>
      <c r="C1861" s="65" t="s">
        <v>133</v>
      </c>
      <c r="D1861" s="66" t="s">
        <v>317</v>
      </c>
      <c r="E1861" s="67" t="s">
        <v>318</v>
      </c>
      <c r="F1861" s="68" t="s">
        <v>319</v>
      </c>
      <c r="G1861" s="69" t="s">
        <v>1294</v>
      </c>
      <c r="H1861" s="70" t="s">
        <v>1295</v>
      </c>
      <c r="I1861" s="67" t="s">
        <v>396</v>
      </c>
      <c r="J1861" s="286">
        <v>2018</v>
      </c>
      <c r="K1861" s="72" t="s">
        <v>155</v>
      </c>
      <c r="L1861" s="73">
        <v>5</v>
      </c>
      <c r="M1861" s="74" t="s">
        <v>140</v>
      </c>
      <c r="N1861" s="75"/>
      <c r="O1861" s="76"/>
      <c r="P1861" s="77" t="s">
        <v>141</v>
      </c>
      <c r="Q1861" s="78">
        <f>IF(P1861="U",R1861/1.2,R1861)</f>
        <v>83.333333333333343</v>
      </c>
      <c r="R1861" s="79">
        <v>100</v>
      </c>
      <c r="S1861" s="80"/>
      <c r="T1861" s="81"/>
      <c r="U1861" s="82">
        <f>T1861*Q1861</f>
        <v>0</v>
      </c>
      <c r="V1861" s="83">
        <f>T1861*R1861</f>
        <v>0</v>
      </c>
      <c r="W1861" s="58"/>
      <c r="X1861" s="84"/>
      <c r="Y1861" s="85"/>
      <c r="Z1861" s="86"/>
      <c r="AA1861" s="87"/>
    </row>
    <row r="1862" spans="1:27" ht="15.75" customHeight="1">
      <c r="A1862" s="63" t="s">
        <v>131</v>
      </c>
      <c r="B1862" s="64" t="s">
        <v>177</v>
      </c>
      <c r="C1862" s="65" t="s">
        <v>133</v>
      </c>
      <c r="D1862" s="66" t="s">
        <v>317</v>
      </c>
      <c r="E1862" s="67" t="s">
        <v>318</v>
      </c>
      <c r="F1862" s="68" t="s">
        <v>319</v>
      </c>
      <c r="G1862" s="69" t="s">
        <v>1294</v>
      </c>
      <c r="H1862" s="70" t="s">
        <v>1295</v>
      </c>
      <c r="I1862" s="67" t="s">
        <v>396</v>
      </c>
      <c r="J1862" s="286">
        <v>2018</v>
      </c>
      <c r="K1862" s="72" t="s">
        <v>155</v>
      </c>
      <c r="L1862" s="73">
        <v>24</v>
      </c>
      <c r="M1862" s="74" t="s">
        <v>140</v>
      </c>
      <c r="N1862" s="75"/>
      <c r="O1862" s="76"/>
      <c r="P1862" s="77" t="s">
        <v>141</v>
      </c>
      <c r="Q1862" s="78">
        <f>IF(P1862="U",R1862/1.2,R1862)</f>
        <v>83.333333333333343</v>
      </c>
      <c r="R1862" s="79">
        <v>100</v>
      </c>
      <c r="S1862" s="80"/>
      <c r="T1862" s="81"/>
      <c r="U1862" s="82">
        <f>T1862*Q1862</f>
        <v>0</v>
      </c>
      <c r="V1862" s="83">
        <f>T1862*R1862</f>
        <v>0</v>
      </c>
      <c r="W1862" s="58"/>
      <c r="X1862" s="84"/>
      <c r="Y1862" s="85"/>
      <c r="Z1862" s="86"/>
      <c r="AA1862" s="87"/>
    </row>
    <row r="1863" spans="1:27" ht="15.75" customHeight="1">
      <c r="A1863" s="63" t="s">
        <v>131</v>
      </c>
      <c r="B1863" s="64" t="s">
        <v>177</v>
      </c>
      <c r="C1863" s="65" t="s">
        <v>133</v>
      </c>
      <c r="D1863" s="66" t="s">
        <v>317</v>
      </c>
      <c r="E1863" s="67" t="s">
        <v>318</v>
      </c>
      <c r="F1863" s="68" t="s">
        <v>319</v>
      </c>
      <c r="G1863" s="69" t="s">
        <v>1294</v>
      </c>
      <c r="H1863" s="70" t="s">
        <v>1295</v>
      </c>
      <c r="I1863" s="67" t="s">
        <v>396</v>
      </c>
      <c r="J1863" s="286">
        <v>2020</v>
      </c>
      <c r="K1863" s="72" t="s">
        <v>155</v>
      </c>
      <c r="L1863" s="73">
        <v>3</v>
      </c>
      <c r="M1863" s="74" t="s">
        <v>140</v>
      </c>
      <c r="N1863" s="75"/>
      <c r="O1863" s="76"/>
      <c r="P1863" s="97" t="s">
        <v>141</v>
      </c>
      <c r="Q1863" s="78">
        <f>IF(P1863="U",R1863/1.2,R1863)</f>
        <v>79.166666666666671</v>
      </c>
      <c r="R1863" s="79">
        <v>95</v>
      </c>
      <c r="S1863" s="80"/>
      <c r="T1863" s="81"/>
      <c r="U1863" s="82">
        <f>T1863*Q1863</f>
        <v>0</v>
      </c>
      <c r="V1863" s="83">
        <f>T1863*R1863</f>
        <v>0</v>
      </c>
      <c r="W1863" s="58"/>
      <c r="X1863" s="84"/>
      <c r="Y1863" s="85"/>
      <c r="Z1863" s="86"/>
      <c r="AA1863" s="87"/>
    </row>
    <row r="1864" spans="1:27" ht="15.75" customHeight="1">
      <c r="A1864" s="63" t="s">
        <v>131</v>
      </c>
      <c r="B1864" s="64" t="s">
        <v>177</v>
      </c>
      <c r="C1864" s="65" t="s">
        <v>133</v>
      </c>
      <c r="D1864" s="66" t="s">
        <v>317</v>
      </c>
      <c r="E1864" s="67" t="s">
        <v>318</v>
      </c>
      <c r="F1864" s="68" t="s">
        <v>319</v>
      </c>
      <c r="G1864" s="69" t="s">
        <v>1131</v>
      </c>
      <c r="H1864" s="70" t="s">
        <v>1219</v>
      </c>
      <c r="I1864" s="67" t="s">
        <v>145</v>
      </c>
      <c r="J1864" s="286">
        <v>2017</v>
      </c>
      <c r="K1864" s="72" t="s">
        <v>155</v>
      </c>
      <c r="L1864" s="73">
        <v>24</v>
      </c>
      <c r="M1864" s="74" t="s">
        <v>140</v>
      </c>
      <c r="N1864" s="75"/>
      <c r="O1864" s="76"/>
      <c r="P1864" s="97" t="s">
        <v>141</v>
      </c>
      <c r="Q1864" s="78">
        <f>IF(P1864="U",R1864/1.2,R1864)</f>
        <v>75</v>
      </c>
      <c r="R1864" s="79">
        <v>90</v>
      </c>
      <c r="S1864" s="80"/>
      <c r="T1864" s="81"/>
      <c r="U1864" s="82">
        <f>T1864*Q1864</f>
        <v>0</v>
      </c>
      <c r="V1864" s="83">
        <f>T1864*R1864</f>
        <v>0</v>
      </c>
      <c r="W1864" s="58"/>
      <c r="X1864" s="84"/>
      <c r="Y1864" s="85"/>
      <c r="Z1864" s="86"/>
      <c r="AA1864" s="87"/>
    </row>
    <row r="1865" spans="1:27" s="1" customFormat="1" ht="31" customHeight="1">
      <c r="A1865" s="63" t="s">
        <v>131</v>
      </c>
      <c r="B1865" s="64" t="s">
        <v>177</v>
      </c>
      <c r="C1865" s="65" t="s">
        <v>133</v>
      </c>
      <c r="D1865" s="66" t="s">
        <v>317</v>
      </c>
      <c r="E1865" s="67" t="s">
        <v>318</v>
      </c>
      <c r="F1865" s="68" t="s">
        <v>319</v>
      </c>
      <c r="G1865" s="287" t="s">
        <v>1131</v>
      </c>
      <c r="H1865" s="289" t="s">
        <v>1432</v>
      </c>
      <c r="I1865" s="67" t="s">
        <v>396</v>
      </c>
      <c r="J1865" s="71" t="s">
        <v>483</v>
      </c>
      <c r="K1865" s="288" t="s">
        <v>155</v>
      </c>
      <c r="L1865" s="73">
        <v>6</v>
      </c>
      <c r="M1865" s="74" t="s">
        <v>140</v>
      </c>
      <c r="N1865" s="75"/>
      <c r="O1865" s="76"/>
      <c r="P1865" s="77" t="s">
        <v>141</v>
      </c>
      <c r="Q1865" s="78">
        <f>IF(P1865="U",R1865/1.2,R1865)</f>
        <v>408.33333333333337</v>
      </c>
      <c r="R1865" s="79">
        <v>490</v>
      </c>
      <c r="S1865" s="80"/>
      <c r="T1865" s="81"/>
      <c r="U1865" s="82">
        <f>T1865*Q1865</f>
        <v>0</v>
      </c>
      <c r="V1865" s="83">
        <f>T1865*R1865</f>
        <v>0</v>
      </c>
      <c r="W1865" s="58"/>
      <c r="X1865" s="84"/>
      <c r="Y1865" s="85"/>
      <c r="Z1865" s="86"/>
      <c r="AA1865" s="87"/>
    </row>
    <row r="1866" spans="1:27" ht="15.75" customHeight="1">
      <c r="A1866" s="63" t="s">
        <v>131</v>
      </c>
      <c r="B1866" s="64" t="s">
        <v>177</v>
      </c>
      <c r="C1866" s="65" t="s">
        <v>133</v>
      </c>
      <c r="D1866" s="66" t="s">
        <v>317</v>
      </c>
      <c r="E1866" s="67" t="s">
        <v>318</v>
      </c>
      <c r="F1866" s="68" t="s">
        <v>319</v>
      </c>
      <c r="G1866" s="69" t="s">
        <v>1131</v>
      </c>
      <c r="H1866" s="70" t="s">
        <v>1132</v>
      </c>
      <c r="I1866" s="67" t="s">
        <v>396</v>
      </c>
      <c r="J1866" s="286">
        <v>2021</v>
      </c>
      <c r="K1866" s="72" t="s">
        <v>155</v>
      </c>
      <c r="L1866" s="73">
        <v>11</v>
      </c>
      <c r="M1866" s="74" t="s">
        <v>140</v>
      </c>
      <c r="N1866" s="75"/>
      <c r="O1866" s="76"/>
      <c r="P1866" s="97" t="s">
        <v>141</v>
      </c>
      <c r="Q1866" s="78">
        <f>IF(P1866="U",R1866/1.2,R1866)</f>
        <v>50</v>
      </c>
      <c r="R1866" s="79">
        <v>60</v>
      </c>
      <c r="S1866" s="80"/>
      <c r="T1866" s="81"/>
      <c r="U1866" s="82">
        <f>T1866*Q1866</f>
        <v>0</v>
      </c>
      <c r="V1866" s="83">
        <f>T1866*R1866</f>
        <v>0</v>
      </c>
      <c r="W1866" s="58"/>
      <c r="X1866" s="84"/>
      <c r="Y1866" s="85"/>
      <c r="Z1866" s="86"/>
      <c r="AA1866" s="87"/>
    </row>
    <row r="1867" spans="1:27" ht="15.75" customHeight="1">
      <c r="A1867" s="63" t="s">
        <v>131</v>
      </c>
      <c r="B1867" s="64" t="s">
        <v>177</v>
      </c>
      <c r="C1867" s="65" t="s">
        <v>133</v>
      </c>
      <c r="D1867" s="66" t="s">
        <v>317</v>
      </c>
      <c r="E1867" s="67" t="s">
        <v>318</v>
      </c>
      <c r="F1867" s="68" t="s">
        <v>319</v>
      </c>
      <c r="G1867" s="69" t="s">
        <v>1131</v>
      </c>
      <c r="H1867" s="70" t="s">
        <v>1220</v>
      </c>
      <c r="I1867" s="67" t="s">
        <v>396</v>
      </c>
      <c r="J1867" s="286">
        <v>2021</v>
      </c>
      <c r="K1867" s="72" t="s">
        <v>155</v>
      </c>
      <c r="L1867" s="73">
        <v>24</v>
      </c>
      <c r="M1867" s="74" t="s">
        <v>140</v>
      </c>
      <c r="N1867" s="75"/>
      <c r="O1867" s="76"/>
      <c r="P1867" s="97" t="s">
        <v>141</v>
      </c>
      <c r="Q1867" s="78">
        <f>IF(P1867="U",R1867/1.2,R1867)</f>
        <v>28.333333333333336</v>
      </c>
      <c r="R1867" s="79">
        <v>34</v>
      </c>
      <c r="S1867" s="80"/>
      <c r="T1867" s="81"/>
      <c r="U1867" s="82">
        <f>T1867*Q1867</f>
        <v>0</v>
      </c>
      <c r="V1867" s="83">
        <f>T1867*R1867</f>
        <v>0</v>
      </c>
      <c r="W1867" s="58"/>
      <c r="X1867" s="84"/>
      <c r="Y1867" s="85"/>
      <c r="Z1867" s="86"/>
      <c r="AA1867" s="87"/>
    </row>
    <row r="1868" spans="1:27" ht="15.75" customHeight="1">
      <c r="A1868" s="63" t="s">
        <v>131</v>
      </c>
      <c r="B1868" s="64" t="s">
        <v>177</v>
      </c>
      <c r="C1868" s="65" t="s">
        <v>133</v>
      </c>
      <c r="D1868" s="66" t="s">
        <v>317</v>
      </c>
      <c r="E1868" s="67" t="s">
        <v>318</v>
      </c>
      <c r="F1868" s="68" t="s">
        <v>319</v>
      </c>
      <c r="G1868" s="69" t="s">
        <v>1131</v>
      </c>
      <c r="H1868" s="70" t="s">
        <v>1424</v>
      </c>
      <c r="I1868" s="67" t="s">
        <v>396</v>
      </c>
      <c r="J1868" s="286">
        <v>2019</v>
      </c>
      <c r="K1868" s="72" t="s">
        <v>155</v>
      </c>
      <c r="L1868" s="73">
        <v>24</v>
      </c>
      <c r="M1868" s="74" t="s">
        <v>140</v>
      </c>
      <c r="N1868" s="75"/>
      <c r="O1868" s="76"/>
      <c r="P1868" s="77" t="s">
        <v>141</v>
      </c>
      <c r="Q1868" s="78">
        <f>IF(P1868="U",R1868/1.2,R1868)</f>
        <v>41.666666666666671</v>
      </c>
      <c r="R1868" s="79">
        <v>50</v>
      </c>
      <c r="S1868" s="80"/>
      <c r="T1868" s="81"/>
      <c r="U1868" s="82">
        <f>T1868*Q1868</f>
        <v>0</v>
      </c>
      <c r="V1868" s="83">
        <f>T1868*R1868</f>
        <v>0</v>
      </c>
      <c r="W1868" s="58"/>
      <c r="X1868" s="84"/>
      <c r="Y1868" s="85"/>
      <c r="Z1868" s="86"/>
      <c r="AA1868" s="87"/>
    </row>
    <row r="1869" spans="1:27" ht="15.75" customHeight="1">
      <c r="A1869" s="63" t="s">
        <v>131</v>
      </c>
      <c r="B1869" s="64" t="s">
        <v>177</v>
      </c>
      <c r="C1869" s="65" t="s">
        <v>133</v>
      </c>
      <c r="D1869" s="66" t="s">
        <v>317</v>
      </c>
      <c r="E1869" s="67" t="s">
        <v>318</v>
      </c>
      <c r="F1869" s="68" t="s">
        <v>319</v>
      </c>
      <c r="G1869" s="69" t="s">
        <v>1131</v>
      </c>
      <c r="H1869" s="70" t="s">
        <v>1297</v>
      </c>
      <c r="I1869" s="67" t="s">
        <v>396</v>
      </c>
      <c r="J1869" s="286">
        <v>2019</v>
      </c>
      <c r="K1869" s="72" t="s">
        <v>155</v>
      </c>
      <c r="L1869" s="73">
        <v>24</v>
      </c>
      <c r="M1869" s="74" t="s">
        <v>140</v>
      </c>
      <c r="N1869" s="75"/>
      <c r="O1869" s="76"/>
      <c r="P1869" s="97" t="s">
        <v>141</v>
      </c>
      <c r="Q1869" s="78">
        <f>IF(P1869="U",R1869/1.2,R1869)</f>
        <v>70.833333333333343</v>
      </c>
      <c r="R1869" s="79">
        <v>85</v>
      </c>
      <c r="S1869" s="80"/>
      <c r="T1869" s="81"/>
      <c r="U1869" s="82">
        <f>T1869*Q1869</f>
        <v>0</v>
      </c>
      <c r="V1869" s="83">
        <f>T1869*R1869</f>
        <v>0</v>
      </c>
      <c r="W1869" s="58"/>
      <c r="X1869" s="84"/>
      <c r="Y1869" s="85"/>
      <c r="Z1869" s="86"/>
      <c r="AA1869" s="87"/>
    </row>
    <row r="1870" spans="1:27" ht="15.75" customHeight="1">
      <c r="A1870" s="63" t="s">
        <v>131</v>
      </c>
      <c r="B1870" s="64" t="s">
        <v>177</v>
      </c>
      <c r="C1870" s="65" t="s">
        <v>133</v>
      </c>
      <c r="D1870" s="66" t="s">
        <v>317</v>
      </c>
      <c r="E1870" s="67" t="s">
        <v>318</v>
      </c>
      <c r="F1870" s="68" t="s">
        <v>319</v>
      </c>
      <c r="G1870" s="69" t="s">
        <v>320</v>
      </c>
      <c r="H1870" s="70" t="s">
        <v>321</v>
      </c>
      <c r="I1870" s="67" t="s">
        <v>145</v>
      </c>
      <c r="J1870" s="71" t="s">
        <v>322</v>
      </c>
      <c r="K1870" s="72" t="s">
        <v>155</v>
      </c>
      <c r="L1870" s="73">
        <v>12</v>
      </c>
      <c r="M1870" s="74" t="s">
        <v>140</v>
      </c>
      <c r="N1870" s="75"/>
      <c r="O1870" s="76"/>
      <c r="P1870" s="77" t="s">
        <v>141</v>
      </c>
      <c r="Q1870" s="78">
        <f>IF(P1870="U",R1870/1.2,R1870)</f>
        <v>17.5</v>
      </c>
      <c r="R1870" s="79">
        <v>21</v>
      </c>
      <c r="S1870" s="80"/>
      <c r="T1870" s="81"/>
      <c r="U1870" s="82">
        <f>T1870*Q1870</f>
        <v>0</v>
      </c>
      <c r="V1870" s="83">
        <f>T1870*R1870</f>
        <v>0</v>
      </c>
      <c r="W1870" s="58"/>
      <c r="X1870" s="84"/>
      <c r="Y1870" s="85"/>
      <c r="Z1870" s="86"/>
      <c r="AA1870" s="87"/>
    </row>
    <row r="1871" spans="1:27" ht="15.75" customHeight="1">
      <c r="A1871" s="63" t="s">
        <v>131</v>
      </c>
      <c r="B1871" s="64" t="s">
        <v>177</v>
      </c>
      <c r="C1871" s="65" t="s">
        <v>133</v>
      </c>
      <c r="D1871" s="66" t="s">
        <v>317</v>
      </c>
      <c r="E1871" s="67" t="s">
        <v>318</v>
      </c>
      <c r="F1871" s="68" t="s">
        <v>319</v>
      </c>
      <c r="G1871" s="69" t="s">
        <v>394</v>
      </c>
      <c r="H1871" s="70" t="s">
        <v>855</v>
      </c>
      <c r="I1871" s="67" t="s">
        <v>856</v>
      </c>
      <c r="J1871" s="286">
        <v>2023</v>
      </c>
      <c r="K1871" s="72" t="s">
        <v>155</v>
      </c>
      <c r="L1871" s="73">
        <v>5</v>
      </c>
      <c r="M1871" s="74" t="s">
        <v>140</v>
      </c>
      <c r="N1871" s="75"/>
      <c r="O1871" s="76"/>
      <c r="P1871" s="77" t="s">
        <v>141</v>
      </c>
      <c r="Q1871" s="78">
        <f>IF(P1871="U",R1871/1.2,R1871)</f>
        <v>14.583333333333334</v>
      </c>
      <c r="R1871" s="79">
        <v>17.5</v>
      </c>
      <c r="S1871" s="80"/>
      <c r="T1871" s="81"/>
      <c r="U1871" s="82">
        <f>T1871*Q1871</f>
        <v>0</v>
      </c>
      <c r="V1871" s="83">
        <f>T1871*R1871</f>
        <v>0</v>
      </c>
      <c r="W1871" s="58"/>
      <c r="X1871" s="84"/>
      <c r="Y1871" s="85"/>
      <c r="Z1871" s="86"/>
      <c r="AA1871" s="87"/>
    </row>
    <row r="1872" spans="1:27" ht="15.75" customHeight="1">
      <c r="A1872" s="63" t="s">
        <v>131</v>
      </c>
      <c r="B1872" s="64" t="s">
        <v>177</v>
      </c>
      <c r="C1872" s="65" t="s">
        <v>133</v>
      </c>
      <c r="D1872" s="66" t="s">
        <v>317</v>
      </c>
      <c r="E1872" s="67" t="s">
        <v>318</v>
      </c>
      <c r="F1872" s="68" t="s">
        <v>319</v>
      </c>
      <c r="G1872" s="69" t="s">
        <v>394</v>
      </c>
      <c r="H1872" s="70" t="s">
        <v>1260</v>
      </c>
      <c r="I1872" s="67" t="s">
        <v>1261</v>
      </c>
      <c r="J1872" s="286">
        <v>2013</v>
      </c>
      <c r="K1872" s="72" t="s">
        <v>155</v>
      </c>
      <c r="L1872" s="73">
        <v>7</v>
      </c>
      <c r="M1872" s="74" t="s">
        <v>140</v>
      </c>
      <c r="N1872" s="75"/>
      <c r="O1872" s="76"/>
      <c r="P1872" s="77" t="s">
        <v>141</v>
      </c>
      <c r="Q1872" s="78">
        <f>IF(P1872="U",R1872/1.2,R1872)</f>
        <v>29.166666666666668</v>
      </c>
      <c r="R1872" s="79">
        <v>35</v>
      </c>
      <c r="S1872" s="80"/>
      <c r="T1872" s="81"/>
      <c r="U1872" s="82">
        <f>T1872*Q1872</f>
        <v>0</v>
      </c>
      <c r="V1872" s="83">
        <f>T1872*R1872</f>
        <v>0</v>
      </c>
      <c r="W1872" s="58"/>
      <c r="X1872" s="84"/>
      <c r="Y1872" s="85"/>
      <c r="Z1872" s="86"/>
      <c r="AA1872" s="87"/>
    </row>
    <row r="1873" spans="1:27" ht="15.75" customHeight="1">
      <c r="A1873" s="63" t="s">
        <v>131</v>
      </c>
      <c r="B1873" s="64" t="s">
        <v>177</v>
      </c>
      <c r="C1873" s="65" t="s">
        <v>133</v>
      </c>
      <c r="D1873" s="66" t="s">
        <v>317</v>
      </c>
      <c r="E1873" s="67" t="s">
        <v>318</v>
      </c>
      <c r="F1873" s="68" t="s">
        <v>319</v>
      </c>
      <c r="G1873" s="69" t="s">
        <v>394</v>
      </c>
      <c r="H1873" s="70" t="s">
        <v>1504</v>
      </c>
      <c r="I1873" s="67" t="s">
        <v>263</v>
      </c>
      <c r="J1873" s="286">
        <v>2018</v>
      </c>
      <c r="K1873" s="72" t="s">
        <v>139</v>
      </c>
      <c r="L1873" s="73">
        <v>1</v>
      </c>
      <c r="M1873" s="74" t="s">
        <v>140</v>
      </c>
      <c r="N1873" s="75"/>
      <c r="O1873" s="76"/>
      <c r="P1873" s="77" t="s">
        <v>148</v>
      </c>
      <c r="Q1873" s="78">
        <f>IF(P1873="U",R1873/1.2,R1873)</f>
        <v>130</v>
      </c>
      <c r="R1873" s="79">
        <v>130</v>
      </c>
      <c r="S1873" s="80"/>
      <c r="T1873" s="81"/>
      <c r="U1873" s="82">
        <f>T1873*Q1873</f>
        <v>0</v>
      </c>
      <c r="V1873" s="83">
        <f>T1873*R1873</f>
        <v>0</v>
      </c>
      <c r="W1873" s="58"/>
      <c r="X1873" s="84"/>
      <c r="Y1873" s="85"/>
      <c r="Z1873" s="86"/>
      <c r="AA1873" s="87"/>
    </row>
    <row r="1874" spans="1:27" ht="15.75" customHeight="1">
      <c r="A1874" s="63" t="s">
        <v>131</v>
      </c>
      <c r="B1874" s="64" t="s">
        <v>177</v>
      </c>
      <c r="C1874" s="65" t="s">
        <v>133</v>
      </c>
      <c r="D1874" s="66" t="s">
        <v>317</v>
      </c>
      <c r="E1874" s="67" t="s">
        <v>318</v>
      </c>
      <c r="F1874" s="68" t="s">
        <v>319</v>
      </c>
      <c r="G1874" s="69" t="s">
        <v>394</v>
      </c>
      <c r="H1874" s="70" t="s">
        <v>1384</v>
      </c>
      <c r="I1874" s="67" t="s">
        <v>263</v>
      </c>
      <c r="J1874" s="286">
        <v>2011</v>
      </c>
      <c r="K1874" s="72" t="s">
        <v>139</v>
      </c>
      <c r="L1874" s="73">
        <v>1</v>
      </c>
      <c r="M1874" s="74" t="s">
        <v>140</v>
      </c>
      <c r="N1874" s="75"/>
      <c r="O1874" s="76"/>
      <c r="P1874" s="77" t="s">
        <v>148</v>
      </c>
      <c r="Q1874" s="78">
        <f>IF(P1874="U",R1874/1.2,R1874)</f>
        <v>160</v>
      </c>
      <c r="R1874" s="79">
        <v>160</v>
      </c>
      <c r="S1874" s="80"/>
      <c r="T1874" s="81"/>
      <c r="U1874" s="82">
        <f>T1874*Q1874</f>
        <v>0</v>
      </c>
      <c r="V1874" s="83">
        <f>T1874*R1874</f>
        <v>0</v>
      </c>
      <c r="W1874" s="58"/>
      <c r="X1874" s="84"/>
      <c r="Y1874" s="85"/>
      <c r="Z1874" s="86"/>
      <c r="AA1874" s="87"/>
    </row>
    <row r="1875" spans="1:27" ht="15.75" customHeight="1">
      <c r="A1875" s="63" t="s">
        <v>131</v>
      </c>
      <c r="B1875" s="64" t="s">
        <v>177</v>
      </c>
      <c r="C1875" s="65" t="s">
        <v>133</v>
      </c>
      <c r="D1875" s="66" t="s">
        <v>317</v>
      </c>
      <c r="E1875" s="67" t="s">
        <v>318</v>
      </c>
      <c r="F1875" s="68" t="s">
        <v>319</v>
      </c>
      <c r="G1875" s="69" t="s">
        <v>394</v>
      </c>
      <c r="H1875" s="70" t="s">
        <v>1384</v>
      </c>
      <c r="I1875" s="67" t="s">
        <v>263</v>
      </c>
      <c r="J1875" s="286">
        <v>2017</v>
      </c>
      <c r="K1875" s="72" t="s">
        <v>146</v>
      </c>
      <c r="L1875" s="73">
        <v>2</v>
      </c>
      <c r="M1875" s="74" t="s">
        <v>140</v>
      </c>
      <c r="N1875" s="75"/>
      <c r="O1875" s="76"/>
      <c r="P1875" s="77" t="s">
        <v>141</v>
      </c>
      <c r="Q1875" s="78">
        <f>IF(P1875="U",R1875/1.2,R1875)</f>
        <v>241.66666666666669</v>
      </c>
      <c r="R1875" s="79">
        <v>290</v>
      </c>
      <c r="S1875" s="80"/>
      <c r="T1875" s="81"/>
      <c r="U1875" s="82">
        <f>T1875*Q1875</f>
        <v>0</v>
      </c>
      <c r="V1875" s="83">
        <f>T1875*R1875</f>
        <v>0</v>
      </c>
      <c r="W1875" s="58"/>
      <c r="X1875" s="84"/>
      <c r="Y1875" s="85"/>
      <c r="Z1875" s="86"/>
      <c r="AA1875" s="87"/>
    </row>
    <row r="1876" spans="1:27" ht="15.75" customHeight="1">
      <c r="A1876" s="63" t="s">
        <v>131</v>
      </c>
      <c r="B1876" s="64" t="s">
        <v>177</v>
      </c>
      <c r="C1876" s="65" t="s">
        <v>133</v>
      </c>
      <c r="D1876" s="66" t="s">
        <v>317</v>
      </c>
      <c r="E1876" s="67" t="s">
        <v>318</v>
      </c>
      <c r="F1876" s="68" t="s">
        <v>319</v>
      </c>
      <c r="G1876" s="69" t="s">
        <v>394</v>
      </c>
      <c r="H1876" s="70" t="s">
        <v>1384</v>
      </c>
      <c r="I1876" s="67" t="s">
        <v>263</v>
      </c>
      <c r="J1876" s="286">
        <v>2018</v>
      </c>
      <c r="K1876" s="72" t="s">
        <v>155</v>
      </c>
      <c r="L1876" s="73">
        <v>24</v>
      </c>
      <c r="M1876" s="74" t="s">
        <v>140</v>
      </c>
      <c r="N1876" s="75"/>
      <c r="O1876" s="76"/>
      <c r="P1876" s="77" t="s">
        <v>141</v>
      </c>
      <c r="Q1876" s="78">
        <f>IF(P1876="U",R1876/1.2,R1876)</f>
        <v>54.166666666666671</v>
      </c>
      <c r="R1876" s="79">
        <v>65</v>
      </c>
      <c r="S1876" s="80"/>
      <c r="T1876" s="81"/>
      <c r="U1876" s="82">
        <f>T1876*Q1876</f>
        <v>0</v>
      </c>
      <c r="V1876" s="83">
        <f>T1876*R1876</f>
        <v>0</v>
      </c>
      <c r="W1876" s="58"/>
      <c r="X1876" s="84"/>
      <c r="Y1876" s="85"/>
      <c r="Z1876" s="86"/>
      <c r="AA1876" s="87"/>
    </row>
    <row r="1877" spans="1:27" ht="15.75" customHeight="1">
      <c r="A1877" s="63" t="s">
        <v>131</v>
      </c>
      <c r="B1877" s="64" t="s">
        <v>177</v>
      </c>
      <c r="C1877" s="65" t="s">
        <v>133</v>
      </c>
      <c r="D1877" s="66" t="s">
        <v>317</v>
      </c>
      <c r="E1877" s="67" t="s">
        <v>318</v>
      </c>
      <c r="F1877" s="68" t="s">
        <v>319</v>
      </c>
      <c r="G1877" s="69" t="s">
        <v>394</v>
      </c>
      <c r="H1877" s="70" t="s">
        <v>1384</v>
      </c>
      <c r="I1877" s="67" t="s">
        <v>263</v>
      </c>
      <c r="J1877" s="286">
        <v>2019</v>
      </c>
      <c r="K1877" s="72" t="s">
        <v>155</v>
      </c>
      <c r="L1877" s="73">
        <v>1</v>
      </c>
      <c r="M1877" s="74" t="s">
        <v>140</v>
      </c>
      <c r="N1877" s="75"/>
      <c r="O1877" s="76"/>
      <c r="P1877" s="77" t="s">
        <v>141</v>
      </c>
      <c r="Q1877" s="78">
        <f>IF(P1877="U",R1877/1.2,R1877)</f>
        <v>50</v>
      </c>
      <c r="R1877" s="79">
        <v>60</v>
      </c>
      <c r="S1877" s="80"/>
      <c r="T1877" s="81"/>
      <c r="U1877" s="82">
        <f>T1877*Q1877</f>
        <v>0</v>
      </c>
      <c r="V1877" s="83">
        <f>T1877*R1877</f>
        <v>0</v>
      </c>
      <c r="W1877" s="58"/>
      <c r="X1877" s="84"/>
      <c r="Y1877" s="85"/>
      <c r="Z1877" s="86"/>
      <c r="AA1877" s="87"/>
    </row>
    <row r="1878" spans="1:27" ht="15.75" customHeight="1">
      <c r="A1878" s="63" t="s">
        <v>131</v>
      </c>
      <c r="B1878" s="64" t="s">
        <v>177</v>
      </c>
      <c r="C1878" s="65" t="s">
        <v>133</v>
      </c>
      <c r="D1878" s="66" t="s">
        <v>317</v>
      </c>
      <c r="E1878" s="67" t="s">
        <v>318</v>
      </c>
      <c r="F1878" s="68" t="s">
        <v>319</v>
      </c>
      <c r="G1878" s="69" t="s">
        <v>394</v>
      </c>
      <c r="H1878" s="70" t="s">
        <v>1384</v>
      </c>
      <c r="I1878" s="67" t="s">
        <v>263</v>
      </c>
      <c r="J1878" s="286">
        <v>2019</v>
      </c>
      <c r="K1878" s="72" t="s">
        <v>155</v>
      </c>
      <c r="L1878" s="73">
        <v>24</v>
      </c>
      <c r="M1878" s="74" t="s">
        <v>140</v>
      </c>
      <c r="N1878" s="75"/>
      <c r="O1878" s="76"/>
      <c r="P1878" s="77" t="s">
        <v>141</v>
      </c>
      <c r="Q1878" s="78">
        <f>IF(P1878="U",R1878/1.2,R1878)</f>
        <v>50</v>
      </c>
      <c r="R1878" s="79">
        <v>60</v>
      </c>
      <c r="S1878" s="80"/>
      <c r="T1878" s="81"/>
      <c r="U1878" s="82">
        <f>T1878*Q1878</f>
        <v>0</v>
      </c>
      <c r="V1878" s="83">
        <f>T1878*R1878</f>
        <v>0</v>
      </c>
      <c r="W1878" s="58"/>
      <c r="X1878" s="84"/>
      <c r="Y1878" s="85"/>
      <c r="Z1878" s="86"/>
      <c r="AA1878" s="87"/>
    </row>
    <row r="1879" spans="1:27" ht="15.75" customHeight="1">
      <c r="A1879" s="63" t="s">
        <v>131</v>
      </c>
      <c r="B1879" s="64" t="s">
        <v>177</v>
      </c>
      <c r="C1879" s="65" t="s">
        <v>133</v>
      </c>
      <c r="D1879" s="66" t="s">
        <v>317</v>
      </c>
      <c r="E1879" s="67" t="s">
        <v>318</v>
      </c>
      <c r="F1879" s="68" t="s">
        <v>319</v>
      </c>
      <c r="G1879" s="69" t="s">
        <v>394</v>
      </c>
      <c r="H1879" s="70" t="s">
        <v>1384</v>
      </c>
      <c r="I1879" s="67" t="s">
        <v>263</v>
      </c>
      <c r="J1879" s="286">
        <v>2019</v>
      </c>
      <c r="K1879" s="72" t="s">
        <v>139</v>
      </c>
      <c r="L1879" s="73">
        <v>8</v>
      </c>
      <c r="M1879" s="74" t="s">
        <v>140</v>
      </c>
      <c r="N1879" s="75"/>
      <c r="O1879" s="76"/>
      <c r="P1879" s="77" t="s">
        <v>141</v>
      </c>
      <c r="Q1879" s="78">
        <f>IF(P1879="U",R1879/1.2,R1879)</f>
        <v>91.666666666666671</v>
      </c>
      <c r="R1879" s="79">
        <v>110</v>
      </c>
      <c r="S1879" s="80"/>
      <c r="T1879" s="81"/>
      <c r="U1879" s="82">
        <f>T1879*Q1879</f>
        <v>0</v>
      </c>
      <c r="V1879" s="83">
        <f>T1879*R1879</f>
        <v>0</v>
      </c>
      <c r="W1879" s="58"/>
      <c r="X1879" s="84"/>
      <c r="Y1879" s="85"/>
      <c r="Z1879" s="86"/>
      <c r="AA1879" s="87"/>
    </row>
    <row r="1880" spans="1:27" ht="15.75" customHeight="1">
      <c r="A1880" s="63" t="s">
        <v>131</v>
      </c>
      <c r="B1880" s="64" t="s">
        <v>177</v>
      </c>
      <c r="C1880" s="65" t="s">
        <v>133</v>
      </c>
      <c r="D1880" s="66" t="s">
        <v>317</v>
      </c>
      <c r="E1880" s="67" t="s">
        <v>318</v>
      </c>
      <c r="F1880" s="68" t="s">
        <v>319</v>
      </c>
      <c r="G1880" s="69" t="s">
        <v>394</v>
      </c>
      <c r="H1880" s="70" t="s">
        <v>1378</v>
      </c>
      <c r="I1880" s="67" t="s">
        <v>396</v>
      </c>
      <c r="J1880" s="286">
        <v>2018</v>
      </c>
      <c r="K1880" s="72" t="s">
        <v>155</v>
      </c>
      <c r="L1880" s="73">
        <v>2</v>
      </c>
      <c r="M1880" s="74" t="s">
        <v>140</v>
      </c>
      <c r="N1880" s="75"/>
      <c r="O1880" s="76"/>
      <c r="P1880" s="77" t="s">
        <v>141</v>
      </c>
      <c r="Q1880" s="78">
        <f>IF(P1880="U",R1880/1.2,R1880)</f>
        <v>29.166666666666668</v>
      </c>
      <c r="R1880" s="79">
        <v>35</v>
      </c>
      <c r="S1880" s="80"/>
      <c r="T1880" s="81"/>
      <c r="U1880" s="82">
        <f>T1880*Q1880</f>
        <v>0</v>
      </c>
      <c r="V1880" s="83">
        <f>T1880*R1880</f>
        <v>0</v>
      </c>
      <c r="W1880" s="58"/>
      <c r="X1880" s="84"/>
      <c r="Y1880" s="85"/>
      <c r="Z1880" s="86"/>
      <c r="AA1880" s="87"/>
    </row>
    <row r="1881" spans="1:27" ht="15.75" customHeight="1">
      <c r="A1881" s="63" t="s">
        <v>131</v>
      </c>
      <c r="B1881" s="64" t="s">
        <v>177</v>
      </c>
      <c r="C1881" s="65" t="s">
        <v>133</v>
      </c>
      <c r="D1881" s="66" t="s">
        <v>317</v>
      </c>
      <c r="E1881" s="67" t="s">
        <v>318</v>
      </c>
      <c r="F1881" s="68" t="s">
        <v>319</v>
      </c>
      <c r="G1881" s="69" t="s">
        <v>394</v>
      </c>
      <c r="H1881" s="70" t="s">
        <v>1378</v>
      </c>
      <c r="I1881" s="67" t="s">
        <v>396</v>
      </c>
      <c r="J1881" s="286">
        <v>2018</v>
      </c>
      <c r="K1881" s="72" t="s">
        <v>155</v>
      </c>
      <c r="L1881" s="73">
        <v>24</v>
      </c>
      <c r="M1881" s="74" t="s">
        <v>140</v>
      </c>
      <c r="N1881" s="75"/>
      <c r="O1881" s="76"/>
      <c r="P1881" s="77" t="s">
        <v>141</v>
      </c>
      <c r="Q1881" s="78">
        <f>IF(P1881="U",R1881/1.2,R1881)</f>
        <v>29.166666666666668</v>
      </c>
      <c r="R1881" s="79">
        <v>35</v>
      </c>
      <c r="S1881" s="80"/>
      <c r="T1881" s="81"/>
      <c r="U1881" s="82">
        <f>T1881*Q1881</f>
        <v>0</v>
      </c>
      <c r="V1881" s="83">
        <f>T1881*R1881</f>
        <v>0</v>
      </c>
      <c r="W1881" s="58"/>
      <c r="X1881" s="84"/>
      <c r="Y1881" s="85"/>
      <c r="Z1881" s="86"/>
      <c r="AA1881" s="87"/>
    </row>
    <row r="1882" spans="1:27" ht="15.75" customHeight="1">
      <c r="A1882" s="63" t="s">
        <v>131</v>
      </c>
      <c r="B1882" s="64" t="s">
        <v>177</v>
      </c>
      <c r="C1882" s="65" t="s">
        <v>133</v>
      </c>
      <c r="D1882" s="66" t="s">
        <v>317</v>
      </c>
      <c r="E1882" s="67" t="s">
        <v>318</v>
      </c>
      <c r="F1882" s="68" t="s">
        <v>319</v>
      </c>
      <c r="G1882" s="69" t="s">
        <v>394</v>
      </c>
      <c r="H1882" s="70" t="s">
        <v>1378</v>
      </c>
      <c r="I1882" s="67" t="s">
        <v>396</v>
      </c>
      <c r="J1882" s="286">
        <v>2018</v>
      </c>
      <c r="K1882" s="72" t="s">
        <v>146</v>
      </c>
      <c r="L1882" s="73">
        <v>2</v>
      </c>
      <c r="M1882" s="74" t="s">
        <v>140</v>
      </c>
      <c r="N1882" s="75"/>
      <c r="O1882" s="76"/>
      <c r="P1882" s="77" t="s">
        <v>141</v>
      </c>
      <c r="Q1882" s="78">
        <f>IF(P1882="U",R1882/1.2,R1882)</f>
        <v>125</v>
      </c>
      <c r="R1882" s="79">
        <v>150</v>
      </c>
      <c r="S1882" s="80"/>
      <c r="T1882" s="81"/>
      <c r="U1882" s="82">
        <f>T1882*Q1882</f>
        <v>0</v>
      </c>
      <c r="V1882" s="83">
        <f>T1882*R1882</f>
        <v>0</v>
      </c>
      <c r="W1882" s="58"/>
      <c r="X1882" s="84"/>
      <c r="Y1882" s="85"/>
      <c r="Z1882" s="86"/>
      <c r="AA1882" s="87"/>
    </row>
    <row r="1883" spans="1:27" ht="15.75" customHeight="1">
      <c r="A1883" s="63" t="s">
        <v>131</v>
      </c>
      <c r="B1883" s="64" t="s">
        <v>177</v>
      </c>
      <c r="C1883" s="65" t="s">
        <v>133</v>
      </c>
      <c r="D1883" s="66" t="s">
        <v>317</v>
      </c>
      <c r="E1883" s="67" t="s">
        <v>318</v>
      </c>
      <c r="F1883" s="68" t="s">
        <v>319</v>
      </c>
      <c r="G1883" s="69" t="s">
        <v>394</v>
      </c>
      <c r="H1883" s="70" t="s">
        <v>1411</v>
      </c>
      <c r="I1883" s="67" t="s">
        <v>396</v>
      </c>
      <c r="J1883" s="286">
        <v>2017</v>
      </c>
      <c r="K1883" s="72" t="s">
        <v>155</v>
      </c>
      <c r="L1883" s="73">
        <v>24</v>
      </c>
      <c r="M1883" s="74" t="s">
        <v>140</v>
      </c>
      <c r="N1883" s="75"/>
      <c r="O1883" s="76"/>
      <c r="P1883" s="77" t="s">
        <v>141</v>
      </c>
      <c r="Q1883" s="78">
        <f>IF(P1883="U",R1883/1.2,R1883)</f>
        <v>33.333333333333336</v>
      </c>
      <c r="R1883" s="79">
        <v>40</v>
      </c>
      <c r="S1883" s="80"/>
      <c r="T1883" s="81"/>
      <c r="U1883" s="82">
        <f>T1883*Q1883</f>
        <v>0</v>
      </c>
      <c r="V1883" s="83">
        <f>T1883*R1883</f>
        <v>0</v>
      </c>
      <c r="W1883" s="58"/>
      <c r="X1883" s="84"/>
      <c r="Y1883" s="85"/>
      <c r="Z1883" s="86"/>
      <c r="AA1883" s="87"/>
    </row>
    <row r="1884" spans="1:27" ht="15.75" customHeight="1">
      <c r="A1884" s="63" t="s">
        <v>131</v>
      </c>
      <c r="B1884" s="64" t="s">
        <v>177</v>
      </c>
      <c r="C1884" s="65" t="s">
        <v>133</v>
      </c>
      <c r="D1884" s="66" t="s">
        <v>317</v>
      </c>
      <c r="E1884" s="67" t="s">
        <v>318</v>
      </c>
      <c r="F1884" s="68" t="s">
        <v>319</v>
      </c>
      <c r="G1884" s="69" t="s">
        <v>394</v>
      </c>
      <c r="H1884" s="70" t="s">
        <v>395</v>
      </c>
      <c r="I1884" s="67" t="s">
        <v>396</v>
      </c>
      <c r="J1884" s="286">
        <v>2020</v>
      </c>
      <c r="K1884" s="72" t="s">
        <v>155</v>
      </c>
      <c r="L1884" s="73">
        <v>8</v>
      </c>
      <c r="M1884" s="74" t="s">
        <v>140</v>
      </c>
      <c r="N1884" s="75"/>
      <c r="O1884" s="76"/>
      <c r="P1884" s="97" t="s">
        <v>141</v>
      </c>
      <c r="Q1884" s="78">
        <f>IF(P1884="U",R1884/1.2,R1884)</f>
        <v>29.166666666666668</v>
      </c>
      <c r="R1884" s="79">
        <v>35</v>
      </c>
      <c r="S1884" s="80"/>
      <c r="T1884" s="81"/>
      <c r="U1884" s="82">
        <f>T1884*Q1884</f>
        <v>0</v>
      </c>
      <c r="V1884" s="83">
        <f>T1884*R1884</f>
        <v>0</v>
      </c>
      <c r="W1884" s="58"/>
      <c r="X1884" s="84"/>
      <c r="Y1884" s="85"/>
      <c r="Z1884" s="86"/>
      <c r="AA1884" s="87"/>
    </row>
    <row r="1885" spans="1:27" ht="15.75" customHeight="1">
      <c r="A1885" s="63" t="s">
        <v>131</v>
      </c>
      <c r="B1885" s="64" t="s">
        <v>177</v>
      </c>
      <c r="C1885" s="65" t="s">
        <v>133</v>
      </c>
      <c r="D1885" s="66" t="s">
        <v>317</v>
      </c>
      <c r="E1885" s="67" t="s">
        <v>318</v>
      </c>
      <c r="F1885" s="68" t="s">
        <v>319</v>
      </c>
      <c r="G1885" s="69" t="s">
        <v>394</v>
      </c>
      <c r="H1885" s="70" t="s">
        <v>395</v>
      </c>
      <c r="I1885" s="67" t="s">
        <v>396</v>
      </c>
      <c r="J1885" s="286">
        <v>2021</v>
      </c>
      <c r="K1885" s="72" t="s">
        <v>155</v>
      </c>
      <c r="L1885" s="73">
        <v>1</v>
      </c>
      <c r="M1885" s="74" t="s">
        <v>140</v>
      </c>
      <c r="N1885" s="75"/>
      <c r="O1885" s="76"/>
      <c r="P1885" s="77" t="s">
        <v>141</v>
      </c>
      <c r="Q1885" s="78">
        <f>IF(P1885="U",R1885/1.2,R1885)</f>
        <v>29.166666666666668</v>
      </c>
      <c r="R1885" s="79">
        <v>35</v>
      </c>
      <c r="S1885" s="80"/>
      <c r="T1885" s="81"/>
      <c r="U1885" s="82">
        <f>T1885*Q1885</f>
        <v>0</v>
      </c>
      <c r="V1885" s="83">
        <f>T1885*R1885</f>
        <v>0</v>
      </c>
      <c r="W1885" s="58"/>
      <c r="X1885" s="84"/>
      <c r="Y1885" s="85"/>
      <c r="Z1885" s="86"/>
      <c r="AA1885" s="87"/>
    </row>
    <row r="1886" spans="1:27" ht="15.75" customHeight="1">
      <c r="A1886" s="63" t="s">
        <v>131</v>
      </c>
      <c r="B1886" s="64" t="s">
        <v>177</v>
      </c>
      <c r="C1886" s="65" t="s">
        <v>133</v>
      </c>
      <c r="D1886" s="66" t="s">
        <v>317</v>
      </c>
      <c r="E1886" s="67" t="s">
        <v>318</v>
      </c>
      <c r="F1886" s="68" t="s">
        <v>319</v>
      </c>
      <c r="G1886" s="69" t="s">
        <v>394</v>
      </c>
      <c r="H1886" s="70" t="s">
        <v>1090</v>
      </c>
      <c r="I1886" s="67" t="s">
        <v>396</v>
      </c>
      <c r="J1886" s="286">
        <v>2017</v>
      </c>
      <c r="K1886" s="72" t="s">
        <v>155</v>
      </c>
      <c r="L1886" s="73">
        <v>24</v>
      </c>
      <c r="M1886" s="74" t="s">
        <v>140</v>
      </c>
      <c r="N1886" s="75"/>
      <c r="O1886" s="76"/>
      <c r="P1886" s="77" t="s">
        <v>141</v>
      </c>
      <c r="Q1886" s="78">
        <f>IF(P1886="U",R1886/1.2,R1886)</f>
        <v>33.333333333333336</v>
      </c>
      <c r="R1886" s="79">
        <v>40</v>
      </c>
      <c r="S1886" s="80"/>
      <c r="T1886" s="81"/>
      <c r="U1886" s="82">
        <f>T1886*Q1886</f>
        <v>0</v>
      </c>
      <c r="V1886" s="83">
        <f>T1886*R1886</f>
        <v>0</v>
      </c>
      <c r="W1886" s="58"/>
      <c r="X1886" s="84"/>
      <c r="Y1886" s="85"/>
      <c r="Z1886" s="86"/>
      <c r="AA1886" s="87"/>
    </row>
    <row r="1887" spans="1:27" ht="15.75" customHeight="1">
      <c r="A1887" s="63" t="s">
        <v>131</v>
      </c>
      <c r="B1887" s="64" t="s">
        <v>177</v>
      </c>
      <c r="C1887" s="65" t="s">
        <v>133</v>
      </c>
      <c r="D1887" s="66" t="s">
        <v>317</v>
      </c>
      <c r="E1887" s="67" t="s">
        <v>318</v>
      </c>
      <c r="F1887" s="68" t="s">
        <v>319</v>
      </c>
      <c r="G1887" s="69" t="s">
        <v>394</v>
      </c>
      <c r="H1887" s="70" t="s">
        <v>1090</v>
      </c>
      <c r="I1887" s="67" t="s">
        <v>396</v>
      </c>
      <c r="J1887" s="286">
        <v>2017</v>
      </c>
      <c r="K1887" s="72" t="s">
        <v>139</v>
      </c>
      <c r="L1887" s="73">
        <v>1</v>
      </c>
      <c r="M1887" s="74" t="s">
        <v>140</v>
      </c>
      <c r="N1887" s="75"/>
      <c r="O1887" s="76"/>
      <c r="P1887" s="77" t="s">
        <v>141</v>
      </c>
      <c r="Q1887" s="78">
        <f>IF(P1887="U",R1887/1.2,R1887)</f>
        <v>70.833333333333343</v>
      </c>
      <c r="R1887" s="79">
        <v>85</v>
      </c>
      <c r="S1887" s="80"/>
      <c r="T1887" s="81"/>
      <c r="U1887" s="82">
        <f>T1887*Q1887</f>
        <v>0</v>
      </c>
      <c r="V1887" s="83">
        <f>T1887*R1887</f>
        <v>0</v>
      </c>
      <c r="W1887" s="58"/>
      <c r="X1887" s="84"/>
      <c r="Y1887" s="85"/>
      <c r="Z1887" s="86"/>
      <c r="AA1887" s="87"/>
    </row>
    <row r="1888" spans="1:27" ht="15.75" customHeight="1">
      <c r="A1888" s="63" t="s">
        <v>131</v>
      </c>
      <c r="B1888" s="64" t="s">
        <v>177</v>
      </c>
      <c r="C1888" s="65" t="s">
        <v>133</v>
      </c>
      <c r="D1888" s="66" t="s">
        <v>317</v>
      </c>
      <c r="E1888" s="67" t="s">
        <v>318</v>
      </c>
      <c r="F1888" s="68" t="s">
        <v>319</v>
      </c>
      <c r="G1888" s="69" t="s">
        <v>394</v>
      </c>
      <c r="H1888" s="70" t="s">
        <v>1090</v>
      </c>
      <c r="I1888" s="67" t="s">
        <v>396</v>
      </c>
      <c r="J1888" s="286">
        <v>2017</v>
      </c>
      <c r="K1888" s="72" t="s">
        <v>139</v>
      </c>
      <c r="L1888" s="73">
        <v>6</v>
      </c>
      <c r="M1888" s="74" t="s">
        <v>140</v>
      </c>
      <c r="N1888" s="75"/>
      <c r="O1888" s="76"/>
      <c r="P1888" s="77" t="s">
        <v>141</v>
      </c>
      <c r="Q1888" s="78">
        <f>IF(P1888="U",R1888/1.2,R1888)</f>
        <v>70.833333333333343</v>
      </c>
      <c r="R1888" s="79">
        <v>85</v>
      </c>
      <c r="S1888" s="80"/>
      <c r="T1888" s="81"/>
      <c r="U1888" s="82">
        <f>T1888*Q1888</f>
        <v>0</v>
      </c>
      <c r="V1888" s="83">
        <f>T1888*R1888</f>
        <v>0</v>
      </c>
      <c r="W1888" s="58"/>
      <c r="X1888" s="84"/>
      <c r="Y1888" s="85"/>
      <c r="Z1888" s="86"/>
      <c r="AA1888" s="87"/>
    </row>
    <row r="1889" spans="1:27" ht="15.75" customHeight="1">
      <c r="A1889" s="63" t="s">
        <v>131</v>
      </c>
      <c r="B1889" s="64" t="s">
        <v>177</v>
      </c>
      <c r="C1889" s="65" t="s">
        <v>133</v>
      </c>
      <c r="D1889" s="66" t="s">
        <v>317</v>
      </c>
      <c r="E1889" s="67" t="s">
        <v>318</v>
      </c>
      <c r="F1889" s="68" t="s">
        <v>319</v>
      </c>
      <c r="G1889" s="69" t="s">
        <v>394</v>
      </c>
      <c r="H1889" s="70" t="s">
        <v>435</v>
      </c>
      <c r="I1889" s="67" t="s">
        <v>396</v>
      </c>
      <c r="J1889" s="286">
        <v>2015</v>
      </c>
      <c r="K1889" s="72" t="s">
        <v>155</v>
      </c>
      <c r="L1889" s="73">
        <v>24</v>
      </c>
      <c r="M1889" s="74" t="s">
        <v>140</v>
      </c>
      <c r="N1889" s="75"/>
      <c r="O1889" s="76"/>
      <c r="P1889" s="97" t="s">
        <v>141</v>
      </c>
      <c r="Q1889" s="78">
        <f>IF(P1889="U",R1889/1.2,R1889)</f>
        <v>66.666666666666671</v>
      </c>
      <c r="R1889" s="79">
        <v>80</v>
      </c>
      <c r="S1889" s="80"/>
      <c r="T1889" s="81"/>
      <c r="U1889" s="82">
        <f>T1889*Q1889</f>
        <v>0</v>
      </c>
      <c r="V1889" s="83">
        <f>T1889*R1889</f>
        <v>0</v>
      </c>
      <c r="W1889" s="58"/>
      <c r="X1889" s="84"/>
      <c r="Y1889" s="85"/>
      <c r="Z1889" s="86"/>
      <c r="AA1889" s="87"/>
    </row>
    <row r="1890" spans="1:27" ht="15.75" customHeight="1">
      <c r="A1890" s="63" t="s">
        <v>131</v>
      </c>
      <c r="B1890" s="64" t="s">
        <v>177</v>
      </c>
      <c r="C1890" s="65" t="s">
        <v>133</v>
      </c>
      <c r="D1890" s="66" t="s">
        <v>317</v>
      </c>
      <c r="E1890" s="67" t="s">
        <v>318</v>
      </c>
      <c r="F1890" s="68" t="s">
        <v>319</v>
      </c>
      <c r="G1890" s="69" t="s">
        <v>394</v>
      </c>
      <c r="H1890" s="70" t="s">
        <v>752</v>
      </c>
      <c r="I1890" s="67" t="s">
        <v>396</v>
      </c>
      <c r="J1890" s="286">
        <v>2006</v>
      </c>
      <c r="K1890" s="72" t="s">
        <v>139</v>
      </c>
      <c r="L1890" s="73">
        <v>1</v>
      </c>
      <c r="M1890" s="74" t="s">
        <v>140</v>
      </c>
      <c r="N1890" s="75"/>
      <c r="O1890" s="76"/>
      <c r="P1890" s="77" t="s">
        <v>148</v>
      </c>
      <c r="Q1890" s="78">
        <f>IF(P1890="U",R1890/1.2,R1890)</f>
        <v>160</v>
      </c>
      <c r="R1890" s="79">
        <v>160</v>
      </c>
      <c r="S1890" s="80"/>
      <c r="T1890" s="81"/>
      <c r="U1890" s="82">
        <f>T1890*Q1890</f>
        <v>0</v>
      </c>
      <c r="V1890" s="83">
        <f>T1890*R1890</f>
        <v>0</v>
      </c>
      <c r="W1890" s="58"/>
      <c r="X1890" s="84"/>
      <c r="Y1890" s="85"/>
      <c r="Z1890" s="86"/>
      <c r="AA1890" s="87"/>
    </row>
    <row r="1891" spans="1:27" ht="15.75" customHeight="1">
      <c r="A1891" s="63" t="s">
        <v>131</v>
      </c>
      <c r="B1891" s="64" t="s">
        <v>177</v>
      </c>
      <c r="C1891" s="65" t="s">
        <v>133</v>
      </c>
      <c r="D1891" s="66" t="s">
        <v>317</v>
      </c>
      <c r="E1891" s="67" t="s">
        <v>318</v>
      </c>
      <c r="F1891" s="68" t="s">
        <v>319</v>
      </c>
      <c r="G1891" s="69" t="s">
        <v>394</v>
      </c>
      <c r="H1891" s="70" t="s">
        <v>752</v>
      </c>
      <c r="I1891" s="67" t="s">
        <v>396</v>
      </c>
      <c r="J1891" s="286">
        <v>2009</v>
      </c>
      <c r="K1891" s="72" t="s">
        <v>139</v>
      </c>
      <c r="L1891" s="73">
        <v>1</v>
      </c>
      <c r="M1891" s="74" t="s">
        <v>140</v>
      </c>
      <c r="N1891" s="75"/>
      <c r="O1891" s="76"/>
      <c r="P1891" s="77" t="s">
        <v>148</v>
      </c>
      <c r="Q1891" s="78">
        <f>IF(P1891="U",R1891/1.2,R1891)</f>
        <v>160</v>
      </c>
      <c r="R1891" s="79">
        <v>160</v>
      </c>
      <c r="S1891" s="80"/>
      <c r="T1891" s="81"/>
      <c r="U1891" s="82">
        <f>T1891*Q1891</f>
        <v>0</v>
      </c>
      <c r="V1891" s="83">
        <f>T1891*R1891</f>
        <v>0</v>
      </c>
      <c r="W1891" s="58"/>
      <c r="X1891" s="84"/>
      <c r="Y1891" s="85"/>
      <c r="Z1891" s="86"/>
      <c r="AA1891" s="87"/>
    </row>
    <row r="1892" spans="1:27" ht="15.75" customHeight="1">
      <c r="A1892" s="63" t="s">
        <v>131</v>
      </c>
      <c r="B1892" s="64" t="s">
        <v>177</v>
      </c>
      <c r="C1892" s="65" t="s">
        <v>133</v>
      </c>
      <c r="D1892" s="66" t="s">
        <v>317</v>
      </c>
      <c r="E1892" s="67" t="s">
        <v>318</v>
      </c>
      <c r="F1892" s="68" t="s">
        <v>319</v>
      </c>
      <c r="G1892" s="69" t="s">
        <v>394</v>
      </c>
      <c r="H1892" s="70" t="s">
        <v>752</v>
      </c>
      <c r="I1892" s="67" t="s">
        <v>396</v>
      </c>
      <c r="J1892" s="286">
        <v>2011</v>
      </c>
      <c r="K1892" s="72" t="s">
        <v>146</v>
      </c>
      <c r="L1892" s="73">
        <v>1</v>
      </c>
      <c r="M1892" s="74" t="s">
        <v>140</v>
      </c>
      <c r="N1892" s="75"/>
      <c r="O1892" s="76"/>
      <c r="P1892" s="97" t="s">
        <v>148</v>
      </c>
      <c r="Q1892" s="78">
        <f>IF(P1892="U",R1892/1.2,R1892)</f>
        <v>520</v>
      </c>
      <c r="R1892" s="79">
        <v>520</v>
      </c>
      <c r="S1892" s="80"/>
      <c r="T1892" s="81"/>
      <c r="U1892" s="82">
        <f>T1892*Q1892</f>
        <v>0</v>
      </c>
      <c r="V1892" s="83">
        <f>T1892*R1892</f>
        <v>0</v>
      </c>
      <c r="W1892" s="58"/>
      <c r="X1892" s="84"/>
      <c r="Y1892" s="85"/>
      <c r="Z1892" s="86"/>
      <c r="AA1892" s="87"/>
    </row>
    <row r="1893" spans="1:27" ht="15.75" customHeight="1">
      <c r="A1893" s="63" t="s">
        <v>131</v>
      </c>
      <c r="B1893" s="64" t="s">
        <v>177</v>
      </c>
      <c r="C1893" s="65" t="s">
        <v>133</v>
      </c>
      <c r="D1893" s="66" t="s">
        <v>317</v>
      </c>
      <c r="E1893" s="67" t="s">
        <v>318</v>
      </c>
      <c r="F1893" s="68" t="s">
        <v>319</v>
      </c>
      <c r="G1893" s="69" t="s">
        <v>394</v>
      </c>
      <c r="H1893" s="70" t="s">
        <v>752</v>
      </c>
      <c r="I1893" s="67" t="s">
        <v>396</v>
      </c>
      <c r="J1893" s="286">
        <v>2012</v>
      </c>
      <c r="K1893" s="72" t="s">
        <v>139</v>
      </c>
      <c r="L1893" s="73">
        <v>1</v>
      </c>
      <c r="M1893" s="74" t="s">
        <v>140</v>
      </c>
      <c r="N1893" s="75"/>
      <c r="O1893" s="76"/>
      <c r="P1893" s="77" t="s">
        <v>148</v>
      </c>
      <c r="Q1893" s="78">
        <f>IF(P1893="U",R1893/1.2,R1893)</f>
        <v>150</v>
      </c>
      <c r="R1893" s="79">
        <v>150</v>
      </c>
      <c r="S1893" s="80"/>
      <c r="T1893" s="81"/>
      <c r="U1893" s="82">
        <f>T1893*Q1893</f>
        <v>0</v>
      </c>
      <c r="V1893" s="83">
        <f>T1893*R1893</f>
        <v>0</v>
      </c>
      <c r="W1893" s="58"/>
      <c r="X1893" s="84"/>
      <c r="Y1893" s="85"/>
      <c r="Z1893" s="86"/>
      <c r="AA1893" s="87"/>
    </row>
    <row r="1894" spans="1:27" ht="15.75" customHeight="1">
      <c r="A1894" s="63" t="s">
        <v>131</v>
      </c>
      <c r="B1894" s="64" t="s">
        <v>177</v>
      </c>
      <c r="C1894" s="65" t="s">
        <v>133</v>
      </c>
      <c r="D1894" s="66" t="s">
        <v>317</v>
      </c>
      <c r="E1894" s="67" t="s">
        <v>318</v>
      </c>
      <c r="F1894" s="68" t="s">
        <v>319</v>
      </c>
      <c r="G1894" s="69" t="s">
        <v>394</v>
      </c>
      <c r="H1894" s="70" t="s">
        <v>752</v>
      </c>
      <c r="I1894" s="67" t="s">
        <v>396</v>
      </c>
      <c r="J1894" s="286">
        <v>2015</v>
      </c>
      <c r="K1894" s="72" t="s">
        <v>155</v>
      </c>
      <c r="L1894" s="73">
        <v>2</v>
      </c>
      <c r="M1894" s="74" t="s">
        <v>140</v>
      </c>
      <c r="N1894" s="75"/>
      <c r="O1894" s="76"/>
      <c r="P1894" s="77" t="s">
        <v>148</v>
      </c>
      <c r="Q1894" s="78">
        <f>IF(P1894="U",R1894/1.2,R1894)</f>
        <v>65</v>
      </c>
      <c r="R1894" s="79">
        <v>65</v>
      </c>
      <c r="S1894" s="80"/>
      <c r="T1894" s="81"/>
      <c r="U1894" s="82">
        <f>T1894*Q1894</f>
        <v>0</v>
      </c>
      <c r="V1894" s="83">
        <f>T1894*R1894</f>
        <v>0</v>
      </c>
      <c r="W1894" s="58"/>
      <c r="X1894" s="84"/>
      <c r="Y1894" s="85"/>
      <c r="Z1894" s="86"/>
      <c r="AA1894" s="87"/>
    </row>
    <row r="1895" spans="1:27" ht="15.75" customHeight="1">
      <c r="A1895" s="63" t="s">
        <v>131</v>
      </c>
      <c r="B1895" s="64" t="s">
        <v>177</v>
      </c>
      <c r="C1895" s="65" t="s">
        <v>133</v>
      </c>
      <c r="D1895" s="66" t="s">
        <v>317</v>
      </c>
      <c r="E1895" s="67" t="s">
        <v>318</v>
      </c>
      <c r="F1895" s="68" t="s">
        <v>319</v>
      </c>
      <c r="G1895" s="69" t="s">
        <v>394</v>
      </c>
      <c r="H1895" s="70" t="s">
        <v>752</v>
      </c>
      <c r="I1895" s="67" t="s">
        <v>396</v>
      </c>
      <c r="J1895" s="286">
        <v>2015</v>
      </c>
      <c r="K1895" s="72" t="s">
        <v>139</v>
      </c>
      <c r="L1895" s="73">
        <v>7</v>
      </c>
      <c r="M1895" s="74" t="s">
        <v>140</v>
      </c>
      <c r="N1895" s="75"/>
      <c r="O1895" s="76"/>
      <c r="P1895" s="77" t="s">
        <v>141</v>
      </c>
      <c r="Q1895" s="78">
        <f>IF(P1895="U",R1895/1.2,R1895)</f>
        <v>108.33333333333334</v>
      </c>
      <c r="R1895" s="79">
        <v>130</v>
      </c>
      <c r="S1895" s="80"/>
      <c r="T1895" s="81"/>
      <c r="U1895" s="82">
        <f>T1895*Q1895</f>
        <v>0</v>
      </c>
      <c r="V1895" s="83">
        <f>T1895*R1895</f>
        <v>0</v>
      </c>
      <c r="W1895" s="58"/>
      <c r="X1895" s="84"/>
      <c r="Y1895" s="85"/>
      <c r="Z1895" s="86"/>
      <c r="AA1895" s="87"/>
    </row>
    <row r="1896" spans="1:27" ht="15.75" customHeight="1">
      <c r="A1896" s="63" t="s">
        <v>131</v>
      </c>
      <c r="B1896" s="64" t="s">
        <v>177</v>
      </c>
      <c r="C1896" s="65" t="s">
        <v>133</v>
      </c>
      <c r="D1896" s="66" t="s">
        <v>317</v>
      </c>
      <c r="E1896" s="67" t="s">
        <v>318</v>
      </c>
      <c r="F1896" s="68" t="s">
        <v>319</v>
      </c>
      <c r="G1896" s="69" t="s">
        <v>394</v>
      </c>
      <c r="H1896" s="70" t="s">
        <v>752</v>
      </c>
      <c r="I1896" s="67" t="s">
        <v>396</v>
      </c>
      <c r="J1896" s="286">
        <v>2016</v>
      </c>
      <c r="K1896" s="72" t="s">
        <v>155</v>
      </c>
      <c r="L1896" s="73">
        <v>24</v>
      </c>
      <c r="M1896" s="74" t="s">
        <v>140</v>
      </c>
      <c r="N1896" s="75"/>
      <c r="O1896" s="76"/>
      <c r="P1896" s="77" t="s">
        <v>141</v>
      </c>
      <c r="Q1896" s="78">
        <f>IF(P1896="U",R1896/1.2,R1896)</f>
        <v>54.166666666666671</v>
      </c>
      <c r="R1896" s="79">
        <v>65</v>
      </c>
      <c r="S1896" s="80"/>
      <c r="T1896" s="81"/>
      <c r="U1896" s="82">
        <f>T1896*Q1896</f>
        <v>0</v>
      </c>
      <c r="V1896" s="83">
        <f>T1896*R1896</f>
        <v>0</v>
      </c>
      <c r="W1896" s="58"/>
      <c r="X1896" s="84"/>
      <c r="Y1896" s="85"/>
      <c r="Z1896" s="86"/>
      <c r="AA1896" s="87"/>
    </row>
    <row r="1897" spans="1:27" ht="15.75" customHeight="1">
      <c r="A1897" s="63" t="s">
        <v>131</v>
      </c>
      <c r="B1897" s="64" t="s">
        <v>177</v>
      </c>
      <c r="C1897" s="65" t="s">
        <v>133</v>
      </c>
      <c r="D1897" s="66" t="s">
        <v>317</v>
      </c>
      <c r="E1897" s="67" t="s">
        <v>318</v>
      </c>
      <c r="F1897" s="68" t="s">
        <v>319</v>
      </c>
      <c r="G1897" s="69" t="s">
        <v>394</v>
      </c>
      <c r="H1897" s="70" t="s">
        <v>752</v>
      </c>
      <c r="I1897" s="67" t="s">
        <v>396</v>
      </c>
      <c r="J1897" s="286">
        <v>2017</v>
      </c>
      <c r="K1897" s="72" t="s">
        <v>155</v>
      </c>
      <c r="L1897" s="73">
        <v>1</v>
      </c>
      <c r="M1897" s="74" t="s">
        <v>140</v>
      </c>
      <c r="N1897" s="75"/>
      <c r="O1897" s="76"/>
      <c r="P1897" s="97" t="s">
        <v>141</v>
      </c>
      <c r="Q1897" s="78">
        <f>IF(P1897="U",R1897/1.2,R1897)</f>
        <v>54.166666666666671</v>
      </c>
      <c r="R1897" s="79">
        <v>65</v>
      </c>
      <c r="S1897" s="80"/>
      <c r="T1897" s="81"/>
      <c r="U1897" s="82">
        <f>T1897*Q1897</f>
        <v>0</v>
      </c>
      <c r="V1897" s="83">
        <f>T1897*R1897</f>
        <v>0</v>
      </c>
      <c r="W1897" s="58"/>
      <c r="X1897" s="84"/>
      <c r="Y1897" s="85"/>
      <c r="Z1897" s="86"/>
      <c r="AA1897" s="87"/>
    </row>
    <row r="1898" spans="1:27" ht="15.75" customHeight="1">
      <c r="A1898" s="63" t="s">
        <v>131</v>
      </c>
      <c r="B1898" s="64" t="s">
        <v>177</v>
      </c>
      <c r="C1898" s="65" t="s">
        <v>133</v>
      </c>
      <c r="D1898" s="66" t="s">
        <v>317</v>
      </c>
      <c r="E1898" s="67" t="s">
        <v>318</v>
      </c>
      <c r="F1898" s="68" t="s">
        <v>319</v>
      </c>
      <c r="G1898" s="69" t="s">
        <v>394</v>
      </c>
      <c r="H1898" s="70" t="s">
        <v>752</v>
      </c>
      <c r="I1898" s="67" t="s">
        <v>396</v>
      </c>
      <c r="J1898" s="286">
        <v>2017</v>
      </c>
      <c r="K1898" s="72" t="s">
        <v>155</v>
      </c>
      <c r="L1898" s="73">
        <v>24</v>
      </c>
      <c r="M1898" s="74" t="s">
        <v>140</v>
      </c>
      <c r="N1898" s="75"/>
      <c r="O1898" s="76"/>
      <c r="P1898" s="77" t="s">
        <v>141</v>
      </c>
      <c r="Q1898" s="78">
        <f>IF(P1898="U",R1898/1.2,R1898)</f>
        <v>54.166666666666671</v>
      </c>
      <c r="R1898" s="79">
        <v>65</v>
      </c>
      <c r="S1898" s="80"/>
      <c r="T1898" s="81"/>
      <c r="U1898" s="82">
        <f>T1898*Q1898</f>
        <v>0</v>
      </c>
      <c r="V1898" s="83">
        <f>T1898*R1898</f>
        <v>0</v>
      </c>
      <c r="W1898" s="58"/>
      <c r="X1898" s="84"/>
      <c r="Y1898" s="85"/>
      <c r="Z1898" s="86"/>
      <c r="AA1898" s="87"/>
    </row>
    <row r="1899" spans="1:27" ht="15.75" customHeight="1">
      <c r="A1899" s="63" t="s">
        <v>131</v>
      </c>
      <c r="B1899" s="64" t="s">
        <v>177</v>
      </c>
      <c r="C1899" s="65" t="s">
        <v>133</v>
      </c>
      <c r="D1899" s="66" t="s">
        <v>317</v>
      </c>
      <c r="E1899" s="67" t="s">
        <v>318</v>
      </c>
      <c r="F1899" s="68" t="s">
        <v>319</v>
      </c>
      <c r="G1899" s="69" t="s">
        <v>394</v>
      </c>
      <c r="H1899" s="70" t="s">
        <v>752</v>
      </c>
      <c r="I1899" s="67" t="s">
        <v>396</v>
      </c>
      <c r="J1899" s="286">
        <v>2017</v>
      </c>
      <c r="K1899" s="72" t="s">
        <v>155</v>
      </c>
      <c r="L1899" s="73">
        <v>1</v>
      </c>
      <c r="M1899" s="74" t="s">
        <v>140</v>
      </c>
      <c r="N1899" s="75"/>
      <c r="O1899" s="76"/>
      <c r="P1899" s="77" t="s">
        <v>141</v>
      </c>
      <c r="Q1899" s="78">
        <f>IF(P1899="U",R1899/1.2,R1899)</f>
        <v>54.166666666666671</v>
      </c>
      <c r="R1899" s="79">
        <v>65</v>
      </c>
      <c r="S1899" s="80"/>
      <c r="T1899" s="81"/>
      <c r="U1899" s="82">
        <f>T1899*Q1899</f>
        <v>0</v>
      </c>
      <c r="V1899" s="83">
        <f>T1899*R1899</f>
        <v>0</v>
      </c>
      <c r="W1899" s="58"/>
      <c r="X1899" s="84"/>
      <c r="Y1899" s="85"/>
      <c r="Z1899" s="86"/>
      <c r="AA1899" s="87"/>
    </row>
    <row r="1900" spans="1:27" ht="15.75" customHeight="1">
      <c r="A1900" s="63" t="s">
        <v>131</v>
      </c>
      <c r="B1900" s="64" t="s">
        <v>132</v>
      </c>
      <c r="C1900" s="65" t="s">
        <v>133</v>
      </c>
      <c r="D1900" s="66" t="s">
        <v>317</v>
      </c>
      <c r="E1900" s="67" t="s">
        <v>318</v>
      </c>
      <c r="F1900" s="68" t="s">
        <v>319</v>
      </c>
      <c r="G1900" s="69" t="s">
        <v>394</v>
      </c>
      <c r="H1900" s="70" t="s">
        <v>752</v>
      </c>
      <c r="I1900" s="67" t="s">
        <v>396</v>
      </c>
      <c r="J1900" s="286">
        <v>2017</v>
      </c>
      <c r="K1900" s="72" t="s">
        <v>139</v>
      </c>
      <c r="L1900" s="73">
        <v>1</v>
      </c>
      <c r="M1900" s="74" t="s">
        <v>140</v>
      </c>
      <c r="N1900" s="75"/>
      <c r="O1900" s="76"/>
      <c r="P1900" s="77" t="s">
        <v>148</v>
      </c>
      <c r="Q1900" s="78">
        <f>IF(P1900="U",R1900/1.2,R1900)</f>
        <v>120</v>
      </c>
      <c r="R1900" s="79">
        <v>120</v>
      </c>
      <c r="S1900" s="80"/>
      <c r="T1900" s="81"/>
      <c r="U1900" s="82">
        <f>T1900*Q1900</f>
        <v>0</v>
      </c>
      <c r="V1900" s="83">
        <f>T1900*R1900</f>
        <v>0</v>
      </c>
      <c r="W1900" s="58"/>
      <c r="X1900" s="84"/>
      <c r="Y1900" s="85"/>
      <c r="Z1900" s="86"/>
      <c r="AA1900" s="87"/>
    </row>
    <row r="1901" spans="1:27" ht="15.75" customHeight="1">
      <c r="A1901" s="63" t="s">
        <v>131</v>
      </c>
      <c r="B1901" s="64" t="s">
        <v>177</v>
      </c>
      <c r="C1901" s="65" t="s">
        <v>133</v>
      </c>
      <c r="D1901" s="66" t="s">
        <v>317</v>
      </c>
      <c r="E1901" s="67" t="s">
        <v>318</v>
      </c>
      <c r="F1901" s="68" t="s">
        <v>319</v>
      </c>
      <c r="G1901" s="69" t="s">
        <v>394</v>
      </c>
      <c r="H1901" s="70" t="s">
        <v>752</v>
      </c>
      <c r="I1901" s="67" t="s">
        <v>396</v>
      </c>
      <c r="J1901" s="286">
        <v>2017</v>
      </c>
      <c r="K1901" s="72" t="s">
        <v>518</v>
      </c>
      <c r="L1901" s="73">
        <v>1</v>
      </c>
      <c r="M1901" s="74" t="s">
        <v>140</v>
      </c>
      <c r="N1901" s="75"/>
      <c r="O1901" s="76"/>
      <c r="P1901" s="77" t="s">
        <v>141</v>
      </c>
      <c r="Q1901" s="78">
        <f>IF(P1901="U",R1901/1.2,R1901)</f>
        <v>466.66666666666669</v>
      </c>
      <c r="R1901" s="79">
        <v>560</v>
      </c>
      <c r="S1901" s="80"/>
      <c r="T1901" s="81"/>
      <c r="U1901" s="82">
        <f>T1901*Q1901</f>
        <v>0</v>
      </c>
      <c r="V1901" s="83">
        <f>T1901*R1901</f>
        <v>0</v>
      </c>
      <c r="W1901" s="58"/>
      <c r="X1901" s="84"/>
      <c r="Y1901" s="85"/>
      <c r="Z1901" s="86"/>
      <c r="AA1901" s="87"/>
    </row>
    <row r="1902" spans="1:27" ht="15.75" customHeight="1">
      <c r="A1902" s="63" t="s">
        <v>131</v>
      </c>
      <c r="B1902" s="64" t="s">
        <v>177</v>
      </c>
      <c r="C1902" s="65" t="s">
        <v>133</v>
      </c>
      <c r="D1902" s="66" t="s">
        <v>317</v>
      </c>
      <c r="E1902" s="67" t="s">
        <v>318</v>
      </c>
      <c r="F1902" s="68" t="s">
        <v>319</v>
      </c>
      <c r="G1902" s="69" t="s">
        <v>394</v>
      </c>
      <c r="H1902" s="70" t="s">
        <v>752</v>
      </c>
      <c r="I1902" s="67" t="s">
        <v>396</v>
      </c>
      <c r="J1902" s="286">
        <v>2017</v>
      </c>
      <c r="K1902" s="72" t="s">
        <v>518</v>
      </c>
      <c r="L1902" s="73">
        <v>2</v>
      </c>
      <c r="M1902" s="74" t="s">
        <v>140</v>
      </c>
      <c r="N1902" s="75"/>
      <c r="O1902" s="76"/>
      <c r="P1902" s="77" t="s">
        <v>141</v>
      </c>
      <c r="Q1902" s="78">
        <f>IF(P1902="U",R1902/1.2,R1902)</f>
        <v>466.66666666666669</v>
      </c>
      <c r="R1902" s="79">
        <v>560</v>
      </c>
      <c r="S1902" s="80"/>
      <c r="T1902" s="81"/>
      <c r="U1902" s="82">
        <f>T1902*Q1902</f>
        <v>0</v>
      </c>
      <c r="V1902" s="83">
        <f>T1902*R1902</f>
        <v>0</v>
      </c>
      <c r="W1902" s="58"/>
      <c r="X1902" s="84"/>
      <c r="Y1902" s="85"/>
      <c r="Z1902" s="86"/>
      <c r="AA1902" s="87"/>
    </row>
    <row r="1903" spans="1:27" ht="15.75" customHeight="1">
      <c r="A1903" s="63" t="s">
        <v>131</v>
      </c>
      <c r="B1903" s="64" t="s">
        <v>177</v>
      </c>
      <c r="C1903" s="65" t="s">
        <v>133</v>
      </c>
      <c r="D1903" s="66" t="s">
        <v>317</v>
      </c>
      <c r="E1903" s="67" t="s">
        <v>318</v>
      </c>
      <c r="F1903" s="68" t="s">
        <v>319</v>
      </c>
      <c r="G1903" s="69" t="s">
        <v>394</v>
      </c>
      <c r="H1903" s="70" t="s">
        <v>752</v>
      </c>
      <c r="I1903" s="67" t="s">
        <v>396</v>
      </c>
      <c r="J1903" s="286">
        <v>2018</v>
      </c>
      <c r="K1903" s="72" t="s">
        <v>155</v>
      </c>
      <c r="L1903" s="73">
        <v>6</v>
      </c>
      <c r="M1903" s="74" t="s">
        <v>140</v>
      </c>
      <c r="N1903" s="75"/>
      <c r="O1903" s="76"/>
      <c r="P1903" s="97" t="s">
        <v>141</v>
      </c>
      <c r="Q1903" s="78">
        <f>IF(P1903="U",R1903/1.2,R1903)</f>
        <v>54.166666666666671</v>
      </c>
      <c r="R1903" s="79">
        <v>65</v>
      </c>
      <c r="S1903" s="80"/>
      <c r="T1903" s="81"/>
      <c r="U1903" s="82">
        <f>T1903*Q1903</f>
        <v>0</v>
      </c>
      <c r="V1903" s="83">
        <f>T1903*R1903</f>
        <v>0</v>
      </c>
      <c r="W1903" s="58"/>
      <c r="X1903" s="84"/>
      <c r="Y1903" s="85"/>
      <c r="Z1903" s="86"/>
      <c r="AA1903" s="87"/>
    </row>
    <row r="1904" spans="1:27" ht="15.75" customHeight="1">
      <c r="A1904" s="63" t="s">
        <v>131</v>
      </c>
      <c r="B1904" s="64" t="s">
        <v>177</v>
      </c>
      <c r="C1904" s="65" t="s">
        <v>133</v>
      </c>
      <c r="D1904" s="66" t="s">
        <v>317</v>
      </c>
      <c r="E1904" s="67" t="s">
        <v>318</v>
      </c>
      <c r="F1904" s="68" t="s">
        <v>319</v>
      </c>
      <c r="G1904" s="69" t="s">
        <v>394</v>
      </c>
      <c r="H1904" s="70" t="s">
        <v>752</v>
      </c>
      <c r="I1904" s="67" t="s">
        <v>396</v>
      </c>
      <c r="J1904" s="286">
        <v>2018</v>
      </c>
      <c r="K1904" s="72" t="s">
        <v>155</v>
      </c>
      <c r="L1904" s="73">
        <v>6</v>
      </c>
      <c r="M1904" s="74" t="s">
        <v>140</v>
      </c>
      <c r="N1904" s="75"/>
      <c r="O1904" s="76"/>
      <c r="P1904" s="77" t="s">
        <v>141</v>
      </c>
      <c r="Q1904" s="78">
        <f>IF(P1904="U",R1904/1.2,R1904)</f>
        <v>54.166666666666671</v>
      </c>
      <c r="R1904" s="79">
        <v>65</v>
      </c>
      <c r="S1904" s="80"/>
      <c r="T1904" s="81"/>
      <c r="U1904" s="82">
        <f>T1904*Q1904</f>
        <v>0</v>
      </c>
      <c r="V1904" s="83">
        <f>T1904*R1904</f>
        <v>0</v>
      </c>
      <c r="W1904" s="58"/>
      <c r="X1904" s="84"/>
      <c r="Y1904" s="85"/>
      <c r="Z1904" s="86"/>
      <c r="AA1904" s="87"/>
    </row>
    <row r="1905" spans="1:27" ht="15.75" customHeight="1">
      <c r="A1905" s="63" t="s">
        <v>131</v>
      </c>
      <c r="B1905" s="64" t="s">
        <v>177</v>
      </c>
      <c r="C1905" s="65" t="s">
        <v>133</v>
      </c>
      <c r="D1905" s="66" t="s">
        <v>317</v>
      </c>
      <c r="E1905" s="67" t="s">
        <v>318</v>
      </c>
      <c r="F1905" s="68" t="s">
        <v>319</v>
      </c>
      <c r="G1905" s="69" t="s">
        <v>394</v>
      </c>
      <c r="H1905" s="70" t="s">
        <v>752</v>
      </c>
      <c r="I1905" s="67" t="s">
        <v>396</v>
      </c>
      <c r="J1905" s="286">
        <v>2018</v>
      </c>
      <c r="K1905" s="72" t="s">
        <v>155</v>
      </c>
      <c r="L1905" s="73">
        <v>24</v>
      </c>
      <c r="M1905" s="74" t="s">
        <v>140</v>
      </c>
      <c r="N1905" s="75"/>
      <c r="O1905" s="76"/>
      <c r="P1905" s="77" t="s">
        <v>141</v>
      </c>
      <c r="Q1905" s="78">
        <f>IF(P1905="U",R1905/1.2,R1905)</f>
        <v>54.166666666666671</v>
      </c>
      <c r="R1905" s="79">
        <v>65</v>
      </c>
      <c r="S1905" s="80"/>
      <c r="T1905" s="81"/>
      <c r="U1905" s="82">
        <f>T1905*Q1905</f>
        <v>0</v>
      </c>
      <c r="V1905" s="83">
        <f>T1905*R1905</f>
        <v>0</v>
      </c>
      <c r="W1905" s="58"/>
      <c r="X1905" s="84"/>
      <c r="Y1905" s="85"/>
      <c r="Z1905" s="86"/>
      <c r="AA1905" s="87"/>
    </row>
    <row r="1906" spans="1:27" ht="15.75" customHeight="1">
      <c r="A1906" s="63" t="s">
        <v>131</v>
      </c>
      <c r="B1906" s="64" t="s">
        <v>177</v>
      </c>
      <c r="C1906" s="65" t="s">
        <v>133</v>
      </c>
      <c r="D1906" s="66" t="s">
        <v>317</v>
      </c>
      <c r="E1906" s="67" t="s">
        <v>318</v>
      </c>
      <c r="F1906" s="68" t="s">
        <v>319</v>
      </c>
      <c r="G1906" s="69" t="s">
        <v>394</v>
      </c>
      <c r="H1906" s="70" t="s">
        <v>752</v>
      </c>
      <c r="I1906" s="67" t="s">
        <v>396</v>
      </c>
      <c r="J1906" s="286">
        <v>2018</v>
      </c>
      <c r="K1906" s="72" t="s">
        <v>146</v>
      </c>
      <c r="L1906" s="73">
        <v>7</v>
      </c>
      <c r="M1906" s="74" t="s">
        <v>140</v>
      </c>
      <c r="N1906" s="75"/>
      <c r="O1906" s="76"/>
      <c r="P1906" s="77" t="s">
        <v>141</v>
      </c>
      <c r="Q1906" s="78">
        <f>IF(P1906="U",R1906/1.2,R1906)</f>
        <v>225</v>
      </c>
      <c r="R1906" s="79">
        <v>270</v>
      </c>
      <c r="S1906" s="80"/>
      <c r="T1906" s="81"/>
      <c r="U1906" s="82">
        <f>T1906*Q1906</f>
        <v>0</v>
      </c>
      <c r="V1906" s="83">
        <f>T1906*R1906</f>
        <v>0</v>
      </c>
      <c r="W1906" s="58"/>
      <c r="X1906" s="84"/>
      <c r="Y1906" s="85"/>
      <c r="Z1906" s="86"/>
      <c r="AA1906" s="87"/>
    </row>
    <row r="1907" spans="1:27" ht="15.75" customHeight="1">
      <c r="A1907" s="63" t="s">
        <v>131</v>
      </c>
      <c r="B1907" s="64" t="s">
        <v>177</v>
      </c>
      <c r="C1907" s="65" t="s">
        <v>133</v>
      </c>
      <c r="D1907" s="66" t="s">
        <v>317</v>
      </c>
      <c r="E1907" s="67" t="s">
        <v>318</v>
      </c>
      <c r="F1907" s="68" t="s">
        <v>319</v>
      </c>
      <c r="G1907" s="69" t="s">
        <v>394</v>
      </c>
      <c r="H1907" s="70" t="s">
        <v>752</v>
      </c>
      <c r="I1907" s="67" t="s">
        <v>396</v>
      </c>
      <c r="J1907" s="286">
        <v>2018</v>
      </c>
      <c r="K1907" s="72" t="s">
        <v>518</v>
      </c>
      <c r="L1907" s="73">
        <v>3</v>
      </c>
      <c r="M1907" s="74" t="s">
        <v>140</v>
      </c>
      <c r="N1907" s="75"/>
      <c r="O1907" s="76"/>
      <c r="P1907" s="77" t="s">
        <v>141</v>
      </c>
      <c r="Q1907" s="78">
        <f>IF(P1907="U",R1907/1.2,R1907)</f>
        <v>466.66666666666669</v>
      </c>
      <c r="R1907" s="79">
        <v>560</v>
      </c>
      <c r="S1907" s="80"/>
      <c r="T1907" s="81"/>
      <c r="U1907" s="82">
        <f>T1907*Q1907</f>
        <v>0</v>
      </c>
      <c r="V1907" s="83">
        <f>T1907*R1907</f>
        <v>0</v>
      </c>
      <c r="W1907" s="58"/>
      <c r="X1907" s="84"/>
      <c r="Y1907" s="85"/>
      <c r="Z1907" s="86"/>
      <c r="AA1907" s="87"/>
    </row>
    <row r="1908" spans="1:27" ht="15.75" customHeight="1">
      <c r="A1908" s="63" t="s">
        <v>131</v>
      </c>
      <c r="B1908" s="64" t="s">
        <v>177</v>
      </c>
      <c r="C1908" s="65" t="s">
        <v>133</v>
      </c>
      <c r="D1908" s="66" t="s">
        <v>317</v>
      </c>
      <c r="E1908" s="67" t="s">
        <v>318</v>
      </c>
      <c r="F1908" s="68" t="s">
        <v>319</v>
      </c>
      <c r="G1908" s="69" t="s">
        <v>394</v>
      </c>
      <c r="H1908" s="70" t="s">
        <v>752</v>
      </c>
      <c r="I1908" s="67" t="s">
        <v>396</v>
      </c>
      <c r="J1908" s="286">
        <v>2019</v>
      </c>
      <c r="K1908" s="72" t="s">
        <v>155</v>
      </c>
      <c r="L1908" s="73">
        <v>2</v>
      </c>
      <c r="M1908" s="74" t="s">
        <v>140</v>
      </c>
      <c r="N1908" s="75"/>
      <c r="O1908" s="76"/>
      <c r="P1908" s="77" t="s">
        <v>141</v>
      </c>
      <c r="Q1908" s="78">
        <f>IF(P1908="U",R1908/1.2,R1908)</f>
        <v>50</v>
      </c>
      <c r="R1908" s="79">
        <v>60</v>
      </c>
      <c r="S1908" s="80"/>
      <c r="T1908" s="81"/>
      <c r="U1908" s="82">
        <f>T1908*Q1908</f>
        <v>0</v>
      </c>
      <c r="V1908" s="83">
        <f>T1908*R1908</f>
        <v>0</v>
      </c>
      <c r="W1908" s="58"/>
      <c r="X1908" s="84"/>
      <c r="Y1908" s="85"/>
      <c r="Z1908" s="86"/>
      <c r="AA1908" s="87"/>
    </row>
    <row r="1909" spans="1:27" ht="15.75" customHeight="1">
      <c r="A1909" s="63" t="s">
        <v>131</v>
      </c>
      <c r="B1909" s="64" t="s">
        <v>177</v>
      </c>
      <c r="C1909" s="65" t="s">
        <v>133</v>
      </c>
      <c r="D1909" s="66" t="s">
        <v>317</v>
      </c>
      <c r="E1909" s="67" t="s">
        <v>318</v>
      </c>
      <c r="F1909" s="68" t="s">
        <v>319</v>
      </c>
      <c r="G1909" s="69" t="s">
        <v>394</v>
      </c>
      <c r="H1909" s="70" t="s">
        <v>752</v>
      </c>
      <c r="I1909" s="67" t="s">
        <v>396</v>
      </c>
      <c r="J1909" s="286">
        <v>2019</v>
      </c>
      <c r="K1909" s="72" t="s">
        <v>155</v>
      </c>
      <c r="L1909" s="73">
        <v>24</v>
      </c>
      <c r="M1909" s="74" t="s">
        <v>140</v>
      </c>
      <c r="N1909" s="75"/>
      <c r="O1909" s="76"/>
      <c r="P1909" s="77" t="s">
        <v>141</v>
      </c>
      <c r="Q1909" s="78">
        <f>IF(P1909="U",R1909/1.2,R1909)</f>
        <v>50</v>
      </c>
      <c r="R1909" s="79">
        <v>60</v>
      </c>
      <c r="S1909" s="80"/>
      <c r="T1909" s="81"/>
      <c r="U1909" s="82">
        <f>T1909*Q1909</f>
        <v>0</v>
      </c>
      <c r="V1909" s="83">
        <f>T1909*R1909</f>
        <v>0</v>
      </c>
      <c r="W1909" s="58"/>
      <c r="X1909" s="84"/>
      <c r="Y1909" s="85"/>
      <c r="Z1909" s="86"/>
      <c r="AA1909" s="87"/>
    </row>
    <row r="1910" spans="1:27" ht="15.75" customHeight="1">
      <c r="A1910" s="63" t="s">
        <v>131</v>
      </c>
      <c r="B1910" s="64" t="s">
        <v>177</v>
      </c>
      <c r="C1910" s="65" t="s">
        <v>133</v>
      </c>
      <c r="D1910" s="66" t="s">
        <v>317</v>
      </c>
      <c r="E1910" s="67" t="s">
        <v>318</v>
      </c>
      <c r="F1910" s="68" t="s">
        <v>319</v>
      </c>
      <c r="G1910" s="69" t="s">
        <v>394</v>
      </c>
      <c r="H1910" s="70" t="s">
        <v>752</v>
      </c>
      <c r="I1910" s="67" t="s">
        <v>396</v>
      </c>
      <c r="J1910" s="286">
        <v>2019</v>
      </c>
      <c r="K1910" s="72" t="s">
        <v>139</v>
      </c>
      <c r="L1910" s="73">
        <v>24</v>
      </c>
      <c r="M1910" s="74" t="s">
        <v>140</v>
      </c>
      <c r="N1910" s="75"/>
      <c r="O1910" s="76"/>
      <c r="P1910" s="77" t="s">
        <v>141</v>
      </c>
      <c r="Q1910" s="78">
        <f>IF(P1910="U",R1910/1.2,R1910)</f>
        <v>100</v>
      </c>
      <c r="R1910" s="79">
        <v>120</v>
      </c>
      <c r="S1910" s="80"/>
      <c r="T1910" s="81"/>
      <c r="U1910" s="82">
        <f>T1910*Q1910</f>
        <v>0</v>
      </c>
      <c r="V1910" s="83">
        <f>T1910*R1910</f>
        <v>0</v>
      </c>
      <c r="W1910" s="58"/>
      <c r="X1910" s="84"/>
      <c r="Y1910" s="85"/>
      <c r="Z1910" s="86"/>
      <c r="AA1910" s="87"/>
    </row>
    <row r="1911" spans="1:27" ht="15.75" customHeight="1">
      <c r="A1911" s="63" t="s">
        <v>131</v>
      </c>
      <c r="B1911" s="64" t="s">
        <v>177</v>
      </c>
      <c r="C1911" s="65" t="s">
        <v>133</v>
      </c>
      <c r="D1911" s="66" t="s">
        <v>317</v>
      </c>
      <c r="E1911" s="67" t="s">
        <v>318</v>
      </c>
      <c r="F1911" s="68" t="s">
        <v>319</v>
      </c>
      <c r="G1911" s="69" t="s">
        <v>394</v>
      </c>
      <c r="H1911" s="70" t="s">
        <v>636</v>
      </c>
      <c r="I1911" s="67" t="s">
        <v>396</v>
      </c>
      <c r="J1911" s="286">
        <v>2018</v>
      </c>
      <c r="K1911" s="72" t="s">
        <v>155</v>
      </c>
      <c r="L1911" s="73">
        <v>12</v>
      </c>
      <c r="M1911" s="74" t="s">
        <v>140</v>
      </c>
      <c r="N1911" s="75"/>
      <c r="O1911" s="76"/>
      <c r="P1911" s="97" t="s">
        <v>141</v>
      </c>
      <c r="Q1911" s="78">
        <f>IF(P1911="U",R1911/1.2,R1911)</f>
        <v>75</v>
      </c>
      <c r="R1911" s="79">
        <v>90</v>
      </c>
      <c r="S1911" s="80"/>
      <c r="T1911" s="81"/>
      <c r="U1911" s="82">
        <f>T1911*Q1911</f>
        <v>0</v>
      </c>
      <c r="V1911" s="83">
        <f>T1911*R1911</f>
        <v>0</v>
      </c>
      <c r="W1911" s="58"/>
      <c r="X1911" s="84"/>
      <c r="Y1911" s="85"/>
      <c r="Z1911" s="86"/>
      <c r="AA1911" s="87"/>
    </row>
    <row r="1912" spans="1:27" ht="15.75" customHeight="1">
      <c r="A1912" s="63" t="s">
        <v>131</v>
      </c>
      <c r="B1912" s="64" t="s">
        <v>177</v>
      </c>
      <c r="C1912" s="65" t="s">
        <v>133</v>
      </c>
      <c r="D1912" s="66" t="s">
        <v>317</v>
      </c>
      <c r="E1912" s="67" t="s">
        <v>318</v>
      </c>
      <c r="F1912" s="68" t="s">
        <v>319</v>
      </c>
      <c r="G1912" s="69" t="s">
        <v>394</v>
      </c>
      <c r="H1912" s="70" t="s">
        <v>1435</v>
      </c>
      <c r="I1912" s="67" t="s">
        <v>396</v>
      </c>
      <c r="J1912" s="286">
        <v>2008</v>
      </c>
      <c r="K1912" s="72" t="s">
        <v>146</v>
      </c>
      <c r="L1912" s="73">
        <v>1</v>
      </c>
      <c r="M1912" s="74" t="s">
        <v>147</v>
      </c>
      <c r="N1912" s="75"/>
      <c r="O1912" s="76"/>
      <c r="P1912" s="77" t="s">
        <v>141</v>
      </c>
      <c r="Q1912" s="78">
        <f>IF(P1912="U",R1912/1.2,R1912)</f>
        <v>516.66666666666674</v>
      </c>
      <c r="R1912" s="79">
        <v>620</v>
      </c>
      <c r="S1912" s="80"/>
      <c r="T1912" s="81"/>
      <c r="U1912" s="82">
        <f>T1912*Q1912</f>
        <v>0</v>
      </c>
      <c r="V1912" s="83">
        <f>T1912*R1912</f>
        <v>0</v>
      </c>
      <c r="W1912" s="58"/>
      <c r="X1912" s="84"/>
      <c r="Y1912" s="85"/>
      <c r="Z1912" s="86"/>
      <c r="AA1912" s="87"/>
    </row>
    <row r="1913" spans="1:27" ht="15.75" customHeight="1">
      <c r="A1913" s="63" t="s">
        <v>131</v>
      </c>
      <c r="B1913" s="64" t="s">
        <v>177</v>
      </c>
      <c r="C1913" s="65" t="s">
        <v>133</v>
      </c>
      <c r="D1913" s="66" t="s">
        <v>317</v>
      </c>
      <c r="E1913" s="67" t="s">
        <v>318</v>
      </c>
      <c r="F1913" s="68" t="s">
        <v>319</v>
      </c>
      <c r="G1913" s="69" t="s">
        <v>394</v>
      </c>
      <c r="H1913" s="70" t="s">
        <v>1259</v>
      </c>
      <c r="I1913" s="67" t="s">
        <v>396</v>
      </c>
      <c r="J1913" s="286">
        <v>2020</v>
      </c>
      <c r="K1913" s="72" t="s">
        <v>155</v>
      </c>
      <c r="L1913" s="73">
        <v>3</v>
      </c>
      <c r="M1913" s="74" t="s">
        <v>140</v>
      </c>
      <c r="N1913" s="75"/>
      <c r="O1913" s="76"/>
      <c r="P1913" s="77" t="s">
        <v>141</v>
      </c>
      <c r="Q1913" s="78">
        <f>IF(P1913="U",R1913/1.2,R1913)</f>
        <v>54.166666666666671</v>
      </c>
      <c r="R1913" s="79">
        <v>65</v>
      </c>
      <c r="S1913" s="80"/>
      <c r="T1913" s="81"/>
      <c r="U1913" s="82">
        <f>T1913*Q1913</f>
        <v>0</v>
      </c>
      <c r="V1913" s="83">
        <f>T1913*R1913</f>
        <v>0</v>
      </c>
      <c r="W1913" s="58"/>
      <c r="X1913" s="84"/>
      <c r="Y1913" s="85"/>
      <c r="Z1913" s="86"/>
      <c r="AA1913" s="87"/>
    </row>
    <row r="1914" spans="1:27" ht="15.75" customHeight="1">
      <c r="A1914" s="63" t="s">
        <v>131</v>
      </c>
      <c r="B1914" s="64" t="s">
        <v>177</v>
      </c>
      <c r="C1914" s="65" t="s">
        <v>133</v>
      </c>
      <c r="D1914" s="66" t="s">
        <v>317</v>
      </c>
      <c r="E1914" s="67" t="s">
        <v>318</v>
      </c>
      <c r="F1914" s="68" t="s">
        <v>319</v>
      </c>
      <c r="G1914" s="69" t="s">
        <v>394</v>
      </c>
      <c r="H1914" s="70" t="s">
        <v>1258</v>
      </c>
      <c r="I1914" s="67" t="s">
        <v>396</v>
      </c>
      <c r="J1914" s="286">
        <v>2020</v>
      </c>
      <c r="K1914" s="72" t="s">
        <v>155</v>
      </c>
      <c r="L1914" s="73">
        <v>2</v>
      </c>
      <c r="M1914" s="74" t="s">
        <v>140</v>
      </c>
      <c r="N1914" s="75"/>
      <c r="O1914" s="76"/>
      <c r="P1914" s="97" t="s">
        <v>141</v>
      </c>
      <c r="Q1914" s="78">
        <f>IF(P1914="U",R1914/1.2,R1914)</f>
        <v>54.166666666666671</v>
      </c>
      <c r="R1914" s="79">
        <v>65</v>
      </c>
      <c r="S1914" s="80"/>
      <c r="T1914" s="81"/>
      <c r="U1914" s="82">
        <f>T1914*Q1914</f>
        <v>0</v>
      </c>
      <c r="V1914" s="83">
        <f>T1914*R1914</f>
        <v>0</v>
      </c>
      <c r="W1914" s="58"/>
      <c r="X1914" s="84"/>
      <c r="Y1914" s="85"/>
      <c r="Z1914" s="86"/>
      <c r="AA1914" s="87"/>
    </row>
    <row r="1915" spans="1:27" ht="15.75" customHeight="1">
      <c r="A1915" s="63" t="s">
        <v>131</v>
      </c>
      <c r="B1915" s="64" t="s">
        <v>177</v>
      </c>
      <c r="C1915" s="65" t="s">
        <v>133</v>
      </c>
      <c r="D1915" s="66" t="s">
        <v>317</v>
      </c>
      <c r="E1915" s="67" t="s">
        <v>318</v>
      </c>
      <c r="F1915" s="68" t="s">
        <v>319</v>
      </c>
      <c r="G1915" s="69" t="s">
        <v>394</v>
      </c>
      <c r="H1915" s="70" t="s">
        <v>638</v>
      </c>
      <c r="I1915" s="67" t="s">
        <v>396</v>
      </c>
      <c r="J1915" s="286">
        <v>2017</v>
      </c>
      <c r="K1915" s="72" t="s">
        <v>155</v>
      </c>
      <c r="L1915" s="73">
        <v>7</v>
      </c>
      <c r="M1915" s="74" t="s">
        <v>140</v>
      </c>
      <c r="N1915" s="75"/>
      <c r="O1915" s="76"/>
      <c r="P1915" s="97" t="s">
        <v>141</v>
      </c>
      <c r="Q1915" s="78">
        <f>IF(P1915="U",R1915/1.2,R1915)</f>
        <v>75</v>
      </c>
      <c r="R1915" s="79">
        <v>90</v>
      </c>
      <c r="S1915" s="80"/>
      <c r="T1915" s="81"/>
      <c r="U1915" s="82">
        <f>T1915*Q1915</f>
        <v>0</v>
      </c>
      <c r="V1915" s="83">
        <f>T1915*R1915</f>
        <v>0</v>
      </c>
      <c r="W1915" s="58"/>
      <c r="X1915" s="84"/>
      <c r="Y1915" s="85"/>
      <c r="Z1915" s="86"/>
      <c r="AA1915" s="87"/>
    </row>
    <row r="1916" spans="1:27" ht="15.75" customHeight="1">
      <c r="A1916" s="63" t="s">
        <v>131</v>
      </c>
      <c r="B1916" s="64" t="s">
        <v>177</v>
      </c>
      <c r="C1916" s="65" t="s">
        <v>133</v>
      </c>
      <c r="D1916" s="66" t="s">
        <v>317</v>
      </c>
      <c r="E1916" s="67" t="s">
        <v>318</v>
      </c>
      <c r="F1916" s="68" t="s">
        <v>319</v>
      </c>
      <c r="G1916" s="69" t="s">
        <v>394</v>
      </c>
      <c r="H1916" s="70" t="s">
        <v>638</v>
      </c>
      <c r="I1916" s="67" t="s">
        <v>396</v>
      </c>
      <c r="J1916" s="286">
        <v>2017</v>
      </c>
      <c r="K1916" s="72" t="s">
        <v>155</v>
      </c>
      <c r="L1916" s="73">
        <v>6</v>
      </c>
      <c r="M1916" s="74" t="s">
        <v>140</v>
      </c>
      <c r="N1916" s="75"/>
      <c r="O1916" s="76"/>
      <c r="P1916" s="77" t="s">
        <v>141</v>
      </c>
      <c r="Q1916" s="78">
        <f>IF(P1916="U",R1916/1.2,R1916)</f>
        <v>75</v>
      </c>
      <c r="R1916" s="79">
        <v>90</v>
      </c>
      <c r="S1916" s="80"/>
      <c r="T1916" s="81"/>
      <c r="U1916" s="82">
        <f>T1916*Q1916</f>
        <v>0</v>
      </c>
      <c r="V1916" s="83">
        <f>T1916*R1916</f>
        <v>0</v>
      </c>
      <c r="W1916" s="58"/>
      <c r="X1916" s="84"/>
      <c r="Y1916" s="85"/>
      <c r="Z1916" s="86"/>
      <c r="AA1916" s="87"/>
    </row>
    <row r="1917" spans="1:27" ht="15.75" customHeight="1">
      <c r="A1917" s="63" t="s">
        <v>131</v>
      </c>
      <c r="B1917" s="64" t="s">
        <v>177</v>
      </c>
      <c r="C1917" s="65" t="s">
        <v>133</v>
      </c>
      <c r="D1917" s="66" t="s">
        <v>317</v>
      </c>
      <c r="E1917" s="67" t="s">
        <v>318</v>
      </c>
      <c r="F1917" s="68" t="s">
        <v>319</v>
      </c>
      <c r="G1917" s="69" t="s">
        <v>394</v>
      </c>
      <c r="H1917" s="70" t="s">
        <v>635</v>
      </c>
      <c r="I1917" s="67" t="s">
        <v>396</v>
      </c>
      <c r="J1917" s="286">
        <v>2018</v>
      </c>
      <c r="K1917" s="72" t="s">
        <v>155</v>
      </c>
      <c r="L1917" s="73">
        <v>15</v>
      </c>
      <c r="M1917" s="74" t="s">
        <v>140</v>
      </c>
      <c r="N1917" s="75"/>
      <c r="O1917" s="76"/>
      <c r="P1917" s="97" t="s">
        <v>141</v>
      </c>
      <c r="Q1917" s="78">
        <f>IF(P1917="U",R1917/1.2,R1917)</f>
        <v>75</v>
      </c>
      <c r="R1917" s="79">
        <v>90</v>
      </c>
      <c r="S1917" s="80"/>
      <c r="T1917" s="81"/>
      <c r="U1917" s="82">
        <f>T1917*Q1917</f>
        <v>0</v>
      </c>
      <c r="V1917" s="83">
        <f>T1917*R1917</f>
        <v>0</v>
      </c>
      <c r="W1917" s="58"/>
      <c r="X1917" s="84"/>
      <c r="Y1917" s="85"/>
      <c r="Z1917" s="86"/>
      <c r="AA1917" s="87"/>
    </row>
    <row r="1918" spans="1:27" ht="15.75" customHeight="1">
      <c r="A1918" s="63" t="s">
        <v>131</v>
      </c>
      <c r="B1918" s="64" t="s">
        <v>177</v>
      </c>
      <c r="C1918" s="65" t="s">
        <v>133</v>
      </c>
      <c r="D1918" s="66" t="s">
        <v>317</v>
      </c>
      <c r="E1918" s="67" t="s">
        <v>318</v>
      </c>
      <c r="F1918" s="68" t="s">
        <v>319</v>
      </c>
      <c r="G1918" s="69" t="s">
        <v>394</v>
      </c>
      <c r="H1918" s="70" t="s">
        <v>634</v>
      </c>
      <c r="I1918" s="67" t="s">
        <v>396</v>
      </c>
      <c r="J1918" s="286">
        <v>2018</v>
      </c>
      <c r="K1918" s="72" t="s">
        <v>155</v>
      </c>
      <c r="L1918" s="73">
        <v>16</v>
      </c>
      <c r="M1918" s="74" t="s">
        <v>140</v>
      </c>
      <c r="N1918" s="75"/>
      <c r="O1918" s="76"/>
      <c r="P1918" s="97" t="s">
        <v>141</v>
      </c>
      <c r="Q1918" s="78">
        <f>IF(P1918="U",R1918/1.2,R1918)</f>
        <v>75</v>
      </c>
      <c r="R1918" s="79">
        <v>90</v>
      </c>
      <c r="S1918" s="80"/>
      <c r="T1918" s="81"/>
      <c r="U1918" s="82">
        <f>T1918*Q1918</f>
        <v>0</v>
      </c>
      <c r="V1918" s="83">
        <f>T1918*R1918</f>
        <v>0</v>
      </c>
      <c r="W1918" s="58"/>
      <c r="X1918" s="84"/>
      <c r="Y1918" s="85"/>
      <c r="Z1918" s="86"/>
      <c r="AA1918" s="87"/>
    </row>
    <row r="1919" spans="1:27" ht="15.75" customHeight="1">
      <c r="A1919" s="63" t="s">
        <v>131</v>
      </c>
      <c r="B1919" s="64" t="s">
        <v>177</v>
      </c>
      <c r="C1919" s="65" t="s">
        <v>133</v>
      </c>
      <c r="D1919" s="66" t="s">
        <v>317</v>
      </c>
      <c r="E1919" s="67" t="s">
        <v>318</v>
      </c>
      <c r="F1919" s="68" t="s">
        <v>319</v>
      </c>
      <c r="G1919" s="69" t="s">
        <v>394</v>
      </c>
      <c r="H1919" s="70" t="s">
        <v>753</v>
      </c>
      <c r="I1919" s="67" t="s">
        <v>263</v>
      </c>
      <c r="J1919" s="286">
        <v>2011</v>
      </c>
      <c r="K1919" s="72" t="s">
        <v>139</v>
      </c>
      <c r="L1919" s="73">
        <v>1</v>
      </c>
      <c r="M1919" s="74" t="s">
        <v>140</v>
      </c>
      <c r="N1919" s="75"/>
      <c r="O1919" s="76"/>
      <c r="P1919" s="77" t="s">
        <v>148</v>
      </c>
      <c r="Q1919" s="78">
        <f>IF(P1919="U",R1919/1.2,R1919)</f>
        <v>260</v>
      </c>
      <c r="R1919" s="79">
        <v>260</v>
      </c>
      <c r="S1919" s="80"/>
      <c r="T1919" s="81"/>
      <c r="U1919" s="82">
        <f>T1919*Q1919</f>
        <v>0</v>
      </c>
      <c r="V1919" s="83">
        <f>T1919*R1919</f>
        <v>0</v>
      </c>
      <c r="W1919" s="58"/>
      <c r="X1919" s="84"/>
      <c r="Y1919" s="85"/>
      <c r="Z1919" s="86"/>
      <c r="AA1919" s="87"/>
    </row>
    <row r="1920" spans="1:27" ht="15.75" customHeight="1">
      <c r="A1920" s="63" t="s">
        <v>131</v>
      </c>
      <c r="B1920" s="64" t="s">
        <v>177</v>
      </c>
      <c r="C1920" s="65" t="s">
        <v>133</v>
      </c>
      <c r="D1920" s="66" t="s">
        <v>317</v>
      </c>
      <c r="E1920" s="67" t="s">
        <v>318</v>
      </c>
      <c r="F1920" s="68" t="s">
        <v>319</v>
      </c>
      <c r="G1920" s="69" t="s">
        <v>394</v>
      </c>
      <c r="H1920" s="70" t="s">
        <v>605</v>
      </c>
      <c r="I1920" s="67" t="s">
        <v>396</v>
      </c>
      <c r="J1920" s="286">
        <v>1998</v>
      </c>
      <c r="K1920" s="72" t="s">
        <v>182</v>
      </c>
      <c r="L1920" s="73">
        <v>3</v>
      </c>
      <c r="M1920" s="74" t="s">
        <v>140</v>
      </c>
      <c r="N1920" s="75"/>
      <c r="O1920" s="76"/>
      <c r="P1920" s="97" t="s">
        <v>148</v>
      </c>
      <c r="Q1920" s="78">
        <f>IF(P1920="U",R1920/1.2,R1920)</f>
        <v>50</v>
      </c>
      <c r="R1920" s="79">
        <v>50</v>
      </c>
      <c r="S1920" s="80"/>
      <c r="T1920" s="81"/>
      <c r="U1920" s="82">
        <f>T1920*Q1920</f>
        <v>0</v>
      </c>
      <c r="V1920" s="83">
        <f>T1920*R1920</f>
        <v>0</v>
      </c>
      <c r="W1920" s="58"/>
      <c r="X1920" s="84"/>
      <c r="Y1920" s="85"/>
      <c r="Z1920" s="86"/>
      <c r="AA1920" s="87"/>
    </row>
    <row r="1921" spans="1:27" ht="15.75" customHeight="1">
      <c r="A1921" s="63" t="s">
        <v>131</v>
      </c>
      <c r="B1921" s="64" t="s">
        <v>177</v>
      </c>
      <c r="C1921" s="65" t="s">
        <v>133</v>
      </c>
      <c r="D1921" s="66" t="s">
        <v>317</v>
      </c>
      <c r="E1921" s="67" t="s">
        <v>318</v>
      </c>
      <c r="F1921" s="68" t="s">
        <v>319</v>
      </c>
      <c r="G1921" s="69" t="s">
        <v>394</v>
      </c>
      <c r="H1921" s="70" t="s">
        <v>637</v>
      </c>
      <c r="I1921" s="67" t="s">
        <v>396</v>
      </c>
      <c r="J1921" s="286">
        <v>2017</v>
      </c>
      <c r="K1921" s="72" t="s">
        <v>155</v>
      </c>
      <c r="L1921" s="73">
        <v>14</v>
      </c>
      <c r="M1921" s="74" t="s">
        <v>140</v>
      </c>
      <c r="N1921" s="75"/>
      <c r="O1921" s="76"/>
      <c r="P1921" s="97" t="s">
        <v>141</v>
      </c>
      <c r="Q1921" s="78">
        <f>IF(P1921="U",R1921/1.2,R1921)</f>
        <v>75</v>
      </c>
      <c r="R1921" s="79">
        <v>90</v>
      </c>
      <c r="S1921" s="80"/>
      <c r="T1921" s="81"/>
      <c r="U1921" s="82">
        <f>T1921*Q1921</f>
        <v>0</v>
      </c>
      <c r="V1921" s="83">
        <f>T1921*R1921</f>
        <v>0</v>
      </c>
      <c r="W1921" s="58"/>
      <c r="X1921" s="84"/>
      <c r="Y1921" s="85"/>
      <c r="Z1921" s="86"/>
      <c r="AA1921" s="87"/>
    </row>
    <row r="1922" spans="1:27" ht="15.75" customHeight="1">
      <c r="A1922" s="63" t="s">
        <v>131</v>
      </c>
      <c r="B1922" s="64" t="s">
        <v>177</v>
      </c>
      <c r="C1922" s="65" t="s">
        <v>133</v>
      </c>
      <c r="D1922" s="66" t="s">
        <v>317</v>
      </c>
      <c r="E1922" s="67" t="s">
        <v>318</v>
      </c>
      <c r="F1922" s="68" t="s">
        <v>319</v>
      </c>
      <c r="G1922" s="69" t="s">
        <v>394</v>
      </c>
      <c r="H1922" s="70" t="s">
        <v>754</v>
      </c>
      <c r="I1922" s="67" t="s">
        <v>396</v>
      </c>
      <c r="J1922" s="286">
        <v>2011</v>
      </c>
      <c r="K1922" s="72" t="s">
        <v>155</v>
      </c>
      <c r="L1922" s="73">
        <v>1</v>
      </c>
      <c r="M1922" s="74" t="s">
        <v>140</v>
      </c>
      <c r="N1922" s="75"/>
      <c r="O1922" s="76"/>
      <c r="P1922" s="97" t="s">
        <v>148</v>
      </c>
      <c r="Q1922" s="78">
        <f>IF(P1922="U",R1922/1.2,R1922)</f>
        <v>150</v>
      </c>
      <c r="R1922" s="79">
        <v>150</v>
      </c>
      <c r="S1922" s="80"/>
      <c r="T1922" s="81"/>
      <c r="U1922" s="82">
        <f>T1922*Q1922</f>
        <v>0</v>
      </c>
      <c r="V1922" s="83">
        <f>T1922*R1922</f>
        <v>0</v>
      </c>
      <c r="W1922" s="58"/>
      <c r="X1922" s="84"/>
      <c r="Y1922" s="85"/>
      <c r="Z1922" s="86"/>
      <c r="AA1922" s="87"/>
    </row>
    <row r="1923" spans="1:27" ht="15.75" customHeight="1">
      <c r="A1923" s="63" t="s">
        <v>131</v>
      </c>
      <c r="B1923" s="64" t="s">
        <v>177</v>
      </c>
      <c r="C1923" s="65" t="s">
        <v>133</v>
      </c>
      <c r="D1923" s="66" t="s">
        <v>317</v>
      </c>
      <c r="E1923" s="67" t="s">
        <v>318</v>
      </c>
      <c r="F1923" s="68" t="s">
        <v>319</v>
      </c>
      <c r="G1923" s="69" t="s">
        <v>394</v>
      </c>
      <c r="H1923" s="70" t="s">
        <v>754</v>
      </c>
      <c r="I1923" s="67" t="s">
        <v>396</v>
      </c>
      <c r="J1923" s="286">
        <v>2018</v>
      </c>
      <c r="K1923" s="72" t="s">
        <v>155</v>
      </c>
      <c r="L1923" s="73">
        <v>24</v>
      </c>
      <c r="M1923" s="74" t="s">
        <v>140</v>
      </c>
      <c r="N1923" s="75"/>
      <c r="O1923" s="76"/>
      <c r="P1923" s="77" t="s">
        <v>141</v>
      </c>
      <c r="Q1923" s="78">
        <f>IF(P1923="U",R1923/1.2,R1923)</f>
        <v>75</v>
      </c>
      <c r="R1923" s="79">
        <v>90</v>
      </c>
      <c r="S1923" s="80"/>
      <c r="T1923" s="81"/>
      <c r="U1923" s="82">
        <f>T1923*Q1923</f>
        <v>0</v>
      </c>
      <c r="V1923" s="83">
        <f>T1923*R1923</f>
        <v>0</v>
      </c>
      <c r="W1923" s="58"/>
      <c r="X1923" s="84"/>
      <c r="Y1923" s="85"/>
      <c r="Z1923" s="86"/>
      <c r="AA1923" s="87"/>
    </row>
    <row r="1924" spans="1:27" ht="15.75" customHeight="1">
      <c r="A1924" s="63" t="s">
        <v>131</v>
      </c>
      <c r="B1924" s="64" t="s">
        <v>177</v>
      </c>
      <c r="C1924" s="65" t="s">
        <v>133</v>
      </c>
      <c r="D1924" s="66" t="s">
        <v>317</v>
      </c>
      <c r="E1924" s="67" t="s">
        <v>318</v>
      </c>
      <c r="F1924" s="68" t="s">
        <v>319</v>
      </c>
      <c r="G1924" s="69" t="s">
        <v>394</v>
      </c>
      <c r="H1924" s="70" t="s">
        <v>754</v>
      </c>
      <c r="I1924" s="67" t="s">
        <v>396</v>
      </c>
      <c r="J1924" s="286">
        <v>2018</v>
      </c>
      <c r="K1924" s="72" t="s">
        <v>139</v>
      </c>
      <c r="L1924" s="73">
        <v>18</v>
      </c>
      <c r="M1924" s="74" t="s">
        <v>140</v>
      </c>
      <c r="N1924" s="75"/>
      <c r="O1924" s="76"/>
      <c r="P1924" s="77" t="s">
        <v>141</v>
      </c>
      <c r="Q1924" s="78">
        <f>IF(P1924="U",R1924/1.2,R1924)</f>
        <v>166.66666666666669</v>
      </c>
      <c r="R1924" s="79">
        <v>200</v>
      </c>
      <c r="S1924" s="80"/>
      <c r="T1924" s="81"/>
      <c r="U1924" s="82">
        <f>T1924*Q1924</f>
        <v>0</v>
      </c>
      <c r="V1924" s="83">
        <f>T1924*R1924</f>
        <v>0</v>
      </c>
      <c r="W1924" s="58"/>
      <c r="X1924" s="84"/>
      <c r="Y1924" s="85"/>
      <c r="Z1924" s="86"/>
      <c r="AA1924" s="87"/>
    </row>
    <row r="1925" spans="1:27" ht="15.75" customHeight="1">
      <c r="A1925" s="63" t="s">
        <v>131</v>
      </c>
      <c r="B1925" s="64" t="s">
        <v>177</v>
      </c>
      <c r="C1925" s="65" t="s">
        <v>133</v>
      </c>
      <c r="D1925" s="66" t="s">
        <v>317</v>
      </c>
      <c r="E1925" s="67" t="s">
        <v>318</v>
      </c>
      <c r="F1925" s="68" t="s">
        <v>319</v>
      </c>
      <c r="G1925" s="69" t="s">
        <v>394</v>
      </c>
      <c r="H1925" s="70" t="s">
        <v>755</v>
      </c>
      <c r="I1925" s="67" t="s">
        <v>396</v>
      </c>
      <c r="J1925" s="286">
        <v>2015</v>
      </c>
      <c r="K1925" s="72" t="s">
        <v>155</v>
      </c>
      <c r="L1925" s="73">
        <v>1</v>
      </c>
      <c r="M1925" s="74" t="s">
        <v>140</v>
      </c>
      <c r="N1925" s="75"/>
      <c r="O1925" s="76"/>
      <c r="P1925" s="77" t="s">
        <v>148</v>
      </c>
      <c r="Q1925" s="78">
        <f>IF(P1925="U",R1925/1.2,R1925)</f>
        <v>80</v>
      </c>
      <c r="R1925" s="79">
        <v>80</v>
      </c>
      <c r="S1925" s="80"/>
      <c r="T1925" s="81"/>
      <c r="U1925" s="82">
        <f>T1925*Q1925</f>
        <v>0</v>
      </c>
      <c r="V1925" s="83">
        <f>T1925*R1925</f>
        <v>0</v>
      </c>
      <c r="W1925" s="58"/>
      <c r="X1925" s="84"/>
      <c r="Y1925" s="85"/>
      <c r="Z1925" s="86"/>
      <c r="AA1925" s="87"/>
    </row>
    <row r="1926" spans="1:27" ht="15.75" customHeight="1">
      <c r="A1926" s="63" t="s">
        <v>131</v>
      </c>
      <c r="B1926" s="64" t="s">
        <v>177</v>
      </c>
      <c r="C1926" s="65" t="s">
        <v>133</v>
      </c>
      <c r="D1926" s="66" t="s">
        <v>317</v>
      </c>
      <c r="E1926" s="67" t="s">
        <v>318</v>
      </c>
      <c r="F1926" s="68" t="s">
        <v>319</v>
      </c>
      <c r="G1926" s="69" t="s">
        <v>394</v>
      </c>
      <c r="H1926" s="70" t="s">
        <v>755</v>
      </c>
      <c r="I1926" s="67" t="s">
        <v>396</v>
      </c>
      <c r="J1926" s="286">
        <v>2015</v>
      </c>
      <c r="K1926" s="72" t="s">
        <v>139</v>
      </c>
      <c r="L1926" s="73">
        <v>2</v>
      </c>
      <c r="M1926" s="74" t="s">
        <v>140</v>
      </c>
      <c r="N1926" s="75"/>
      <c r="O1926" s="76"/>
      <c r="P1926" s="77" t="s">
        <v>141</v>
      </c>
      <c r="Q1926" s="78">
        <f>IF(P1926="U",R1926/1.2,R1926)</f>
        <v>126.66666666666667</v>
      </c>
      <c r="R1926" s="79">
        <v>152</v>
      </c>
      <c r="S1926" s="80"/>
      <c r="T1926" s="81"/>
      <c r="U1926" s="82">
        <f>T1926*Q1926</f>
        <v>0</v>
      </c>
      <c r="V1926" s="83">
        <f>T1926*R1926</f>
        <v>0</v>
      </c>
      <c r="W1926" s="58"/>
      <c r="X1926" s="84"/>
      <c r="Y1926" s="85"/>
      <c r="Z1926" s="86"/>
      <c r="AA1926" s="87"/>
    </row>
    <row r="1927" spans="1:27" ht="15.75" customHeight="1">
      <c r="A1927" s="63" t="s">
        <v>131</v>
      </c>
      <c r="B1927" s="64" t="s">
        <v>177</v>
      </c>
      <c r="C1927" s="65" t="s">
        <v>133</v>
      </c>
      <c r="D1927" s="66" t="s">
        <v>317</v>
      </c>
      <c r="E1927" s="67" t="s">
        <v>318</v>
      </c>
      <c r="F1927" s="68" t="s">
        <v>319</v>
      </c>
      <c r="G1927" s="69" t="s">
        <v>394</v>
      </c>
      <c r="H1927" s="70" t="s">
        <v>1571</v>
      </c>
      <c r="I1927" s="67" t="s">
        <v>396</v>
      </c>
      <c r="J1927" s="286">
        <v>2017</v>
      </c>
      <c r="K1927" s="72" t="s">
        <v>155</v>
      </c>
      <c r="L1927" s="73">
        <v>1</v>
      </c>
      <c r="M1927" s="74" t="s">
        <v>140</v>
      </c>
      <c r="N1927" s="75"/>
      <c r="O1927" s="76"/>
      <c r="P1927" s="77" t="s">
        <v>148</v>
      </c>
      <c r="Q1927" s="78">
        <f>IF(P1927="U",R1927/1.2,R1927)</f>
        <v>540</v>
      </c>
      <c r="R1927" s="79">
        <v>540</v>
      </c>
      <c r="S1927" s="80"/>
      <c r="T1927" s="81"/>
      <c r="U1927" s="82">
        <f>T1927*Q1927</f>
        <v>0</v>
      </c>
      <c r="V1927" s="83">
        <f>T1927*R1927</f>
        <v>0</v>
      </c>
      <c r="W1927" s="58"/>
      <c r="X1927" s="84"/>
      <c r="Y1927" s="85"/>
      <c r="Z1927" s="86"/>
      <c r="AA1927" s="87"/>
    </row>
    <row r="1928" spans="1:27" ht="15.75" customHeight="1">
      <c r="A1928" s="63" t="s">
        <v>131</v>
      </c>
      <c r="B1928" s="64" t="s">
        <v>177</v>
      </c>
      <c r="C1928" s="65" t="s">
        <v>133</v>
      </c>
      <c r="D1928" s="66" t="s">
        <v>317</v>
      </c>
      <c r="E1928" s="67" t="s">
        <v>318</v>
      </c>
      <c r="F1928" s="68" t="s">
        <v>916</v>
      </c>
      <c r="G1928" s="69" t="s">
        <v>917</v>
      </c>
      <c r="H1928" s="70" t="s">
        <v>918</v>
      </c>
      <c r="I1928" s="67" t="s">
        <v>396</v>
      </c>
      <c r="J1928" s="286">
        <v>2018</v>
      </c>
      <c r="K1928" s="72" t="s">
        <v>155</v>
      </c>
      <c r="L1928" s="73">
        <v>8</v>
      </c>
      <c r="M1928" s="74" t="s">
        <v>140</v>
      </c>
      <c r="N1928" s="75"/>
      <c r="O1928" s="76"/>
      <c r="P1928" s="97" t="s">
        <v>141</v>
      </c>
      <c r="Q1928" s="78">
        <f>IF(P1928="U",R1928/1.2,R1928)</f>
        <v>62.5</v>
      </c>
      <c r="R1928" s="79">
        <v>75</v>
      </c>
      <c r="S1928" s="80"/>
      <c r="T1928" s="81"/>
      <c r="U1928" s="82">
        <f>T1928*Q1928</f>
        <v>0</v>
      </c>
      <c r="V1928" s="83">
        <f>T1928*R1928</f>
        <v>0</v>
      </c>
      <c r="W1928" s="58"/>
      <c r="X1928" s="84"/>
      <c r="Y1928" s="85"/>
      <c r="Z1928" s="86"/>
      <c r="AA1928" s="87"/>
    </row>
    <row r="1929" spans="1:27" ht="15.75" customHeight="1">
      <c r="A1929" s="63" t="s">
        <v>131</v>
      </c>
      <c r="B1929" s="64" t="s">
        <v>177</v>
      </c>
      <c r="C1929" s="65" t="s">
        <v>133</v>
      </c>
      <c r="D1929" s="66" t="s">
        <v>317</v>
      </c>
      <c r="E1929" s="67" t="s">
        <v>318</v>
      </c>
      <c r="F1929" s="68" t="s">
        <v>916</v>
      </c>
      <c r="G1929" s="69" t="s">
        <v>917</v>
      </c>
      <c r="H1929" s="70" t="s">
        <v>1589</v>
      </c>
      <c r="I1929" s="67" t="s">
        <v>396</v>
      </c>
      <c r="J1929" s="286">
        <v>2013</v>
      </c>
      <c r="K1929" s="72" t="s">
        <v>155</v>
      </c>
      <c r="L1929" s="73">
        <v>2</v>
      </c>
      <c r="M1929" s="74" t="s">
        <v>140</v>
      </c>
      <c r="N1929" s="75"/>
      <c r="O1929" s="76"/>
      <c r="P1929" s="77" t="s">
        <v>148</v>
      </c>
      <c r="Q1929" s="78">
        <f>IF(P1929="U",R1929/1.2,R1929)</f>
        <v>30</v>
      </c>
      <c r="R1929" s="79">
        <v>30</v>
      </c>
      <c r="S1929" s="80"/>
      <c r="T1929" s="81"/>
      <c r="U1929" s="82">
        <f>T1929*Q1929</f>
        <v>0</v>
      </c>
      <c r="V1929" s="83">
        <f>T1929*R1929</f>
        <v>0</v>
      </c>
      <c r="W1929" s="58"/>
      <c r="X1929" s="84"/>
      <c r="Y1929" s="85"/>
      <c r="Z1929" s="86"/>
      <c r="AA1929" s="87"/>
    </row>
    <row r="1930" spans="1:27" ht="15.75" customHeight="1">
      <c r="A1930" s="63" t="s">
        <v>131</v>
      </c>
      <c r="B1930" s="64" t="s">
        <v>177</v>
      </c>
      <c r="C1930" s="65" t="s">
        <v>133</v>
      </c>
      <c r="D1930" s="66" t="s">
        <v>317</v>
      </c>
      <c r="E1930" s="67" t="s">
        <v>616</v>
      </c>
      <c r="F1930" s="68"/>
      <c r="G1930" s="69" t="s">
        <v>1162</v>
      </c>
      <c r="H1930" s="70" t="s">
        <v>1163</v>
      </c>
      <c r="I1930" s="67" t="s">
        <v>145</v>
      </c>
      <c r="J1930" s="286">
        <v>2023</v>
      </c>
      <c r="K1930" s="72" t="s">
        <v>155</v>
      </c>
      <c r="L1930" s="73">
        <v>10</v>
      </c>
      <c r="M1930" s="74" t="s">
        <v>140</v>
      </c>
      <c r="N1930" s="75"/>
      <c r="O1930" s="76"/>
      <c r="P1930" s="77" t="s">
        <v>141</v>
      </c>
      <c r="Q1930" s="78">
        <f>IF(P1930="U",R1930/1.2,R1930)</f>
        <v>16.666666666666668</v>
      </c>
      <c r="R1930" s="79">
        <v>20</v>
      </c>
      <c r="S1930" s="80"/>
      <c r="T1930" s="81"/>
      <c r="U1930" s="82">
        <f>T1930*Q1930</f>
        <v>0</v>
      </c>
      <c r="V1930" s="83">
        <f>T1930*R1930</f>
        <v>0</v>
      </c>
      <c r="W1930" s="58"/>
      <c r="X1930" s="84"/>
      <c r="Y1930" s="85"/>
      <c r="Z1930" s="86"/>
      <c r="AA1930" s="87"/>
    </row>
    <row r="1931" spans="1:27" ht="15.75" customHeight="1">
      <c r="A1931" s="63" t="s">
        <v>131</v>
      </c>
      <c r="B1931" s="64" t="s">
        <v>132</v>
      </c>
      <c r="C1931" s="65" t="s">
        <v>133</v>
      </c>
      <c r="D1931" s="66" t="s">
        <v>317</v>
      </c>
      <c r="E1931" s="67" t="s">
        <v>616</v>
      </c>
      <c r="F1931" s="68"/>
      <c r="G1931" s="69" t="s">
        <v>617</v>
      </c>
      <c r="H1931" s="70" t="s">
        <v>618</v>
      </c>
      <c r="I1931" s="67" t="s">
        <v>138</v>
      </c>
      <c r="J1931" s="286">
        <v>2002</v>
      </c>
      <c r="K1931" s="72" t="s">
        <v>155</v>
      </c>
      <c r="L1931" s="73">
        <v>3</v>
      </c>
      <c r="M1931" s="74" t="s">
        <v>140</v>
      </c>
      <c r="N1931" s="75"/>
      <c r="O1931" s="76"/>
      <c r="P1931" s="77" t="s">
        <v>148</v>
      </c>
      <c r="Q1931" s="78">
        <f>IF(P1931="U",R1931/1.2,R1931)</f>
        <v>90</v>
      </c>
      <c r="R1931" s="79">
        <v>90</v>
      </c>
      <c r="S1931" s="80"/>
      <c r="T1931" s="81"/>
      <c r="U1931" s="82">
        <f>T1931*Q1931</f>
        <v>0</v>
      </c>
      <c r="V1931" s="83">
        <f>T1931*R1931</f>
        <v>0</v>
      </c>
      <c r="W1931" s="58"/>
      <c r="X1931" s="84"/>
      <c r="Y1931" s="85"/>
      <c r="Z1931" s="86"/>
      <c r="AA1931" s="87"/>
    </row>
    <row r="1932" spans="1:27" ht="15.75" customHeight="1">
      <c r="A1932" s="63" t="s">
        <v>131</v>
      </c>
      <c r="B1932" s="64" t="s">
        <v>132</v>
      </c>
      <c r="C1932" s="65" t="s">
        <v>133</v>
      </c>
      <c r="D1932" s="66" t="s">
        <v>317</v>
      </c>
      <c r="E1932" s="67" t="s">
        <v>616</v>
      </c>
      <c r="F1932" s="68"/>
      <c r="G1932" s="69" t="s">
        <v>617</v>
      </c>
      <c r="H1932" s="70" t="s">
        <v>618</v>
      </c>
      <c r="I1932" s="67" t="s">
        <v>138</v>
      </c>
      <c r="J1932" s="286">
        <v>2004</v>
      </c>
      <c r="K1932" s="72" t="s">
        <v>155</v>
      </c>
      <c r="L1932" s="73">
        <v>1</v>
      </c>
      <c r="M1932" s="74" t="s">
        <v>140</v>
      </c>
      <c r="N1932" s="75"/>
      <c r="O1932" s="76"/>
      <c r="P1932" s="97" t="s">
        <v>148</v>
      </c>
      <c r="Q1932" s="78">
        <f>IF(P1932="U",R1932/1.2,R1932)</f>
        <v>90</v>
      </c>
      <c r="R1932" s="79">
        <v>90</v>
      </c>
      <c r="S1932" s="80"/>
      <c r="T1932" s="81"/>
      <c r="U1932" s="82">
        <f>T1932*Q1932</f>
        <v>0</v>
      </c>
      <c r="V1932" s="83">
        <f>T1932*R1932</f>
        <v>0</v>
      </c>
      <c r="W1932" s="58"/>
      <c r="X1932" s="84"/>
      <c r="Y1932" s="85"/>
      <c r="Z1932" s="86"/>
      <c r="AA1932" s="87"/>
    </row>
    <row r="1933" spans="1:27" ht="15.75" customHeight="1">
      <c r="A1933" s="63" t="s">
        <v>131</v>
      </c>
      <c r="B1933" s="64" t="s">
        <v>132</v>
      </c>
      <c r="C1933" s="65" t="s">
        <v>133</v>
      </c>
      <c r="D1933" s="66" t="s">
        <v>317</v>
      </c>
      <c r="E1933" s="67" t="s">
        <v>616</v>
      </c>
      <c r="F1933" s="68"/>
      <c r="G1933" s="69" t="s">
        <v>617</v>
      </c>
      <c r="H1933" s="70" t="s">
        <v>618</v>
      </c>
      <c r="I1933" s="67" t="s">
        <v>138</v>
      </c>
      <c r="J1933" s="286">
        <v>2006</v>
      </c>
      <c r="K1933" s="72" t="s">
        <v>155</v>
      </c>
      <c r="L1933" s="73">
        <v>1</v>
      </c>
      <c r="M1933" s="74" t="s">
        <v>140</v>
      </c>
      <c r="N1933" s="75"/>
      <c r="O1933" s="76"/>
      <c r="P1933" s="97" t="s">
        <v>148</v>
      </c>
      <c r="Q1933" s="78">
        <f>IF(P1933="U",R1933/1.2,R1933)</f>
        <v>90</v>
      </c>
      <c r="R1933" s="79">
        <v>90</v>
      </c>
      <c r="S1933" s="80"/>
      <c r="T1933" s="81"/>
      <c r="U1933" s="82">
        <f>T1933*Q1933</f>
        <v>0</v>
      </c>
      <c r="V1933" s="83">
        <f>T1933*R1933</f>
        <v>0</v>
      </c>
      <c r="W1933" s="58"/>
      <c r="X1933" s="84"/>
      <c r="Y1933" s="85"/>
      <c r="Z1933" s="86"/>
      <c r="AA1933" s="87"/>
    </row>
    <row r="1934" spans="1:27" ht="15.75" customHeight="1">
      <c r="A1934" s="63" t="s">
        <v>131</v>
      </c>
      <c r="B1934" s="64" t="s">
        <v>177</v>
      </c>
      <c r="C1934" s="65" t="s">
        <v>133</v>
      </c>
      <c r="D1934" s="66" t="s">
        <v>317</v>
      </c>
      <c r="E1934" s="67" t="s">
        <v>616</v>
      </c>
      <c r="F1934" s="68"/>
      <c r="G1934" s="69" t="s">
        <v>617</v>
      </c>
      <c r="H1934" s="70" t="s">
        <v>618</v>
      </c>
      <c r="I1934" s="67" t="s">
        <v>138</v>
      </c>
      <c r="J1934" s="286">
        <v>2013</v>
      </c>
      <c r="K1934" s="72" t="s">
        <v>155</v>
      </c>
      <c r="L1934" s="73">
        <v>4</v>
      </c>
      <c r="M1934" s="74" t="s">
        <v>140</v>
      </c>
      <c r="N1934" s="75"/>
      <c r="O1934" s="76"/>
      <c r="P1934" s="77" t="s">
        <v>148</v>
      </c>
      <c r="Q1934" s="78">
        <f>IF(P1934="U",R1934/1.2,R1934)</f>
        <v>80</v>
      </c>
      <c r="R1934" s="79">
        <v>80</v>
      </c>
      <c r="S1934" s="80"/>
      <c r="T1934" s="81"/>
      <c r="U1934" s="82">
        <f>T1934*Q1934</f>
        <v>0</v>
      </c>
      <c r="V1934" s="83">
        <f>T1934*R1934</f>
        <v>0</v>
      </c>
      <c r="W1934" s="58"/>
      <c r="X1934" s="84"/>
      <c r="Y1934" s="85"/>
      <c r="Z1934" s="86"/>
      <c r="AA1934" s="87"/>
    </row>
    <row r="1935" spans="1:27" ht="15.75" customHeight="1">
      <c r="A1935" s="63" t="s">
        <v>131</v>
      </c>
      <c r="B1935" s="64" t="s">
        <v>132</v>
      </c>
      <c r="C1935" s="65" t="s">
        <v>133</v>
      </c>
      <c r="D1935" s="66" t="s">
        <v>317</v>
      </c>
      <c r="E1935" s="67"/>
      <c r="F1935" s="68"/>
      <c r="G1935" s="69" t="s">
        <v>390</v>
      </c>
      <c r="H1935" s="70" t="s">
        <v>1641</v>
      </c>
      <c r="I1935" s="67" t="s">
        <v>355</v>
      </c>
      <c r="J1935" s="286">
        <v>2023</v>
      </c>
      <c r="K1935" s="72" t="s">
        <v>155</v>
      </c>
      <c r="L1935" s="73">
        <v>10</v>
      </c>
      <c r="M1935" s="74" t="s">
        <v>140</v>
      </c>
      <c r="N1935" s="75"/>
      <c r="O1935" s="76"/>
      <c r="P1935" s="77" t="s">
        <v>141</v>
      </c>
      <c r="Q1935" s="78">
        <f>IF(P1935="U",R1935/1.2,R1935)</f>
        <v>108.33333333333334</v>
      </c>
      <c r="R1935" s="79">
        <v>130</v>
      </c>
      <c r="S1935" s="80"/>
      <c r="T1935" s="81"/>
      <c r="U1935" s="82">
        <f>T1935*Q1935</f>
        <v>0</v>
      </c>
      <c r="V1935" s="83">
        <f>T1935*R1935</f>
        <v>0</v>
      </c>
      <c r="W1935" s="58"/>
      <c r="X1935" s="84"/>
      <c r="Y1935" s="85"/>
      <c r="Z1935" s="86"/>
      <c r="AA1935" s="87"/>
    </row>
    <row r="1936" spans="1:27" ht="15.75" customHeight="1">
      <c r="A1936" s="63" t="s">
        <v>296</v>
      </c>
      <c r="B1936" s="64" t="s">
        <v>132</v>
      </c>
      <c r="C1936" s="65" t="s">
        <v>178</v>
      </c>
      <c r="D1936" s="66" t="s">
        <v>297</v>
      </c>
      <c r="E1936" s="67" t="s">
        <v>623</v>
      </c>
      <c r="F1936" s="68"/>
      <c r="G1936" s="69" t="s">
        <v>300</v>
      </c>
      <c r="H1936" s="70" t="s">
        <v>299</v>
      </c>
      <c r="I1936" s="67" t="s">
        <v>145</v>
      </c>
      <c r="J1936" s="286">
        <v>1970</v>
      </c>
      <c r="K1936" s="72" t="s">
        <v>155</v>
      </c>
      <c r="L1936" s="73">
        <v>1</v>
      </c>
      <c r="M1936" s="74" t="s">
        <v>140</v>
      </c>
      <c r="N1936" s="75"/>
      <c r="O1936" s="76"/>
      <c r="P1936" s="97" t="s">
        <v>148</v>
      </c>
      <c r="Q1936" s="78">
        <f>IF(P1936="U",R1936/1.2,R1936)</f>
        <v>240</v>
      </c>
      <c r="R1936" s="79">
        <v>240</v>
      </c>
      <c r="S1936" s="80"/>
      <c r="T1936" s="81"/>
      <c r="U1936" s="82">
        <f>T1936*Q1936</f>
        <v>0</v>
      </c>
      <c r="V1936" s="83">
        <f>T1936*R1936</f>
        <v>0</v>
      </c>
      <c r="W1936" s="58"/>
      <c r="X1936" s="84"/>
      <c r="Y1936" s="85"/>
      <c r="Z1936" s="86"/>
      <c r="AA1936" s="87"/>
    </row>
    <row r="1937" spans="1:27" ht="15.75" customHeight="1">
      <c r="A1937" s="63" t="s">
        <v>296</v>
      </c>
      <c r="B1937" s="64" t="s">
        <v>132</v>
      </c>
      <c r="C1937" s="65" t="s">
        <v>178</v>
      </c>
      <c r="D1937" s="66" t="s">
        <v>297</v>
      </c>
      <c r="E1937" s="67"/>
      <c r="F1937" s="68" t="s">
        <v>619</v>
      </c>
      <c r="G1937" s="69" t="s">
        <v>620</v>
      </c>
      <c r="H1937" s="70" t="s">
        <v>621</v>
      </c>
      <c r="I1937" s="67" t="s">
        <v>145</v>
      </c>
      <c r="J1937" s="286">
        <v>1922</v>
      </c>
      <c r="K1937" s="72" t="s">
        <v>155</v>
      </c>
      <c r="L1937" s="73">
        <v>1</v>
      </c>
      <c r="M1937" s="74" t="s">
        <v>140</v>
      </c>
      <c r="N1937" s="75"/>
      <c r="O1937" s="76"/>
      <c r="P1937" s="97" t="s">
        <v>148</v>
      </c>
      <c r="Q1937" s="78">
        <f>IF(P1937="U",R1937/1.2,R1937)</f>
        <v>780</v>
      </c>
      <c r="R1937" s="79">
        <v>780</v>
      </c>
      <c r="S1937" s="80"/>
      <c r="T1937" s="81"/>
      <c r="U1937" s="82">
        <f>T1937*Q1937</f>
        <v>0</v>
      </c>
      <c r="V1937" s="83">
        <f>T1937*R1937</f>
        <v>0</v>
      </c>
      <c r="W1937" s="58"/>
      <c r="X1937" s="84"/>
      <c r="Y1937" s="85"/>
      <c r="Z1937" s="86"/>
      <c r="AA1937" s="87"/>
    </row>
    <row r="1938" spans="1:27" ht="15.75" customHeight="1">
      <c r="A1938" s="63" t="s">
        <v>296</v>
      </c>
      <c r="B1938" s="64" t="s">
        <v>132</v>
      </c>
      <c r="C1938" s="65" t="s">
        <v>178</v>
      </c>
      <c r="D1938" s="66" t="s">
        <v>297</v>
      </c>
      <c r="E1938" s="67"/>
      <c r="F1938" s="68" t="s">
        <v>619</v>
      </c>
      <c r="G1938" s="69" t="s">
        <v>620</v>
      </c>
      <c r="H1938" s="70" t="s">
        <v>622</v>
      </c>
      <c r="I1938" s="67" t="s">
        <v>145</v>
      </c>
      <c r="J1938" s="286">
        <v>1907</v>
      </c>
      <c r="K1938" s="72" t="s">
        <v>155</v>
      </c>
      <c r="L1938" s="73">
        <v>1</v>
      </c>
      <c r="M1938" s="74" t="s">
        <v>140</v>
      </c>
      <c r="N1938" s="75"/>
      <c r="O1938" s="76"/>
      <c r="P1938" s="97" t="s">
        <v>148</v>
      </c>
      <c r="Q1938" s="78">
        <f>IF(P1938="U",R1938/1.2,R1938)</f>
        <v>780</v>
      </c>
      <c r="R1938" s="79">
        <v>780</v>
      </c>
      <c r="S1938" s="80"/>
      <c r="T1938" s="81"/>
      <c r="U1938" s="82">
        <f>T1938*Q1938</f>
        <v>0</v>
      </c>
      <c r="V1938" s="83">
        <f>T1938*R1938</f>
        <v>0</v>
      </c>
      <c r="W1938" s="58"/>
      <c r="X1938" s="84"/>
      <c r="Y1938" s="85"/>
      <c r="Z1938" s="86"/>
      <c r="AA1938" s="87"/>
    </row>
    <row r="1939" spans="1:27" ht="15.75" customHeight="1">
      <c r="A1939" s="63" t="s">
        <v>131</v>
      </c>
      <c r="B1939" s="64" t="s">
        <v>177</v>
      </c>
      <c r="C1939" s="65" t="s">
        <v>133</v>
      </c>
      <c r="D1939" s="66" t="s">
        <v>297</v>
      </c>
      <c r="E1939" s="67"/>
      <c r="F1939" s="68"/>
      <c r="G1939" s="69" t="s">
        <v>1601</v>
      </c>
      <c r="H1939" s="70" t="s">
        <v>1602</v>
      </c>
      <c r="I1939" s="67" t="s">
        <v>145</v>
      </c>
      <c r="J1939" s="286">
        <v>2003</v>
      </c>
      <c r="K1939" s="72" t="s">
        <v>155</v>
      </c>
      <c r="L1939" s="73">
        <v>1</v>
      </c>
      <c r="M1939" s="74" t="s">
        <v>140</v>
      </c>
      <c r="N1939" s="75"/>
      <c r="O1939" s="76"/>
      <c r="P1939" s="77" t="s">
        <v>148</v>
      </c>
      <c r="Q1939" s="78">
        <f>IF(P1939="U",R1939/1.2,R1939)</f>
        <v>130</v>
      </c>
      <c r="R1939" s="79">
        <v>130</v>
      </c>
      <c r="S1939" s="80"/>
      <c r="T1939" s="81"/>
      <c r="U1939" s="82">
        <f>T1939*Q1939</f>
        <v>0</v>
      </c>
      <c r="V1939" s="83">
        <f>T1939*R1939</f>
        <v>0</v>
      </c>
      <c r="W1939" s="58"/>
      <c r="X1939" s="84"/>
      <c r="Y1939" s="85"/>
      <c r="Z1939" s="86"/>
      <c r="AA1939" s="87"/>
    </row>
    <row r="1940" spans="1:27" ht="15.75" customHeight="1">
      <c r="A1940" s="63" t="s">
        <v>131</v>
      </c>
      <c r="B1940" s="64" t="s">
        <v>132</v>
      </c>
      <c r="C1940" s="65" t="s">
        <v>133</v>
      </c>
      <c r="D1940" s="66" t="s">
        <v>297</v>
      </c>
      <c r="E1940" s="67"/>
      <c r="F1940" s="68"/>
      <c r="G1940" s="69" t="s">
        <v>1236</v>
      </c>
      <c r="H1940" s="70" t="s">
        <v>1238</v>
      </c>
      <c r="I1940" s="67" t="s">
        <v>145</v>
      </c>
      <c r="J1940" s="286">
        <v>2021</v>
      </c>
      <c r="K1940" s="72" t="s">
        <v>139</v>
      </c>
      <c r="L1940" s="73">
        <v>6</v>
      </c>
      <c r="M1940" s="74" t="s">
        <v>140</v>
      </c>
      <c r="N1940" s="75"/>
      <c r="O1940" s="76"/>
      <c r="P1940" s="77" t="s">
        <v>141</v>
      </c>
      <c r="Q1940" s="78">
        <f>IF(P1940="U",R1940/1.2,R1940)</f>
        <v>500</v>
      </c>
      <c r="R1940" s="79">
        <v>600</v>
      </c>
      <c r="S1940" s="80"/>
      <c r="T1940" s="81"/>
      <c r="U1940" s="82">
        <f>T1940*Q1940</f>
        <v>0</v>
      </c>
      <c r="V1940" s="83">
        <f>T1940*R1940</f>
        <v>0</v>
      </c>
      <c r="W1940" s="58"/>
      <c r="X1940" s="84"/>
      <c r="Y1940" s="85"/>
      <c r="Z1940" s="86"/>
      <c r="AA1940" s="87"/>
    </row>
    <row r="1941" spans="1:27" ht="15.75" customHeight="1">
      <c r="A1941" s="63" t="s">
        <v>296</v>
      </c>
      <c r="B1941" s="64" t="s">
        <v>132</v>
      </c>
      <c r="C1941" s="65" t="s">
        <v>178</v>
      </c>
      <c r="D1941" s="66" t="s">
        <v>297</v>
      </c>
      <c r="E1941" s="67"/>
      <c r="F1941" s="68"/>
      <c r="G1941" s="69" t="s">
        <v>1236</v>
      </c>
      <c r="H1941" s="70" t="s">
        <v>1237</v>
      </c>
      <c r="I1941" s="67" t="s">
        <v>145</v>
      </c>
      <c r="J1941" s="71" t="s">
        <v>322</v>
      </c>
      <c r="K1941" s="72" t="s">
        <v>155</v>
      </c>
      <c r="L1941" s="73">
        <v>10</v>
      </c>
      <c r="M1941" s="74" t="s">
        <v>140</v>
      </c>
      <c r="N1941" s="75"/>
      <c r="O1941" s="76"/>
      <c r="P1941" s="97" t="s">
        <v>141</v>
      </c>
      <c r="Q1941" s="78">
        <f>IF(P1941="U",R1941/1.2,R1941)</f>
        <v>500</v>
      </c>
      <c r="R1941" s="79">
        <v>600</v>
      </c>
      <c r="S1941" s="80"/>
      <c r="T1941" s="81"/>
      <c r="U1941" s="82">
        <f>T1941*Q1941</f>
        <v>0</v>
      </c>
      <c r="V1941" s="83">
        <f>T1941*R1941</f>
        <v>0</v>
      </c>
      <c r="W1941" s="58"/>
      <c r="X1941" s="84"/>
      <c r="Y1941" s="85"/>
      <c r="Z1941" s="86"/>
      <c r="AA1941" s="87"/>
    </row>
    <row r="1942" spans="1:27" ht="15.75" customHeight="1">
      <c r="A1942" s="63" t="s">
        <v>296</v>
      </c>
      <c r="B1942" s="64" t="s">
        <v>132</v>
      </c>
      <c r="C1942" s="65" t="s">
        <v>178</v>
      </c>
      <c r="D1942" s="66" t="s">
        <v>297</v>
      </c>
      <c r="E1942" s="67"/>
      <c r="F1942" s="68"/>
      <c r="G1942" s="69" t="s">
        <v>302</v>
      </c>
      <c r="H1942" s="70" t="s">
        <v>299</v>
      </c>
      <c r="I1942" s="67" t="s">
        <v>145</v>
      </c>
      <c r="J1942" s="286">
        <v>1994</v>
      </c>
      <c r="K1942" s="72" t="s">
        <v>155</v>
      </c>
      <c r="L1942" s="73">
        <v>1</v>
      </c>
      <c r="M1942" s="74" t="s">
        <v>147</v>
      </c>
      <c r="N1942" s="75"/>
      <c r="O1942" s="76"/>
      <c r="P1942" s="97" t="s">
        <v>148</v>
      </c>
      <c r="Q1942" s="78">
        <f>IF(P1942="U",R1942/1.2,R1942)</f>
        <v>140</v>
      </c>
      <c r="R1942" s="79">
        <v>140</v>
      </c>
      <c r="S1942" s="80"/>
      <c r="T1942" s="81"/>
      <c r="U1942" s="82">
        <f>T1942*Q1942</f>
        <v>0</v>
      </c>
      <c r="V1942" s="83">
        <f>T1942*R1942</f>
        <v>0</v>
      </c>
      <c r="W1942" s="58"/>
      <c r="X1942" s="84"/>
      <c r="Y1942" s="85"/>
      <c r="Z1942" s="86"/>
      <c r="AA1942" s="87"/>
    </row>
    <row r="1943" spans="1:27" ht="15.75" customHeight="1">
      <c r="A1943" s="63" t="s">
        <v>296</v>
      </c>
      <c r="B1943" s="64" t="s">
        <v>177</v>
      </c>
      <c r="C1943" s="65" t="s">
        <v>178</v>
      </c>
      <c r="D1943" s="66" t="s">
        <v>297</v>
      </c>
      <c r="E1943" s="67"/>
      <c r="F1943" s="68"/>
      <c r="G1943" s="69" t="s">
        <v>1283</v>
      </c>
      <c r="H1943" s="70" t="s">
        <v>1284</v>
      </c>
      <c r="I1943" s="67" t="s">
        <v>145</v>
      </c>
      <c r="J1943" s="71" t="s">
        <v>322</v>
      </c>
      <c r="K1943" s="72" t="s">
        <v>155</v>
      </c>
      <c r="L1943" s="73">
        <v>1</v>
      </c>
      <c r="M1943" s="74" t="s">
        <v>140</v>
      </c>
      <c r="N1943" s="75"/>
      <c r="O1943" s="76"/>
      <c r="P1943" s="77" t="s">
        <v>148</v>
      </c>
      <c r="Q1943" s="78">
        <f>IF(P1943="U",R1943/1.2,R1943)</f>
        <v>260</v>
      </c>
      <c r="R1943" s="79">
        <v>260</v>
      </c>
      <c r="S1943" s="80"/>
      <c r="T1943" s="81"/>
      <c r="U1943" s="82">
        <f>T1943*Q1943</f>
        <v>0</v>
      </c>
      <c r="V1943" s="83">
        <f>T1943*R1943</f>
        <v>0</v>
      </c>
      <c r="W1943" s="58"/>
      <c r="X1943" s="84"/>
      <c r="Y1943" s="85"/>
      <c r="Z1943" s="86"/>
      <c r="AA1943" s="87"/>
    </row>
    <row r="1944" spans="1:27" ht="15.75" customHeight="1">
      <c r="A1944" s="63" t="s">
        <v>296</v>
      </c>
      <c r="B1944" s="64" t="s">
        <v>132</v>
      </c>
      <c r="C1944" s="65" t="s">
        <v>178</v>
      </c>
      <c r="D1944" s="66" t="s">
        <v>297</v>
      </c>
      <c r="E1944" s="67"/>
      <c r="F1944" s="68"/>
      <c r="G1944" s="69" t="s">
        <v>1275</v>
      </c>
      <c r="H1944" s="70" t="s">
        <v>301</v>
      </c>
      <c r="I1944" s="67" t="s">
        <v>145</v>
      </c>
      <c r="J1944" s="286">
        <v>1934</v>
      </c>
      <c r="K1944" s="72" t="s">
        <v>155</v>
      </c>
      <c r="L1944" s="73">
        <v>1</v>
      </c>
      <c r="M1944" s="74" t="s">
        <v>564</v>
      </c>
      <c r="N1944" s="75" t="s">
        <v>711</v>
      </c>
      <c r="O1944" s="76"/>
      <c r="P1944" s="77" t="s">
        <v>148</v>
      </c>
      <c r="Q1944" s="78">
        <f>IF(P1944="U",R1944/1.2,R1944)</f>
        <v>490</v>
      </c>
      <c r="R1944" s="79">
        <v>490</v>
      </c>
      <c r="S1944" s="80"/>
      <c r="T1944" s="81"/>
      <c r="U1944" s="82">
        <f>T1944*Q1944</f>
        <v>0</v>
      </c>
      <c r="V1944" s="83">
        <f>T1944*R1944</f>
        <v>0</v>
      </c>
      <c r="W1944" s="58"/>
      <c r="X1944" s="84"/>
      <c r="Y1944" s="85"/>
      <c r="Z1944" s="86"/>
      <c r="AA1944" s="87"/>
    </row>
    <row r="1945" spans="1:27" ht="15.75" customHeight="1">
      <c r="A1945" s="63" t="s">
        <v>296</v>
      </c>
      <c r="B1945" s="64" t="s">
        <v>132</v>
      </c>
      <c r="C1945" s="65" t="s">
        <v>178</v>
      </c>
      <c r="D1945" s="66" t="s">
        <v>297</v>
      </c>
      <c r="E1945" s="67"/>
      <c r="F1945" s="68"/>
      <c r="G1945" s="69" t="s">
        <v>1275</v>
      </c>
      <c r="H1945" s="70" t="s">
        <v>301</v>
      </c>
      <c r="I1945" s="67" t="s">
        <v>145</v>
      </c>
      <c r="J1945" s="286">
        <v>1952</v>
      </c>
      <c r="K1945" s="72" t="s">
        <v>155</v>
      </c>
      <c r="L1945" s="73">
        <v>1</v>
      </c>
      <c r="M1945" s="74" t="s">
        <v>564</v>
      </c>
      <c r="N1945" s="75"/>
      <c r="O1945" s="76"/>
      <c r="P1945" s="77" t="s">
        <v>148</v>
      </c>
      <c r="Q1945" s="78">
        <f>IF(P1945="U",R1945/1.2,R1945)</f>
        <v>450</v>
      </c>
      <c r="R1945" s="79">
        <v>450</v>
      </c>
      <c r="S1945" s="80"/>
      <c r="T1945" s="81"/>
      <c r="U1945" s="82">
        <f>T1945*Q1945</f>
        <v>0</v>
      </c>
      <c r="V1945" s="83">
        <f>T1945*R1945</f>
        <v>0</v>
      </c>
      <c r="W1945" s="58"/>
      <c r="X1945" s="84"/>
      <c r="Y1945" s="85"/>
      <c r="Z1945" s="86"/>
      <c r="AA1945" s="87"/>
    </row>
    <row r="1946" spans="1:27" ht="15.75" customHeight="1">
      <c r="A1946" s="63" t="s">
        <v>296</v>
      </c>
      <c r="B1946" s="64" t="s">
        <v>132</v>
      </c>
      <c r="C1946" s="65" t="s">
        <v>178</v>
      </c>
      <c r="D1946" s="66" t="s">
        <v>297</v>
      </c>
      <c r="E1946" s="67"/>
      <c r="F1946" s="68"/>
      <c r="G1946" s="69" t="s">
        <v>1275</v>
      </c>
      <c r="H1946" s="70" t="s">
        <v>301</v>
      </c>
      <c r="I1946" s="67" t="s">
        <v>145</v>
      </c>
      <c r="J1946" s="286">
        <v>1957</v>
      </c>
      <c r="K1946" s="72" t="s">
        <v>155</v>
      </c>
      <c r="L1946" s="73">
        <v>2</v>
      </c>
      <c r="M1946" s="74" t="s">
        <v>140</v>
      </c>
      <c r="N1946" s="75"/>
      <c r="O1946" s="76"/>
      <c r="P1946" s="77" t="s">
        <v>148</v>
      </c>
      <c r="Q1946" s="78">
        <f>IF(P1946="U",R1946/1.2,R1946)</f>
        <v>450</v>
      </c>
      <c r="R1946" s="79">
        <v>450</v>
      </c>
      <c r="S1946" s="80"/>
      <c r="T1946" s="81"/>
      <c r="U1946" s="82">
        <f>T1946*Q1946</f>
        <v>0</v>
      </c>
      <c r="V1946" s="83">
        <f>T1946*R1946</f>
        <v>0</v>
      </c>
      <c r="W1946" s="58"/>
      <c r="X1946" s="84"/>
      <c r="Y1946" s="85"/>
      <c r="Z1946" s="86"/>
      <c r="AA1946" s="87"/>
    </row>
    <row r="1947" spans="1:27" ht="15.75" customHeight="1">
      <c r="A1947" s="63" t="s">
        <v>296</v>
      </c>
      <c r="B1947" s="64" t="s">
        <v>132</v>
      </c>
      <c r="C1947" s="65" t="s">
        <v>178</v>
      </c>
      <c r="D1947" s="66" t="s">
        <v>297</v>
      </c>
      <c r="E1947" s="67"/>
      <c r="F1947" s="68"/>
      <c r="G1947" s="69" t="s">
        <v>1275</v>
      </c>
      <c r="H1947" s="70" t="s">
        <v>301</v>
      </c>
      <c r="I1947" s="67" t="s">
        <v>145</v>
      </c>
      <c r="J1947" s="286">
        <v>1968</v>
      </c>
      <c r="K1947" s="72" t="s">
        <v>155</v>
      </c>
      <c r="L1947" s="73">
        <v>1</v>
      </c>
      <c r="M1947" s="74" t="s">
        <v>564</v>
      </c>
      <c r="N1947" s="75"/>
      <c r="O1947" s="76"/>
      <c r="P1947" s="77" t="s">
        <v>148</v>
      </c>
      <c r="Q1947" s="78">
        <f>IF(P1947="U",R1947/1.2,R1947)</f>
        <v>340</v>
      </c>
      <c r="R1947" s="79">
        <v>340</v>
      </c>
      <c r="S1947" s="80"/>
      <c r="T1947" s="81"/>
      <c r="U1947" s="82">
        <f>T1947*Q1947</f>
        <v>0</v>
      </c>
      <c r="V1947" s="83">
        <f>T1947*R1947</f>
        <v>0</v>
      </c>
      <c r="W1947" s="58"/>
      <c r="X1947" s="84"/>
      <c r="Y1947" s="85"/>
      <c r="Z1947" s="86"/>
      <c r="AA1947" s="87"/>
    </row>
    <row r="1948" spans="1:27" ht="15.75" customHeight="1">
      <c r="A1948" s="63" t="s">
        <v>296</v>
      </c>
      <c r="B1948" s="64" t="s">
        <v>177</v>
      </c>
      <c r="C1948" s="65" t="s">
        <v>178</v>
      </c>
      <c r="D1948" s="66" t="s">
        <v>297</v>
      </c>
      <c r="E1948" s="67"/>
      <c r="F1948" s="68"/>
      <c r="G1948" s="69" t="s">
        <v>1275</v>
      </c>
      <c r="H1948" s="70" t="s">
        <v>1276</v>
      </c>
      <c r="I1948" s="67" t="s">
        <v>145</v>
      </c>
      <c r="J1948" s="286">
        <v>1968</v>
      </c>
      <c r="K1948" s="72" t="s">
        <v>182</v>
      </c>
      <c r="L1948" s="73">
        <v>1</v>
      </c>
      <c r="M1948" s="74" t="s">
        <v>140</v>
      </c>
      <c r="N1948" s="75"/>
      <c r="O1948" s="76"/>
      <c r="P1948" s="77" t="s">
        <v>141</v>
      </c>
      <c r="Q1948" s="78">
        <f>IF(P1948="U",R1948/1.2,R1948)</f>
        <v>333.33333333333337</v>
      </c>
      <c r="R1948" s="79">
        <v>400</v>
      </c>
      <c r="S1948" s="80"/>
      <c r="T1948" s="81"/>
      <c r="U1948" s="82">
        <f>T1948*Q1948</f>
        <v>0</v>
      </c>
      <c r="V1948" s="83">
        <f>T1948*R1948</f>
        <v>0</v>
      </c>
      <c r="W1948" s="58"/>
      <c r="X1948" s="84"/>
      <c r="Y1948" s="85"/>
      <c r="Z1948" s="86"/>
      <c r="AA1948" s="87"/>
    </row>
    <row r="1949" spans="1:27" ht="15.75" customHeight="1">
      <c r="A1949" s="63" t="s">
        <v>296</v>
      </c>
      <c r="B1949" s="64" t="s">
        <v>177</v>
      </c>
      <c r="C1949" s="65" t="s">
        <v>178</v>
      </c>
      <c r="D1949" s="66" t="s">
        <v>297</v>
      </c>
      <c r="E1949" s="67"/>
      <c r="F1949" s="68"/>
      <c r="G1949" s="69" t="s">
        <v>1275</v>
      </c>
      <c r="H1949" s="70" t="s">
        <v>1276</v>
      </c>
      <c r="I1949" s="67" t="s">
        <v>145</v>
      </c>
      <c r="J1949" s="286">
        <v>1968</v>
      </c>
      <c r="K1949" s="72" t="s">
        <v>155</v>
      </c>
      <c r="L1949" s="73">
        <v>2</v>
      </c>
      <c r="M1949" s="74" t="s">
        <v>140</v>
      </c>
      <c r="N1949" s="75"/>
      <c r="O1949" s="76"/>
      <c r="P1949" s="97" t="s">
        <v>141</v>
      </c>
      <c r="Q1949" s="78">
        <f>IF(P1949="U",R1949/1.2,R1949)</f>
        <v>625</v>
      </c>
      <c r="R1949" s="79">
        <v>750</v>
      </c>
      <c r="S1949" s="80"/>
      <c r="T1949" s="81"/>
      <c r="U1949" s="82">
        <f>T1949*Q1949</f>
        <v>0</v>
      </c>
      <c r="V1949" s="83">
        <f>T1949*R1949</f>
        <v>0</v>
      </c>
      <c r="W1949" s="58"/>
      <c r="X1949" s="84"/>
      <c r="Y1949" s="85"/>
      <c r="Z1949" s="86"/>
      <c r="AA1949" s="87"/>
    </row>
    <row r="1950" spans="1:27" ht="15.75" customHeight="1">
      <c r="A1950" s="63" t="s">
        <v>296</v>
      </c>
      <c r="B1950" s="64" t="s">
        <v>132</v>
      </c>
      <c r="C1950" s="65" t="s">
        <v>178</v>
      </c>
      <c r="D1950" s="66" t="s">
        <v>297</v>
      </c>
      <c r="E1950" s="67"/>
      <c r="F1950" s="68"/>
      <c r="G1950" s="69" t="s">
        <v>1275</v>
      </c>
      <c r="H1950" s="70" t="s">
        <v>299</v>
      </c>
      <c r="I1950" s="67" t="s">
        <v>145</v>
      </c>
      <c r="J1950" s="286">
        <v>1978</v>
      </c>
      <c r="K1950" s="72" t="s">
        <v>155</v>
      </c>
      <c r="L1950" s="73">
        <v>1</v>
      </c>
      <c r="M1950" s="74" t="s">
        <v>140</v>
      </c>
      <c r="N1950" s="75"/>
      <c r="O1950" s="76"/>
      <c r="P1950" s="77" t="s">
        <v>148</v>
      </c>
      <c r="Q1950" s="78">
        <f>IF(P1950="U",R1950/1.2,R1950)</f>
        <v>255</v>
      </c>
      <c r="R1950" s="79">
        <v>255</v>
      </c>
      <c r="S1950" s="80"/>
      <c r="T1950" s="81"/>
      <c r="U1950" s="82">
        <f>T1950*Q1950</f>
        <v>0</v>
      </c>
      <c r="V1950" s="83">
        <f>T1950*R1950</f>
        <v>0</v>
      </c>
      <c r="W1950" s="58"/>
      <c r="X1950" s="84"/>
      <c r="Y1950" s="85"/>
      <c r="Z1950" s="86"/>
      <c r="AA1950" s="87"/>
    </row>
    <row r="1951" spans="1:27" ht="15.75" customHeight="1">
      <c r="A1951" s="63" t="s">
        <v>296</v>
      </c>
      <c r="B1951" s="64" t="s">
        <v>132</v>
      </c>
      <c r="C1951" s="65" t="s">
        <v>178</v>
      </c>
      <c r="D1951" s="66" t="s">
        <v>297</v>
      </c>
      <c r="E1951" s="67"/>
      <c r="F1951" s="68"/>
      <c r="G1951" s="69" t="s">
        <v>1662</v>
      </c>
      <c r="H1951" s="70" t="s">
        <v>1663</v>
      </c>
      <c r="I1951" s="67" t="s">
        <v>145</v>
      </c>
      <c r="J1951" s="286">
        <v>1999</v>
      </c>
      <c r="K1951" s="72" t="s">
        <v>155</v>
      </c>
      <c r="L1951" s="73">
        <v>1</v>
      </c>
      <c r="M1951" s="74" t="s">
        <v>140</v>
      </c>
      <c r="N1951" s="75"/>
      <c r="O1951" s="76"/>
      <c r="P1951" s="77" t="s">
        <v>148</v>
      </c>
      <c r="Q1951" s="78">
        <f>IF(P1951="U",R1951/1.2,R1951)</f>
        <v>85</v>
      </c>
      <c r="R1951" s="79">
        <v>85</v>
      </c>
      <c r="S1951" s="80"/>
      <c r="T1951" s="81"/>
      <c r="U1951" s="82">
        <f>T1951*Q1951</f>
        <v>0</v>
      </c>
      <c r="V1951" s="83">
        <f>T1951*R1951</f>
        <v>0</v>
      </c>
      <c r="W1951" s="58"/>
      <c r="X1951" s="84"/>
      <c r="Y1951" s="85"/>
      <c r="Z1951" s="86"/>
      <c r="AA1951" s="87"/>
    </row>
    <row r="1952" spans="1:27" ht="15.75" customHeight="1">
      <c r="A1952" s="63" t="s">
        <v>296</v>
      </c>
      <c r="B1952" s="64" t="s">
        <v>132</v>
      </c>
      <c r="C1952" s="65" t="s">
        <v>178</v>
      </c>
      <c r="D1952" s="66" t="s">
        <v>297</v>
      </c>
      <c r="E1952" s="67"/>
      <c r="F1952" s="68"/>
      <c r="G1952" s="69" t="s">
        <v>298</v>
      </c>
      <c r="H1952" s="70" t="s">
        <v>1278</v>
      </c>
      <c r="I1952" s="67" t="s">
        <v>145</v>
      </c>
      <c r="J1952" s="71" t="s">
        <v>322</v>
      </c>
      <c r="K1952" s="72" t="s">
        <v>155</v>
      </c>
      <c r="L1952" s="73">
        <v>3</v>
      </c>
      <c r="M1952" s="74" t="s">
        <v>140</v>
      </c>
      <c r="N1952" s="75"/>
      <c r="O1952" s="76"/>
      <c r="P1952" s="77" t="s">
        <v>141</v>
      </c>
      <c r="Q1952" s="78">
        <f>IF(P1952="U",R1952/1.2,R1952)</f>
        <v>450</v>
      </c>
      <c r="R1952" s="79">
        <v>540</v>
      </c>
      <c r="S1952" s="80"/>
      <c r="T1952" s="81"/>
      <c r="U1952" s="82">
        <f>T1952*Q1952</f>
        <v>0</v>
      </c>
      <c r="V1952" s="83">
        <f>T1952*R1952</f>
        <v>0</v>
      </c>
      <c r="W1952" s="58"/>
      <c r="X1952" s="84"/>
      <c r="Y1952" s="85"/>
      <c r="Z1952" s="86"/>
      <c r="AA1952" s="87"/>
    </row>
    <row r="1953" spans="1:27" ht="15.75" customHeight="1">
      <c r="A1953" s="63" t="s">
        <v>296</v>
      </c>
      <c r="B1953" s="64" t="s">
        <v>132</v>
      </c>
      <c r="C1953" s="65" t="s">
        <v>178</v>
      </c>
      <c r="D1953" s="66" t="s">
        <v>297</v>
      </c>
      <c r="E1953" s="67"/>
      <c r="F1953" s="68"/>
      <c r="G1953" s="69" t="s">
        <v>298</v>
      </c>
      <c r="H1953" s="70" t="s">
        <v>1278</v>
      </c>
      <c r="I1953" s="67" t="s">
        <v>145</v>
      </c>
      <c r="J1953" s="71" t="s">
        <v>322</v>
      </c>
      <c r="K1953" s="72" t="s">
        <v>155</v>
      </c>
      <c r="L1953" s="73">
        <v>2</v>
      </c>
      <c r="M1953" s="74" t="s">
        <v>140</v>
      </c>
      <c r="N1953" s="75"/>
      <c r="O1953" s="76"/>
      <c r="P1953" s="77" t="s">
        <v>141</v>
      </c>
      <c r="Q1953" s="78">
        <f>IF(P1953="U",R1953/1.2,R1953)</f>
        <v>450</v>
      </c>
      <c r="R1953" s="79">
        <v>540</v>
      </c>
      <c r="S1953" s="80"/>
      <c r="T1953" s="81"/>
      <c r="U1953" s="82">
        <f>T1953*Q1953</f>
        <v>0</v>
      </c>
      <c r="V1953" s="83">
        <f>T1953*R1953</f>
        <v>0</v>
      </c>
      <c r="W1953" s="58"/>
      <c r="X1953" s="84"/>
      <c r="Y1953" s="85"/>
      <c r="Z1953" s="86"/>
      <c r="AA1953" s="87"/>
    </row>
    <row r="1954" spans="1:27" ht="15.75" customHeight="1">
      <c r="A1954" s="63" t="s">
        <v>296</v>
      </c>
      <c r="B1954" s="64" t="s">
        <v>132</v>
      </c>
      <c r="C1954" s="65" t="s">
        <v>178</v>
      </c>
      <c r="D1954" s="66" t="s">
        <v>297</v>
      </c>
      <c r="E1954" s="67"/>
      <c r="F1954" s="68"/>
      <c r="G1954" s="69" t="s">
        <v>298</v>
      </c>
      <c r="H1954" s="70" t="s">
        <v>299</v>
      </c>
      <c r="I1954" s="67" t="s">
        <v>145</v>
      </c>
      <c r="J1954" s="286">
        <v>2000</v>
      </c>
      <c r="K1954" s="72" t="s">
        <v>155</v>
      </c>
      <c r="L1954" s="73">
        <v>2</v>
      </c>
      <c r="M1954" s="74" t="s">
        <v>147</v>
      </c>
      <c r="N1954" s="75"/>
      <c r="O1954" s="76"/>
      <c r="P1954" s="97" t="s">
        <v>148</v>
      </c>
      <c r="Q1954" s="78">
        <f>IF(P1954="U",R1954/1.2,R1954)</f>
        <v>95</v>
      </c>
      <c r="R1954" s="79">
        <v>95</v>
      </c>
      <c r="S1954" s="80"/>
      <c r="T1954" s="81"/>
      <c r="U1954" s="82">
        <f>T1954*Q1954</f>
        <v>0</v>
      </c>
      <c r="V1954" s="83">
        <f>T1954*R1954</f>
        <v>0</v>
      </c>
      <c r="W1954" s="58"/>
      <c r="X1954" s="84"/>
      <c r="Y1954" s="85"/>
      <c r="Z1954" s="86"/>
      <c r="AA1954" s="87"/>
    </row>
    <row r="1955" spans="1:27" ht="15.75" customHeight="1">
      <c r="A1955" s="63" t="s">
        <v>296</v>
      </c>
      <c r="B1955" s="64" t="s">
        <v>132</v>
      </c>
      <c r="C1955" s="65" t="s">
        <v>178</v>
      </c>
      <c r="D1955" s="66" t="s">
        <v>297</v>
      </c>
      <c r="E1955" s="67"/>
      <c r="F1955" s="68"/>
      <c r="G1955" s="69" t="s">
        <v>300</v>
      </c>
      <c r="H1955" s="70" t="s">
        <v>301</v>
      </c>
      <c r="I1955" s="67" t="s">
        <v>145</v>
      </c>
      <c r="J1955" s="286">
        <v>1986</v>
      </c>
      <c r="K1955" s="72" t="s">
        <v>155</v>
      </c>
      <c r="L1955" s="73">
        <v>1</v>
      </c>
      <c r="M1955" s="74" t="s">
        <v>147</v>
      </c>
      <c r="N1955" s="75"/>
      <c r="O1955" s="76"/>
      <c r="P1955" s="97" t="s">
        <v>148</v>
      </c>
      <c r="Q1955" s="78">
        <f>IF(P1955="U",R1955/1.2,R1955)</f>
        <v>120</v>
      </c>
      <c r="R1955" s="79">
        <v>120</v>
      </c>
      <c r="S1955" s="80"/>
      <c r="T1955" s="81"/>
      <c r="U1955" s="82">
        <f>T1955*Q1955</f>
        <v>0</v>
      </c>
      <c r="V1955" s="83">
        <f>T1955*R1955</f>
        <v>0</v>
      </c>
      <c r="W1955" s="58"/>
      <c r="X1955" s="84"/>
      <c r="Y1955" s="85"/>
      <c r="Z1955" s="86"/>
      <c r="AA1955" s="87"/>
    </row>
    <row r="1956" spans="1:27" ht="15.75" customHeight="1">
      <c r="A1956" s="63" t="s">
        <v>131</v>
      </c>
      <c r="B1956" s="64" t="s">
        <v>132</v>
      </c>
      <c r="C1956" s="65" t="s">
        <v>133</v>
      </c>
      <c r="D1956" s="66" t="s">
        <v>624</v>
      </c>
      <c r="E1956" s="67" t="s">
        <v>625</v>
      </c>
      <c r="F1956" s="68"/>
      <c r="G1956" s="69" t="s">
        <v>626</v>
      </c>
      <c r="H1956" s="70" t="s">
        <v>138</v>
      </c>
      <c r="I1956" s="67" t="s">
        <v>138</v>
      </c>
      <c r="J1956" s="286">
        <v>2009</v>
      </c>
      <c r="K1956" s="72" t="s">
        <v>155</v>
      </c>
      <c r="L1956" s="73">
        <v>1</v>
      </c>
      <c r="M1956" s="74" t="s">
        <v>140</v>
      </c>
      <c r="N1956" s="75"/>
      <c r="O1956" s="76"/>
      <c r="P1956" s="97" t="s">
        <v>148</v>
      </c>
      <c r="Q1956" s="78">
        <f>IF(P1956="U",R1956/1.2,R1956)</f>
        <v>260</v>
      </c>
      <c r="R1956" s="79">
        <v>260</v>
      </c>
      <c r="S1956" s="80"/>
      <c r="T1956" s="81"/>
      <c r="U1956" s="82">
        <f>T1956*Q1956</f>
        <v>0</v>
      </c>
      <c r="V1956" s="83">
        <f>T1956*R1956</f>
        <v>0</v>
      </c>
      <c r="W1956" s="58"/>
      <c r="X1956" s="84"/>
      <c r="Y1956" s="85"/>
      <c r="Z1956" s="86"/>
      <c r="AA1956" s="87"/>
    </row>
    <row r="1957" spans="1:27" ht="15.75" customHeight="1">
      <c r="A1957" s="63" t="s">
        <v>131</v>
      </c>
      <c r="B1957" s="64" t="s">
        <v>132</v>
      </c>
      <c r="C1957" s="65" t="s">
        <v>133</v>
      </c>
      <c r="D1957" s="66" t="s">
        <v>624</v>
      </c>
      <c r="E1957" s="67" t="s">
        <v>625</v>
      </c>
      <c r="F1957" s="68"/>
      <c r="G1957" s="69" t="s">
        <v>626</v>
      </c>
      <c r="H1957" s="70" t="s">
        <v>138</v>
      </c>
      <c r="I1957" s="67" t="s">
        <v>138</v>
      </c>
      <c r="J1957" s="286">
        <v>2009</v>
      </c>
      <c r="K1957" s="72" t="s">
        <v>155</v>
      </c>
      <c r="L1957" s="73">
        <v>2</v>
      </c>
      <c r="M1957" s="74" t="s">
        <v>140</v>
      </c>
      <c r="N1957" s="75"/>
      <c r="O1957" s="76"/>
      <c r="P1957" s="77" t="s">
        <v>148</v>
      </c>
      <c r="Q1957" s="78">
        <f>IF(P1957="U",R1957/1.2,R1957)</f>
        <v>260</v>
      </c>
      <c r="R1957" s="79">
        <v>260</v>
      </c>
      <c r="S1957" s="80"/>
      <c r="T1957" s="81"/>
      <c r="U1957" s="82">
        <f>T1957*Q1957</f>
        <v>0</v>
      </c>
      <c r="V1957" s="83">
        <f>T1957*R1957</f>
        <v>0</v>
      </c>
      <c r="W1957" s="58"/>
      <c r="X1957" s="84"/>
      <c r="Y1957" s="85"/>
      <c r="Z1957" s="86"/>
      <c r="AA1957" s="87"/>
    </row>
    <row r="1958" spans="1:27" ht="15.75" customHeight="1">
      <c r="A1958" s="63" t="s">
        <v>131</v>
      </c>
      <c r="B1958" s="64" t="s">
        <v>132</v>
      </c>
      <c r="C1958" s="65" t="s">
        <v>133</v>
      </c>
      <c r="D1958" s="66" t="s">
        <v>624</v>
      </c>
      <c r="E1958" s="67" t="s">
        <v>625</v>
      </c>
      <c r="F1958" s="68"/>
      <c r="G1958" s="69" t="s">
        <v>626</v>
      </c>
      <c r="H1958" s="70" t="s">
        <v>138</v>
      </c>
      <c r="I1958" s="67" t="s">
        <v>138</v>
      </c>
      <c r="J1958" s="286">
        <v>2011</v>
      </c>
      <c r="K1958" s="72" t="s">
        <v>155</v>
      </c>
      <c r="L1958" s="73">
        <v>2</v>
      </c>
      <c r="M1958" s="74" t="s">
        <v>140</v>
      </c>
      <c r="N1958" s="75"/>
      <c r="O1958" s="76"/>
      <c r="P1958" s="77" t="s">
        <v>148</v>
      </c>
      <c r="Q1958" s="78">
        <f>IF(P1958="U",R1958/1.2,R1958)</f>
        <v>240</v>
      </c>
      <c r="R1958" s="79">
        <v>240</v>
      </c>
      <c r="S1958" s="80"/>
      <c r="T1958" s="81"/>
      <c r="U1958" s="82">
        <f>T1958*Q1958</f>
        <v>0</v>
      </c>
      <c r="V1958" s="83">
        <f>T1958*R1958</f>
        <v>0</v>
      </c>
      <c r="W1958" s="58"/>
      <c r="X1958" s="84"/>
      <c r="Y1958" s="85"/>
      <c r="Z1958" s="86"/>
      <c r="AA1958" s="87"/>
    </row>
    <row r="1959" spans="1:27" ht="15.75" customHeight="1">
      <c r="A1959" s="63" t="s">
        <v>131</v>
      </c>
      <c r="B1959" s="64" t="s">
        <v>132</v>
      </c>
      <c r="C1959" s="65" t="s">
        <v>133</v>
      </c>
      <c r="D1959" s="66" t="s">
        <v>624</v>
      </c>
      <c r="E1959" s="67" t="s">
        <v>625</v>
      </c>
      <c r="F1959" s="68"/>
      <c r="G1959" s="69" t="s">
        <v>626</v>
      </c>
      <c r="H1959" s="70" t="s">
        <v>138</v>
      </c>
      <c r="I1959" s="67" t="s">
        <v>138</v>
      </c>
      <c r="J1959" s="286">
        <v>2012</v>
      </c>
      <c r="K1959" s="72" t="s">
        <v>155</v>
      </c>
      <c r="L1959" s="73">
        <v>2</v>
      </c>
      <c r="M1959" s="74" t="s">
        <v>140</v>
      </c>
      <c r="N1959" s="75"/>
      <c r="O1959" s="76"/>
      <c r="P1959" s="77" t="s">
        <v>148</v>
      </c>
      <c r="Q1959" s="78">
        <f>IF(P1959="U",R1959/1.2,R1959)</f>
        <v>240</v>
      </c>
      <c r="R1959" s="79">
        <v>240</v>
      </c>
      <c r="S1959" s="80"/>
      <c r="T1959" s="81"/>
      <c r="U1959" s="82">
        <f>T1959*Q1959</f>
        <v>0</v>
      </c>
      <c r="V1959" s="83">
        <f>T1959*R1959</f>
        <v>0</v>
      </c>
      <c r="W1959" s="58"/>
      <c r="X1959" s="84"/>
      <c r="Y1959" s="85"/>
      <c r="Z1959" s="86"/>
      <c r="AA1959" s="87"/>
    </row>
    <row r="1960" spans="1:27" ht="15.75" customHeight="1">
      <c r="A1960" s="63" t="s">
        <v>131</v>
      </c>
      <c r="B1960" s="64" t="s">
        <v>132</v>
      </c>
      <c r="C1960" s="65" t="s">
        <v>133</v>
      </c>
      <c r="D1960" s="66" t="s">
        <v>624</v>
      </c>
      <c r="E1960" s="67" t="s">
        <v>625</v>
      </c>
      <c r="F1960" s="68"/>
      <c r="G1960" s="69" t="s">
        <v>626</v>
      </c>
      <c r="H1960" s="70" t="s">
        <v>138</v>
      </c>
      <c r="I1960" s="67" t="s">
        <v>138</v>
      </c>
      <c r="J1960" s="286">
        <v>2014</v>
      </c>
      <c r="K1960" s="72" t="s">
        <v>155</v>
      </c>
      <c r="L1960" s="73">
        <v>3</v>
      </c>
      <c r="M1960" s="74" t="s">
        <v>140</v>
      </c>
      <c r="N1960" s="75"/>
      <c r="O1960" s="76"/>
      <c r="P1960" s="77" t="s">
        <v>148</v>
      </c>
      <c r="Q1960" s="78">
        <f>IF(P1960="U",R1960/1.2,R1960)</f>
        <v>230</v>
      </c>
      <c r="R1960" s="79">
        <v>230</v>
      </c>
      <c r="S1960" s="80"/>
      <c r="T1960" s="81"/>
      <c r="U1960" s="82">
        <f>T1960*Q1960</f>
        <v>0</v>
      </c>
      <c r="V1960" s="83">
        <f>T1960*R1960</f>
        <v>0</v>
      </c>
      <c r="W1960" s="58"/>
      <c r="X1960" s="84"/>
      <c r="Y1960" s="85"/>
      <c r="Z1960" s="86"/>
      <c r="AA1960" s="87"/>
    </row>
    <row r="1961" spans="1:27" ht="15.75" customHeight="1">
      <c r="A1961" s="63" t="s">
        <v>131</v>
      </c>
      <c r="B1961" s="64" t="s">
        <v>132</v>
      </c>
      <c r="C1961" s="65" t="s">
        <v>133</v>
      </c>
      <c r="D1961" s="66" t="s">
        <v>624</v>
      </c>
      <c r="E1961" s="67" t="s">
        <v>625</v>
      </c>
      <c r="F1961" s="68"/>
      <c r="G1961" s="69" t="s">
        <v>626</v>
      </c>
      <c r="H1961" s="70" t="s">
        <v>138</v>
      </c>
      <c r="I1961" s="67" t="s">
        <v>138</v>
      </c>
      <c r="J1961" s="286">
        <v>2015</v>
      </c>
      <c r="K1961" s="72" t="s">
        <v>155</v>
      </c>
      <c r="L1961" s="73">
        <v>2</v>
      </c>
      <c r="M1961" s="74" t="s">
        <v>140</v>
      </c>
      <c r="N1961" s="75"/>
      <c r="O1961" s="76"/>
      <c r="P1961" s="77" t="s">
        <v>148</v>
      </c>
      <c r="Q1961" s="78">
        <f>IF(P1961="U",R1961/1.2,R1961)</f>
        <v>230</v>
      </c>
      <c r="R1961" s="79">
        <v>230</v>
      </c>
      <c r="S1961" s="80"/>
      <c r="T1961" s="81"/>
      <c r="U1961" s="82">
        <f>T1961*Q1961</f>
        <v>0</v>
      </c>
      <c r="V1961" s="83">
        <f>T1961*R1961</f>
        <v>0</v>
      </c>
      <c r="W1961" s="58"/>
      <c r="X1961" s="84"/>
      <c r="Y1961" s="85"/>
      <c r="Z1961" s="86"/>
      <c r="AA1961" s="87"/>
    </row>
    <row r="1962" spans="1:27" ht="15.75" customHeight="1">
      <c r="A1962" s="63" t="s">
        <v>131</v>
      </c>
      <c r="B1962" s="64" t="s">
        <v>132</v>
      </c>
      <c r="C1962" s="65" t="s">
        <v>133</v>
      </c>
      <c r="D1962" s="66" t="s">
        <v>624</v>
      </c>
      <c r="E1962" s="67" t="s">
        <v>625</v>
      </c>
      <c r="F1962" s="68"/>
      <c r="G1962" s="69" t="s">
        <v>626</v>
      </c>
      <c r="H1962" s="70" t="s">
        <v>138</v>
      </c>
      <c r="I1962" s="67" t="s">
        <v>138</v>
      </c>
      <c r="J1962" s="286">
        <v>2020</v>
      </c>
      <c r="K1962" s="72" t="s">
        <v>155</v>
      </c>
      <c r="L1962" s="73">
        <v>2</v>
      </c>
      <c r="M1962" s="74" t="s">
        <v>140</v>
      </c>
      <c r="N1962" s="75"/>
      <c r="O1962" s="76"/>
      <c r="P1962" s="77" t="s">
        <v>148</v>
      </c>
      <c r="Q1962" s="78">
        <f>IF(P1962="U",R1962/1.2,R1962)</f>
        <v>190</v>
      </c>
      <c r="R1962" s="79">
        <v>190</v>
      </c>
      <c r="S1962" s="80"/>
      <c r="T1962" s="81"/>
      <c r="U1962" s="82">
        <f>T1962*Q1962</f>
        <v>0</v>
      </c>
      <c r="V1962" s="83">
        <f>T1962*R1962</f>
        <v>0</v>
      </c>
      <c r="W1962" s="58"/>
      <c r="X1962" s="84"/>
      <c r="Y1962" s="85"/>
      <c r="Z1962" s="86"/>
      <c r="AA1962" s="87"/>
    </row>
    <row r="1963" spans="1:27" ht="15.75" customHeight="1">
      <c r="A1963" s="63" t="s">
        <v>131</v>
      </c>
      <c r="B1963" s="64" t="s">
        <v>132</v>
      </c>
      <c r="C1963" s="65" t="s">
        <v>133</v>
      </c>
      <c r="D1963" s="66" t="s">
        <v>624</v>
      </c>
      <c r="E1963" s="67" t="s">
        <v>625</v>
      </c>
      <c r="F1963" s="68"/>
      <c r="G1963" s="69" t="s">
        <v>626</v>
      </c>
      <c r="H1963" s="70" t="s">
        <v>138</v>
      </c>
      <c r="I1963" s="67" t="s">
        <v>138</v>
      </c>
      <c r="J1963" s="286">
        <v>2021</v>
      </c>
      <c r="K1963" s="72" t="s">
        <v>155</v>
      </c>
      <c r="L1963" s="73">
        <v>3</v>
      </c>
      <c r="M1963" s="74" t="s">
        <v>140</v>
      </c>
      <c r="N1963" s="75"/>
      <c r="O1963" s="76"/>
      <c r="P1963" s="77" t="s">
        <v>148</v>
      </c>
      <c r="Q1963" s="78">
        <f>IF(P1963="U",R1963/1.2,R1963)</f>
        <v>190</v>
      </c>
      <c r="R1963" s="79">
        <v>190</v>
      </c>
      <c r="S1963" s="80"/>
      <c r="T1963" s="81"/>
      <c r="U1963" s="82">
        <f>T1963*Q1963</f>
        <v>0</v>
      </c>
      <c r="V1963" s="83">
        <f>T1963*R1963</f>
        <v>0</v>
      </c>
      <c r="W1963" s="58"/>
      <c r="X1963" s="84"/>
      <c r="Y1963" s="85"/>
      <c r="Z1963" s="86"/>
      <c r="AA1963" s="87"/>
    </row>
    <row r="1964" spans="1:27" ht="15.75" customHeight="1">
      <c r="A1964" s="63" t="s">
        <v>131</v>
      </c>
      <c r="B1964" s="64" t="s">
        <v>177</v>
      </c>
      <c r="C1964" s="65" t="s">
        <v>133</v>
      </c>
      <c r="D1964" s="66" t="s">
        <v>624</v>
      </c>
      <c r="E1964" s="67" t="s">
        <v>625</v>
      </c>
      <c r="F1964" s="68"/>
      <c r="G1964" s="69" t="s">
        <v>626</v>
      </c>
      <c r="H1964" s="70" t="s">
        <v>428</v>
      </c>
      <c r="I1964" s="67" t="s">
        <v>428</v>
      </c>
      <c r="J1964" s="286">
        <v>2020</v>
      </c>
      <c r="K1964" s="72" t="s">
        <v>155</v>
      </c>
      <c r="L1964" s="73">
        <v>1</v>
      </c>
      <c r="M1964" s="74" t="s">
        <v>140</v>
      </c>
      <c r="N1964" s="75"/>
      <c r="O1964" s="76"/>
      <c r="P1964" s="77" t="s">
        <v>148</v>
      </c>
      <c r="Q1964" s="78">
        <f>IF(P1964="U",R1964/1.2,R1964)</f>
        <v>180</v>
      </c>
      <c r="R1964" s="79">
        <v>180</v>
      </c>
      <c r="S1964" s="80"/>
      <c r="T1964" s="81"/>
      <c r="U1964" s="82">
        <f>T1964*Q1964</f>
        <v>0</v>
      </c>
      <c r="V1964" s="83">
        <f>T1964*R1964</f>
        <v>0</v>
      </c>
      <c r="W1964" s="58"/>
      <c r="X1964" s="84"/>
      <c r="Y1964" s="85"/>
      <c r="Z1964" s="86"/>
      <c r="AA1964" s="87"/>
    </row>
    <row r="1965" spans="1:27" ht="15.75" customHeight="1">
      <c r="A1965" s="63" t="s">
        <v>131</v>
      </c>
      <c r="B1965" s="64" t="s">
        <v>132</v>
      </c>
      <c r="C1965" s="65" t="s">
        <v>133</v>
      </c>
      <c r="D1965" s="66" t="s">
        <v>624</v>
      </c>
      <c r="E1965" s="67"/>
      <c r="F1965" s="68"/>
      <c r="G1965" s="69" t="s">
        <v>670</v>
      </c>
      <c r="H1965" s="70" t="s">
        <v>671</v>
      </c>
      <c r="I1965" s="67" t="s">
        <v>138</v>
      </c>
      <c r="J1965" s="286">
        <v>2020</v>
      </c>
      <c r="K1965" s="72" t="s">
        <v>155</v>
      </c>
      <c r="L1965" s="73">
        <v>1</v>
      </c>
      <c r="M1965" s="74" t="s">
        <v>140</v>
      </c>
      <c r="N1965" s="75"/>
      <c r="O1965" s="76"/>
      <c r="P1965" s="97" t="s">
        <v>148</v>
      </c>
      <c r="Q1965" s="78">
        <f>IF(P1965="U",R1965/1.2,R1965)</f>
        <v>390</v>
      </c>
      <c r="R1965" s="79">
        <v>390</v>
      </c>
      <c r="S1965" s="80"/>
      <c r="T1965" s="81"/>
      <c r="U1965" s="82">
        <f>T1965*Q1965</f>
        <v>0</v>
      </c>
      <c r="V1965" s="83">
        <f>T1965*R1965</f>
        <v>0</v>
      </c>
      <c r="W1965" s="58"/>
      <c r="X1965" s="84"/>
      <c r="Y1965" s="85"/>
      <c r="Z1965" s="86"/>
      <c r="AA1965" s="87"/>
    </row>
    <row r="1966" spans="1:27" ht="15.75" customHeight="1">
      <c r="A1966" s="63" t="s">
        <v>131</v>
      </c>
      <c r="B1966" s="64" t="s">
        <v>177</v>
      </c>
      <c r="C1966" s="65" t="s">
        <v>133</v>
      </c>
      <c r="D1966" s="66" t="s">
        <v>1408</v>
      </c>
      <c r="E1966" s="67"/>
      <c r="F1966" s="68"/>
      <c r="G1966" s="69" t="s">
        <v>1409</v>
      </c>
      <c r="H1966" s="70" t="s">
        <v>1410</v>
      </c>
      <c r="I1966" s="67" t="s">
        <v>396</v>
      </c>
      <c r="J1966" s="286">
        <v>2015</v>
      </c>
      <c r="K1966" s="72" t="s">
        <v>155</v>
      </c>
      <c r="L1966" s="73">
        <v>6</v>
      </c>
      <c r="M1966" s="74" t="s">
        <v>140</v>
      </c>
      <c r="N1966" s="75"/>
      <c r="O1966" s="76"/>
      <c r="P1966" s="77" t="s">
        <v>141</v>
      </c>
      <c r="Q1966" s="78">
        <f>IF(P1966="U",R1966/1.2,R1966)</f>
        <v>37.5</v>
      </c>
      <c r="R1966" s="79">
        <v>45</v>
      </c>
      <c r="S1966" s="80"/>
      <c r="T1966" s="81"/>
      <c r="U1966" s="82">
        <f>T1966*Q1966</f>
        <v>0</v>
      </c>
      <c r="V1966" s="83">
        <f>T1966*R1966</f>
        <v>0</v>
      </c>
      <c r="W1966" s="58"/>
      <c r="X1966" s="84"/>
      <c r="Y1966" s="85"/>
      <c r="Z1966" s="86"/>
      <c r="AA1966" s="87"/>
    </row>
    <row r="1967" spans="1:27" ht="15.75" customHeight="1">
      <c r="A1967" s="63" t="s">
        <v>131</v>
      </c>
      <c r="B1967" s="64" t="s">
        <v>132</v>
      </c>
      <c r="C1967" s="65" t="s">
        <v>133</v>
      </c>
      <c r="D1967" s="66" t="s">
        <v>409</v>
      </c>
      <c r="E1967" s="67" t="s">
        <v>410</v>
      </c>
      <c r="F1967" s="68"/>
      <c r="G1967" s="69" t="s">
        <v>411</v>
      </c>
      <c r="H1967" s="70" t="s">
        <v>412</v>
      </c>
      <c r="I1967" s="67" t="s">
        <v>366</v>
      </c>
      <c r="J1967" s="286">
        <v>2022</v>
      </c>
      <c r="K1967" s="72" t="s">
        <v>155</v>
      </c>
      <c r="L1967" s="73">
        <v>12</v>
      </c>
      <c r="M1967" s="74" t="s">
        <v>140</v>
      </c>
      <c r="N1967" s="75"/>
      <c r="O1967" s="76"/>
      <c r="P1967" s="97" t="s">
        <v>141</v>
      </c>
      <c r="Q1967" s="78">
        <f>IF(P1967="U",R1967/1.2,R1967)</f>
        <v>150</v>
      </c>
      <c r="R1967" s="79">
        <v>180</v>
      </c>
      <c r="S1967" s="80"/>
      <c r="T1967" s="81"/>
      <c r="U1967" s="82">
        <f>T1967*Q1967</f>
        <v>0</v>
      </c>
      <c r="V1967" s="83">
        <f>T1967*R1967</f>
        <v>0</v>
      </c>
      <c r="W1967" s="58"/>
      <c r="X1967" s="84"/>
      <c r="Y1967" s="85"/>
      <c r="Z1967" s="86"/>
      <c r="AA1967" s="87"/>
    </row>
    <row r="1968" spans="1:27" ht="15.75" customHeight="1">
      <c r="A1968" s="63" t="s">
        <v>131</v>
      </c>
      <c r="B1968" s="64" t="s">
        <v>132</v>
      </c>
      <c r="C1968" s="65" t="s">
        <v>133</v>
      </c>
      <c r="D1968" s="66" t="s">
        <v>409</v>
      </c>
      <c r="E1968" s="67" t="s">
        <v>410</v>
      </c>
      <c r="F1968" s="68"/>
      <c r="G1968" s="69" t="s">
        <v>411</v>
      </c>
      <c r="H1968" s="70" t="s">
        <v>1475</v>
      </c>
      <c r="I1968" s="67" t="s">
        <v>366</v>
      </c>
      <c r="J1968" s="286">
        <v>2024</v>
      </c>
      <c r="K1968" s="72" t="s">
        <v>155</v>
      </c>
      <c r="L1968" s="73">
        <v>24</v>
      </c>
      <c r="M1968" s="74" t="s">
        <v>140</v>
      </c>
      <c r="N1968" s="75"/>
      <c r="O1968" s="76"/>
      <c r="P1968" s="77" t="s">
        <v>141</v>
      </c>
      <c r="Q1968" s="78">
        <f>IF(P1968="U",R1968/1.2,R1968)</f>
        <v>20.833333333333336</v>
      </c>
      <c r="R1968" s="79">
        <v>25</v>
      </c>
      <c r="S1968" s="80"/>
      <c r="T1968" s="81"/>
      <c r="U1968" s="82">
        <f>T1968*Q1968</f>
        <v>0</v>
      </c>
      <c r="V1968" s="83">
        <f>T1968*R1968</f>
        <v>0</v>
      </c>
      <c r="W1968" s="58"/>
      <c r="X1968" s="84"/>
      <c r="Y1968" s="85"/>
      <c r="Z1968" s="86"/>
      <c r="AA1968" s="87"/>
    </row>
    <row r="1969" spans="1:27" ht="15.75" customHeight="1">
      <c r="A1969" s="63" t="s">
        <v>131</v>
      </c>
      <c r="B1969" s="64" t="s">
        <v>132</v>
      </c>
      <c r="C1969" s="65" t="s">
        <v>133</v>
      </c>
      <c r="D1969" s="66" t="s">
        <v>409</v>
      </c>
      <c r="E1969" s="67" t="s">
        <v>410</v>
      </c>
      <c r="F1969" s="68"/>
      <c r="G1969" s="69" t="s">
        <v>411</v>
      </c>
      <c r="H1969" s="70" t="s">
        <v>1475</v>
      </c>
      <c r="I1969" s="67" t="s">
        <v>366</v>
      </c>
      <c r="J1969" s="286">
        <v>2024</v>
      </c>
      <c r="K1969" s="72" t="s">
        <v>155</v>
      </c>
      <c r="L1969" s="73">
        <v>4</v>
      </c>
      <c r="M1969" s="74" t="s">
        <v>140</v>
      </c>
      <c r="N1969" s="75"/>
      <c r="O1969" s="76"/>
      <c r="P1969" s="77" t="s">
        <v>141</v>
      </c>
      <c r="Q1969" s="78">
        <f>IF(P1969="U",R1969/1.2,R1969)</f>
        <v>20.833333333333336</v>
      </c>
      <c r="R1969" s="79">
        <v>25</v>
      </c>
      <c r="S1969" s="80"/>
      <c r="T1969" s="81"/>
      <c r="U1969" s="82">
        <f>T1969*Q1969</f>
        <v>0</v>
      </c>
      <c r="V1969" s="83">
        <f>T1969*R1969</f>
        <v>0</v>
      </c>
      <c r="W1969" s="58"/>
      <c r="X1969" s="84"/>
      <c r="Y1969" s="85"/>
      <c r="Z1969" s="86"/>
      <c r="AA1969" s="87"/>
    </row>
    <row r="1970" spans="1:27" ht="15.75" customHeight="1">
      <c r="A1970" s="63" t="s">
        <v>131</v>
      </c>
      <c r="B1970" s="64" t="s">
        <v>132</v>
      </c>
      <c r="C1970" s="65" t="s">
        <v>133</v>
      </c>
      <c r="D1970" s="66" t="s">
        <v>409</v>
      </c>
      <c r="E1970" s="67" t="s">
        <v>410</v>
      </c>
      <c r="F1970" s="68"/>
      <c r="G1970" s="69" t="s">
        <v>411</v>
      </c>
      <c r="H1970" s="70" t="s">
        <v>1475</v>
      </c>
      <c r="I1970" s="67" t="s">
        <v>366</v>
      </c>
      <c r="J1970" s="286">
        <v>2024</v>
      </c>
      <c r="K1970" s="72" t="s">
        <v>139</v>
      </c>
      <c r="L1970" s="73">
        <v>2</v>
      </c>
      <c r="M1970" s="74" t="s">
        <v>140</v>
      </c>
      <c r="N1970" s="75"/>
      <c r="O1970" s="76"/>
      <c r="P1970" s="77" t="s">
        <v>141</v>
      </c>
      <c r="Q1970" s="78">
        <f>IF(P1970="U",R1970/1.2,R1970)</f>
        <v>45.833333333333336</v>
      </c>
      <c r="R1970" s="79">
        <v>55</v>
      </c>
      <c r="S1970" s="80"/>
      <c r="T1970" s="81"/>
      <c r="U1970" s="82">
        <f>T1970*Q1970</f>
        <v>0</v>
      </c>
      <c r="V1970" s="83">
        <f>T1970*R1970</f>
        <v>0</v>
      </c>
      <c r="W1970" s="58"/>
      <c r="X1970" s="84"/>
      <c r="Y1970" s="85"/>
      <c r="Z1970" s="86"/>
      <c r="AA1970" s="87"/>
    </row>
    <row r="1971" spans="1:27" ht="15.75" customHeight="1">
      <c r="A1971" s="63" t="s">
        <v>131</v>
      </c>
      <c r="B1971" s="64" t="s">
        <v>132</v>
      </c>
      <c r="C1971" s="65" t="s">
        <v>133</v>
      </c>
      <c r="D1971" s="66" t="s">
        <v>409</v>
      </c>
      <c r="E1971" s="67" t="s">
        <v>410</v>
      </c>
      <c r="F1971" s="68"/>
      <c r="G1971" s="69" t="s">
        <v>411</v>
      </c>
      <c r="H1971" s="70" t="s">
        <v>798</v>
      </c>
      <c r="I1971" s="67" t="s">
        <v>366</v>
      </c>
      <c r="J1971" s="286">
        <v>2024</v>
      </c>
      <c r="K1971" s="72" t="s">
        <v>155</v>
      </c>
      <c r="L1971" s="73">
        <v>1</v>
      </c>
      <c r="M1971" s="74" t="s">
        <v>140</v>
      </c>
      <c r="N1971" s="75"/>
      <c r="O1971" s="76"/>
      <c r="P1971" s="97" t="s">
        <v>141</v>
      </c>
      <c r="Q1971" s="78">
        <f>IF(P1971="U",R1971/1.2,R1971)</f>
        <v>37.5</v>
      </c>
      <c r="R1971" s="79">
        <v>45</v>
      </c>
      <c r="S1971" s="80"/>
      <c r="T1971" s="81"/>
      <c r="U1971" s="82">
        <f>T1971*Q1971</f>
        <v>0</v>
      </c>
      <c r="V1971" s="83">
        <f>T1971*R1971</f>
        <v>0</v>
      </c>
      <c r="W1971" s="58"/>
      <c r="X1971" s="84"/>
      <c r="Y1971" s="85"/>
      <c r="Z1971" s="86"/>
      <c r="AA1971" s="87"/>
    </row>
    <row r="1972" spans="1:27" ht="15.75" customHeight="1">
      <c r="A1972" s="63" t="s">
        <v>131</v>
      </c>
      <c r="B1972" s="64" t="s">
        <v>132</v>
      </c>
      <c r="C1972" s="65" t="s">
        <v>133</v>
      </c>
      <c r="D1972" s="66" t="s">
        <v>409</v>
      </c>
      <c r="E1972" s="67" t="s">
        <v>1216</v>
      </c>
      <c r="F1972" s="68"/>
      <c r="G1972" s="69" t="s">
        <v>1217</v>
      </c>
      <c r="H1972" s="70" t="s">
        <v>1724</v>
      </c>
      <c r="I1972" s="67" t="s">
        <v>145</v>
      </c>
      <c r="J1972" s="286">
        <v>2001</v>
      </c>
      <c r="K1972" s="72" t="s">
        <v>155</v>
      </c>
      <c r="L1972" s="73">
        <v>1</v>
      </c>
      <c r="M1972" s="74" t="s">
        <v>140</v>
      </c>
      <c r="N1972" s="75"/>
      <c r="O1972" s="76"/>
      <c r="P1972" s="77" t="s">
        <v>141</v>
      </c>
      <c r="Q1972" s="78">
        <f>IF(P1972="U",R1972/1.2,R1972)</f>
        <v>208.33333333333334</v>
      </c>
      <c r="R1972" s="79">
        <v>250</v>
      </c>
      <c r="S1972" s="80"/>
      <c r="T1972" s="81"/>
      <c r="U1972" s="82">
        <f>T1972*Q1972</f>
        <v>0</v>
      </c>
      <c r="V1972" s="83">
        <f>T1972*R1972</f>
        <v>0</v>
      </c>
      <c r="W1972" s="58"/>
      <c r="X1972" s="84"/>
      <c r="Y1972" s="85"/>
      <c r="Z1972" s="86"/>
      <c r="AA1972" s="87"/>
    </row>
    <row r="1973" spans="1:27" ht="15.75" customHeight="1">
      <c r="A1973" s="63" t="s">
        <v>131</v>
      </c>
      <c r="B1973" s="64" t="s">
        <v>132</v>
      </c>
      <c r="C1973" s="65" t="s">
        <v>133</v>
      </c>
      <c r="D1973" s="66" t="s">
        <v>409</v>
      </c>
      <c r="E1973" s="67" t="s">
        <v>1216</v>
      </c>
      <c r="F1973" s="68"/>
      <c r="G1973" s="69" t="s">
        <v>1217</v>
      </c>
      <c r="H1973" s="70" t="s">
        <v>1218</v>
      </c>
      <c r="I1973" s="67" t="s">
        <v>145</v>
      </c>
      <c r="J1973" s="286">
        <v>2008</v>
      </c>
      <c r="K1973" s="72" t="s">
        <v>155</v>
      </c>
      <c r="L1973" s="73">
        <v>4</v>
      </c>
      <c r="M1973" s="74" t="s">
        <v>140</v>
      </c>
      <c r="N1973" s="75"/>
      <c r="O1973" s="76"/>
      <c r="P1973" s="77" t="s">
        <v>141</v>
      </c>
      <c r="Q1973" s="78">
        <f>IF(P1973="U",R1973/1.2,R1973)</f>
        <v>41.666666666666671</v>
      </c>
      <c r="R1973" s="79">
        <v>50</v>
      </c>
      <c r="S1973" s="80"/>
      <c r="T1973" s="81"/>
      <c r="U1973" s="82">
        <f>T1973*Q1973</f>
        <v>0</v>
      </c>
      <c r="V1973" s="83">
        <f>T1973*R1973</f>
        <v>0</v>
      </c>
      <c r="W1973" s="58"/>
      <c r="X1973" s="84"/>
      <c r="Y1973" s="85"/>
      <c r="Z1973" s="86"/>
      <c r="AA1973" s="87"/>
    </row>
    <row r="1974" spans="1:27" ht="15.75" customHeight="1">
      <c r="A1974" s="63" t="s">
        <v>131</v>
      </c>
      <c r="B1974" s="64" t="s">
        <v>132</v>
      </c>
      <c r="C1974" s="65" t="s">
        <v>133</v>
      </c>
      <c r="D1974" s="66" t="s">
        <v>409</v>
      </c>
      <c r="E1974" s="67" t="s">
        <v>1216</v>
      </c>
      <c r="F1974" s="68"/>
      <c r="G1974" s="69" t="s">
        <v>1217</v>
      </c>
      <c r="H1974" s="70" t="s">
        <v>1218</v>
      </c>
      <c r="I1974" s="67" t="s">
        <v>145</v>
      </c>
      <c r="J1974" s="286">
        <v>2009</v>
      </c>
      <c r="K1974" s="72" t="s">
        <v>155</v>
      </c>
      <c r="L1974" s="73">
        <v>3</v>
      </c>
      <c r="M1974" s="74" t="s">
        <v>140</v>
      </c>
      <c r="N1974" s="75"/>
      <c r="O1974" s="76"/>
      <c r="P1974" s="77" t="s">
        <v>141</v>
      </c>
      <c r="Q1974" s="78">
        <f>IF(P1974="U",R1974/1.2,R1974)</f>
        <v>41.666666666666671</v>
      </c>
      <c r="R1974" s="79">
        <v>50</v>
      </c>
      <c r="S1974" s="80"/>
      <c r="T1974" s="81"/>
      <c r="U1974" s="82">
        <f>T1974*Q1974</f>
        <v>0</v>
      </c>
      <c r="V1974" s="83">
        <f>T1974*R1974</f>
        <v>0</v>
      </c>
      <c r="W1974" s="58"/>
      <c r="X1974" s="84"/>
      <c r="Y1974" s="85"/>
      <c r="Z1974" s="86"/>
      <c r="AA1974" s="87"/>
    </row>
    <row r="1975" spans="1:27" ht="15.75" customHeight="1">
      <c r="A1975" s="63" t="s">
        <v>131</v>
      </c>
      <c r="B1975" s="64" t="s">
        <v>132</v>
      </c>
      <c r="C1975" s="65" t="s">
        <v>133</v>
      </c>
      <c r="D1975" s="66" t="s">
        <v>409</v>
      </c>
      <c r="E1975" s="67" t="s">
        <v>1216</v>
      </c>
      <c r="F1975" s="68"/>
      <c r="G1975" s="69" t="s">
        <v>1217</v>
      </c>
      <c r="H1975" s="70" t="s">
        <v>1218</v>
      </c>
      <c r="I1975" s="67" t="s">
        <v>145</v>
      </c>
      <c r="J1975" s="286">
        <v>2011</v>
      </c>
      <c r="K1975" s="72" t="s">
        <v>155</v>
      </c>
      <c r="L1975" s="73">
        <v>3</v>
      </c>
      <c r="M1975" s="74" t="s">
        <v>140</v>
      </c>
      <c r="N1975" s="75"/>
      <c r="O1975" s="76"/>
      <c r="P1975" s="97" t="s">
        <v>141</v>
      </c>
      <c r="Q1975" s="78">
        <f>IF(P1975="U",R1975/1.2,R1975)</f>
        <v>37.5</v>
      </c>
      <c r="R1975" s="79">
        <v>45</v>
      </c>
      <c r="S1975" s="80"/>
      <c r="T1975" s="81"/>
      <c r="U1975" s="82">
        <f>T1975*Q1975</f>
        <v>0</v>
      </c>
      <c r="V1975" s="83">
        <f>T1975*R1975</f>
        <v>0</v>
      </c>
      <c r="W1975" s="58"/>
      <c r="X1975" s="84"/>
      <c r="Y1975" s="85"/>
      <c r="Z1975" s="86"/>
      <c r="AA1975" s="87"/>
    </row>
    <row r="1976" spans="1:27" ht="15.75" customHeight="1">
      <c r="A1976" s="63" t="s">
        <v>131</v>
      </c>
      <c r="B1976" s="64" t="s">
        <v>132</v>
      </c>
      <c r="C1976" s="65" t="s">
        <v>133</v>
      </c>
      <c r="D1976" s="66" t="s">
        <v>409</v>
      </c>
      <c r="E1976" s="67" t="s">
        <v>1216</v>
      </c>
      <c r="F1976" s="68"/>
      <c r="G1976" s="69" t="s">
        <v>1686</v>
      </c>
      <c r="H1976" s="70" t="s">
        <v>1687</v>
      </c>
      <c r="I1976" s="67" t="s">
        <v>145</v>
      </c>
      <c r="J1976" s="286">
        <v>2001</v>
      </c>
      <c r="K1976" s="72" t="s">
        <v>155</v>
      </c>
      <c r="L1976" s="73">
        <v>1</v>
      </c>
      <c r="M1976" s="74" t="s">
        <v>147</v>
      </c>
      <c r="N1976" s="75"/>
      <c r="O1976" s="76"/>
      <c r="P1976" s="77" t="s">
        <v>148</v>
      </c>
      <c r="Q1976" s="78">
        <f>IF(P1976="U",R1976/1.2,R1976)</f>
        <v>220</v>
      </c>
      <c r="R1976" s="79">
        <v>220</v>
      </c>
      <c r="S1976" s="80"/>
      <c r="T1976" s="81"/>
      <c r="U1976" s="82">
        <f>T1976*Q1976</f>
        <v>0</v>
      </c>
      <c r="V1976" s="83">
        <f>T1976*R1976</f>
        <v>0</v>
      </c>
      <c r="W1976" s="58"/>
      <c r="X1976" s="84"/>
      <c r="Y1976" s="85"/>
      <c r="Z1976" s="86"/>
      <c r="AA1976" s="87"/>
    </row>
    <row r="1977" spans="1:27" ht="15.75" customHeight="1">
      <c r="A1977" s="63" t="s">
        <v>131</v>
      </c>
      <c r="B1977" s="64" t="s">
        <v>132</v>
      </c>
      <c r="C1977" s="65" t="s">
        <v>133</v>
      </c>
      <c r="D1977" s="66" t="s">
        <v>409</v>
      </c>
      <c r="E1977" s="67" t="s">
        <v>1361</v>
      </c>
      <c r="F1977" s="68"/>
      <c r="G1977" s="69" t="s">
        <v>1362</v>
      </c>
      <c r="H1977" s="70" t="s">
        <v>1363</v>
      </c>
      <c r="I1977" s="67" t="s">
        <v>145</v>
      </c>
      <c r="J1977" s="286">
        <v>2002</v>
      </c>
      <c r="K1977" s="72" t="s">
        <v>155</v>
      </c>
      <c r="L1977" s="73">
        <v>2</v>
      </c>
      <c r="M1977" s="74" t="s">
        <v>147</v>
      </c>
      <c r="N1977" s="75"/>
      <c r="O1977" s="76" t="s">
        <v>256</v>
      </c>
      <c r="P1977" s="77" t="s">
        <v>148</v>
      </c>
      <c r="Q1977" s="78">
        <f>IF(P1977="U",R1977/1.2,R1977)</f>
        <v>70</v>
      </c>
      <c r="R1977" s="79">
        <v>70</v>
      </c>
      <c r="S1977" s="80"/>
      <c r="T1977" s="81"/>
      <c r="U1977" s="82">
        <f>T1977*Q1977</f>
        <v>0</v>
      </c>
      <c r="V1977" s="83">
        <f>T1977*R1977</f>
        <v>0</v>
      </c>
      <c r="W1977" s="58"/>
      <c r="X1977" s="84"/>
      <c r="Y1977" s="85"/>
      <c r="Z1977" s="86"/>
      <c r="AA1977" s="87"/>
    </row>
    <row r="1978" spans="1:27" ht="15.75" customHeight="1">
      <c r="A1978" s="63" t="s">
        <v>131</v>
      </c>
      <c r="B1978" s="64" t="s">
        <v>132</v>
      </c>
      <c r="C1978" s="65" t="s">
        <v>133</v>
      </c>
      <c r="D1978" s="66" t="s">
        <v>409</v>
      </c>
      <c r="E1978" s="67" t="s">
        <v>543</v>
      </c>
      <c r="F1978" s="68"/>
      <c r="G1978" s="69" t="s">
        <v>544</v>
      </c>
      <c r="H1978" s="70" t="s">
        <v>1603</v>
      </c>
      <c r="I1978" s="67" t="s">
        <v>145</v>
      </c>
      <c r="J1978" s="286">
        <v>2017</v>
      </c>
      <c r="K1978" s="72" t="s">
        <v>155</v>
      </c>
      <c r="L1978" s="73">
        <v>3</v>
      </c>
      <c r="M1978" s="74" t="s">
        <v>140</v>
      </c>
      <c r="N1978" s="75"/>
      <c r="O1978" s="76"/>
      <c r="P1978" s="77" t="s">
        <v>148</v>
      </c>
      <c r="Q1978" s="78">
        <f>IF(P1978="U",R1978/1.2,R1978)</f>
        <v>90</v>
      </c>
      <c r="R1978" s="79">
        <v>90</v>
      </c>
      <c r="S1978" s="80"/>
      <c r="T1978" s="81"/>
      <c r="U1978" s="82">
        <f>T1978*Q1978</f>
        <v>0</v>
      </c>
      <c r="V1978" s="83">
        <f>T1978*R1978</f>
        <v>0</v>
      </c>
      <c r="W1978" s="58"/>
      <c r="X1978" s="84"/>
      <c r="Y1978" s="85"/>
      <c r="Z1978" s="86"/>
      <c r="AA1978" s="87"/>
    </row>
    <row r="1979" spans="1:27" ht="15.75" customHeight="1">
      <c r="A1979" s="63" t="s">
        <v>131</v>
      </c>
      <c r="B1979" s="64" t="s">
        <v>132</v>
      </c>
      <c r="C1979" s="65" t="s">
        <v>133</v>
      </c>
      <c r="D1979" s="66" t="s">
        <v>409</v>
      </c>
      <c r="E1979" s="67" t="s">
        <v>543</v>
      </c>
      <c r="F1979" s="68"/>
      <c r="G1979" s="69" t="s">
        <v>544</v>
      </c>
      <c r="H1979" s="70" t="s">
        <v>545</v>
      </c>
      <c r="I1979" s="67" t="s">
        <v>145</v>
      </c>
      <c r="J1979" s="286">
        <v>1996</v>
      </c>
      <c r="K1979" s="72" t="s">
        <v>139</v>
      </c>
      <c r="L1979" s="73">
        <v>1</v>
      </c>
      <c r="M1979" s="74" t="s">
        <v>147</v>
      </c>
      <c r="N1979" s="75"/>
      <c r="O1979" s="76" t="s">
        <v>256</v>
      </c>
      <c r="P1979" s="77" t="s">
        <v>148</v>
      </c>
      <c r="Q1979" s="78">
        <f>IF(P1979="U",R1979/1.2,R1979)</f>
        <v>1250</v>
      </c>
      <c r="R1979" s="79">
        <v>1250</v>
      </c>
      <c r="S1979" s="80"/>
      <c r="T1979" s="81"/>
      <c r="U1979" s="82">
        <f>T1979*Q1979</f>
        <v>0</v>
      </c>
      <c r="V1979" s="83">
        <f>T1979*R1979</f>
        <v>0</v>
      </c>
      <c r="W1979" s="58"/>
      <c r="X1979" s="84"/>
      <c r="Y1979" s="85"/>
      <c r="Z1979" s="86"/>
      <c r="AA1979" s="87"/>
    </row>
    <row r="1980" spans="1:27" ht="15.75" customHeight="1">
      <c r="A1980" s="63" t="s">
        <v>131</v>
      </c>
      <c r="B1980" s="64" t="s">
        <v>132</v>
      </c>
      <c r="C1980" s="65" t="s">
        <v>133</v>
      </c>
      <c r="D1980" s="66" t="s">
        <v>409</v>
      </c>
      <c r="E1980" s="67" t="s">
        <v>543</v>
      </c>
      <c r="F1980" s="68"/>
      <c r="G1980" s="69" t="s">
        <v>544</v>
      </c>
      <c r="H1980" s="70" t="s">
        <v>545</v>
      </c>
      <c r="I1980" s="67" t="s">
        <v>145</v>
      </c>
      <c r="J1980" s="286">
        <v>2015</v>
      </c>
      <c r="K1980" s="72" t="s">
        <v>155</v>
      </c>
      <c r="L1980" s="73">
        <v>1</v>
      </c>
      <c r="M1980" s="74" t="s">
        <v>140</v>
      </c>
      <c r="N1980" s="75"/>
      <c r="O1980" s="76"/>
      <c r="P1980" s="97" t="s">
        <v>148</v>
      </c>
      <c r="Q1980" s="78">
        <f>IF(P1980="U",R1980/1.2,R1980)</f>
        <v>900</v>
      </c>
      <c r="R1980" s="79">
        <v>900</v>
      </c>
      <c r="S1980" s="80"/>
      <c r="T1980" s="81"/>
      <c r="U1980" s="82">
        <f>T1980*Q1980</f>
        <v>0</v>
      </c>
      <c r="V1980" s="83">
        <f>T1980*R1980</f>
        <v>0</v>
      </c>
      <c r="W1980" s="58"/>
      <c r="X1980" s="84"/>
      <c r="Y1980" s="85"/>
      <c r="Z1980" s="86"/>
      <c r="AA1980" s="87"/>
    </row>
    <row r="1981" spans="1:27" ht="15.75" customHeight="1">
      <c r="A1981" s="63" t="s">
        <v>131</v>
      </c>
      <c r="B1981" s="64" t="s">
        <v>132</v>
      </c>
      <c r="C1981" s="65" t="s">
        <v>133</v>
      </c>
      <c r="D1981" s="66" t="s">
        <v>409</v>
      </c>
      <c r="E1981" s="67" t="s">
        <v>543</v>
      </c>
      <c r="F1981" s="68"/>
      <c r="G1981" s="69" t="s">
        <v>544</v>
      </c>
      <c r="H1981" s="70" t="s">
        <v>1666</v>
      </c>
      <c r="I1981" s="67" t="s">
        <v>145</v>
      </c>
      <c r="J1981" s="286">
        <v>2000</v>
      </c>
      <c r="K1981" s="72" t="s">
        <v>155</v>
      </c>
      <c r="L1981" s="73">
        <v>1</v>
      </c>
      <c r="M1981" s="74" t="s">
        <v>147</v>
      </c>
      <c r="N1981" s="75"/>
      <c r="O1981" s="76" t="s">
        <v>1548</v>
      </c>
      <c r="P1981" s="77" t="s">
        <v>141</v>
      </c>
      <c r="Q1981" s="78">
        <f>IF(P1981="U",R1981/1.2,R1981)</f>
        <v>29.166666666666668</v>
      </c>
      <c r="R1981" s="79">
        <v>35</v>
      </c>
      <c r="S1981" s="80"/>
      <c r="T1981" s="81"/>
      <c r="U1981" s="82">
        <f>T1981*Q1981</f>
        <v>0</v>
      </c>
      <c r="V1981" s="83">
        <f>T1981*R1981</f>
        <v>0</v>
      </c>
      <c r="W1981" s="58"/>
      <c r="X1981" s="84"/>
      <c r="Y1981" s="85"/>
      <c r="Z1981" s="86"/>
      <c r="AA1981" s="87"/>
    </row>
    <row r="1982" spans="1:27" ht="15.75" customHeight="1">
      <c r="A1982" s="63" t="s">
        <v>131</v>
      </c>
      <c r="B1982" s="64" t="s">
        <v>132</v>
      </c>
      <c r="C1982" s="65" t="s">
        <v>133</v>
      </c>
      <c r="D1982" s="66" t="s">
        <v>409</v>
      </c>
      <c r="E1982" s="67" t="s">
        <v>543</v>
      </c>
      <c r="F1982" s="68"/>
      <c r="G1982" s="69" t="s">
        <v>1359</v>
      </c>
      <c r="H1982" s="70" t="s">
        <v>1360</v>
      </c>
      <c r="I1982" s="67" t="s">
        <v>145</v>
      </c>
      <c r="J1982" s="286">
        <v>1989</v>
      </c>
      <c r="K1982" s="72" t="s">
        <v>155</v>
      </c>
      <c r="L1982" s="73">
        <v>2</v>
      </c>
      <c r="M1982" s="74" t="s">
        <v>147</v>
      </c>
      <c r="N1982" s="75"/>
      <c r="O1982" s="76" t="s">
        <v>256</v>
      </c>
      <c r="P1982" s="77" t="s">
        <v>148</v>
      </c>
      <c r="Q1982" s="78">
        <f>IF(P1982="U",R1982/1.2,R1982)</f>
        <v>850</v>
      </c>
      <c r="R1982" s="79">
        <v>850</v>
      </c>
      <c r="S1982" s="80"/>
      <c r="T1982" s="81"/>
      <c r="U1982" s="82">
        <f>T1982*Q1982</f>
        <v>0</v>
      </c>
      <c r="V1982" s="83">
        <f>T1982*R1982</f>
        <v>0</v>
      </c>
      <c r="W1982" s="58"/>
      <c r="X1982" s="84"/>
      <c r="Y1982" s="85"/>
      <c r="Z1982" s="86"/>
      <c r="AA1982" s="87"/>
    </row>
    <row r="1983" spans="1:27" ht="15.75" customHeight="1">
      <c r="A1983" s="63" t="s">
        <v>131</v>
      </c>
      <c r="B1983" s="64" t="s">
        <v>132</v>
      </c>
      <c r="C1983" s="65" t="s">
        <v>133</v>
      </c>
      <c r="D1983" s="66" t="s">
        <v>409</v>
      </c>
      <c r="E1983" s="67" t="s">
        <v>543</v>
      </c>
      <c r="F1983" s="68"/>
      <c r="G1983" s="69" t="s">
        <v>940</v>
      </c>
      <c r="H1983" s="70" t="s">
        <v>941</v>
      </c>
      <c r="I1983" s="67" t="s">
        <v>145</v>
      </c>
      <c r="J1983" s="286">
        <v>2010</v>
      </c>
      <c r="K1983" s="72" t="s">
        <v>155</v>
      </c>
      <c r="L1983" s="73">
        <v>1</v>
      </c>
      <c r="M1983" s="74" t="s">
        <v>140</v>
      </c>
      <c r="N1983" s="75"/>
      <c r="O1983" s="76"/>
      <c r="P1983" s="97" t="s">
        <v>148</v>
      </c>
      <c r="Q1983" s="78">
        <f>IF(P1983="U",R1983/1.2,R1983)</f>
        <v>100</v>
      </c>
      <c r="R1983" s="79">
        <v>100</v>
      </c>
      <c r="S1983" s="80"/>
      <c r="T1983" s="81"/>
      <c r="U1983" s="82">
        <f>T1983*Q1983</f>
        <v>0</v>
      </c>
      <c r="V1983" s="83">
        <f>T1983*R1983</f>
        <v>0</v>
      </c>
      <c r="W1983" s="58"/>
      <c r="X1983" s="84"/>
      <c r="Y1983" s="85"/>
      <c r="Z1983" s="86"/>
      <c r="AA1983" s="87"/>
    </row>
    <row r="1984" spans="1:27" ht="15.75" customHeight="1">
      <c r="A1984" s="63" t="s">
        <v>131</v>
      </c>
      <c r="B1984" s="64" t="s">
        <v>132</v>
      </c>
      <c r="C1984" s="65" t="s">
        <v>133</v>
      </c>
      <c r="D1984" s="66" t="s">
        <v>409</v>
      </c>
      <c r="E1984" s="67" t="s">
        <v>543</v>
      </c>
      <c r="F1984" s="68"/>
      <c r="G1984" s="69" t="s">
        <v>938</v>
      </c>
      <c r="H1984" s="70" t="s">
        <v>939</v>
      </c>
      <c r="I1984" s="67" t="s">
        <v>145</v>
      </c>
      <c r="J1984" s="286">
        <v>2010</v>
      </c>
      <c r="K1984" s="72" t="s">
        <v>155</v>
      </c>
      <c r="L1984" s="73">
        <v>1</v>
      </c>
      <c r="M1984" s="74" t="s">
        <v>140</v>
      </c>
      <c r="N1984" s="75"/>
      <c r="O1984" s="76"/>
      <c r="P1984" s="97" t="s">
        <v>148</v>
      </c>
      <c r="Q1984" s="78">
        <f>IF(P1984="U",R1984/1.2,R1984)</f>
        <v>110</v>
      </c>
      <c r="R1984" s="79">
        <v>110</v>
      </c>
      <c r="S1984" s="80"/>
      <c r="T1984" s="81"/>
      <c r="U1984" s="82">
        <f>T1984*Q1984</f>
        <v>0</v>
      </c>
      <c r="V1984" s="83">
        <f>T1984*R1984</f>
        <v>0</v>
      </c>
      <c r="W1984" s="58"/>
      <c r="X1984" s="84"/>
      <c r="Y1984" s="85"/>
      <c r="Z1984" s="86"/>
      <c r="AA1984" s="87"/>
    </row>
    <row r="1985" spans="1:27" ht="15.75" customHeight="1">
      <c r="A1985" s="63" t="s">
        <v>131</v>
      </c>
      <c r="B1985" s="64" t="s">
        <v>132</v>
      </c>
      <c r="C1985" s="65" t="s">
        <v>133</v>
      </c>
      <c r="D1985" s="66" t="s">
        <v>409</v>
      </c>
      <c r="E1985" s="67" t="s">
        <v>543</v>
      </c>
      <c r="F1985" s="68"/>
      <c r="G1985" s="69" t="s">
        <v>1495</v>
      </c>
      <c r="H1985" s="70" t="s">
        <v>1498</v>
      </c>
      <c r="I1985" s="67" t="s">
        <v>1499</v>
      </c>
      <c r="J1985" s="286">
        <v>2012</v>
      </c>
      <c r="K1985" s="72" t="s">
        <v>155</v>
      </c>
      <c r="L1985" s="73">
        <v>16</v>
      </c>
      <c r="M1985" s="74" t="s">
        <v>140</v>
      </c>
      <c r="N1985" s="75"/>
      <c r="O1985" s="76"/>
      <c r="P1985" s="77" t="s">
        <v>141</v>
      </c>
      <c r="Q1985" s="78">
        <f>IF(P1985="U",R1985/1.2,R1985)</f>
        <v>91.666666666666671</v>
      </c>
      <c r="R1985" s="79">
        <v>110</v>
      </c>
      <c r="S1985" s="80"/>
      <c r="T1985" s="81"/>
      <c r="U1985" s="82">
        <f>T1985*Q1985</f>
        <v>0</v>
      </c>
      <c r="V1985" s="83">
        <f>T1985*R1985</f>
        <v>0</v>
      </c>
      <c r="W1985" s="58"/>
      <c r="X1985" s="84"/>
      <c r="Y1985" s="85"/>
      <c r="Z1985" s="86"/>
      <c r="AA1985" s="87"/>
    </row>
    <row r="1986" spans="1:27" ht="15.75" customHeight="1">
      <c r="A1986" s="63" t="s">
        <v>131</v>
      </c>
      <c r="B1986" s="64" t="s">
        <v>132</v>
      </c>
      <c r="C1986" s="65" t="s">
        <v>133</v>
      </c>
      <c r="D1986" s="66" t="s">
        <v>409</v>
      </c>
      <c r="E1986" s="67" t="s">
        <v>543</v>
      </c>
      <c r="F1986" s="68"/>
      <c r="G1986" s="69" t="s">
        <v>1495</v>
      </c>
      <c r="H1986" s="70" t="s">
        <v>1498</v>
      </c>
      <c r="I1986" s="67" t="s">
        <v>1499</v>
      </c>
      <c r="J1986" s="286">
        <v>2016</v>
      </c>
      <c r="K1986" s="72" t="s">
        <v>155</v>
      </c>
      <c r="L1986" s="73">
        <v>5</v>
      </c>
      <c r="M1986" s="74" t="s">
        <v>140</v>
      </c>
      <c r="N1986" s="75"/>
      <c r="O1986" s="76"/>
      <c r="P1986" s="77" t="s">
        <v>141</v>
      </c>
      <c r="Q1986" s="78">
        <f>IF(P1986="U",R1986/1.2,R1986)</f>
        <v>100</v>
      </c>
      <c r="R1986" s="79">
        <v>120</v>
      </c>
      <c r="S1986" s="80"/>
      <c r="T1986" s="81"/>
      <c r="U1986" s="82">
        <f>T1986*Q1986</f>
        <v>0</v>
      </c>
      <c r="V1986" s="83">
        <f>T1986*R1986</f>
        <v>0</v>
      </c>
      <c r="W1986" s="58"/>
      <c r="X1986" s="84"/>
      <c r="Y1986" s="85"/>
      <c r="Z1986" s="86"/>
      <c r="AA1986" s="87"/>
    </row>
    <row r="1987" spans="1:27" ht="15.75" customHeight="1">
      <c r="A1987" s="63" t="s">
        <v>131</v>
      </c>
      <c r="B1987" s="64" t="s">
        <v>132</v>
      </c>
      <c r="C1987" s="65" t="s">
        <v>133</v>
      </c>
      <c r="D1987" s="66" t="s">
        <v>409</v>
      </c>
      <c r="E1987" s="67" t="s">
        <v>543</v>
      </c>
      <c r="F1987" s="68"/>
      <c r="G1987" s="69" t="s">
        <v>1495</v>
      </c>
      <c r="H1987" s="70" t="s">
        <v>1498</v>
      </c>
      <c r="I1987" s="67" t="s">
        <v>1499</v>
      </c>
      <c r="J1987" s="286">
        <v>2019</v>
      </c>
      <c r="K1987" s="72" t="s">
        <v>155</v>
      </c>
      <c r="L1987" s="73">
        <v>5</v>
      </c>
      <c r="M1987" s="74" t="s">
        <v>140</v>
      </c>
      <c r="N1987" s="75"/>
      <c r="O1987" s="76"/>
      <c r="P1987" s="77" t="s">
        <v>141</v>
      </c>
      <c r="Q1987" s="78">
        <f>IF(P1987="U",R1987/1.2,R1987)</f>
        <v>79.166666666666671</v>
      </c>
      <c r="R1987" s="79">
        <v>95</v>
      </c>
      <c r="S1987" s="80"/>
      <c r="T1987" s="81"/>
      <c r="U1987" s="82">
        <f>T1987*Q1987</f>
        <v>0</v>
      </c>
      <c r="V1987" s="83">
        <f>T1987*R1987</f>
        <v>0</v>
      </c>
      <c r="W1987" s="58"/>
      <c r="X1987" s="84"/>
      <c r="Y1987" s="85"/>
      <c r="Z1987" s="86"/>
      <c r="AA1987" s="87"/>
    </row>
    <row r="1988" spans="1:27" ht="15.75" customHeight="1">
      <c r="A1988" s="63" t="s">
        <v>131</v>
      </c>
      <c r="B1988" s="64" t="s">
        <v>132</v>
      </c>
      <c r="C1988" s="65" t="s">
        <v>133</v>
      </c>
      <c r="D1988" s="66" t="s">
        <v>409</v>
      </c>
      <c r="E1988" s="67" t="s">
        <v>543</v>
      </c>
      <c r="F1988" s="68"/>
      <c r="G1988" s="69" t="s">
        <v>1495</v>
      </c>
      <c r="H1988" s="70" t="s">
        <v>1498</v>
      </c>
      <c r="I1988" s="67" t="s">
        <v>1499</v>
      </c>
      <c r="J1988" s="286">
        <v>2020</v>
      </c>
      <c r="K1988" s="72" t="s">
        <v>155</v>
      </c>
      <c r="L1988" s="73">
        <v>6</v>
      </c>
      <c r="M1988" s="74" t="s">
        <v>140</v>
      </c>
      <c r="N1988" s="75"/>
      <c r="O1988" s="76"/>
      <c r="P1988" s="77" t="s">
        <v>141</v>
      </c>
      <c r="Q1988" s="78">
        <f>IF(P1988="U",R1988/1.2,R1988)</f>
        <v>75</v>
      </c>
      <c r="R1988" s="79">
        <v>90</v>
      </c>
      <c r="S1988" s="80"/>
      <c r="T1988" s="81"/>
      <c r="U1988" s="82">
        <f>T1988*Q1988</f>
        <v>0</v>
      </c>
      <c r="V1988" s="83">
        <f>T1988*R1988</f>
        <v>0</v>
      </c>
      <c r="W1988" s="58"/>
      <c r="X1988" s="84"/>
      <c r="Y1988" s="85"/>
      <c r="Z1988" s="86"/>
      <c r="AA1988" s="87"/>
    </row>
    <row r="1989" spans="1:27" ht="15.75" customHeight="1">
      <c r="A1989" s="63" t="s">
        <v>131</v>
      </c>
      <c r="B1989" s="64" t="s">
        <v>132</v>
      </c>
      <c r="C1989" s="65" t="s">
        <v>133</v>
      </c>
      <c r="D1989" s="66" t="s">
        <v>409</v>
      </c>
      <c r="E1989" s="67" t="s">
        <v>543</v>
      </c>
      <c r="F1989" s="68"/>
      <c r="G1989" s="69" t="s">
        <v>1495</v>
      </c>
      <c r="H1989" s="70" t="s">
        <v>1498</v>
      </c>
      <c r="I1989" s="67" t="s">
        <v>1499</v>
      </c>
      <c r="J1989" s="286">
        <v>2022</v>
      </c>
      <c r="K1989" s="72" t="s">
        <v>155</v>
      </c>
      <c r="L1989" s="73">
        <v>9</v>
      </c>
      <c r="M1989" s="74" t="s">
        <v>140</v>
      </c>
      <c r="N1989" s="75"/>
      <c r="O1989" s="76"/>
      <c r="P1989" s="77" t="s">
        <v>141</v>
      </c>
      <c r="Q1989" s="78">
        <f>IF(P1989="U",R1989/1.2,R1989)</f>
        <v>70.833333333333343</v>
      </c>
      <c r="R1989" s="79">
        <v>85</v>
      </c>
      <c r="S1989" s="80"/>
      <c r="T1989" s="81"/>
      <c r="U1989" s="82">
        <f>T1989*Q1989</f>
        <v>0</v>
      </c>
      <c r="V1989" s="83">
        <f>T1989*R1989</f>
        <v>0</v>
      </c>
      <c r="W1989" s="58"/>
      <c r="X1989" s="84"/>
      <c r="Y1989" s="85"/>
      <c r="Z1989" s="86"/>
      <c r="AA1989" s="87"/>
    </row>
    <row r="1990" spans="1:27" ht="15.75" customHeight="1">
      <c r="A1990" s="63" t="s">
        <v>131</v>
      </c>
      <c r="B1990" s="64" t="s">
        <v>132</v>
      </c>
      <c r="C1990" s="65" t="s">
        <v>133</v>
      </c>
      <c r="D1990" s="66" t="s">
        <v>409</v>
      </c>
      <c r="E1990" s="67" t="s">
        <v>543</v>
      </c>
      <c r="F1990" s="68"/>
      <c r="G1990" s="69" t="s">
        <v>1495</v>
      </c>
      <c r="H1990" s="70" t="s">
        <v>1498</v>
      </c>
      <c r="I1990" s="67" t="s">
        <v>1499</v>
      </c>
      <c r="J1990" s="286">
        <v>2023</v>
      </c>
      <c r="K1990" s="72" t="s">
        <v>155</v>
      </c>
      <c r="L1990" s="73">
        <v>15</v>
      </c>
      <c r="M1990" s="74" t="s">
        <v>140</v>
      </c>
      <c r="N1990" s="75"/>
      <c r="O1990" s="76"/>
      <c r="P1990" s="77" t="s">
        <v>141</v>
      </c>
      <c r="Q1990" s="78">
        <f>IF(P1990="U",R1990/1.2,R1990)</f>
        <v>70.833333333333343</v>
      </c>
      <c r="R1990" s="79">
        <v>85</v>
      </c>
      <c r="S1990" s="80"/>
      <c r="T1990" s="81"/>
      <c r="U1990" s="82">
        <f>T1990*Q1990</f>
        <v>0</v>
      </c>
      <c r="V1990" s="83">
        <f>T1990*R1990</f>
        <v>0</v>
      </c>
      <c r="W1990" s="58"/>
      <c r="X1990" s="84"/>
      <c r="Y1990" s="85"/>
      <c r="Z1990" s="86"/>
      <c r="AA1990" s="87"/>
    </row>
    <row r="1991" spans="1:27" ht="15.75" customHeight="1">
      <c r="A1991" s="63" t="s">
        <v>131</v>
      </c>
      <c r="B1991" s="64" t="s">
        <v>132</v>
      </c>
      <c r="C1991" s="65" t="s">
        <v>133</v>
      </c>
      <c r="D1991" s="66" t="s">
        <v>409</v>
      </c>
      <c r="E1991" s="67" t="s">
        <v>543</v>
      </c>
      <c r="F1991" s="68"/>
      <c r="G1991" s="69" t="s">
        <v>1495</v>
      </c>
      <c r="H1991" s="70" t="s">
        <v>1497</v>
      </c>
      <c r="I1991" s="67" t="s">
        <v>145</v>
      </c>
      <c r="J1991" s="286">
        <v>2006</v>
      </c>
      <c r="K1991" s="72" t="s">
        <v>155</v>
      </c>
      <c r="L1991" s="73">
        <v>5</v>
      </c>
      <c r="M1991" s="74" t="s">
        <v>140</v>
      </c>
      <c r="N1991" s="75"/>
      <c r="O1991" s="76"/>
      <c r="P1991" s="77" t="s">
        <v>141</v>
      </c>
      <c r="Q1991" s="78">
        <f>IF(P1991="U",R1991/1.2,R1991)</f>
        <v>100</v>
      </c>
      <c r="R1991" s="79">
        <v>120</v>
      </c>
      <c r="S1991" s="80"/>
      <c r="T1991" s="81"/>
      <c r="U1991" s="82">
        <f>T1991*Q1991</f>
        <v>0</v>
      </c>
      <c r="V1991" s="83">
        <f>T1991*R1991</f>
        <v>0</v>
      </c>
      <c r="W1991" s="58"/>
      <c r="X1991" s="84"/>
      <c r="Y1991" s="85"/>
      <c r="Z1991" s="86"/>
      <c r="AA1991" s="87"/>
    </row>
    <row r="1992" spans="1:27" ht="15.75" customHeight="1">
      <c r="A1992" s="63" t="s">
        <v>131</v>
      </c>
      <c r="B1992" s="64" t="s">
        <v>132</v>
      </c>
      <c r="C1992" s="65" t="s">
        <v>133</v>
      </c>
      <c r="D1992" s="66" t="s">
        <v>409</v>
      </c>
      <c r="E1992" s="67" t="s">
        <v>543</v>
      </c>
      <c r="F1992" s="68"/>
      <c r="G1992" s="69" t="s">
        <v>1495</v>
      </c>
      <c r="H1992" s="70" t="s">
        <v>1497</v>
      </c>
      <c r="I1992" s="67" t="s">
        <v>145</v>
      </c>
      <c r="J1992" s="286">
        <v>2016</v>
      </c>
      <c r="K1992" s="72" t="s">
        <v>155</v>
      </c>
      <c r="L1992" s="73">
        <v>11</v>
      </c>
      <c r="M1992" s="74" t="s">
        <v>140</v>
      </c>
      <c r="N1992" s="75"/>
      <c r="O1992" s="76"/>
      <c r="P1992" s="77" t="s">
        <v>141</v>
      </c>
      <c r="Q1992" s="78">
        <f>IF(P1992="U",R1992/1.2,R1992)</f>
        <v>70.833333333333343</v>
      </c>
      <c r="R1992" s="79">
        <v>85</v>
      </c>
      <c r="S1992" s="80"/>
      <c r="T1992" s="81"/>
      <c r="U1992" s="82">
        <f>T1992*Q1992</f>
        <v>0</v>
      </c>
      <c r="V1992" s="83">
        <f>T1992*R1992</f>
        <v>0</v>
      </c>
      <c r="W1992" s="58"/>
      <c r="X1992" s="84"/>
      <c r="Y1992" s="85"/>
      <c r="Z1992" s="86"/>
      <c r="AA1992" s="87"/>
    </row>
    <row r="1993" spans="1:27" ht="15.75" customHeight="1">
      <c r="A1993" s="63" t="s">
        <v>131</v>
      </c>
      <c r="B1993" s="64" t="s">
        <v>132</v>
      </c>
      <c r="C1993" s="65" t="s">
        <v>133</v>
      </c>
      <c r="D1993" s="66" t="s">
        <v>409</v>
      </c>
      <c r="E1993" s="67" t="s">
        <v>543</v>
      </c>
      <c r="F1993" s="68"/>
      <c r="G1993" s="69" t="s">
        <v>1495</v>
      </c>
      <c r="H1993" s="70" t="s">
        <v>1497</v>
      </c>
      <c r="I1993" s="67" t="s">
        <v>145</v>
      </c>
      <c r="J1993" s="286">
        <v>2020</v>
      </c>
      <c r="K1993" s="72" t="s">
        <v>155</v>
      </c>
      <c r="L1993" s="73">
        <v>6</v>
      </c>
      <c r="M1993" s="74" t="s">
        <v>140</v>
      </c>
      <c r="N1993" s="75"/>
      <c r="O1993" s="76"/>
      <c r="P1993" s="77" t="s">
        <v>141</v>
      </c>
      <c r="Q1993" s="78">
        <f>IF(P1993="U",R1993/1.2,R1993)</f>
        <v>54.166666666666671</v>
      </c>
      <c r="R1993" s="79">
        <v>65</v>
      </c>
      <c r="S1993" s="80"/>
      <c r="T1993" s="81"/>
      <c r="U1993" s="82">
        <f>T1993*Q1993</f>
        <v>0</v>
      </c>
      <c r="V1993" s="83">
        <f>T1993*R1993</f>
        <v>0</v>
      </c>
      <c r="W1993" s="58"/>
      <c r="X1993" s="84"/>
      <c r="Y1993" s="85"/>
      <c r="Z1993" s="86"/>
      <c r="AA1993" s="87"/>
    </row>
    <row r="1994" spans="1:27" ht="15.75" customHeight="1">
      <c r="A1994" s="63" t="s">
        <v>131</v>
      </c>
      <c r="B1994" s="64" t="s">
        <v>132</v>
      </c>
      <c r="C1994" s="65" t="s">
        <v>133</v>
      </c>
      <c r="D1994" s="66" t="s">
        <v>409</v>
      </c>
      <c r="E1994" s="67" t="s">
        <v>543</v>
      </c>
      <c r="F1994" s="68"/>
      <c r="G1994" s="69" t="s">
        <v>1495</v>
      </c>
      <c r="H1994" s="70" t="s">
        <v>1497</v>
      </c>
      <c r="I1994" s="67" t="s">
        <v>145</v>
      </c>
      <c r="J1994" s="286">
        <v>2021</v>
      </c>
      <c r="K1994" s="72" t="s">
        <v>155</v>
      </c>
      <c r="L1994" s="73">
        <v>8</v>
      </c>
      <c r="M1994" s="74" t="s">
        <v>140</v>
      </c>
      <c r="N1994" s="75"/>
      <c r="O1994" s="76"/>
      <c r="P1994" s="77" t="s">
        <v>141</v>
      </c>
      <c r="Q1994" s="78">
        <f>IF(P1994="U",R1994/1.2,R1994)</f>
        <v>50</v>
      </c>
      <c r="R1994" s="79">
        <v>60</v>
      </c>
      <c r="S1994" s="80"/>
      <c r="T1994" s="81"/>
      <c r="U1994" s="82">
        <f>T1994*Q1994</f>
        <v>0</v>
      </c>
      <c r="V1994" s="83">
        <f>T1994*R1994</f>
        <v>0</v>
      </c>
      <c r="W1994" s="58"/>
      <c r="X1994" s="84"/>
      <c r="Y1994" s="85"/>
      <c r="Z1994" s="86"/>
      <c r="AA1994" s="87"/>
    </row>
    <row r="1995" spans="1:27" ht="15.75" customHeight="1">
      <c r="A1995" s="63" t="s">
        <v>131</v>
      </c>
      <c r="B1995" s="64" t="s">
        <v>132</v>
      </c>
      <c r="C1995" s="65" t="s">
        <v>133</v>
      </c>
      <c r="D1995" s="66" t="s">
        <v>409</v>
      </c>
      <c r="E1995" s="67" t="s">
        <v>543</v>
      </c>
      <c r="F1995" s="68"/>
      <c r="G1995" s="69" t="s">
        <v>1495</v>
      </c>
      <c r="H1995" s="70" t="s">
        <v>1500</v>
      </c>
      <c r="I1995" s="67" t="s">
        <v>366</v>
      </c>
      <c r="J1995" s="286">
        <v>2009</v>
      </c>
      <c r="K1995" s="72" t="s">
        <v>155</v>
      </c>
      <c r="L1995" s="73">
        <v>1</v>
      </c>
      <c r="M1995" s="74" t="s">
        <v>140</v>
      </c>
      <c r="N1995" s="75"/>
      <c r="O1995" s="76"/>
      <c r="P1995" s="77" t="s">
        <v>141</v>
      </c>
      <c r="Q1995" s="78">
        <f>IF(P1995="U",R1995/1.2,R1995)</f>
        <v>100</v>
      </c>
      <c r="R1995" s="79">
        <v>120</v>
      </c>
      <c r="S1995" s="80"/>
      <c r="T1995" s="81"/>
      <c r="U1995" s="82">
        <f>T1995*Q1995</f>
        <v>0</v>
      </c>
      <c r="V1995" s="83">
        <f>T1995*R1995</f>
        <v>0</v>
      </c>
      <c r="W1995" s="58"/>
      <c r="X1995" s="84"/>
      <c r="Y1995" s="85"/>
      <c r="Z1995" s="86"/>
      <c r="AA1995" s="87"/>
    </row>
    <row r="1996" spans="1:27" ht="15.75" customHeight="1">
      <c r="A1996" s="63" t="s">
        <v>131</v>
      </c>
      <c r="B1996" s="64" t="s">
        <v>132</v>
      </c>
      <c r="C1996" s="65" t="s">
        <v>133</v>
      </c>
      <c r="D1996" s="66" t="s">
        <v>409</v>
      </c>
      <c r="E1996" s="67" t="s">
        <v>543</v>
      </c>
      <c r="F1996" s="68"/>
      <c r="G1996" s="69" t="s">
        <v>1495</v>
      </c>
      <c r="H1996" s="70" t="s">
        <v>1500</v>
      </c>
      <c r="I1996" s="67" t="s">
        <v>366</v>
      </c>
      <c r="J1996" s="286">
        <v>2014</v>
      </c>
      <c r="K1996" s="72" t="s">
        <v>155</v>
      </c>
      <c r="L1996" s="73">
        <v>5</v>
      </c>
      <c r="M1996" s="74" t="s">
        <v>140</v>
      </c>
      <c r="N1996" s="75"/>
      <c r="O1996" s="76"/>
      <c r="P1996" s="77" t="s">
        <v>141</v>
      </c>
      <c r="Q1996" s="78">
        <f>IF(P1996="U",R1996/1.2,R1996)</f>
        <v>91.666666666666671</v>
      </c>
      <c r="R1996" s="79">
        <v>110</v>
      </c>
      <c r="S1996" s="80"/>
      <c r="T1996" s="81"/>
      <c r="U1996" s="82">
        <f>T1996*Q1996</f>
        <v>0</v>
      </c>
      <c r="V1996" s="83">
        <f>T1996*R1996</f>
        <v>0</v>
      </c>
      <c r="W1996" s="58"/>
      <c r="X1996" s="84"/>
      <c r="Y1996" s="85"/>
      <c r="Z1996" s="86"/>
      <c r="AA1996" s="87"/>
    </row>
    <row r="1997" spans="1:27" ht="15.75" customHeight="1">
      <c r="A1997" s="63" t="s">
        <v>131</v>
      </c>
      <c r="B1997" s="64" t="s">
        <v>132</v>
      </c>
      <c r="C1997" s="65" t="s">
        <v>133</v>
      </c>
      <c r="D1997" s="66" t="s">
        <v>409</v>
      </c>
      <c r="E1997" s="67" t="s">
        <v>543</v>
      </c>
      <c r="F1997" s="68"/>
      <c r="G1997" s="69" t="s">
        <v>1495</v>
      </c>
      <c r="H1997" s="70" t="s">
        <v>1496</v>
      </c>
      <c r="I1997" s="67" t="s">
        <v>145</v>
      </c>
      <c r="J1997" s="286">
        <v>2023</v>
      </c>
      <c r="K1997" s="72" t="s">
        <v>155</v>
      </c>
      <c r="L1997" s="73">
        <v>14</v>
      </c>
      <c r="M1997" s="74" t="s">
        <v>140</v>
      </c>
      <c r="N1997" s="75"/>
      <c r="O1997" s="76"/>
      <c r="P1997" s="77" t="s">
        <v>141</v>
      </c>
      <c r="Q1997" s="78">
        <f>IF(P1997="U",R1997/1.2,R1997)</f>
        <v>21.666666666666668</v>
      </c>
      <c r="R1997" s="79">
        <v>26</v>
      </c>
      <c r="S1997" s="80"/>
      <c r="T1997" s="81"/>
      <c r="U1997" s="82">
        <f>T1997*Q1997</f>
        <v>0</v>
      </c>
      <c r="V1997" s="83">
        <f>T1997*R1997</f>
        <v>0</v>
      </c>
      <c r="W1997" s="58"/>
      <c r="X1997" s="84"/>
      <c r="Y1997" s="85"/>
      <c r="Z1997" s="86"/>
      <c r="AA1997" s="87"/>
    </row>
    <row r="1998" spans="1:27" ht="15.75" customHeight="1">
      <c r="A1998" s="63" t="s">
        <v>131</v>
      </c>
      <c r="B1998" s="64" t="s">
        <v>177</v>
      </c>
      <c r="C1998" s="65" t="s">
        <v>178</v>
      </c>
      <c r="D1998" s="66" t="s">
        <v>409</v>
      </c>
      <c r="E1998" s="67" t="s">
        <v>543</v>
      </c>
      <c r="F1998" s="68"/>
      <c r="G1998" s="69" t="s">
        <v>1495</v>
      </c>
      <c r="H1998" s="70" t="s">
        <v>1501</v>
      </c>
      <c r="I1998" s="67" t="s">
        <v>145</v>
      </c>
      <c r="J1998" s="71" t="s">
        <v>322</v>
      </c>
      <c r="K1998" s="72" t="s">
        <v>182</v>
      </c>
      <c r="L1998" s="73">
        <v>3</v>
      </c>
      <c r="M1998" s="74" t="s">
        <v>140</v>
      </c>
      <c r="N1998" s="75"/>
      <c r="O1998" s="76"/>
      <c r="P1998" s="77" t="s">
        <v>141</v>
      </c>
      <c r="Q1998" s="78">
        <f>IF(P1998="U",R1998/1.2,R1998)</f>
        <v>62.5</v>
      </c>
      <c r="R1998" s="79">
        <v>75</v>
      </c>
      <c r="S1998" s="80"/>
      <c r="T1998" s="81"/>
      <c r="U1998" s="82">
        <f>T1998*Q1998</f>
        <v>0</v>
      </c>
      <c r="V1998" s="83">
        <f>T1998*R1998</f>
        <v>0</v>
      </c>
      <c r="W1998" s="58"/>
      <c r="X1998" s="84"/>
      <c r="Y1998" s="85"/>
      <c r="Z1998" s="86"/>
      <c r="AA1998" s="87"/>
    </row>
    <row r="1999" spans="1:27" ht="15.75" customHeight="1">
      <c r="A1999" s="63" t="s">
        <v>131</v>
      </c>
      <c r="B1999" s="64" t="s">
        <v>132</v>
      </c>
      <c r="C1999" s="65" t="s">
        <v>133</v>
      </c>
      <c r="D1999" s="66" t="s">
        <v>409</v>
      </c>
      <c r="E1999" s="67" t="s">
        <v>420</v>
      </c>
      <c r="F1999" s="68"/>
      <c r="G1999" s="69" t="s">
        <v>1079</v>
      </c>
      <c r="H1999" s="70" t="s">
        <v>1081</v>
      </c>
      <c r="I1999" s="67" t="s">
        <v>423</v>
      </c>
      <c r="J1999" s="286">
        <v>2015</v>
      </c>
      <c r="K1999" s="72" t="s">
        <v>155</v>
      </c>
      <c r="L1999" s="73">
        <v>1</v>
      </c>
      <c r="M1999" s="74" t="s">
        <v>140</v>
      </c>
      <c r="N1999" s="75"/>
      <c r="O1999" s="76"/>
      <c r="P1999" s="77" t="s">
        <v>148</v>
      </c>
      <c r="Q1999" s="78">
        <f>IF(P1999="U",R1999/1.2,R1999)</f>
        <v>120</v>
      </c>
      <c r="R1999" s="79">
        <v>120</v>
      </c>
      <c r="S1999" s="80"/>
      <c r="T1999" s="81"/>
      <c r="U1999" s="82">
        <f>T1999*Q1999</f>
        <v>0</v>
      </c>
      <c r="V1999" s="83">
        <f>T1999*R1999</f>
        <v>0</v>
      </c>
      <c r="W1999" s="58"/>
      <c r="X1999" s="84"/>
      <c r="Y1999" s="85"/>
      <c r="Z1999" s="86"/>
      <c r="AA1999" s="87"/>
    </row>
    <row r="2000" spans="1:27" ht="15.75" customHeight="1">
      <c r="A2000" s="63" t="s">
        <v>131</v>
      </c>
      <c r="B2000" s="64" t="s">
        <v>132</v>
      </c>
      <c r="C2000" s="65" t="s">
        <v>133</v>
      </c>
      <c r="D2000" s="66" t="s">
        <v>409</v>
      </c>
      <c r="E2000" s="67" t="s">
        <v>420</v>
      </c>
      <c r="F2000" s="68"/>
      <c r="G2000" s="69" t="s">
        <v>1079</v>
      </c>
      <c r="H2000" s="70" t="s">
        <v>1081</v>
      </c>
      <c r="I2000" s="67" t="s">
        <v>423</v>
      </c>
      <c r="J2000" s="286">
        <v>2017</v>
      </c>
      <c r="K2000" s="72" t="s">
        <v>155</v>
      </c>
      <c r="L2000" s="73">
        <v>16</v>
      </c>
      <c r="M2000" s="74" t="s">
        <v>140</v>
      </c>
      <c r="N2000" s="75"/>
      <c r="O2000" s="76"/>
      <c r="P2000" s="77" t="s">
        <v>141</v>
      </c>
      <c r="Q2000" s="78">
        <f>IF(P2000="U",R2000/1.2,R2000)</f>
        <v>116.66666666666667</v>
      </c>
      <c r="R2000" s="79">
        <v>140</v>
      </c>
      <c r="S2000" s="80"/>
      <c r="T2000" s="81"/>
      <c r="U2000" s="82">
        <f>T2000*Q2000</f>
        <v>0</v>
      </c>
      <c r="V2000" s="83">
        <f>T2000*R2000</f>
        <v>0</v>
      </c>
      <c r="W2000" s="58"/>
      <c r="X2000" s="84"/>
      <c r="Y2000" s="85"/>
      <c r="Z2000" s="86"/>
      <c r="AA2000" s="87"/>
    </row>
    <row r="2001" spans="1:27" ht="15.75" customHeight="1">
      <c r="A2001" s="63" t="s">
        <v>131</v>
      </c>
      <c r="B2001" s="64" t="s">
        <v>132</v>
      </c>
      <c r="C2001" s="65" t="s">
        <v>133</v>
      </c>
      <c r="D2001" s="66" t="s">
        <v>409</v>
      </c>
      <c r="E2001" s="67" t="s">
        <v>420</v>
      </c>
      <c r="F2001" s="68"/>
      <c r="G2001" s="69" t="s">
        <v>1079</v>
      </c>
      <c r="H2001" s="70" t="s">
        <v>1081</v>
      </c>
      <c r="I2001" s="67" t="s">
        <v>423</v>
      </c>
      <c r="J2001" s="286">
        <v>2017</v>
      </c>
      <c r="K2001" s="72" t="s">
        <v>155</v>
      </c>
      <c r="L2001" s="73">
        <v>1</v>
      </c>
      <c r="M2001" s="74" t="s">
        <v>140</v>
      </c>
      <c r="N2001" s="75"/>
      <c r="O2001" s="76"/>
      <c r="P2001" s="77" t="s">
        <v>141</v>
      </c>
      <c r="Q2001" s="78">
        <f>IF(P2001="U",R2001/1.2,R2001)</f>
        <v>116.66666666666667</v>
      </c>
      <c r="R2001" s="79">
        <v>140</v>
      </c>
      <c r="S2001" s="80"/>
      <c r="T2001" s="81"/>
      <c r="U2001" s="82">
        <f>T2001*Q2001</f>
        <v>0</v>
      </c>
      <c r="V2001" s="83">
        <f>T2001*R2001</f>
        <v>0</v>
      </c>
      <c r="W2001" s="58"/>
      <c r="X2001" s="84"/>
      <c r="Y2001" s="85"/>
      <c r="Z2001" s="86"/>
      <c r="AA2001" s="87"/>
    </row>
    <row r="2002" spans="1:27" ht="15.75" customHeight="1">
      <c r="A2002" s="63" t="s">
        <v>131</v>
      </c>
      <c r="B2002" s="64" t="s">
        <v>132</v>
      </c>
      <c r="C2002" s="65" t="s">
        <v>133</v>
      </c>
      <c r="D2002" s="66" t="s">
        <v>409</v>
      </c>
      <c r="E2002" s="67" t="s">
        <v>420</v>
      </c>
      <c r="F2002" s="68"/>
      <c r="G2002" s="69" t="s">
        <v>1079</v>
      </c>
      <c r="H2002" s="70" t="s">
        <v>1081</v>
      </c>
      <c r="I2002" s="67" t="s">
        <v>423</v>
      </c>
      <c r="J2002" s="286">
        <v>2018</v>
      </c>
      <c r="K2002" s="72" t="s">
        <v>155</v>
      </c>
      <c r="L2002" s="73">
        <v>12</v>
      </c>
      <c r="M2002" s="74" t="s">
        <v>140</v>
      </c>
      <c r="N2002" s="75"/>
      <c r="O2002" s="76"/>
      <c r="P2002" s="77" t="s">
        <v>141</v>
      </c>
      <c r="Q2002" s="78">
        <f>IF(P2002="U",R2002/1.2,R2002)</f>
        <v>116.66666666666667</v>
      </c>
      <c r="R2002" s="79">
        <v>140</v>
      </c>
      <c r="S2002" s="80"/>
      <c r="T2002" s="81"/>
      <c r="U2002" s="82">
        <f>T2002*Q2002</f>
        <v>0</v>
      </c>
      <c r="V2002" s="83">
        <f>T2002*R2002</f>
        <v>0</v>
      </c>
      <c r="W2002" s="58"/>
      <c r="X2002" s="84"/>
      <c r="Y2002" s="85"/>
      <c r="Z2002" s="86"/>
      <c r="AA2002" s="87"/>
    </row>
    <row r="2003" spans="1:27" ht="15.75" customHeight="1">
      <c r="A2003" s="63" t="s">
        <v>131</v>
      </c>
      <c r="B2003" s="64" t="s">
        <v>132</v>
      </c>
      <c r="C2003" s="65" t="s">
        <v>133</v>
      </c>
      <c r="D2003" s="66" t="s">
        <v>409</v>
      </c>
      <c r="E2003" s="67" t="s">
        <v>420</v>
      </c>
      <c r="F2003" s="68"/>
      <c r="G2003" s="69" t="s">
        <v>1079</v>
      </c>
      <c r="H2003" s="70" t="s">
        <v>1081</v>
      </c>
      <c r="I2003" s="67" t="s">
        <v>423</v>
      </c>
      <c r="J2003" s="286">
        <v>2020</v>
      </c>
      <c r="K2003" s="72" t="s">
        <v>155</v>
      </c>
      <c r="L2003" s="73">
        <v>24</v>
      </c>
      <c r="M2003" s="74" t="s">
        <v>140</v>
      </c>
      <c r="N2003" s="75"/>
      <c r="O2003" s="76"/>
      <c r="P2003" s="77" t="s">
        <v>141</v>
      </c>
      <c r="Q2003" s="78">
        <f>IF(P2003="U",R2003/1.2,R2003)</f>
        <v>108.33333333333334</v>
      </c>
      <c r="R2003" s="79">
        <v>130</v>
      </c>
      <c r="S2003" s="80"/>
      <c r="T2003" s="81"/>
      <c r="U2003" s="82">
        <f>T2003*Q2003</f>
        <v>0</v>
      </c>
      <c r="V2003" s="83">
        <f>T2003*R2003</f>
        <v>0</v>
      </c>
      <c r="W2003" s="58"/>
      <c r="X2003" s="84"/>
      <c r="Y2003" s="85"/>
      <c r="Z2003" s="86"/>
      <c r="AA2003" s="87"/>
    </row>
    <row r="2004" spans="1:27" ht="15.75" customHeight="1">
      <c r="A2004" s="63" t="s">
        <v>131</v>
      </c>
      <c r="B2004" s="64" t="s">
        <v>132</v>
      </c>
      <c r="C2004" s="65" t="s">
        <v>133</v>
      </c>
      <c r="D2004" s="66" t="s">
        <v>409</v>
      </c>
      <c r="E2004" s="67" t="s">
        <v>420</v>
      </c>
      <c r="F2004" s="68"/>
      <c r="G2004" s="69" t="s">
        <v>1079</v>
      </c>
      <c r="H2004" s="70" t="s">
        <v>1081</v>
      </c>
      <c r="I2004" s="67" t="s">
        <v>423</v>
      </c>
      <c r="J2004" s="286">
        <v>2022</v>
      </c>
      <c r="K2004" s="72" t="s">
        <v>155</v>
      </c>
      <c r="L2004" s="73">
        <v>9</v>
      </c>
      <c r="M2004" s="74" t="s">
        <v>140</v>
      </c>
      <c r="N2004" s="75"/>
      <c r="O2004" s="76"/>
      <c r="P2004" s="77" t="s">
        <v>141</v>
      </c>
      <c r="Q2004" s="78">
        <f>IF(P2004="U",R2004/1.2,R2004)</f>
        <v>87.5</v>
      </c>
      <c r="R2004" s="79">
        <v>105</v>
      </c>
      <c r="S2004" s="80"/>
      <c r="T2004" s="81"/>
      <c r="U2004" s="82">
        <f>T2004*Q2004</f>
        <v>0</v>
      </c>
      <c r="V2004" s="83">
        <f>T2004*R2004</f>
        <v>0</v>
      </c>
      <c r="W2004" s="58"/>
      <c r="X2004" s="84"/>
      <c r="Y2004" s="85"/>
      <c r="Z2004" s="86"/>
      <c r="AA2004" s="87"/>
    </row>
    <row r="2005" spans="1:27" ht="15.75" customHeight="1">
      <c r="A2005" s="63" t="s">
        <v>131</v>
      </c>
      <c r="B2005" s="64" t="s">
        <v>132</v>
      </c>
      <c r="C2005" s="65" t="s">
        <v>133</v>
      </c>
      <c r="D2005" s="66" t="s">
        <v>409</v>
      </c>
      <c r="E2005" s="67" t="s">
        <v>420</v>
      </c>
      <c r="F2005" s="68"/>
      <c r="G2005" s="69" t="s">
        <v>1079</v>
      </c>
      <c r="H2005" s="70" t="s">
        <v>1081</v>
      </c>
      <c r="I2005" s="67" t="s">
        <v>423</v>
      </c>
      <c r="J2005" s="286">
        <v>2023</v>
      </c>
      <c r="K2005" s="72" t="s">
        <v>155</v>
      </c>
      <c r="L2005" s="73">
        <v>24</v>
      </c>
      <c r="M2005" s="74" t="s">
        <v>140</v>
      </c>
      <c r="N2005" s="75"/>
      <c r="O2005" s="76"/>
      <c r="P2005" s="77" t="s">
        <v>141</v>
      </c>
      <c r="Q2005" s="78">
        <f>IF(P2005="U",R2005/1.2,R2005)</f>
        <v>87.5</v>
      </c>
      <c r="R2005" s="79">
        <v>105</v>
      </c>
      <c r="S2005" s="80"/>
      <c r="T2005" s="81"/>
      <c r="U2005" s="82">
        <f>T2005*Q2005</f>
        <v>0</v>
      </c>
      <c r="V2005" s="83">
        <f>T2005*R2005</f>
        <v>0</v>
      </c>
      <c r="W2005" s="58"/>
      <c r="X2005" s="84"/>
      <c r="Y2005" s="85"/>
      <c r="Z2005" s="86"/>
      <c r="AA2005" s="87"/>
    </row>
    <row r="2006" spans="1:27" ht="15.75" customHeight="1">
      <c r="A2006" s="63" t="s">
        <v>131</v>
      </c>
      <c r="B2006" s="64" t="s">
        <v>132</v>
      </c>
      <c r="C2006" s="65" t="s">
        <v>133</v>
      </c>
      <c r="D2006" s="66" t="s">
        <v>409</v>
      </c>
      <c r="E2006" s="67" t="s">
        <v>420</v>
      </c>
      <c r="F2006" s="68"/>
      <c r="G2006" s="69" t="s">
        <v>1079</v>
      </c>
      <c r="H2006" s="70" t="s">
        <v>1080</v>
      </c>
      <c r="I2006" s="67" t="s">
        <v>423</v>
      </c>
      <c r="J2006" s="286">
        <v>2022</v>
      </c>
      <c r="K2006" s="72" t="s">
        <v>155</v>
      </c>
      <c r="L2006" s="73">
        <v>5</v>
      </c>
      <c r="M2006" s="74" t="s">
        <v>140</v>
      </c>
      <c r="N2006" s="75"/>
      <c r="O2006" s="76"/>
      <c r="P2006" s="97" t="s">
        <v>141</v>
      </c>
      <c r="Q2006" s="78">
        <f>IF(P2006="U",R2006/1.2,R2006)</f>
        <v>750</v>
      </c>
      <c r="R2006" s="79">
        <v>900</v>
      </c>
      <c r="S2006" s="80"/>
      <c r="T2006" s="81"/>
      <c r="U2006" s="82">
        <f>T2006*Q2006</f>
        <v>0</v>
      </c>
      <c r="V2006" s="83">
        <f>T2006*R2006</f>
        <v>0</v>
      </c>
      <c r="W2006" s="58"/>
      <c r="X2006" s="84"/>
      <c r="Y2006" s="85"/>
      <c r="Z2006" s="86"/>
      <c r="AA2006" s="87"/>
    </row>
    <row r="2007" spans="1:27" ht="15.75" customHeight="1">
      <c r="A2007" s="63" t="s">
        <v>131</v>
      </c>
      <c r="B2007" s="64" t="s">
        <v>132</v>
      </c>
      <c r="C2007" s="65" t="s">
        <v>133</v>
      </c>
      <c r="D2007" s="66" t="s">
        <v>409</v>
      </c>
      <c r="E2007" s="67" t="s">
        <v>420</v>
      </c>
      <c r="F2007" s="68"/>
      <c r="G2007" s="69" t="s">
        <v>1251</v>
      </c>
      <c r="H2007" s="70" t="s">
        <v>1252</v>
      </c>
      <c r="I2007" s="67" t="s">
        <v>145</v>
      </c>
      <c r="J2007" s="286">
        <v>2006</v>
      </c>
      <c r="K2007" s="72" t="s">
        <v>155</v>
      </c>
      <c r="L2007" s="73">
        <v>2</v>
      </c>
      <c r="M2007" s="74" t="s">
        <v>140</v>
      </c>
      <c r="N2007" s="75"/>
      <c r="O2007" s="76"/>
      <c r="P2007" s="97" t="s">
        <v>148</v>
      </c>
      <c r="Q2007" s="78">
        <f>IF(P2007="U",R2007/1.2,R2007)</f>
        <v>200</v>
      </c>
      <c r="R2007" s="79">
        <v>200</v>
      </c>
      <c r="S2007" s="80"/>
      <c r="T2007" s="81"/>
      <c r="U2007" s="82">
        <f>T2007*Q2007</f>
        <v>0</v>
      </c>
      <c r="V2007" s="83">
        <f>T2007*R2007</f>
        <v>0</v>
      </c>
      <c r="W2007" s="58"/>
      <c r="X2007" s="84"/>
      <c r="Y2007" s="85"/>
      <c r="Z2007" s="86"/>
      <c r="AA2007" s="87"/>
    </row>
    <row r="2008" spans="1:27" ht="15.75" customHeight="1">
      <c r="A2008" s="63" t="s">
        <v>131</v>
      </c>
      <c r="B2008" s="64" t="s">
        <v>132</v>
      </c>
      <c r="C2008" s="65" t="s">
        <v>133</v>
      </c>
      <c r="D2008" s="66" t="s">
        <v>409</v>
      </c>
      <c r="E2008" s="67" t="s">
        <v>420</v>
      </c>
      <c r="F2008" s="68"/>
      <c r="G2008" s="69" t="s">
        <v>421</v>
      </c>
      <c r="H2008" s="70" t="s">
        <v>627</v>
      </c>
      <c r="I2008" s="67" t="s">
        <v>145</v>
      </c>
      <c r="J2008" s="286">
        <v>2006</v>
      </c>
      <c r="K2008" s="72" t="s">
        <v>155</v>
      </c>
      <c r="L2008" s="73">
        <v>1</v>
      </c>
      <c r="M2008" s="74" t="s">
        <v>140</v>
      </c>
      <c r="N2008" s="75"/>
      <c r="O2008" s="76"/>
      <c r="P2008" s="97" t="s">
        <v>148</v>
      </c>
      <c r="Q2008" s="78">
        <f>IF(P2008="U",R2008/1.2,R2008)</f>
        <v>160</v>
      </c>
      <c r="R2008" s="79">
        <v>160</v>
      </c>
      <c r="S2008" s="80"/>
      <c r="T2008" s="81"/>
      <c r="U2008" s="82">
        <f>T2008*Q2008</f>
        <v>0</v>
      </c>
      <c r="V2008" s="83">
        <f>T2008*R2008</f>
        <v>0</v>
      </c>
      <c r="W2008" s="58"/>
      <c r="X2008" s="84"/>
      <c r="Y2008" s="85"/>
      <c r="Z2008" s="86"/>
      <c r="AA2008" s="87"/>
    </row>
    <row r="2009" spans="1:27" ht="15.75" customHeight="1">
      <c r="A2009" s="63" t="s">
        <v>131</v>
      </c>
      <c r="B2009" s="64" t="s">
        <v>132</v>
      </c>
      <c r="C2009" s="65" t="s">
        <v>133</v>
      </c>
      <c r="D2009" s="66" t="s">
        <v>409</v>
      </c>
      <c r="E2009" s="67" t="s">
        <v>420</v>
      </c>
      <c r="F2009" s="68"/>
      <c r="G2009" s="69" t="s">
        <v>421</v>
      </c>
      <c r="H2009" s="70" t="s">
        <v>627</v>
      </c>
      <c r="I2009" s="67" t="s">
        <v>145</v>
      </c>
      <c r="J2009" s="286">
        <v>2007</v>
      </c>
      <c r="K2009" s="72" t="s">
        <v>155</v>
      </c>
      <c r="L2009" s="73">
        <v>1</v>
      </c>
      <c r="M2009" s="74" t="s">
        <v>147</v>
      </c>
      <c r="N2009" s="75"/>
      <c r="O2009" s="76"/>
      <c r="P2009" s="77" t="s">
        <v>148</v>
      </c>
      <c r="Q2009" s="78">
        <f>IF(P2009="U",R2009/1.2,R2009)</f>
        <v>160</v>
      </c>
      <c r="R2009" s="79">
        <v>160</v>
      </c>
      <c r="S2009" s="80"/>
      <c r="T2009" s="81"/>
      <c r="U2009" s="82">
        <f>T2009*Q2009</f>
        <v>0</v>
      </c>
      <c r="V2009" s="83">
        <f>T2009*R2009</f>
        <v>0</v>
      </c>
      <c r="W2009" s="58"/>
      <c r="X2009" s="84"/>
      <c r="Y2009" s="85"/>
      <c r="Z2009" s="86"/>
      <c r="AA2009" s="87"/>
    </row>
    <row r="2010" spans="1:27" ht="15.75" customHeight="1">
      <c r="A2010" s="63" t="s">
        <v>131</v>
      </c>
      <c r="B2010" s="64" t="s">
        <v>132</v>
      </c>
      <c r="C2010" s="65" t="s">
        <v>133</v>
      </c>
      <c r="D2010" s="66" t="s">
        <v>409</v>
      </c>
      <c r="E2010" s="67" t="s">
        <v>420</v>
      </c>
      <c r="F2010" s="68"/>
      <c r="G2010" s="69" t="s">
        <v>421</v>
      </c>
      <c r="H2010" s="70" t="s">
        <v>422</v>
      </c>
      <c r="I2010" s="67" t="s">
        <v>423</v>
      </c>
      <c r="J2010" s="286">
        <v>2013</v>
      </c>
      <c r="K2010" s="72" t="s">
        <v>155</v>
      </c>
      <c r="L2010" s="73">
        <v>1</v>
      </c>
      <c r="M2010" s="74" t="s">
        <v>140</v>
      </c>
      <c r="N2010" s="75"/>
      <c r="O2010" s="76"/>
      <c r="P2010" s="77" t="s">
        <v>141</v>
      </c>
      <c r="Q2010" s="78">
        <f>IF(P2010="U",R2010/1.2,R2010)</f>
        <v>308.33333333333337</v>
      </c>
      <c r="R2010" s="79">
        <v>370</v>
      </c>
      <c r="S2010" s="80"/>
      <c r="T2010" s="81"/>
      <c r="U2010" s="82">
        <f>T2010*Q2010</f>
        <v>0</v>
      </c>
      <c r="V2010" s="83">
        <f>T2010*R2010</f>
        <v>0</v>
      </c>
      <c r="W2010" s="58"/>
      <c r="X2010" s="84"/>
      <c r="Y2010" s="85"/>
      <c r="Z2010" s="86"/>
      <c r="AA2010" s="87"/>
    </row>
    <row r="2011" spans="1:27" ht="15.75" customHeight="1">
      <c r="A2011" s="63" t="s">
        <v>131</v>
      </c>
      <c r="B2011" s="64" t="s">
        <v>132</v>
      </c>
      <c r="C2011" s="65" t="s">
        <v>133</v>
      </c>
      <c r="D2011" s="66" t="s">
        <v>409</v>
      </c>
      <c r="E2011" s="67" t="s">
        <v>420</v>
      </c>
      <c r="F2011" s="68"/>
      <c r="G2011" s="69" t="s">
        <v>421</v>
      </c>
      <c r="H2011" s="70" t="s">
        <v>628</v>
      </c>
      <c r="I2011" s="67" t="s">
        <v>145</v>
      </c>
      <c r="J2011" s="286">
        <v>1990</v>
      </c>
      <c r="K2011" s="72" t="s">
        <v>155</v>
      </c>
      <c r="L2011" s="73">
        <v>1</v>
      </c>
      <c r="M2011" s="74" t="s">
        <v>190</v>
      </c>
      <c r="N2011" s="75"/>
      <c r="O2011" s="76"/>
      <c r="P2011" s="97" t="s">
        <v>148</v>
      </c>
      <c r="Q2011" s="78">
        <f>IF(P2011="U",R2011/1.2,R2011)</f>
        <v>250</v>
      </c>
      <c r="R2011" s="79">
        <v>250</v>
      </c>
      <c r="S2011" s="80"/>
      <c r="T2011" s="81"/>
      <c r="U2011" s="82">
        <f>T2011*Q2011</f>
        <v>0</v>
      </c>
      <c r="V2011" s="83">
        <f>T2011*R2011</f>
        <v>0</v>
      </c>
      <c r="W2011" s="58"/>
      <c r="X2011" s="84"/>
      <c r="Y2011" s="85"/>
      <c r="Z2011" s="86"/>
      <c r="AA2011" s="87"/>
    </row>
    <row r="2012" spans="1:27" ht="15.75" customHeight="1">
      <c r="A2012" s="63" t="s">
        <v>131</v>
      </c>
      <c r="B2012" s="64" t="s">
        <v>177</v>
      </c>
      <c r="C2012" s="65" t="s">
        <v>133</v>
      </c>
      <c r="D2012" s="66" t="s">
        <v>409</v>
      </c>
      <c r="E2012" s="67"/>
      <c r="F2012" s="68"/>
      <c r="G2012" s="69" t="s">
        <v>1635</v>
      </c>
      <c r="H2012" s="70" t="s">
        <v>1639</v>
      </c>
      <c r="I2012" s="67" t="s">
        <v>1637</v>
      </c>
      <c r="J2012" s="286">
        <v>2024</v>
      </c>
      <c r="K2012" s="72" t="s">
        <v>155</v>
      </c>
      <c r="L2012" s="73">
        <v>24</v>
      </c>
      <c r="M2012" s="74" t="s">
        <v>140</v>
      </c>
      <c r="N2012" s="75"/>
      <c r="O2012" s="76"/>
      <c r="P2012" s="77" t="s">
        <v>141</v>
      </c>
      <c r="Q2012" s="78">
        <f>IF(P2012="U",R2012/1.2,R2012)</f>
        <v>28.333333333333336</v>
      </c>
      <c r="R2012" s="79">
        <v>34</v>
      </c>
      <c r="S2012" s="80"/>
      <c r="T2012" s="81"/>
      <c r="U2012" s="82">
        <f>T2012*Q2012</f>
        <v>0</v>
      </c>
      <c r="V2012" s="83">
        <f>T2012*R2012</f>
        <v>0</v>
      </c>
      <c r="W2012" s="58"/>
      <c r="X2012" s="84"/>
      <c r="Y2012" s="85"/>
      <c r="Z2012" s="86"/>
      <c r="AA2012" s="87"/>
    </row>
    <row r="2013" spans="1:27" ht="15.75" customHeight="1">
      <c r="A2013" s="63" t="s">
        <v>131</v>
      </c>
      <c r="B2013" s="64" t="s">
        <v>177</v>
      </c>
      <c r="C2013" s="65" t="s">
        <v>133</v>
      </c>
      <c r="D2013" s="66" t="s">
        <v>409</v>
      </c>
      <c r="E2013" s="67"/>
      <c r="F2013" s="68"/>
      <c r="G2013" s="69" t="s">
        <v>1635</v>
      </c>
      <c r="H2013" s="70" t="s">
        <v>1636</v>
      </c>
      <c r="I2013" s="67" t="s">
        <v>1637</v>
      </c>
      <c r="J2013" s="286">
        <v>2025</v>
      </c>
      <c r="K2013" s="72" t="s">
        <v>155</v>
      </c>
      <c r="L2013" s="73">
        <v>24</v>
      </c>
      <c r="M2013" s="74" t="s">
        <v>140</v>
      </c>
      <c r="N2013" s="75"/>
      <c r="O2013" s="76"/>
      <c r="P2013" s="77" t="s">
        <v>141</v>
      </c>
      <c r="Q2013" s="78">
        <f>IF(P2013="U",R2013/1.2,R2013)</f>
        <v>16.666666666666668</v>
      </c>
      <c r="R2013" s="79">
        <v>20</v>
      </c>
      <c r="S2013" s="80"/>
      <c r="T2013" s="81"/>
      <c r="U2013" s="82">
        <f>T2013*Q2013</f>
        <v>0</v>
      </c>
      <c r="V2013" s="83">
        <f>T2013*R2013</f>
        <v>0</v>
      </c>
      <c r="W2013" s="58"/>
      <c r="X2013" s="84"/>
      <c r="Y2013" s="85"/>
      <c r="Z2013" s="86"/>
      <c r="AA2013" s="87"/>
    </row>
    <row r="2014" spans="1:27" ht="15.75" customHeight="1">
      <c r="A2014" s="63" t="s">
        <v>131</v>
      </c>
      <c r="B2014" s="64" t="s">
        <v>177</v>
      </c>
      <c r="C2014" s="65" t="s">
        <v>133</v>
      </c>
      <c r="D2014" s="66" t="s">
        <v>409</v>
      </c>
      <c r="E2014" s="67"/>
      <c r="F2014" s="68"/>
      <c r="G2014" s="69" t="s">
        <v>1635</v>
      </c>
      <c r="H2014" s="70" t="s">
        <v>1640</v>
      </c>
      <c r="I2014" s="67" t="s">
        <v>1637</v>
      </c>
      <c r="J2014" s="286">
        <v>2023</v>
      </c>
      <c r="K2014" s="72" t="s">
        <v>155</v>
      </c>
      <c r="L2014" s="73">
        <v>24</v>
      </c>
      <c r="M2014" s="74" t="s">
        <v>140</v>
      </c>
      <c r="N2014" s="75"/>
      <c r="O2014" s="76"/>
      <c r="P2014" s="77" t="s">
        <v>141</v>
      </c>
      <c r="Q2014" s="78">
        <f>IF(P2014="U",R2014/1.2,R2014)</f>
        <v>62.5</v>
      </c>
      <c r="R2014" s="79">
        <v>75</v>
      </c>
      <c r="S2014" s="80"/>
      <c r="T2014" s="81"/>
      <c r="U2014" s="82">
        <f>T2014*Q2014</f>
        <v>0</v>
      </c>
      <c r="V2014" s="83">
        <f>T2014*R2014</f>
        <v>0</v>
      </c>
      <c r="W2014" s="58"/>
      <c r="X2014" s="84"/>
      <c r="Y2014" s="85"/>
      <c r="Z2014" s="86"/>
      <c r="AA2014" s="87"/>
    </row>
    <row r="2015" spans="1:27" ht="15.75" customHeight="1">
      <c r="A2015" s="63" t="s">
        <v>131</v>
      </c>
      <c r="B2015" s="64" t="s">
        <v>177</v>
      </c>
      <c r="C2015" s="65" t="s">
        <v>133</v>
      </c>
      <c r="D2015" s="66" t="s">
        <v>409</v>
      </c>
      <c r="E2015" s="67"/>
      <c r="F2015" s="68"/>
      <c r="G2015" s="69" t="s">
        <v>1635</v>
      </c>
      <c r="H2015" s="70" t="s">
        <v>1638</v>
      </c>
      <c r="I2015" s="67" t="s">
        <v>1637</v>
      </c>
      <c r="J2015" s="286">
        <v>2024</v>
      </c>
      <c r="K2015" s="72" t="s">
        <v>155</v>
      </c>
      <c r="L2015" s="73">
        <v>24</v>
      </c>
      <c r="M2015" s="74" t="s">
        <v>140</v>
      </c>
      <c r="N2015" s="75"/>
      <c r="O2015" s="76"/>
      <c r="P2015" s="77" t="s">
        <v>141</v>
      </c>
      <c r="Q2015" s="78">
        <f>IF(P2015="U",R2015/1.2,R2015)</f>
        <v>22.5</v>
      </c>
      <c r="R2015" s="79">
        <v>27</v>
      </c>
      <c r="S2015" s="80"/>
      <c r="T2015" s="81"/>
      <c r="U2015" s="82">
        <f>T2015*Q2015</f>
        <v>0</v>
      </c>
      <c r="V2015" s="83">
        <f>T2015*R2015</f>
        <v>0</v>
      </c>
      <c r="W2015" s="58"/>
      <c r="X2015" s="84"/>
      <c r="Y2015" s="85"/>
      <c r="Z2015" s="86"/>
      <c r="AA2015" s="87"/>
    </row>
    <row r="2016" spans="1:27" ht="15.75" customHeight="1">
      <c r="A2016" s="63" t="s">
        <v>296</v>
      </c>
      <c r="B2016" s="64" t="s">
        <v>177</v>
      </c>
      <c r="C2016" s="65" t="s">
        <v>133</v>
      </c>
      <c r="D2016" s="66" t="s">
        <v>409</v>
      </c>
      <c r="E2016" s="67"/>
      <c r="F2016" s="68"/>
      <c r="G2016" s="69" t="s">
        <v>1125</v>
      </c>
      <c r="H2016" s="70" t="s">
        <v>1126</v>
      </c>
      <c r="I2016" s="67" t="s">
        <v>1127</v>
      </c>
      <c r="J2016" s="71" t="s">
        <v>322</v>
      </c>
      <c r="K2016" s="72" t="s">
        <v>155</v>
      </c>
      <c r="L2016" s="73">
        <v>4</v>
      </c>
      <c r="M2016" s="74" t="s">
        <v>140</v>
      </c>
      <c r="N2016" s="75"/>
      <c r="O2016" s="76"/>
      <c r="P2016" s="97" t="s">
        <v>141</v>
      </c>
      <c r="Q2016" s="78">
        <f>IF(P2016="U",R2016/1.2,R2016)</f>
        <v>70.833333333333343</v>
      </c>
      <c r="R2016" s="79">
        <v>85</v>
      </c>
      <c r="S2016" s="80"/>
      <c r="T2016" s="81"/>
      <c r="U2016" s="82">
        <f>T2016*Q2016</f>
        <v>0</v>
      </c>
      <c r="V2016" s="83">
        <f>T2016*R2016</f>
        <v>0</v>
      </c>
      <c r="W2016" s="58"/>
      <c r="X2016" s="84"/>
      <c r="Y2016" s="85"/>
      <c r="Z2016" s="86"/>
      <c r="AA2016" s="87"/>
    </row>
    <row r="2017" spans="1:27" ht="15.75" customHeight="1">
      <c r="A2017" s="63" t="s">
        <v>131</v>
      </c>
      <c r="B2017" s="64" t="s">
        <v>177</v>
      </c>
      <c r="C2017" s="65" t="s">
        <v>133</v>
      </c>
      <c r="D2017" s="66" t="s">
        <v>384</v>
      </c>
      <c r="E2017" s="67"/>
      <c r="F2017" s="68"/>
      <c r="G2017" s="69" t="s">
        <v>1242</v>
      </c>
      <c r="H2017" s="70" t="s">
        <v>1243</v>
      </c>
      <c r="I2017" s="67" t="s">
        <v>145</v>
      </c>
      <c r="J2017" s="286">
        <v>2022</v>
      </c>
      <c r="K2017" s="72" t="s">
        <v>155</v>
      </c>
      <c r="L2017" s="73">
        <v>6</v>
      </c>
      <c r="M2017" s="74" t="s">
        <v>140</v>
      </c>
      <c r="N2017" s="75"/>
      <c r="O2017" s="76"/>
      <c r="P2017" s="97" t="s">
        <v>141</v>
      </c>
      <c r="Q2017" s="78">
        <f>IF(P2017="U",R2017/1.2,R2017)</f>
        <v>21.666666666666668</v>
      </c>
      <c r="R2017" s="79">
        <v>26</v>
      </c>
      <c r="S2017" s="80"/>
      <c r="T2017" s="81"/>
      <c r="U2017" s="82">
        <f>T2017*Q2017</f>
        <v>0</v>
      </c>
      <c r="V2017" s="83">
        <f>T2017*R2017</f>
        <v>0</v>
      </c>
      <c r="W2017" s="58"/>
      <c r="X2017" s="84"/>
      <c r="Y2017" s="85"/>
      <c r="Z2017" s="86"/>
      <c r="AA2017" s="87"/>
    </row>
    <row r="2018" spans="1:27" ht="15.75" customHeight="1">
      <c r="A2018" s="63" t="s">
        <v>131</v>
      </c>
      <c r="B2018" s="64" t="s">
        <v>177</v>
      </c>
      <c r="C2018" s="65" t="s">
        <v>133</v>
      </c>
      <c r="D2018" s="66" t="s">
        <v>384</v>
      </c>
      <c r="E2018" s="67"/>
      <c r="F2018" s="68"/>
      <c r="G2018" s="69" t="s">
        <v>1242</v>
      </c>
      <c r="H2018" s="70" t="s">
        <v>1243</v>
      </c>
      <c r="I2018" s="67" t="s">
        <v>387</v>
      </c>
      <c r="J2018" s="286">
        <v>2023</v>
      </c>
      <c r="K2018" s="72" t="s">
        <v>155</v>
      </c>
      <c r="L2018" s="73">
        <v>24</v>
      </c>
      <c r="M2018" s="74" t="s">
        <v>140</v>
      </c>
      <c r="N2018" s="75"/>
      <c r="O2018" s="76"/>
      <c r="P2018" s="77" t="s">
        <v>141</v>
      </c>
      <c r="Q2018" s="78">
        <f>IF(P2018="U",R2018/1.2,R2018)</f>
        <v>25</v>
      </c>
      <c r="R2018" s="79">
        <v>30</v>
      </c>
      <c r="S2018" s="80"/>
      <c r="T2018" s="81"/>
      <c r="U2018" s="82">
        <f>T2018*Q2018</f>
        <v>0</v>
      </c>
      <c r="V2018" s="83">
        <f>T2018*R2018</f>
        <v>0</v>
      </c>
      <c r="W2018" s="58"/>
      <c r="X2018" s="84"/>
      <c r="Y2018" s="85"/>
      <c r="Z2018" s="86"/>
      <c r="AA2018" s="87"/>
    </row>
    <row r="2019" spans="1:27" ht="15.75" customHeight="1">
      <c r="A2019" s="63" t="s">
        <v>131</v>
      </c>
      <c r="B2019" s="64" t="s">
        <v>177</v>
      </c>
      <c r="C2019" s="65" t="s">
        <v>133</v>
      </c>
      <c r="D2019" s="66" t="s">
        <v>384</v>
      </c>
      <c r="E2019" s="67"/>
      <c r="F2019" s="68"/>
      <c r="G2019" s="69" t="s">
        <v>1244</v>
      </c>
      <c r="H2019" s="70" t="s">
        <v>1245</v>
      </c>
      <c r="I2019" s="67" t="s">
        <v>145</v>
      </c>
      <c r="J2019" s="286">
        <v>2022</v>
      </c>
      <c r="K2019" s="72" t="s">
        <v>155</v>
      </c>
      <c r="L2019" s="73">
        <v>24</v>
      </c>
      <c r="M2019" s="74" t="s">
        <v>140</v>
      </c>
      <c r="N2019" s="75"/>
      <c r="O2019" s="76"/>
      <c r="P2019" s="97" t="s">
        <v>141</v>
      </c>
      <c r="Q2019" s="78">
        <f>IF(P2019="U",R2019/1.2,R2019)</f>
        <v>20.833333333333336</v>
      </c>
      <c r="R2019" s="79">
        <v>25</v>
      </c>
      <c r="S2019" s="80"/>
      <c r="T2019" s="81"/>
      <c r="U2019" s="82">
        <f>T2019*Q2019</f>
        <v>0</v>
      </c>
      <c r="V2019" s="83">
        <f>T2019*R2019</f>
        <v>0</v>
      </c>
      <c r="W2019" s="58"/>
      <c r="X2019" s="84"/>
      <c r="Y2019" s="85"/>
      <c r="Z2019" s="86"/>
      <c r="AA2019" s="87"/>
    </row>
    <row r="2020" spans="1:27" ht="15.75" customHeight="1">
      <c r="A2020" s="63" t="s">
        <v>131</v>
      </c>
      <c r="B2020" s="64" t="s">
        <v>177</v>
      </c>
      <c r="C2020" s="65" t="s">
        <v>133</v>
      </c>
      <c r="D2020" s="66" t="s">
        <v>384</v>
      </c>
      <c r="E2020" s="67"/>
      <c r="F2020" s="68"/>
      <c r="G2020" s="69" t="s">
        <v>1244</v>
      </c>
      <c r="H2020" s="70" t="s">
        <v>1245</v>
      </c>
      <c r="I2020" s="67" t="s">
        <v>145</v>
      </c>
      <c r="J2020" s="286">
        <v>2022</v>
      </c>
      <c r="K2020" s="72" t="s">
        <v>155</v>
      </c>
      <c r="L2020" s="73">
        <v>24</v>
      </c>
      <c r="M2020" s="74" t="s">
        <v>140</v>
      </c>
      <c r="N2020" s="75"/>
      <c r="O2020" s="76"/>
      <c r="P2020" s="77" t="s">
        <v>141</v>
      </c>
      <c r="Q2020" s="78">
        <f>IF(P2020="U",R2020/1.2,R2020)</f>
        <v>20.833333333333336</v>
      </c>
      <c r="R2020" s="79">
        <v>25</v>
      </c>
      <c r="S2020" s="80"/>
      <c r="T2020" s="81"/>
      <c r="U2020" s="82">
        <f>T2020*Q2020</f>
        <v>0</v>
      </c>
      <c r="V2020" s="83">
        <f>T2020*R2020</f>
        <v>0</v>
      </c>
      <c r="W2020" s="58"/>
      <c r="X2020" s="84"/>
      <c r="Y2020" s="85"/>
      <c r="Z2020" s="86"/>
      <c r="AA2020" s="87"/>
    </row>
    <row r="2021" spans="1:27" ht="15.75" customHeight="1">
      <c r="A2021" s="63" t="s">
        <v>131</v>
      </c>
      <c r="B2021" s="64" t="s">
        <v>177</v>
      </c>
      <c r="C2021" s="65" t="s">
        <v>133</v>
      </c>
      <c r="D2021" s="66" t="s">
        <v>384</v>
      </c>
      <c r="E2021" s="67"/>
      <c r="F2021" s="68"/>
      <c r="G2021" s="69" t="s">
        <v>385</v>
      </c>
      <c r="H2021" s="70" t="s">
        <v>528</v>
      </c>
      <c r="I2021" s="67" t="s">
        <v>145</v>
      </c>
      <c r="J2021" s="286">
        <v>2024</v>
      </c>
      <c r="K2021" s="72" t="s">
        <v>155</v>
      </c>
      <c r="L2021" s="73">
        <v>24</v>
      </c>
      <c r="M2021" s="74" t="s">
        <v>140</v>
      </c>
      <c r="N2021" s="75"/>
      <c r="O2021" s="76"/>
      <c r="P2021" s="77" t="s">
        <v>141</v>
      </c>
      <c r="Q2021" s="78">
        <f>IF(P2021="U",R2021/1.2,R2021)</f>
        <v>15.833333333333334</v>
      </c>
      <c r="R2021" s="79">
        <v>19</v>
      </c>
      <c r="S2021" s="80"/>
      <c r="T2021" s="81"/>
      <c r="U2021" s="82">
        <f>T2021*Q2021</f>
        <v>0</v>
      </c>
      <c r="V2021" s="83">
        <f>T2021*R2021</f>
        <v>0</v>
      </c>
      <c r="W2021" s="58"/>
      <c r="X2021" s="84"/>
      <c r="Y2021" s="85"/>
      <c r="Z2021" s="86"/>
      <c r="AA2021" s="87"/>
    </row>
    <row r="2022" spans="1:27" ht="15.75" customHeight="1">
      <c r="A2022" s="63" t="s">
        <v>131</v>
      </c>
      <c r="B2022" s="64" t="s">
        <v>177</v>
      </c>
      <c r="C2022" s="65" t="s">
        <v>133</v>
      </c>
      <c r="D2022" s="66" t="s">
        <v>384</v>
      </c>
      <c r="E2022" s="67"/>
      <c r="F2022" s="68"/>
      <c r="G2022" s="69" t="s">
        <v>385</v>
      </c>
      <c r="H2022" s="70" t="s">
        <v>388</v>
      </c>
      <c r="I2022" s="67" t="s">
        <v>387</v>
      </c>
      <c r="J2022" s="286">
        <v>2023</v>
      </c>
      <c r="K2022" s="72" t="s">
        <v>155</v>
      </c>
      <c r="L2022" s="73">
        <v>17</v>
      </c>
      <c r="M2022" s="74" t="s">
        <v>140</v>
      </c>
      <c r="N2022" s="75"/>
      <c r="O2022" s="76"/>
      <c r="P2022" s="97" t="s">
        <v>141</v>
      </c>
      <c r="Q2022" s="78">
        <f>IF(P2022="U",R2022/1.2,R2022)</f>
        <v>41.666666666666671</v>
      </c>
      <c r="R2022" s="79">
        <v>50</v>
      </c>
      <c r="S2022" s="80"/>
      <c r="T2022" s="81"/>
      <c r="U2022" s="82">
        <f>T2022*Q2022</f>
        <v>0</v>
      </c>
      <c r="V2022" s="83">
        <f>T2022*R2022</f>
        <v>0</v>
      </c>
      <c r="W2022" s="58"/>
      <c r="X2022" s="84"/>
      <c r="Y2022" s="85"/>
      <c r="Z2022" s="86"/>
      <c r="AA2022" s="87"/>
    </row>
    <row r="2023" spans="1:27" ht="15.75" customHeight="1">
      <c r="A2023" s="63" t="s">
        <v>131</v>
      </c>
      <c r="B2023" s="64" t="s">
        <v>177</v>
      </c>
      <c r="C2023" s="65" t="s">
        <v>133</v>
      </c>
      <c r="D2023" s="66" t="s">
        <v>384</v>
      </c>
      <c r="E2023" s="67"/>
      <c r="F2023" s="68"/>
      <c r="G2023" s="69" t="s">
        <v>385</v>
      </c>
      <c r="H2023" s="70" t="s">
        <v>388</v>
      </c>
      <c r="I2023" s="67" t="s">
        <v>387</v>
      </c>
      <c r="J2023" s="286">
        <v>2024</v>
      </c>
      <c r="K2023" s="72" t="s">
        <v>155</v>
      </c>
      <c r="L2023" s="73">
        <v>24</v>
      </c>
      <c r="M2023" s="74" t="s">
        <v>140</v>
      </c>
      <c r="N2023" s="75"/>
      <c r="O2023" s="76"/>
      <c r="P2023" s="77" t="s">
        <v>141</v>
      </c>
      <c r="Q2023" s="78">
        <f>IF(P2023="U",R2023/1.2,R2023)</f>
        <v>41.666666666666671</v>
      </c>
      <c r="R2023" s="79">
        <v>50</v>
      </c>
      <c r="S2023" s="80"/>
      <c r="T2023" s="81"/>
      <c r="U2023" s="82">
        <f>T2023*Q2023</f>
        <v>0</v>
      </c>
      <c r="V2023" s="83">
        <f>T2023*R2023</f>
        <v>0</v>
      </c>
      <c r="W2023" s="58"/>
      <c r="X2023" s="84"/>
      <c r="Y2023" s="85"/>
      <c r="Z2023" s="86"/>
      <c r="AA2023" s="87"/>
    </row>
    <row r="2024" spans="1:27" ht="15.75" customHeight="1">
      <c r="A2024" s="63" t="s">
        <v>131</v>
      </c>
      <c r="B2024" s="64" t="s">
        <v>177</v>
      </c>
      <c r="C2024" s="65" t="s">
        <v>133</v>
      </c>
      <c r="D2024" s="66" t="s">
        <v>384</v>
      </c>
      <c r="E2024" s="67"/>
      <c r="F2024" s="68"/>
      <c r="G2024" s="69" t="s">
        <v>385</v>
      </c>
      <c r="H2024" s="70" t="s">
        <v>386</v>
      </c>
      <c r="I2024" s="67" t="s">
        <v>387</v>
      </c>
      <c r="J2024" s="286">
        <v>2023</v>
      </c>
      <c r="K2024" s="72" t="s">
        <v>155</v>
      </c>
      <c r="L2024" s="73">
        <v>12</v>
      </c>
      <c r="M2024" s="74" t="s">
        <v>140</v>
      </c>
      <c r="N2024" s="75"/>
      <c r="O2024" s="76"/>
      <c r="P2024" s="97" t="s">
        <v>141</v>
      </c>
      <c r="Q2024" s="78">
        <f>IF(P2024="U",R2024/1.2,R2024)</f>
        <v>41.666666666666671</v>
      </c>
      <c r="R2024" s="79">
        <v>50</v>
      </c>
      <c r="S2024" s="80"/>
      <c r="T2024" s="81"/>
      <c r="U2024" s="82">
        <f>T2024*Q2024</f>
        <v>0</v>
      </c>
      <c r="V2024" s="83">
        <f>T2024*R2024</f>
        <v>0</v>
      </c>
      <c r="W2024" s="58"/>
      <c r="X2024" s="84"/>
      <c r="Y2024" s="85"/>
      <c r="Z2024" s="86"/>
      <c r="AA2024" s="87"/>
    </row>
    <row r="2025" spans="1:27" ht="15.75" customHeight="1">
      <c r="A2025" s="63" t="s">
        <v>131</v>
      </c>
      <c r="B2025" s="64" t="s">
        <v>177</v>
      </c>
      <c r="C2025" s="65" t="s">
        <v>133</v>
      </c>
      <c r="D2025" s="66" t="s">
        <v>384</v>
      </c>
      <c r="E2025" s="67"/>
      <c r="F2025" s="68"/>
      <c r="G2025" s="69" t="s">
        <v>385</v>
      </c>
      <c r="H2025" s="70" t="s">
        <v>386</v>
      </c>
      <c r="I2025" s="67" t="s">
        <v>387</v>
      </c>
      <c r="J2025" s="286">
        <v>2023</v>
      </c>
      <c r="K2025" s="72" t="s">
        <v>155</v>
      </c>
      <c r="L2025" s="73">
        <v>1</v>
      </c>
      <c r="M2025" s="74" t="s">
        <v>140</v>
      </c>
      <c r="N2025" s="75"/>
      <c r="O2025" s="76"/>
      <c r="P2025" s="77" t="s">
        <v>141</v>
      </c>
      <c r="Q2025" s="78">
        <f>IF(P2025="U",R2025/1.2,R2025)</f>
        <v>41.666666666666671</v>
      </c>
      <c r="R2025" s="79">
        <v>50</v>
      </c>
      <c r="S2025" s="80"/>
      <c r="T2025" s="81"/>
      <c r="U2025" s="82">
        <f>T2025*Q2025</f>
        <v>0</v>
      </c>
      <c r="V2025" s="83">
        <f>T2025*R2025</f>
        <v>0</v>
      </c>
      <c r="W2025" s="58"/>
      <c r="X2025" s="84"/>
      <c r="Y2025" s="85"/>
      <c r="Z2025" s="86"/>
      <c r="AA2025" s="87"/>
    </row>
    <row r="2026" spans="1:27" ht="15.75" customHeight="1">
      <c r="A2026" s="63" t="s">
        <v>131</v>
      </c>
      <c r="B2026" s="64" t="s">
        <v>177</v>
      </c>
      <c r="C2026" s="65" t="s">
        <v>133</v>
      </c>
      <c r="D2026" s="66" t="s">
        <v>384</v>
      </c>
      <c r="E2026" s="67"/>
      <c r="F2026" s="68"/>
      <c r="G2026" s="69" t="s">
        <v>385</v>
      </c>
      <c r="H2026" s="70" t="s">
        <v>386</v>
      </c>
      <c r="I2026" s="67" t="s">
        <v>387</v>
      </c>
      <c r="J2026" s="286">
        <v>2024</v>
      </c>
      <c r="K2026" s="72" t="s">
        <v>155</v>
      </c>
      <c r="L2026" s="73">
        <v>24</v>
      </c>
      <c r="M2026" s="74" t="s">
        <v>140</v>
      </c>
      <c r="N2026" s="75"/>
      <c r="O2026" s="76"/>
      <c r="P2026" s="77" t="s">
        <v>141</v>
      </c>
      <c r="Q2026" s="78">
        <f>IF(P2026="U",R2026/1.2,R2026)</f>
        <v>41.666666666666671</v>
      </c>
      <c r="R2026" s="79">
        <v>50</v>
      </c>
      <c r="S2026" s="80"/>
      <c r="T2026" s="81"/>
      <c r="U2026" s="82">
        <f>T2026*Q2026</f>
        <v>0</v>
      </c>
      <c r="V2026" s="83">
        <f>T2026*R2026</f>
        <v>0</v>
      </c>
      <c r="W2026" s="58"/>
      <c r="X2026" s="84"/>
      <c r="Y2026" s="85"/>
      <c r="Z2026" s="86"/>
      <c r="AA2026" s="87"/>
    </row>
    <row r="2027" spans="1:27" ht="15.75" customHeight="1">
      <c r="A2027" s="63" t="s">
        <v>131</v>
      </c>
      <c r="B2027" s="64" t="s">
        <v>177</v>
      </c>
      <c r="C2027" s="65" t="s">
        <v>133</v>
      </c>
      <c r="D2027" s="66" t="s">
        <v>384</v>
      </c>
      <c r="E2027" s="67"/>
      <c r="F2027" s="68"/>
      <c r="G2027" s="69" t="s">
        <v>385</v>
      </c>
      <c r="H2027" s="70" t="s">
        <v>1003</v>
      </c>
      <c r="I2027" s="67" t="s">
        <v>387</v>
      </c>
      <c r="J2027" s="286">
        <v>2023</v>
      </c>
      <c r="K2027" s="72" t="s">
        <v>155</v>
      </c>
      <c r="L2027" s="73">
        <v>19</v>
      </c>
      <c r="M2027" s="74" t="s">
        <v>140</v>
      </c>
      <c r="N2027" s="75"/>
      <c r="O2027" s="76"/>
      <c r="P2027" s="97" t="s">
        <v>141</v>
      </c>
      <c r="Q2027" s="78">
        <f>IF(P2027="U",R2027/1.2,R2027)</f>
        <v>41.666666666666671</v>
      </c>
      <c r="R2027" s="79">
        <v>50</v>
      </c>
      <c r="S2027" s="80"/>
      <c r="T2027" s="81"/>
      <c r="U2027" s="82">
        <f>T2027*Q2027</f>
        <v>0</v>
      </c>
      <c r="V2027" s="83">
        <f>T2027*R2027</f>
        <v>0</v>
      </c>
      <c r="W2027" s="58"/>
      <c r="X2027" s="84"/>
      <c r="Y2027" s="85"/>
      <c r="Z2027" s="86"/>
      <c r="AA2027" s="87"/>
    </row>
    <row r="2028" spans="1:27" ht="15.75" customHeight="1">
      <c r="A2028" s="63" t="s">
        <v>131</v>
      </c>
      <c r="B2028" s="64" t="s">
        <v>177</v>
      </c>
      <c r="C2028" s="65" t="s">
        <v>133</v>
      </c>
      <c r="D2028" s="66" t="s">
        <v>384</v>
      </c>
      <c r="E2028" s="67"/>
      <c r="F2028" s="68"/>
      <c r="G2028" s="69" t="s">
        <v>1482</v>
      </c>
      <c r="H2028" s="70" t="s">
        <v>1483</v>
      </c>
      <c r="I2028" s="67" t="s">
        <v>145</v>
      </c>
      <c r="J2028" s="286">
        <v>2021</v>
      </c>
      <c r="K2028" s="72" t="s">
        <v>155</v>
      </c>
      <c r="L2028" s="73">
        <v>2</v>
      </c>
      <c r="M2028" s="74" t="s">
        <v>140</v>
      </c>
      <c r="N2028" s="75"/>
      <c r="O2028" s="76"/>
      <c r="P2028" s="77" t="s">
        <v>141</v>
      </c>
      <c r="Q2028" s="78">
        <f>IF(P2028="U",R2028/1.2,R2028)</f>
        <v>15</v>
      </c>
      <c r="R2028" s="79">
        <v>18</v>
      </c>
      <c r="S2028" s="80"/>
      <c r="T2028" s="81"/>
      <c r="U2028" s="82">
        <f>T2028*Q2028</f>
        <v>0</v>
      </c>
      <c r="V2028" s="83">
        <f>T2028*R2028</f>
        <v>0</v>
      </c>
      <c r="W2028" s="58"/>
      <c r="X2028" s="84"/>
      <c r="Y2028" s="85"/>
      <c r="Z2028" s="86"/>
      <c r="AA2028" s="87"/>
    </row>
    <row r="2029" spans="1:27" ht="15.75" customHeight="1">
      <c r="A2029" s="63" t="s">
        <v>131</v>
      </c>
      <c r="B2029" s="64" t="s">
        <v>177</v>
      </c>
      <c r="C2029" s="65" t="s">
        <v>133</v>
      </c>
      <c r="D2029" s="66" t="s">
        <v>384</v>
      </c>
      <c r="E2029" s="67"/>
      <c r="F2029" s="68"/>
      <c r="G2029" s="69" t="s">
        <v>1482</v>
      </c>
      <c r="H2029" s="70" t="s">
        <v>1483</v>
      </c>
      <c r="I2029" s="67" t="s">
        <v>145</v>
      </c>
      <c r="J2029" s="286">
        <v>2022</v>
      </c>
      <c r="K2029" s="72" t="s">
        <v>155</v>
      </c>
      <c r="L2029" s="73">
        <v>1</v>
      </c>
      <c r="M2029" s="74" t="s">
        <v>140</v>
      </c>
      <c r="N2029" s="75"/>
      <c r="O2029" s="76"/>
      <c r="P2029" s="77" t="s">
        <v>141</v>
      </c>
      <c r="Q2029" s="78">
        <f>IF(P2029="U",R2029/1.2,R2029)</f>
        <v>15.833333333333334</v>
      </c>
      <c r="R2029" s="79">
        <v>19</v>
      </c>
      <c r="S2029" s="80"/>
      <c r="T2029" s="81"/>
      <c r="U2029" s="82">
        <f>T2029*Q2029</f>
        <v>0</v>
      </c>
      <c r="V2029" s="83">
        <f>T2029*R2029</f>
        <v>0</v>
      </c>
      <c r="W2029" s="58"/>
      <c r="X2029" s="84"/>
      <c r="Y2029" s="85"/>
      <c r="Z2029" s="86"/>
      <c r="AA2029" s="87"/>
    </row>
    <row r="2030" spans="1:27" ht="15.75" customHeight="1">
      <c r="A2030" s="63" t="s">
        <v>131</v>
      </c>
      <c r="B2030" s="64" t="s">
        <v>177</v>
      </c>
      <c r="C2030" s="65" t="s">
        <v>133</v>
      </c>
      <c r="D2030" s="66" t="s">
        <v>303</v>
      </c>
      <c r="E2030" s="67" t="s">
        <v>304</v>
      </c>
      <c r="F2030" s="68" t="s">
        <v>1606</v>
      </c>
      <c r="G2030" s="69" t="s">
        <v>1607</v>
      </c>
      <c r="H2030" s="70" t="s">
        <v>263</v>
      </c>
      <c r="I2030" s="67" t="s">
        <v>263</v>
      </c>
      <c r="J2030" s="286">
        <v>2000</v>
      </c>
      <c r="K2030" s="72" t="s">
        <v>155</v>
      </c>
      <c r="L2030" s="73">
        <v>1</v>
      </c>
      <c r="M2030" s="74" t="s">
        <v>140</v>
      </c>
      <c r="N2030" s="75"/>
      <c r="O2030" s="76"/>
      <c r="P2030" s="77" t="s">
        <v>148</v>
      </c>
      <c r="Q2030" s="78">
        <f>IF(P2030="U",R2030/1.2,R2030)</f>
        <v>120</v>
      </c>
      <c r="R2030" s="79">
        <v>120</v>
      </c>
      <c r="S2030" s="80"/>
      <c r="T2030" s="81"/>
      <c r="U2030" s="82">
        <f>T2030*Q2030</f>
        <v>0</v>
      </c>
      <c r="V2030" s="83">
        <f>T2030*R2030</f>
        <v>0</v>
      </c>
      <c r="W2030" s="58"/>
      <c r="X2030" s="84"/>
      <c r="Y2030" s="85"/>
      <c r="Z2030" s="86"/>
      <c r="AA2030" s="87"/>
    </row>
    <row r="2031" spans="1:27" ht="15.75" customHeight="1">
      <c r="A2031" s="63" t="s">
        <v>131</v>
      </c>
      <c r="B2031" s="64" t="s">
        <v>132</v>
      </c>
      <c r="C2031" s="65" t="s">
        <v>133</v>
      </c>
      <c r="D2031" s="66" t="s">
        <v>303</v>
      </c>
      <c r="E2031" s="67" t="s">
        <v>304</v>
      </c>
      <c r="F2031" s="68" t="s">
        <v>305</v>
      </c>
      <c r="G2031" s="69" t="s">
        <v>1381</v>
      </c>
      <c r="H2031" s="70" t="s">
        <v>1382</v>
      </c>
      <c r="I2031" s="67" t="s">
        <v>463</v>
      </c>
      <c r="J2031" s="286">
        <v>2017</v>
      </c>
      <c r="K2031" s="72" t="s">
        <v>155</v>
      </c>
      <c r="L2031" s="73">
        <v>5</v>
      </c>
      <c r="M2031" s="74" t="s">
        <v>140</v>
      </c>
      <c r="N2031" s="75"/>
      <c r="O2031" s="76"/>
      <c r="P2031" s="77" t="s">
        <v>141</v>
      </c>
      <c r="Q2031" s="78">
        <f>IF(P2031="U",R2031/1.2,R2031)</f>
        <v>600</v>
      </c>
      <c r="R2031" s="79">
        <v>720</v>
      </c>
      <c r="S2031" s="80"/>
      <c r="T2031" s="81"/>
      <c r="U2031" s="82">
        <f>T2031*Q2031</f>
        <v>0</v>
      </c>
      <c r="V2031" s="83">
        <f>T2031*R2031</f>
        <v>0</v>
      </c>
      <c r="W2031" s="58"/>
      <c r="X2031" s="84"/>
      <c r="Y2031" s="85"/>
      <c r="Z2031" s="86"/>
      <c r="AA2031" s="87"/>
    </row>
    <row r="2032" spans="1:27" ht="15.75" customHeight="1">
      <c r="A2032" s="63" t="s">
        <v>131</v>
      </c>
      <c r="B2032" s="64" t="s">
        <v>132</v>
      </c>
      <c r="C2032" s="65" t="s">
        <v>133</v>
      </c>
      <c r="D2032" s="66" t="s">
        <v>303</v>
      </c>
      <c r="E2032" s="67" t="s">
        <v>304</v>
      </c>
      <c r="F2032" s="68" t="s">
        <v>305</v>
      </c>
      <c r="G2032" s="69" t="s">
        <v>1381</v>
      </c>
      <c r="H2032" s="70" t="s">
        <v>1383</v>
      </c>
      <c r="I2032" s="67" t="s">
        <v>463</v>
      </c>
      <c r="J2032" s="286">
        <v>2017</v>
      </c>
      <c r="K2032" s="72" t="s">
        <v>155</v>
      </c>
      <c r="L2032" s="73">
        <v>5</v>
      </c>
      <c r="M2032" s="74" t="s">
        <v>140</v>
      </c>
      <c r="N2032" s="75"/>
      <c r="O2032" s="76"/>
      <c r="P2032" s="77" t="s">
        <v>141</v>
      </c>
      <c r="Q2032" s="78">
        <f>IF(P2032="U",R2032/1.2,R2032)</f>
        <v>600</v>
      </c>
      <c r="R2032" s="79">
        <v>720</v>
      </c>
      <c r="S2032" s="80"/>
      <c r="T2032" s="81"/>
      <c r="U2032" s="82">
        <f>T2032*Q2032</f>
        <v>0</v>
      </c>
      <c r="V2032" s="83">
        <f>T2032*R2032</f>
        <v>0</v>
      </c>
      <c r="W2032" s="58"/>
      <c r="X2032" s="84"/>
      <c r="Y2032" s="85"/>
      <c r="Z2032" s="86"/>
      <c r="AA2032" s="87"/>
    </row>
    <row r="2033" spans="1:27" ht="15.75" customHeight="1">
      <c r="A2033" s="63" t="s">
        <v>131</v>
      </c>
      <c r="B2033" s="64" t="s">
        <v>132</v>
      </c>
      <c r="C2033" s="65" t="s">
        <v>133</v>
      </c>
      <c r="D2033" s="66" t="s">
        <v>303</v>
      </c>
      <c r="E2033" s="67" t="s">
        <v>304</v>
      </c>
      <c r="F2033" s="68" t="s">
        <v>305</v>
      </c>
      <c r="G2033" s="69" t="s">
        <v>513</v>
      </c>
      <c r="H2033" s="70" t="s">
        <v>514</v>
      </c>
      <c r="I2033" s="67" t="s">
        <v>463</v>
      </c>
      <c r="J2033" s="286">
        <v>2006</v>
      </c>
      <c r="K2033" s="72" t="s">
        <v>155</v>
      </c>
      <c r="L2033" s="73">
        <v>1</v>
      </c>
      <c r="M2033" s="74" t="s">
        <v>140</v>
      </c>
      <c r="N2033" s="75"/>
      <c r="O2033" s="76"/>
      <c r="P2033" s="77" t="s">
        <v>148</v>
      </c>
      <c r="Q2033" s="78">
        <f>IF(P2033="U",R2033/1.2,R2033)</f>
        <v>210</v>
      </c>
      <c r="R2033" s="79">
        <v>210</v>
      </c>
      <c r="S2033" s="80"/>
      <c r="T2033" s="81"/>
      <c r="U2033" s="82">
        <f>T2033*Q2033</f>
        <v>0</v>
      </c>
      <c r="V2033" s="83">
        <f>T2033*R2033</f>
        <v>0</v>
      </c>
      <c r="W2033" s="58"/>
      <c r="X2033" s="84"/>
      <c r="Y2033" s="85"/>
      <c r="Z2033" s="86"/>
      <c r="AA2033" s="87"/>
    </row>
    <row r="2034" spans="1:27" ht="15.75" customHeight="1">
      <c r="A2034" s="63" t="s">
        <v>131</v>
      </c>
      <c r="B2034" s="64" t="s">
        <v>132</v>
      </c>
      <c r="C2034" s="65" t="s">
        <v>133</v>
      </c>
      <c r="D2034" s="66" t="s">
        <v>303</v>
      </c>
      <c r="E2034" s="67" t="s">
        <v>304</v>
      </c>
      <c r="F2034" s="68" t="s">
        <v>305</v>
      </c>
      <c r="G2034" s="69" t="s">
        <v>1420</v>
      </c>
      <c r="H2034" s="70" t="s">
        <v>1421</v>
      </c>
      <c r="I2034" s="67" t="s">
        <v>145</v>
      </c>
      <c r="J2034" s="286">
        <v>2015</v>
      </c>
      <c r="K2034" s="72" t="s">
        <v>155</v>
      </c>
      <c r="L2034" s="73">
        <v>2</v>
      </c>
      <c r="M2034" s="74" t="s">
        <v>140</v>
      </c>
      <c r="N2034" s="75"/>
      <c r="O2034" s="76"/>
      <c r="P2034" s="77" t="s">
        <v>141</v>
      </c>
      <c r="Q2034" s="78">
        <f>IF(P2034="U",R2034/1.2,R2034)</f>
        <v>375</v>
      </c>
      <c r="R2034" s="79">
        <v>450</v>
      </c>
      <c r="S2034" s="80"/>
      <c r="T2034" s="81"/>
      <c r="U2034" s="82">
        <f>T2034*Q2034</f>
        <v>0</v>
      </c>
      <c r="V2034" s="83">
        <f>T2034*R2034</f>
        <v>0</v>
      </c>
      <c r="W2034" s="58"/>
      <c r="X2034" s="84"/>
      <c r="Y2034" s="85"/>
      <c r="Z2034" s="86"/>
      <c r="AA2034" s="87"/>
    </row>
    <row r="2035" spans="1:27" ht="15.75" customHeight="1">
      <c r="A2035" s="63" t="s">
        <v>131</v>
      </c>
      <c r="B2035" s="64" t="s">
        <v>132</v>
      </c>
      <c r="C2035" s="65" t="s">
        <v>133</v>
      </c>
      <c r="D2035" s="66" t="s">
        <v>303</v>
      </c>
      <c r="E2035" s="67" t="s">
        <v>304</v>
      </c>
      <c r="F2035" s="68" t="s">
        <v>305</v>
      </c>
      <c r="G2035" s="69" t="s">
        <v>963</v>
      </c>
      <c r="H2035" s="70" t="s">
        <v>964</v>
      </c>
      <c r="I2035" s="67" t="s">
        <v>145</v>
      </c>
      <c r="J2035" s="286">
        <v>2003</v>
      </c>
      <c r="K2035" s="72" t="s">
        <v>155</v>
      </c>
      <c r="L2035" s="73">
        <v>1</v>
      </c>
      <c r="M2035" s="74" t="s">
        <v>147</v>
      </c>
      <c r="N2035" s="75"/>
      <c r="O2035" s="76"/>
      <c r="P2035" s="97" t="s">
        <v>148</v>
      </c>
      <c r="Q2035" s="78">
        <f>IF(P2035="U",R2035/1.2,R2035)</f>
        <v>320</v>
      </c>
      <c r="R2035" s="79">
        <v>320</v>
      </c>
      <c r="S2035" s="80"/>
      <c r="T2035" s="81"/>
      <c r="U2035" s="82">
        <f>T2035*Q2035</f>
        <v>0</v>
      </c>
      <c r="V2035" s="83">
        <f>T2035*R2035</f>
        <v>0</v>
      </c>
      <c r="W2035" s="58"/>
      <c r="X2035" s="84"/>
      <c r="Y2035" s="85"/>
      <c r="Z2035" s="86"/>
      <c r="AA2035" s="87"/>
    </row>
    <row r="2036" spans="1:27" ht="15.75" customHeight="1">
      <c r="A2036" s="63" t="s">
        <v>131</v>
      </c>
      <c r="B2036" s="64" t="s">
        <v>132</v>
      </c>
      <c r="C2036" s="65" t="s">
        <v>133</v>
      </c>
      <c r="D2036" s="66" t="s">
        <v>303</v>
      </c>
      <c r="E2036" s="67" t="s">
        <v>304</v>
      </c>
      <c r="F2036" s="68" t="s">
        <v>305</v>
      </c>
      <c r="G2036" s="69" t="s">
        <v>1333</v>
      </c>
      <c r="H2036" s="70" t="s">
        <v>1517</v>
      </c>
      <c r="I2036" s="67" t="s">
        <v>463</v>
      </c>
      <c r="J2036" s="286">
        <v>2014</v>
      </c>
      <c r="K2036" s="72" t="s">
        <v>155</v>
      </c>
      <c r="L2036" s="73">
        <v>6</v>
      </c>
      <c r="M2036" s="74" t="s">
        <v>140</v>
      </c>
      <c r="N2036" s="75"/>
      <c r="O2036" s="76"/>
      <c r="P2036" s="77" t="s">
        <v>141</v>
      </c>
      <c r="Q2036" s="78">
        <f>IF(P2036="U",R2036/1.2,R2036)</f>
        <v>158.33333333333334</v>
      </c>
      <c r="R2036" s="79">
        <v>190</v>
      </c>
      <c r="S2036" s="80"/>
      <c r="T2036" s="81"/>
      <c r="U2036" s="82">
        <f>T2036*Q2036</f>
        <v>0</v>
      </c>
      <c r="V2036" s="83">
        <f>T2036*R2036</f>
        <v>0</v>
      </c>
      <c r="W2036" s="58"/>
      <c r="X2036" s="84"/>
      <c r="Y2036" s="85"/>
      <c r="Z2036" s="86"/>
      <c r="AA2036" s="87"/>
    </row>
    <row r="2037" spans="1:27" ht="15.75" customHeight="1">
      <c r="A2037" s="63" t="s">
        <v>131</v>
      </c>
      <c r="B2037" s="64" t="s">
        <v>132</v>
      </c>
      <c r="C2037" s="65" t="s">
        <v>133</v>
      </c>
      <c r="D2037" s="66" t="s">
        <v>303</v>
      </c>
      <c r="E2037" s="67" t="s">
        <v>304</v>
      </c>
      <c r="F2037" s="68" t="s">
        <v>305</v>
      </c>
      <c r="G2037" s="69" t="s">
        <v>1333</v>
      </c>
      <c r="H2037" s="70" t="s">
        <v>1517</v>
      </c>
      <c r="I2037" s="67" t="s">
        <v>463</v>
      </c>
      <c r="J2037" s="286">
        <v>2015</v>
      </c>
      <c r="K2037" s="72" t="s">
        <v>155</v>
      </c>
      <c r="L2037" s="73">
        <v>16</v>
      </c>
      <c r="M2037" s="74" t="s">
        <v>140</v>
      </c>
      <c r="N2037" s="75"/>
      <c r="O2037" s="76"/>
      <c r="P2037" s="77" t="s">
        <v>141</v>
      </c>
      <c r="Q2037" s="78">
        <f>IF(P2037="U",R2037/1.2,R2037)</f>
        <v>158.33333333333334</v>
      </c>
      <c r="R2037" s="79">
        <v>190</v>
      </c>
      <c r="S2037" s="80"/>
      <c r="T2037" s="81"/>
      <c r="U2037" s="82">
        <f>T2037*Q2037</f>
        <v>0</v>
      </c>
      <c r="V2037" s="83">
        <f>T2037*R2037</f>
        <v>0</v>
      </c>
      <c r="W2037" s="58"/>
      <c r="X2037" s="84"/>
      <c r="Y2037" s="85"/>
      <c r="Z2037" s="86"/>
      <c r="AA2037" s="87"/>
    </row>
    <row r="2038" spans="1:27" ht="15.75" customHeight="1">
      <c r="A2038" s="63" t="s">
        <v>131</v>
      </c>
      <c r="B2038" s="64" t="s">
        <v>132</v>
      </c>
      <c r="C2038" s="65" t="s">
        <v>133</v>
      </c>
      <c r="D2038" s="66" t="s">
        <v>303</v>
      </c>
      <c r="E2038" s="67" t="s">
        <v>304</v>
      </c>
      <c r="F2038" s="68" t="s">
        <v>305</v>
      </c>
      <c r="G2038" s="69" t="s">
        <v>1333</v>
      </c>
      <c r="H2038" s="70" t="s">
        <v>1517</v>
      </c>
      <c r="I2038" s="67" t="s">
        <v>463</v>
      </c>
      <c r="J2038" s="286">
        <v>2018</v>
      </c>
      <c r="K2038" s="72" t="s">
        <v>155</v>
      </c>
      <c r="L2038" s="73">
        <v>8</v>
      </c>
      <c r="M2038" s="74" t="s">
        <v>140</v>
      </c>
      <c r="N2038" s="75"/>
      <c r="O2038" s="76"/>
      <c r="P2038" s="77" t="s">
        <v>141</v>
      </c>
      <c r="Q2038" s="78">
        <f>IF(P2038="U",R2038/1.2,R2038)</f>
        <v>150</v>
      </c>
      <c r="R2038" s="79">
        <v>180</v>
      </c>
      <c r="S2038" s="80"/>
      <c r="T2038" s="81"/>
      <c r="U2038" s="82">
        <f>T2038*Q2038</f>
        <v>0</v>
      </c>
      <c r="V2038" s="83">
        <f>T2038*R2038</f>
        <v>0</v>
      </c>
      <c r="W2038" s="58"/>
      <c r="X2038" s="84"/>
      <c r="Y2038" s="85"/>
      <c r="Z2038" s="86"/>
      <c r="AA2038" s="87"/>
    </row>
    <row r="2039" spans="1:27" ht="15.75" customHeight="1">
      <c r="A2039" s="63" t="s">
        <v>131</v>
      </c>
      <c r="B2039" s="64" t="s">
        <v>132</v>
      </c>
      <c r="C2039" s="65" t="s">
        <v>133</v>
      </c>
      <c r="D2039" s="66" t="s">
        <v>303</v>
      </c>
      <c r="E2039" s="67" t="s">
        <v>304</v>
      </c>
      <c r="F2039" s="68" t="s">
        <v>305</v>
      </c>
      <c r="G2039" s="69" t="s">
        <v>1333</v>
      </c>
      <c r="H2039" s="70" t="s">
        <v>1334</v>
      </c>
      <c r="I2039" s="67" t="s">
        <v>463</v>
      </c>
      <c r="J2039" s="286">
        <v>2013</v>
      </c>
      <c r="K2039" s="72" t="s">
        <v>155</v>
      </c>
      <c r="L2039" s="73">
        <v>2</v>
      </c>
      <c r="M2039" s="74" t="s">
        <v>140</v>
      </c>
      <c r="N2039" s="75"/>
      <c r="O2039" s="76"/>
      <c r="P2039" s="77" t="s">
        <v>141</v>
      </c>
      <c r="Q2039" s="78">
        <f>IF(P2039="U",R2039/1.2,R2039)</f>
        <v>575</v>
      </c>
      <c r="R2039" s="79">
        <v>690</v>
      </c>
      <c r="S2039" s="80"/>
      <c r="T2039" s="81"/>
      <c r="U2039" s="82">
        <f>T2039*Q2039</f>
        <v>0</v>
      </c>
      <c r="V2039" s="83">
        <f>T2039*R2039</f>
        <v>0</v>
      </c>
      <c r="W2039" s="58"/>
      <c r="X2039" s="84"/>
      <c r="Y2039" s="85"/>
      <c r="Z2039" s="86"/>
      <c r="AA2039" s="87"/>
    </row>
    <row r="2040" spans="1:27" ht="15.75" customHeight="1">
      <c r="A2040" s="63" t="s">
        <v>131</v>
      </c>
      <c r="B2040" s="64" t="s">
        <v>132</v>
      </c>
      <c r="C2040" s="65" t="s">
        <v>133</v>
      </c>
      <c r="D2040" s="66" t="s">
        <v>303</v>
      </c>
      <c r="E2040" s="67" t="s">
        <v>304</v>
      </c>
      <c r="F2040" s="68" t="s">
        <v>305</v>
      </c>
      <c r="G2040" s="69" t="s">
        <v>1388</v>
      </c>
      <c r="H2040" s="70" t="s">
        <v>1389</v>
      </c>
      <c r="I2040" s="67" t="s">
        <v>463</v>
      </c>
      <c r="J2040" s="286">
        <v>1994</v>
      </c>
      <c r="K2040" s="72" t="s">
        <v>155</v>
      </c>
      <c r="L2040" s="73">
        <v>2</v>
      </c>
      <c r="M2040" s="74" t="s">
        <v>140</v>
      </c>
      <c r="N2040" s="75"/>
      <c r="O2040" s="76"/>
      <c r="P2040" s="77" t="s">
        <v>141</v>
      </c>
      <c r="Q2040" s="78">
        <f>IF(P2040="U",R2040/1.2,R2040)</f>
        <v>333.33333333333337</v>
      </c>
      <c r="R2040" s="79">
        <v>400</v>
      </c>
      <c r="S2040" s="80"/>
      <c r="T2040" s="81"/>
      <c r="U2040" s="82">
        <f>T2040*Q2040</f>
        <v>0</v>
      </c>
      <c r="V2040" s="83">
        <f>T2040*R2040</f>
        <v>0</v>
      </c>
      <c r="W2040" s="58"/>
      <c r="X2040" s="84"/>
      <c r="Y2040" s="85"/>
      <c r="Z2040" s="86"/>
      <c r="AA2040" s="87"/>
    </row>
    <row r="2041" spans="1:27" ht="15.75" customHeight="1">
      <c r="A2041" s="63" t="s">
        <v>131</v>
      </c>
      <c r="B2041" s="64" t="s">
        <v>132</v>
      </c>
      <c r="C2041" s="65" t="s">
        <v>133</v>
      </c>
      <c r="D2041" s="66" t="s">
        <v>303</v>
      </c>
      <c r="E2041" s="67" t="s">
        <v>304</v>
      </c>
      <c r="F2041" s="68" t="s">
        <v>305</v>
      </c>
      <c r="G2041" s="69" t="s">
        <v>1512</v>
      </c>
      <c r="H2041" s="70" t="s">
        <v>1699</v>
      </c>
      <c r="I2041" s="67" t="s">
        <v>463</v>
      </c>
      <c r="J2041" s="286">
        <v>2014</v>
      </c>
      <c r="K2041" s="72" t="s">
        <v>155</v>
      </c>
      <c r="L2041" s="73">
        <v>20</v>
      </c>
      <c r="M2041" s="74" t="s">
        <v>140</v>
      </c>
      <c r="N2041" s="75"/>
      <c r="O2041" s="76"/>
      <c r="P2041" s="77" t="s">
        <v>141</v>
      </c>
      <c r="Q2041" s="78">
        <f>IF(P2041="U",R2041/1.2,R2041)</f>
        <v>150</v>
      </c>
      <c r="R2041" s="79">
        <v>180</v>
      </c>
      <c r="S2041" s="80"/>
      <c r="T2041" s="81"/>
      <c r="U2041" s="82">
        <f>T2041*Q2041</f>
        <v>0</v>
      </c>
      <c r="V2041" s="83">
        <f>T2041*R2041</f>
        <v>0</v>
      </c>
      <c r="W2041" s="58"/>
      <c r="X2041" s="84"/>
      <c r="Y2041" s="85"/>
      <c r="Z2041" s="86"/>
      <c r="AA2041" s="87"/>
    </row>
    <row r="2042" spans="1:27" ht="15.75" customHeight="1">
      <c r="A2042" s="63" t="s">
        <v>131</v>
      </c>
      <c r="B2042" s="64" t="s">
        <v>132</v>
      </c>
      <c r="C2042" s="65" t="s">
        <v>133</v>
      </c>
      <c r="D2042" s="66" t="s">
        <v>303</v>
      </c>
      <c r="E2042" s="67" t="s">
        <v>304</v>
      </c>
      <c r="F2042" s="68" t="s">
        <v>305</v>
      </c>
      <c r="G2042" s="69" t="s">
        <v>1512</v>
      </c>
      <c r="H2042" s="70" t="s">
        <v>1513</v>
      </c>
      <c r="I2042" s="67" t="s">
        <v>463</v>
      </c>
      <c r="J2042" s="286">
        <v>2014</v>
      </c>
      <c r="K2042" s="72" t="s">
        <v>155</v>
      </c>
      <c r="L2042" s="73">
        <v>1</v>
      </c>
      <c r="M2042" s="74" t="s">
        <v>140</v>
      </c>
      <c r="N2042" s="75"/>
      <c r="O2042" s="76"/>
      <c r="P2042" s="77" t="s">
        <v>141</v>
      </c>
      <c r="Q2042" s="78">
        <f>IF(P2042="U",R2042/1.2,R2042)</f>
        <v>250</v>
      </c>
      <c r="R2042" s="79">
        <v>300</v>
      </c>
      <c r="S2042" s="80"/>
      <c r="T2042" s="81"/>
      <c r="U2042" s="82">
        <f>T2042*Q2042</f>
        <v>0</v>
      </c>
      <c r="V2042" s="83">
        <f>T2042*R2042</f>
        <v>0</v>
      </c>
      <c r="W2042" s="58"/>
      <c r="X2042" s="84"/>
      <c r="Y2042" s="85"/>
      <c r="Z2042" s="86"/>
      <c r="AA2042" s="87"/>
    </row>
    <row r="2043" spans="1:27" ht="15.75" customHeight="1">
      <c r="A2043" s="63" t="s">
        <v>131</v>
      </c>
      <c r="B2043" s="64" t="s">
        <v>132</v>
      </c>
      <c r="C2043" s="65" t="s">
        <v>133</v>
      </c>
      <c r="D2043" s="66" t="s">
        <v>303</v>
      </c>
      <c r="E2043" s="67" t="s">
        <v>304</v>
      </c>
      <c r="F2043" s="68" t="s">
        <v>305</v>
      </c>
      <c r="G2043" s="69" t="s">
        <v>1512</v>
      </c>
      <c r="H2043" s="70" t="s">
        <v>1513</v>
      </c>
      <c r="I2043" s="67" t="s">
        <v>463</v>
      </c>
      <c r="J2043" s="286">
        <v>2018</v>
      </c>
      <c r="K2043" s="72" t="s">
        <v>155</v>
      </c>
      <c r="L2043" s="73">
        <v>2</v>
      </c>
      <c r="M2043" s="74" t="s">
        <v>140</v>
      </c>
      <c r="N2043" s="75"/>
      <c r="O2043" s="76"/>
      <c r="P2043" s="77" t="s">
        <v>141</v>
      </c>
      <c r="Q2043" s="78">
        <f>IF(P2043="U",R2043/1.2,R2043)</f>
        <v>266.66666666666669</v>
      </c>
      <c r="R2043" s="79">
        <v>320</v>
      </c>
      <c r="S2043" s="80"/>
      <c r="T2043" s="81"/>
      <c r="U2043" s="82">
        <f>T2043*Q2043</f>
        <v>0</v>
      </c>
      <c r="V2043" s="83">
        <f>T2043*R2043</f>
        <v>0</v>
      </c>
      <c r="W2043" s="58"/>
      <c r="X2043" s="84"/>
      <c r="Y2043" s="85"/>
      <c r="Z2043" s="86"/>
      <c r="AA2043" s="87"/>
    </row>
    <row r="2044" spans="1:27" ht="15.75" customHeight="1">
      <c r="A2044" s="63" t="s">
        <v>131</v>
      </c>
      <c r="B2044" s="64" t="s">
        <v>132</v>
      </c>
      <c r="C2044" s="65" t="s">
        <v>133</v>
      </c>
      <c r="D2044" s="66" t="s">
        <v>303</v>
      </c>
      <c r="E2044" s="67" t="s">
        <v>304</v>
      </c>
      <c r="F2044" s="68" t="s">
        <v>305</v>
      </c>
      <c r="G2044" s="69" t="s">
        <v>1512</v>
      </c>
      <c r="H2044" s="70" t="s">
        <v>1698</v>
      </c>
      <c r="I2044" s="67" t="s">
        <v>463</v>
      </c>
      <c r="J2044" s="286">
        <v>2016</v>
      </c>
      <c r="K2044" s="72" t="s">
        <v>155</v>
      </c>
      <c r="L2044" s="73">
        <v>20</v>
      </c>
      <c r="M2044" s="74" t="s">
        <v>140</v>
      </c>
      <c r="N2044" s="75"/>
      <c r="O2044" s="76"/>
      <c r="P2044" s="77" t="s">
        <v>141</v>
      </c>
      <c r="Q2044" s="78">
        <f>IF(P2044="U",R2044/1.2,R2044)</f>
        <v>116.66666666666667</v>
      </c>
      <c r="R2044" s="79">
        <v>140</v>
      </c>
      <c r="S2044" s="80"/>
      <c r="T2044" s="81"/>
      <c r="U2044" s="82">
        <f>T2044*Q2044</f>
        <v>0</v>
      </c>
      <c r="V2044" s="83">
        <f>T2044*R2044</f>
        <v>0</v>
      </c>
      <c r="W2044" s="58"/>
      <c r="X2044" s="84"/>
      <c r="Y2044" s="85"/>
      <c r="Z2044" s="86"/>
      <c r="AA2044" s="87"/>
    </row>
    <row r="2045" spans="1:27" ht="15.75" customHeight="1">
      <c r="A2045" s="63" t="s">
        <v>131</v>
      </c>
      <c r="B2045" s="64" t="s">
        <v>132</v>
      </c>
      <c r="C2045" s="65" t="s">
        <v>133</v>
      </c>
      <c r="D2045" s="66" t="s">
        <v>303</v>
      </c>
      <c r="E2045" s="67" t="s">
        <v>304</v>
      </c>
      <c r="F2045" s="68" t="s">
        <v>305</v>
      </c>
      <c r="G2045" s="69" t="s">
        <v>1518</v>
      </c>
      <c r="H2045" s="70" t="s">
        <v>1519</v>
      </c>
      <c r="I2045" s="67" t="s">
        <v>145</v>
      </c>
      <c r="J2045" s="286">
        <v>2018</v>
      </c>
      <c r="K2045" s="72" t="s">
        <v>155</v>
      </c>
      <c r="L2045" s="73">
        <v>3</v>
      </c>
      <c r="M2045" s="74" t="s">
        <v>140</v>
      </c>
      <c r="N2045" s="75"/>
      <c r="O2045" s="76"/>
      <c r="P2045" s="77" t="s">
        <v>148</v>
      </c>
      <c r="Q2045" s="78">
        <f>IF(P2045="U",R2045/1.2,R2045)</f>
        <v>260</v>
      </c>
      <c r="R2045" s="79">
        <v>260</v>
      </c>
      <c r="S2045" s="80"/>
      <c r="T2045" s="81"/>
      <c r="U2045" s="82">
        <f>T2045*Q2045</f>
        <v>0</v>
      </c>
      <c r="V2045" s="83">
        <f>T2045*R2045</f>
        <v>0</v>
      </c>
      <c r="W2045" s="58"/>
      <c r="X2045" s="84"/>
      <c r="Y2045" s="85"/>
      <c r="Z2045" s="86"/>
      <c r="AA2045" s="87"/>
    </row>
    <row r="2046" spans="1:27" ht="15.75" customHeight="1">
      <c r="A2046" s="63" t="s">
        <v>131</v>
      </c>
      <c r="B2046" s="64" t="s">
        <v>132</v>
      </c>
      <c r="C2046" s="65" t="s">
        <v>133</v>
      </c>
      <c r="D2046" s="66" t="s">
        <v>303</v>
      </c>
      <c r="E2046" s="67" t="s">
        <v>304</v>
      </c>
      <c r="F2046" s="68" t="s">
        <v>305</v>
      </c>
      <c r="G2046" s="69" t="s">
        <v>804</v>
      </c>
      <c r="H2046" s="70" t="s">
        <v>463</v>
      </c>
      <c r="I2046" s="67" t="s">
        <v>463</v>
      </c>
      <c r="J2046" s="286">
        <v>2013</v>
      </c>
      <c r="K2046" s="72" t="s">
        <v>155</v>
      </c>
      <c r="L2046" s="73">
        <v>1</v>
      </c>
      <c r="M2046" s="74" t="s">
        <v>140</v>
      </c>
      <c r="N2046" s="75"/>
      <c r="O2046" s="76"/>
      <c r="P2046" s="97" t="s">
        <v>148</v>
      </c>
      <c r="Q2046" s="78">
        <f>IF(P2046="U",R2046/1.2,R2046)</f>
        <v>170</v>
      </c>
      <c r="R2046" s="79">
        <v>170</v>
      </c>
      <c r="S2046" s="80"/>
      <c r="T2046" s="81"/>
      <c r="U2046" s="82">
        <f>T2046*Q2046</f>
        <v>0</v>
      </c>
      <c r="V2046" s="83">
        <f>T2046*R2046</f>
        <v>0</v>
      </c>
      <c r="W2046" s="58"/>
      <c r="X2046" s="84"/>
      <c r="Y2046" s="85"/>
      <c r="Z2046" s="86"/>
      <c r="AA2046" s="87"/>
    </row>
    <row r="2047" spans="1:27" ht="15.75" customHeight="1">
      <c r="A2047" s="63" t="s">
        <v>131</v>
      </c>
      <c r="B2047" s="64" t="s">
        <v>132</v>
      </c>
      <c r="C2047" s="65" t="s">
        <v>133</v>
      </c>
      <c r="D2047" s="66" t="s">
        <v>303</v>
      </c>
      <c r="E2047" s="67" t="s">
        <v>304</v>
      </c>
      <c r="F2047" s="68" t="s">
        <v>305</v>
      </c>
      <c r="G2047" s="69" t="s">
        <v>804</v>
      </c>
      <c r="H2047" s="70" t="s">
        <v>1332</v>
      </c>
      <c r="I2047" s="67" t="s">
        <v>295</v>
      </c>
      <c r="J2047" s="286">
        <v>2020</v>
      </c>
      <c r="K2047" s="72" t="s">
        <v>155</v>
      </c>
      <c r="L2047" s="73">
        <v>4</v>
      </c>
      <c r="M2047" s="74" t="s">
        <v>140</v>
      </c>
      <c r="N2047" s="75"/>
      <c r="O2047" s="76"/>
      <c r="P2047" s="97" t="s">
        <v>141</v>
      </c>
      <c r="Q2047" s="78">
        <f>IF(P2047="U",R2047/1.2,R2047)</f>
        <v>233.33333333333334</v>
      </c>
      <c r="R2047" s="79">
        <v>280</v>
      </c>
      <c r="S2047" s="80"/>
      <c r="T2047" s="81"/>
      <c r="U2047" s="82">
        <f>T2047*Q2047</f>
        <v>0</v>
      </c>
      <c r="V2047" s="83">
        <f>T2047*R2047</f>
        <v>0</v>
      </c>
      <c r="W2047" s="58"/>
      <c r="X2047" s="84"/>
      <c r="Y2047" s="85"/>
      <c r="Z2047" s="86"/>
      <c r="AA2047" s="87"/>
    </row>
    <row r="2048" spans="1:27" ht="15.75" customHeight="1">
      <c r="A2048" s="63" t="s">
        <v>131</v>
      </c>
      <c r="B2048" s="64" t="s">
        <v>132</v>
      </c>
      <c r="C2048" s="65" t="s">
        <v>133</v>
      </c>
      <c r="D2048" s="66" t="s">
        <v>303</v>
      </c>
      <c r="E2048" s="67" t="s">
        <v>304</v>
      </c>
      <c r="F2048" s="68" t="s">
        <v>305</v>
      </c>
      <c r="G2048" s="69" t="s">
        <v>1406</v>
      </c>
      <c r="H2048" s="70" t="s">
        <v>1407</v>
      </c>
      <c r="I2048" s="67" t="s">
        <v>463</v>
      </c>
      <c r="J2048" s="286">
        <v>1985</v>
      </c>
      <c r="K2048" s="72" t="s">
        <v>155</v>
      </c>
      <c r="L2048" s="73">
        <v>1</v>
      </c>
      <c r="M2048" s="74" t="s">
        <v>140</v>
      </c>
      <c r="N2048" s="75"/>
      <c r="O2048" s="76"/>
      <c r="P2048" s="77" t="s">
        <v>141</v>
      </c>
      <c r="Q2048" s="78">
        <f>IF(P2048="U",R2048/1.2,R2048)</f>
        <v>250</v>
      </c>
      <c r="R2048" s="79">
        <v>300</v>
      </c>
      <c r="S2048" s="80"/>
      <c r="T2048" s="81"/>
      <c r="U2048" s="82">
        <f>T2048*Q2048</f>
        <v>0</v>
      </c>
      <c r="V2048" s="83">
        <f>T2048*R2048</f>
        <v>0</v>
      </c>
      <c r="W2048" s="58"/>
      <c r="X2048" s="84"/>
      <c r="Y2048" s="85"/>
      <c r="Z2048" s="86"/>
      <c r="AA2048" s="87"/>
    </row>
    <row r="2049" spans="1:27" ht="15.75" customHeight="1">
      <c r="A2049" s="63" t="s">
        <v>131</v>
      </c>
      <c r="B2049" s="64" t="s">
        <v>132</v>
      </c>
      <c r="C2049" s="65" t="s">
        <v>133</v>
      </c>
      <c r="D2049" s="66" t="s">
        <v>303</v>
      </c>
      <c r="E2049" s="67" t="s">
        <v>304</v>
      </c>
      <c r="F2049" s="68" t="s">
        <v>305</v>
      </c>
      <c r="G2049" s="69" t="s">
        <v>1287</v>
      </c>
      <c r="H2049" s="70" t="s">
        <v>1287</v>
      </c>
      <c r="I2049" s="67" t="s">
        <v>145</v>
      </c>
      <c r="J2049" s="286">
        <v>1982</v>
      </c>
      <c r="K2049" s="72" t="s">
        <v>155</v>
      </c>
      <c r="L2049" s="73">
        <v>2</v>
      </c>
      <c r="M2049" s="74" t="s">
        <v>190</v>
      </c>
      <c r="N2049" s="75" t="s">
        <v>563</v>
      </c>
      <c r="O2049" s="76"/>
      <c r="P2049" s="77" t="s">
        <v>148</v>
      </c>
      <c r="Q2049" s="78">
        <f>IF(P2049="U",R2049/1.2,R2049)</f>
        <v>590</v>
      </c>
      <c r="R2049" s="79">
        <v>590</v>
      </c>
      <c r="S2049" s="80"/>
      <c r="T2049" s="81"/>
      <c r="U2049" s="82">
        <f>T2049*Q2049</f>
        <v>0</v>
      </c>
      <c r="V2049" s="83">
        <f>T2049*R2049</f>
        <v>0</v>
      </c>
      <c r="W2049" s="58"/>
      <c r="X2049" s="84"/>
      <c r="Y2049" s="85"/>
      <c r="Z2049" s="86"/>
      <c r="AA2049" s="87"/>
    </row>
    <row r="2050" spans="1:27" ht="15.75" customHeight="1">
      <c r="A2050" s="63" t="s">
        <v>131</v>
      </c>
      <c r="B2050" s="64" t="s">
        <v>132</v>
      </c>
      <c r="C2050" s="65" t="s">
        <v>133</v>
      </c>
      <c r="D2050" s="66" t="s">
        <v>303</v>
      </c>
      <c r="E2050" s="67" t="s">
        <v>304</v>
      </c>
      <c r="F2050" s="68" t="s">
        <v>305</v>
      </c>
      <c r="G2050" s="69" t="s">
        <v>1287</v>
      </c>
      <c r="H2050" s="70" t="s">
        <v>1287</v>
      </c>
      <c r="I2050" s="67" t="s">
        <v>145</v>
      </c>
      <c r="J2050" s="286">
        <v>1982</v>
      </c>
      <c r="K2050" s="72" t="s">
        <v>155</v>
      </c>
      <c r="L2050" s="73">
        <v>2</v>
      </c>
      <c r="M2050" s="74" t="s">
        <v>190</v>
      </c>
      <c r="N2050" s="75" t="s">
        <v>563</v>
      </c>
      <c r="O2050" s="76"/>
      <c r="P2050" s="77" t="s">
        <v>148</v>
      </c>
      <c r="Q2050" s="78">
        <f>IF(P2050="U",R2050/1.2,R2050)</f>
        <v>590</v>
      </c>
      <c r="R2050" s="79">
        <v>590</v>
      </c>
      <c r="S2050" s="80"/>
      <c r="T2050" s="81"/>
      <c r="U2050" s="82">
        <f>T2050*Q2050</f>
        <v>0</v>
      </c>
      <c r="V2050" s="83">
        <f>T2050*R2050</f>
        <v>0</v>
      </c>
      <c r="W2050" s="58"/>
      <c r="X2050" s="84"/>
      <c r="Y2050" s="85"/>
      <c r="Z2050" s="86"/>
      <c r="AA2050" s="87"/>
    </row>
    <row r="2051" spans="1:27" ht="15.75" customHeight="1">
      <c r="A2051" s="63" t="s">
        <v>131</v>
      </c>
      <c r="B2051" s="64" t="s">
        <v>132</v>
      </c>
      <c r="C2051" s="65" t="s">
        <v>133</v>
      </c>
      <c r="D2051" s="66" t="s">
        <v>303</v>
      </c>
      <c r="E2051" s="67" t="s">
        <v>304</v>
      </c>
      <c r="F2051" s="68" t="s">
        <v>305</v>
      </c>
      <c r="G2051" s="69" t="s">
        <v>1386</v>
      </c>
      <c r="H2051" s="70" t="s">
        <v>1387</v>
      </c>
      <c r="I2051" s="67" t="s">
        <v>145</v>
      </c>
      <c r="J2051" s="286">
        <v>1994</v>
      </c>
      <c r="K2051" s="72" t="s">
        <v>155</v>
      </c>
      <c r="L2051" s="73">
        <v>5</v>
      </c>
      <c r="M2051" s="74" t="s">
        <v>140</v>
      </c>
      <c r="N2051" s="75"/>
      <c r="O2051" s="76"/>
      <c r="P2051" s="77" t="s">
        <v>141</v>
      </c>
      <c r="Q2051" s="78">
        <f>IF(P2051="U",R2051/1.2,R2051)</f>
        <v>300</v>
      </c>
      <c r="R2051" s="79">
        <v>360</v>
      </c>
      <c r="S2051" s="80"/>
      <c r="T2051" s="81"/>
      <c r="U2051" s="82">
        <f>T2051*Q2051</f>
        <v>0</v>
      </c>
      <c r="V2051" s="83">
        <f>T2051*R2051</f>
        <v>0</v>
      </c>
      <c r="W2051" s="58"/>
      <c r="X2051" s="84"/>
      <c r="Y2051" s="85"/>
      <c r="Z2051" s="86"/>
      <c r="AA2051" s="87"/>
    </row>
    <row r="2052" spans="1:27" ht="15.75" customHeight="1">
      <c r="A2052" s="63" t="s">
        <v>131</v>
      </c>
      <c r="B2052" s="64" t="s">
        <v>132</v>
      </c>
      <c r="C2052" s="65" t="s">
        <v>133</v>
      </c>
      <c r="D2052" s="66" t="s">
        <v>303</v>
      </c>
      <c r="E2052" s="67" t="s">
        <v>304</v>
      </c>
      <c r="F2052" s="68" t="s">
        <v>305</v>
      </c>
      <c r="G2052" s="69" t="s">
        <v>1433</v>
      </c>
      <c r="H2052" s="70" t="s">
        <v>1434</v>
      </c>
      <c r="I2052" s="67" t="s">
        <v>463</v>
      </c>
      <c r="J2052" s="286">
        <v>2015</v>
      </c>
      <c r="K2052" s="72" t="s">
        <v>155</v>
      </c>
      <c r="L2052" s="73">
        <v>6</v>
      </c>
      <c r="M2052" s="74" t="s">
        <v>140</v>
      </c>
      <c r="N2052" s="75"/>
      <c r="O2052" s="76"/>
      <c r="P2052" s="77" t="s">
        <v>141</v>
      </c>
      <c r="Q2052" s="78">
        <f>IF(P2052="U",R2052/1.2,R2052)</f>
        <v>125</v>
      </c>
      <c r="R2052" s="79">
        <v>150</v>
      </c>
      <c r="S2052" s="80"/>
      <c r="T2052" s="81"/>
      <c r="U2052" s="82">
        <f>T2052*Q2052</f>
        <v>0</v>
      </c>
      <c r="V2052" s="83">
        <f>T2052*R2052</f>
        <v>0</v>
      </c>
      <c r="W2052" s="58"/>
      <c r="X2052" s="84"/>
      <c r="Y2052" s="85"/>
      <c r="Z2052" s="86"/>
      <c r="AA2052" s="87"/>
    </row>
    <row r="2053" spans="1:27" ht="15.75" customHeight="1">
      <c r="A2053" s="63" t="s">
        <v>131</v>
      </c>
      <c r="B2053" s="64" t="s">
        <v>132</v>
      </c>
      <c r="C2053" s="65" t="s">
        <v>133</v>
      </c>
      <c r="D2053" s="66" t="s">
        <v>303</v>
      </c>
      <c r="E2053" s="67" t="s">
        <v>304</v>
      </c>
      <c r="F2053" s="68" t="s">
        <v>305</v>
      </c>
      <c r="G2053" s="69" t="s">
        <v>1433</v>
      </c>
      <c r="H2053" s="70" t="s">
        <v>1434</v>
      </c>
      <c r="I2053" s="67" t="s">
        <v>463</v>
      </c>
      <c r="J2053" s="286">
        <v>2016</v>
      </c>
      <c r="K2053" s="72" t="s">
        <v>155</v>
      </c>
      <c r="L2053" s="73">
        <v>4</v>
      </c>
      <c r="M2053" s="74" t="s">
        <v>140</v>
      </c>
      <c r="N2053" s="75"/>
      <c r="O2053" s="76"/>
      <c r="P2053" s="77" t="s">
        <v>141</v>
      </c>
      <c r="Q2053" s="78">
        <f>IF(P2053="U",R2053/1.2,R2053)</f>
        <v>133.33333333333334</v>
      </c>
      <c r="R2053" s="79">
        <v>160</v>
      </c>
      <c r="S2053" s="80"/>
      <c r="T2053" s="81"/>
      <c r="U2053" s="82">
        <f>T2053*Q2053</f>
        <v>0</v>
      </c>
      <c r="V2053" s="83">
        <f>T2053*R2053</f>
        <v>0</v>
      </c>
      <c r="W2053" s="58"/>
      <c r="X2053" s="84"/>
      <c r="Y2053" s="85"/>
      <c r="Z2053" s="86"/>
      <c r="AA2053" s="87"/>
    </row>
    <row r="2054" spans="1:27" ht="15.75" customHeight="1">
      <c r="A2054" s="63" t="s">
        <v>131</v>
      </c>
      <c r="B2054" s="64" t="s">
        <v>132</v>
      </c>
      <c r="C2054" s="65" t="s">
        <v>133</v>
      </c>
      <c r="D2054" s="66" t="s">
        <v>303</v>
      </c>
      <c r="E2054" s="67" t="s">
        <v>304</v>
      </c>
      <c r="F2054" s="68" t="s">
        <v>305</v>
      </c>
      <c r="G2054" s="69" t="s">
        <v>306</v>
      </c>
      <c r="H2054" s="70" t="s">
        <v>307</v>
      </c>
      <c r="I2054" s="67" t="s">
        <v>145</v>
      </c>
      <c r="J2054" s="286">
        <v>2012</v>
      </c>
      <c r="K2054" s="72" t="s">
        <v>155</v>
      </c>
      <c r="L2054" s="73">
        <v>6</v>
      </c>
      <c r="M2054" s="74" t="s">
        <v>147</v>
      </c>
      <c r="N2054" s="75"/>
      <c r="O2054" s="76"/>
      <c r="P2054" s="97" t="s">
        <v>148</v>
      </c>
      <c r="Q2054" s="78">
        <f>IF(P2054="U",R2054/1.2,R2054)</f>
        <v>270</v>
      </c>
      <c r="R2054" s="79">
        <v>270</v>
      </c>
      <c r="S2054" s="80"/>
      <c r="T2054" s="81"/>
      <c r="U2054" s="82">
        <f>T2054*Q2054</f>
        <v>0</v>
      </c>
      <c r="V2054" s="83">
        <f>T2054*R2054</f>
        <v>0</v>
      </c>
      <c r="W2054" s="58"/>
      <c r="X2054" s="84"/>
      <c r="Y2054" s="85"/>
      <c r="Z2054" s="86"/>
      <c r="AA2054" s="87"/>
    </row>
    <row r="2055" spans="1:27" ht="15.75" customHeight="1">
      <c r="A2055" s="63" t="s">
        <v>131</v>
      </c>
      <c r="B2055" s="64" t="s">
        <v>132</v>
      </c>
      <c r="C2055" s="65" t="s">
        <v>133</v>
      </c>
      <c r="D2055" s="66" t="s">
        <v>303</v>
      </c>
      <c r="E2055" s="67" t="s">
        <v>304</v>
      </c>
      <c r="F2055" s="68" t="s">
        <v>305</v>
      </c>
      <c r="G2055" s="69" t="s">
        <v>306</v>
      </c>
      <c r="H2055" s="70" t="s">
        <v>307</v>
      </c>
      <c r="I2055" s="67" t="s">
        <v>145</v>
      </c>
      <c r="J2055" s="286">
        <v>2015</v>
      </c>
      <c r="K2055" s="72" t="s">
        <v>155</v>
      </c>
      <c r="L2055" s="73">
        <v>3</v>
      </c>
      <c r="M2055" s="74" t="s">
        <v>140</v>
      </c>
      <c r="N2055" s="75"/>
      <c r="O2055" s="76"/>
      <c r="P2055" s="77" t="s">
        <v>148</v>
      </c>
      <c r="Q2055" s="78">
        <f>IF(P2055="U",R2055/1.2,R2055)</f>
        <v>275</v>
      </c>
      <c r="R2055" s="79">
        <v>275</v>
      </c>
      <c r="S2055" s="80"/>
      <c r="T2055" s="81"/>
      <c r="U2055" s="82">
        <f>T2055*Q2055</f>
        <v>0</v>
      </c>
      <c r="V2055" s="83">
        <f>T2055*R2055</f>
        <v>0</v>
      </c>
      <c r="W2055" s="58"/>
      <c r="X2055" s="84"/>
      <c r="Y2055" s="85"/>
      <c r="Z2055" s="86"/>
      <c r="AA2055" s="87"/>
    </row>
    <row r="2056" spans="1:27" ht="15.75" customHeight="1">
      <c r="A2056" s="63" t="s">
        <v>131</v>
      </c>
      <c r="B2056" s="64" t="s">
        <v>132</v>
      </c>
      <c r="C2056" s="65" t="s">
        <v>133</v>
      </c>
      <c r="D2056" s="66" t="s">
        <v>303</v>
      </c>
      <c r="E2056" s="67" t="s">
        <v>304</v>
      </c>
      <c r="F2056" s="68" t="s">
        <v>305</v>
      </c>
      <c r="G2056" s="69" t="s">
        <v>306</v>
      </c>
      <c r="H2056" s="70" t="s">
        <v>307</v>
      </c>
      <c r="I2056" s="67" t="s">
        <v>145</v>
      </c>
      <c r="J2056" s="286">
        <v>2016</v>
      </c>
      <c r="K2056" s="72" t="s">
        <v>155</v>
      </c>
      <c r="L2056" s="73">
        <v>6</v>
      </c>
      <c r="M2056" s="74" t="s">
        <v>140</v>
      </c>
      <c r="N2056" s="75"/>
      <c r="O2056" s="76"/>
      <c r="P2056" s="77" t="s">
        <v>148</v>
      </c>
      <c r="Q2056" s="78">
        <f>IF(P2056="U",R2056/1.2,R2056)</f>
        <v>295</v>
      </c>
      <c r="R2056" s="79">
        <v>295</v>
      </c>
      <c r="S2056" s="80"/>
      <c r="T2056" s="81"/>
      <c r="U2056" s="82">
        <f>T2056*Q2056</f>
        <v>0</v>
      </c>
      <c r="V2056" s="83">
        <f>T2056*R2056</f>
        <v>0</v>
      </c>
      <c r="W2056" s="58"/>
      <c r="X2056" s="84"/>
      <c r="Y2056" s="85"/>
      <c r="Z2056" s="86"/>
      <c r="AA2056" s="87"/>
    </row>
    <row r="2057" spans="1:27" ht="15.75" customHeight="1">
      <c r="A2057" s="63" t="s">
        <v>131</v>
      </c>
      <c r="B2057" s="64" t="s">
        <v>132</v>
      </c>
      <c r="C2057" s="65" t="s">
        <v>133</v>
      </c>
      <c r="D2057" s="66" t="s">
        <v>303</v>
      </c>
      <c r="E2057" s="67" t="s">
        <v>304</v>
      </c>
      <c r="F2057" s="68" t="s">
        <v>305</v>
      </c>
      <c r="G2057" s="69" t="s">
        <v>306</v>
      </c>
      <c r="H2057" s="70" t="s">
        <v>307</v>
      </c>
      <c r="I2057" s="67" t="s">
        <v>145</v>
      </c>
      <c r="J2057" s="286">
        <v>2018</v>
      </c>
      <c r="K2057" s="72" t="s">
        <v>155</v>
      </c>
      <c r="L2057" s="73">
        <v>3</v>
      </c>
      <c r="M2057" s="74" t="s">
        <v>140</v>
      </c>
      <c r="N2057" s="75"/>
      <c r="O2057" s="76"/>
      <c r="P2057" s="77" t="s">
        <v>148</v>
      </c>
      <c r="Q2057" s="78">
        <f>IF(P2057="U",R2057/1.2,R2057)</f>
        <v>270</v>
      </c>
      <c r="R2057" s="79">
        <v>270</v>
      </c>
      <c r="S2057" s="80"/>
      <c r="T2057" s="81"/>
      <c r="U2057" s="82">
        <f>T2057*Q2057</f>
        <v>0</v>
      </c>
      <c r="V2057" s="83">
        <f>T2057*R2057</f>
        <v>0</v>
      </c>
      <c r="W2057" s="58"/>
      <c r="X2057" s="84"/>
      <c r="Y2057" s="85"/>
      <c r="Z2057" s="86"/>
      <c r="AA2057" s="87"/>
    </row>
    <row r="2058" spans="1:27" ht="15.75" customHeight="1">
      <c r="A2058" s="63" t="s">
        <v>131</v>
      </c>
      <c r="B2058" s="64" t="s">
        <v>132</v>
      </c>
      <c r="C2058" s="65" t="s">
        <v>133</v>
      </c>
      <c r="D2058" s="66" t="s">
        <v>303</v>
      </c>
      <c r="E2058" s="67" t="s">
        <v>304</v>
      </c>
      <c r="F2058" s="68" t="s">
        <v>305</v>
      </c>
      <c r="G2058" s="69" t="s">
        <v>306</v>
      </c>
      <c r="H2058" s="70" t="s">
        <v>307</v>
      </c>
      <c r="I2058" s="67" t="s">
        <v>145</v>
      </c>
      <c r="J2058" s="286">
        <v>2019</v>
      </c>
      <c r="K2058" s="72" t="s">
        <v>155</v>
      </c>
      <c r="L2058" s="73">
        <v>1</v>
      </c>
      <c r="M2058" s="74" t="s">
        <v>140</v>
      </c>
      <c r="N2058" s="75"/>
      <c r="O2058" s="76"/>
      <c r="P2058" s="77" t="s">
        <v>148</v>
      </c>
      <c r="Q2058" s="78">
        <f>IF(P2058="U",R2058/1.2,R2058)</f>
        <v>255</v>
      </c>
      <c r="R2058" s="79">
        <v>255</v>
      </c>
      <c r="S2058" s="80"/>
      <c r="T2058" s="81"/>
      <c r="U2058" s="82">
        <f>T2058*Q2058</f>
        <v>0</v>
      </c>
      <c r="V2058" s="83">
        <f>T2058*R2058</f>
        <v>0</v>
      </c>
      <c r="W2058" s="58"/>
      <c r="X2058" s="84"/>
      <c r="Y2058" s="85"/>
      <c r="Z2058" s="86"/>
      <c r="AA2058" s="87"/>
    </row>
    <row r="2059" spans="1:27" ht="15.75" customHeight="1">
      <c r="A2059" s="63" t="s">
        <v>131</v>
      </c>
      <c r="B2059" s="64" t="s">
        <v>132</v>
      </c>
      <c r="C2059" s="65" t="s">
        <v>133</v>
      </c>
      <c r="D2059" s="66" t="s">
        <v>303</v>
      </c>
      <c r="E2059" s="67" t="s">
        <v>304</v>
      </c>
      <c r="F2059" s="68" t="s">
        <v>305</v>
      </c>
      <c r="G2059" s="69" t="s">
        <v>978</v>
      </c>
      <c r="H2059" s="70" t="s">
        <v>979</v>
      </c>
      <c r="I2059" s="67" t="s">
        <v>463</v>
      </c>
      <c r="J2059" s="286">
        <v>2011</v>
      </c>
      <c r="K2059" s="72" t="s">
        <v>155</v>
      </c>
      <c r="L2059" s="73">
        <v>1</v>
      </c>
      <c r="M2059" s="74" t="s">
        <v>140</v>
      </c>
      <c r="N2059" s="75"/>
      <c r="O2059" s="76"/>
      <c r="P2059" s="77" t="s">
        <v>148</v>
      </c>
      <c r="Q2059" s="78">
        <f>IF(P2059="U",R2059/1.2,R2059)</f>
        <v>310</v>
      </c>
      <c r="R2059" s="79">
        <v>310</v>
      </c>
      <c r="S2059" s="80"/>
      <c r="T2059" s="81"/>
      <c r="U2059" s="82">
        <f>T2059*Q2059</f>
        <v>0</v>
      </c>
      <c r="V2059" s="83">
        <f>T2059*R2059</f>
        <v>0</v>
      </c>
      <c r="W2059" s="58"/>
      <c r="X2059" s="84"/>
      <c r="Y2059" s="85"/>
      <c r="Z2059" s="86"/>
      <c r="AA2059" s="87"/>
    </row>
    <row r="2060" spans="1:27" ht="15.75" customHeight="1">
      <c r="A2060" s="63" t="s">
        <v>131</v>
      </c>
      <c r="B2060" s="64" t="s">
        <v>132</v>
      </c>
      <c r="C2060" s="65" t="s">
        <v>133</v>
      </c>
      <c r="D2060" s="66" t="s">
        <v>303</v>
      </c>
      <c r="E2060" s="67" t="s">
        <v>304</v>
      </c>
      <c r="F2060" s="68" t="s">
        <v>305</v>
      </c>
      <c r="G2060" s="69" t="s">
        <v>978</v>
      </c>
      <c r="H2060" s="70" t="s">
        <v>979</v>
      </c>
      <c r="I2060" s="67" t="s">
        <v>463</v>
      </c>
      <c r="J2060" s="286">
        <v>2013</v>
      </c>
      <c r="K2060" s="72" t="s">
        <v>155</v>
      </c>
      <c r="L2060" s="73">
        <v>1</v>
      </c>
      <c r="M2060" s="74" t="s">
        <v>140</v>
      </c>
      <c r="N2060" s="75"/>
      <c r="O2060" s="76"/>
      <c r="P2060" s="77" t="s">
        <v>148</v>
      </c>
      <c r="Q2060" s="78">
        <f>IF(P2060="U",R2060/1.2,R2060)</f>
        <v>380</v>
      </c>
      <c r="R2060" s="79">
        <v>380</v>
      </c>
      <c r="S2060" s="80"/>
      <c r="T2060" s="81"/>
      <c r="U2060" s="82">
        <f>T2060*Q2060</f>
        <v>0</v>
      </c>
      <c r="V2060" s="83">
        <f>T2060*R2060</f>
        <v>0</v>
      </c>
      <c r="W2060" s="58"/>
      <c r="X2060" s="84"/>
      <c r="Y2060" s="85"/>
      <c r="Z2060" s="86"/>
      <c r="AA2060" s="87"/>
    </row>
    <row r="2061" spans="1:27" ht="15.75" customHeight="1">
      <c r="A2061" s="63" t="s">
        <v>131</v>
      </c>
      <c r="B2061" s="64" t="s">
        <v>132</v>
      </c>
      <c r="C2061" s="65" t="s">
        <v>133</v>
      </c>
      <c r="D2061" s="66" t="s">
        <v>303</v>
      </c>
      <c r="E2061" s="67" t="s">
        <v>304</v>
      </c>
      <c r="F2061" s="68" t="s">
        <v>305</v>
      </c>
      <c r="G2061" s="69" t="s">
        <v>978</v>
      </c>
      <c r="H2061" s="70" t="s">
        <v>979</v>
      </c>
      <c r="I2061" s="67" t="s">
        <v>463</v>
      </c>
      <c r="J2061" s="286">
        <v>2017</v>
      </c>
      <c r="K2061" s="72" t="s">
        <v>155</v>
      </c>
      <c r="L2061" s="73">
        <v>16</v>
      </c>
      <c r="M2061" s="74" t="s">
        <v>140</v>
      </c>
      <c r="N2061" s="75"/>
      <c r="O2061" s="76"/>
      <c r="P2061" s="77" t="s">
        <v>141</v>
      </c>
      <c r="Q2061" s="78">
        <f>IF(P2061="U",R2061/1.2,R2061)</f>
        <v>241.66666666666669</v>
      </c>
      <c r="R2061" s="79">
        <v>290</v>
      </c>
      <c r="S2061" s="80"/>
      <c r="T2061" s="81"/>
      <c r="U2061" s="82">
        <f>T2061*Q2061</f>
        <v>0</v>
      </c>
      <c r="V2061" s="83">
        <f>T2061*R2061</f>
        <v>0</v>
      </c>
      <c r="W2061" s="58"/>
      <c r="X2061" s="84"/>
      <c r="Y2061" s="85"/>
      <c r="Z2061" s="86"/>
      <c r="AA2061" s="87"/>
    </row>
    <row r="2062" spans="1:27" ht="15.75" customHeight="1">
      <c r="A2062" s="63" t="s">
        <v>131</v>
      </c>
      <c r="B2062" s="64" t="s">
        <v>132</v>
      </c>
      <c r="C2062" s="65" t="s">
        <v>133</v>
      </c>
      <c r="D2062" s="66" t="s">
        <v>303</v>
      </c>
      <c r="E2062" s="67" t="s">
        <v>304</v>
      </c>
      <c r="F2062" s="68" t="s">
        <v>305</v>
      </c>
      <c r="G2062" s="69" t="s">
        <v>1418</v>
      </c>
      <c r="H2062" s="70" t="s">
        <v>1419</v>
      </c>
      <c r="I2062" s="67" t="s">
        <v>463</v>
      </c>
      <c r="J2062" s="286">
        <v>2016</v>
      </c>
      <c r="K2062" s="72" t="s">
        <v>155</v>
      </c>
      <c r="L2062" s="73">
        <v>1</v>
      </c>
      <c r="M2062" s="74" t="s">
        <v>140</v>
      </c>
      <c r="N2062" s="75"/>
      <c r="O2062" s="76"/>
      <c r="P2062" s="77" t="s">
        <v>141</v>
      </c>
      <c r="Q2062" s="78">
        <f>IF(P2062="U",R2062/1.2,R2062)</f>
        <v>316.66666666666669</v>
      </c>
      <c r="R2062" s="79">
        <v>380</v>
      </c>
      <c r="S2062" s="80"/>
      <c r="T2062" s="81"/>
      <c r="U2062" s="82">
        <f>T2062*Q2062</f>
        <v>0</v>
      </c>
      <c r="V2062" s="83">
        <f>T2062*R2062</f>
        <v>0</v>
      </c>
      <c r="W2062" s="58"/>
      <c r="X2062" s="84"/>
      <c r="Y2062" s="85"/>
      <c r="Z2062" s="86"/>
      <c r="AA2062" s="87"/>
    </row>
    <row r="2063" spans="1:27" ht="15.75" customHeight="1">
      <c r="A2063" s="63" t="s">
        <v>131</v>
      </c>
      <c r="B2063" s="64" t="s">
        <v>132</v>
      </c>
      <c r="C2063" s="65" t="s">
        <v>133</v>
      </c>
      <c r="D2063" s="66" t="s">
        <v>303</v>
      </c>
      <c r="E2063" s="67" t="s">
        <v>304</v>
      </c>
      <c r="F2063" s="68" t="s">
        <v>305</v>
      </c>
      <c r="G2063" s="69" t="s">
        <v>1341</v>
      </c>
      <c r="H2063" s="70" t="s">
        <v>1391</v>
      </c>
      <c r="I2063" s="67" t="s">
        <v>483</v>
      </c>
      <c r="J2063" s="286">
        <v>2018</v>
      </c>
      <c r="K2063" s="72" t="s">
        <v>155</v>
      </c>
      <c r="L2063" s="73">
        <v>2</v>
      </c>
      <c r="M2063" s="74" t="s">
        <v>140</v>
      </c>
      <c r="N2063" s="75"/>
      <c r="O2063" s="76"/>
      <c r="P2063" s="77" t="s">
        <v>141</v>
      </c>
      <c r="Q2063" s="78">
        <f>IF(P2063="U",R2063/1.2,R2063)</f>
        <v>1083.3333333333335</v>
      </c>
      <c r="R2063" s="79">
        <v>1300</v>
      </c>
      <c r="S2063" s="80"/>
      <c r="T2063" s="81"/>
      <c r="U2063" s="82">
        <f>T2063*Q2063</f>
        <v>0</v>
      </c>
      <c r="V2063" s="83">
        <f>T2063*R2063</f>
        <v>0</v>
      </c>
      <c r="W2063" s="58"/>
      <c r="X2063" s="84"/>
      <c r="Y2063" s="85"/>
      <c r="Z2063" s="86"/>
      <c r="AA2063" s="87"/>
    </row>
    <row r="2064" spans="1:27" ht="15.75" customHeight="1">
      <c r="A2064" s="63" t="s">
        <v>131</v>
      </c>
      <c r="B2064" s="64" t="s">
        <v>132</v>
      </c>
      <c r="C2064" s="65" t="s">
        <v>133</v>
      </c>
      <c r="D2064" s="66" t="s">
        <v>303</v>
      </c>
      <c r="E2064" s="67" t="s">
        <v>304</v>
      </c>
      <c r="F2064" s="68" t="s">
        <v>305</v>
      </c>
      <c r="G2064" s="69" t="s">
        <v>1341</v>
      </c>
      <c r="H2064" s="70" t="s">
        <v>1342</v>
      </c>
      <c r="I2064" s="67" t="s">
        <v>145</v>
      </c>
      <c r="J2064" s="286">
        <v>2018</v>
      </c>
      <c r="K2064" s="72" t="s">
        <v>139</v>
      </c>
      <c r="L2064" s="73">
        <v>1</v>
      </c>
      <c r="M2064" s="74" t="s">
        <v>140</v>
      </c>
      <c r="N2064" s="75"/>
      <c r="O2064" s="76"/>
      <c r="P2064" s="97" t="s">
        <v>141</v>
      </c>
      <c r="Q2064" s="78">
        <f>IF(P2064="U",R2064/1.2,R2064)</f>
        <v>666.66666666666674</v>
      </c>
      <c r="R2064" s="79">
        <v>800</v>
      </c>
      <c r="S2064" s="80"/>
      <c r="T2064" s="81"/>
      <c r="U2064" s="82">
        <f>T2064*Q2064</f>
        <v>0</v>
      </c>
      <c r="V2064" s="83">
        <f>T2064*R2064</f>
        <v>0</v>
      </c>
      <c r="W2064" s="58"/>
      <c r="X2064" s="84"/>
      <c r="Y2064" s="85"/>
      <c r="Z2064" s="86"/>
      <c r="AA2064" s="87"/>
    </row>
    <row r="2065" spans="1:27" ht="15.75" customHeight="1">
      <c r="A2065" s="63" t="s">
        <v>131</v>
      </c>
      <c r="B2065" s="64" t="s">
        <v>132</v>
      </c>
      <c r="C2065" s="65" t="s">
        <v>133</v>
      </c>
      <c r="D2065" s="66" t="s">
        <v>303</v>
      </c>
      <c r="E2065" s="67" t="s">
        <v>304</v>
      </c>
      <c r="F2065" s="68" t="s">
        <v>305</v>
      </c>
      <c r="G2065" s="69" t="s">
        <v>1341</v>
      </c>
      <c r="H2065" s="70" t="s">
        <v>1417</v>
      </c>
      <c r="I2065" s="67" t="s">
        <v>463</v>
      </c>
      <c r="J2065" s="286">
        <v>2013</v>
      </c>
      <c r="K2065" s="72" t="s">
        <v>155</v>
      </c>
      <c r="L2065" s="73">
        <v>5</v>
      </c>
      <c r="M2065" s="74" t="s">
        <v>140</v>
      </c>
      <c r="N2065" s="75"/>
      <c r="O2065" s="76"/>
      <c r="P2065" s="77" t="s">
        <v>141</v>
      </c>
      <c r="Q2065" s="78">
        <f>IF(P2065="U",R2065/1.2,R2065)</f>
        <v>300</v>
      </c>
      <c r="R2065" s="79">
        <v>360</v>
      </c>
      <c r="S2065" s="80"/>
      <c r="T2065" s="81"/>
      <c r="U2065" s="82">
        <f>T2065*Q2065</f>
        <v>0</v>
      </c>
      <c r="V2065" s="83">
        <f>T2065*R2065</f>
        <v>0</v>
      </c>
      <c r="W2065" s="58"/>
      <c r="X2065" s="84"/>
      <c r="Y2065" s="85"/>
      <c r="Z2065" s="86"/>
      <c r="AA2065" s="87"/>
    </row>
    <row r="2066" spans="1:27" ht="15.75" customHeight="1">
      <c r="A2066" s="63" t="s">
        <v>131</v>
      </c>
      <c r="B2066" s="64" t="s">
        <v>132</v>
      </c>
      <c r="C2066" s="65" t="s">
        <v>133</v>
      </c>
      <c r="D2066" s="66" t="s">
        <v>303</v>
      </c>
      <c r="E2066" s="67" t="s">
        <v>304</v>
      </c>
      <c r="F2066" s="68" t="s">
        <v>1228</v>
      </c>
      <c r="G2066" s="69" t="s">
        <v>1229</v>
      </c>
      <c r="H2066" s="70" t="s">
        <v>1230</v>
      </c>
      <c r="I2066" s="67" t="s">
        <v>145</v>
      </c>
      <c r="J2066" s="286">
        <v>2017</v>
      </c>
      <c r="K2066" s="72" t="s">
        <v>1231</v>
      </c>
      <c r="L2066" s="73">
        <v>1</v>
      </c>
      <c r="M2066" s="74" t="s">
        <v>140</v>
      </c>
      <c r="N2066" s="75"/>
      <c r="O2066" s="76"/>
      <c r="P2066" s="97" t="s">
        <v>141</v>
      </c>
      <c r="Q2066" s="78">
        <f>IF(P2066="U",R2066/1.2,R2066)</f>
        <v>1500</v>
      </c>
      <c r="R2066" s="79">
        <v>1800</v>
      </c>
      <c r="S2066" s="80"/>
      <c r="T2066" s="81"/>
      <c r="U2066" s="82">
        <f>T2066*Q2066</f>
        <v>0</v>
      </c>
      <c r="V2066" s="83">
        <f>T2066*R2066</f>
        <v>0</v>
      </c>
      <c r="W2066" s="58"/>
      <c r="X2066" s="84"/>
      <c r="Y2066" s="85"/>
      <c r="Z2066" s="86"/>
      <c r="AA2066" s="87"/>
    </row>
    <row r="2067" spans="1:27" ht="15.75" customHeight="1">
      <c r="A2067" s="63" t="s">
        <v>131</v>
      </c>
      <c r="B2067" s="64" t="s">
        <v>177</v>
      </c>
      <c r="C2067" s="65" t="s">
        <v>133</v>
      </c>
      <c r="D2067" s="66" t="s">
        <v>303</v>
      </c>
      <c r="E2067" s="67" t="s">
        <v>304</v>
      </c>
      <c r="F2067" s="68" t="s">
        <v>677</v>
      </c>
      <c r="G2067" s="69" t="s">
        <v>678</v>
      </c>
      <c r="H2067" s="70" t="s">
        <v>681</v>
      </c>
      <c r="I2067" s="67" t="s">
        <v>263</v>
      </c>
      <c r="J2067" s="286">
        <v>2023</v>
      </c>
      <c r="K2067" s="72" t="s">
        <v>155</v>
      </c>
      <c r="L2067" s="73">
        <v>24</v>
      </c>
      <c r="M2067" s="74" t="s">
        <v>140</v>
      </c>
      <c r="N2067" s="75"/>
      <c r="O2067" s="76"/>
      <c r="P2067" s="97" t="s">
        <v>141</v>
      </c>
      <c r="Q2067" s="78">
        <f>IF(P2067="U",R2067/1.2,R2067)</f>
        <v>83.333333333333343</v>
      </c>
      <c r="R2067" s="79">
        <v>100</v>
      </c>
      <c r="S2067" s="80"/>
      <c r="T2067" s="81"/>
      <c r="U2067" s="82">
        <f>T2067*Q2067</f>
        <v>0</v>
      </c>
      <c r="V2067" s="83">
        <f>T2067*R2067</f>
        <v>0</v>
      </c>
      <c r="W2067" s="58"/>
      <c r="X2067" s="84"/>
      <c r="Y2067" s="85"/>
      <c r="Z2067" s="86"/>
      <c r="AA2067" s="87"/>
    </row>
    <row r="2068" spans="1:27" ht="15.75" customHeight="1">
      <c r="A2068" s="63" t="s">
        <v>131</v>
      </c>
      <c r="B2068" s="64" t="s">
        <v>177</v>
      </c>
      <c r="C2068" s="65" t="s">
        <v>133</v>
      </c>
      <c r="D2068" s="66" t="s">
        <v>303</v>
      </c>
      <c r="E2068" s="67" t="s">
        <v>304</v>
      </c>
      <c r="F2068" s="68" t="s">
        <v>677</v>
      </c>
      <c r="G2068" s="69" t="s">
        <v>678</v>
      </c>
      <c r="H2068" s="70" t="s">
        <v>680</v>
      </c>
      <c r="I2068" s="67" t="s">
        <v>263</v>
      </c>
      <c r="J2068" s="286">
        <v>2023</v>
      </c>
      <c r="K2068" s="72" t="s">
        <v>155</v>
      </c>
      <c r="L2068" s="73">
        <v>24</v>
      </c>
      <c r="M2068" s="74" t="s">
        <v>140</v>
      </c>
      <c r="N2068" s="75"/>
      <c r="O2068" s="76"/>
      <c r="P2068" s="97" t="s">
        <v>141</v>
      </c>
      <c r="Q2068" s="78">
        <f>IF(P2068="U",R2068/1.2,R2068)</f>
        <v>83.333333333333343</v>
      </c>
      <c r="R2068" s="79">
        <v>100</v>
      </c>
      <c r="S2068" s="80"/>
      <c r="T2068" s="81"/>
      <c r="U2068" s="82">
        <f>T2068*Q2068</f>
        <v>0</v>
      </c>
      <c r="V2068" s="83">
        <f>T2068*R2068</f>
        <v>0</v>
      </c>
      <c r="W2068" s="58"/>
      <c r="X2068" s="84"/>
      <c r="Y2068" s="85"/>
      <c r="Z2068" s="86"/>
      <c r="AA2068" s="87"/>
    </row>
    <row r="2069" spans="1:27" ht="15.75" customHeight="1">
      <c r="A2069" s="63" t="s">
        <v>131</v>
      </c>
      <c r="B2069" s="64" t="s">
        <v>177</v>
      </c>
      <c r="C2069" s="65" t="s">
        <v>133</v>
      </c>
      <c r="D2069" s="66" t="s">
        <v>303</v>
      </c>
      <c r="E2069" s="67" t="s">
        <v>304</v>
      </c>
      <c r="F2069" s="68" t="s">
        <v>677</v>
      </c>
      <c r="G2069" s="69" t="s">
        <v>678</v>
      </c>
      <c r="H2069" s="70" t="s">
        <v>679</v>
      </c>
      <c r="I2069" s="67" t="s">
        <v>263</v>
      </c>
      <c r="J2069" s="286">
        <v>2023</v>
      </c>
      <c r="K2069" s="72" t="s">
        <v>155</v>
      </c>
      <c r="L2069" s="73">
        <v>24</v>
      </c>
      <c r="M2069" s="74" t="s">
        <v>140</v>
      </c>
      <c r="N2069" s="75"/>
      <c r="O2069" s="76"/>
      <c r="P2069" s="77" t="s">
        <v>141</v>
      </c>
      <c r="Q2069" s="78">
        <f>IF(P2069="U",R2069/1.2,R2069)</f>
        <v>66.666666666666671</v>
      </c>
      <c r="R2069" s="79">
        <v>80</v>
      </c>
      <c r="S2069" s="80"/>
      <c r="T2069" s="81"/>
      <c r="U2069" s="82">
        <f>T2069*Q2069</f>
        <v>0</v>
      </c>
      <c r="V2069" s="83">
        <f>T2069*R2069</f>
        <v>0</v>
      </c>
      <c r="W2069" s="58"/>
      <c r="X2069" s="84"/>
      <c r="Y2069" s="85"/>
      <c r="Z2069" s="86"/>
      <c r="AA2069" s="87"/>
    </row>
    <row r="2070" spans="1:27" ht="15.75" customHeight="1">
      <c r="A2070" s="63" t="s">
        <v>131</v>
      </c>
      <c r="B2070" s="64" t="s">
        <v>132</v>
      </c>
      <c r="C2070" s="65" t="s">
        <v>133</v>
      </c>
      <c r="D2070" s="66" t="s">
        <v>303</v>
      </c>
      <c r="E2070" s="67" t="s">
        <v>304</v>
      </c>
      <c r="F2070" s="68" t="s">
        <v>677</v>
      </c>
      <c r="G2070" s="69" t="s">
        <v>678</v>
      </c>
      <c r="H2070" s="70" t="s">
        <v>684</v>
      </c>
      <c r="I2070" s="67" t="s">
        <v>138</v>
      </c>
      <c r="J2070" s="286">
        <v>2023</v>
      </c>
      <c r="K2070" s="72" t="s">
        <v>155</v>
      </c>
      <c r="L2070" s="73">
        <v>18</v>
      </c>
      <c r="M2070" s="74" t="s">
        <v>140</v>
      </c>
      <c r="N2070" s="75"/>
      <c r="O2070" s="76"/>
      <c r="P2070" s="97" t="s">
        <v>141</v>
      </c>
      <c r="Q2070" s="78">
        <f>IF(P2070="U",R2070/1.2,R2070)</f>
        <v>104.16666666666667</v>
      </c>
      <c r="R2070" s="79">
        <v>125</v>
      </c>
      <c r="S2070" s="80"/>
      <c r="T2070" s="81"/>
      <c r="U2070" s="82">
        <f>T2070*Q2070</f>
        <v>0</v>
      </c>
      <c r="V2070" s="83">
        <f>T2070*R2070</f>
        <v>0</v>
      </c>
      <c r="W2070" s="58"/>
      <c r="X2070" s="84"/>
      <c r="Y2070" s="85"/>
      <c r="Z2070" s="86"/>
      <c r="AA2070" s="87"/>
    </row>
    <row r="2071" spans="1:27" ht="15.75" customHeight="1">
      <c r="A2071" s="63" t="s">
        <v>131</v>
      </c>
      <c r="B2071" s="64" t="s">
        <v>132</v>
      </c>
      <c r="C2071" s="65" t="s">
        <v>133</v>
      </c>
      <c r="D2071" s="66" t="s">
        <v>303</v>
      </c>
      <c r="E2071" s="67" t="s">
        <v>304</v>
      </c>
      <c r="F2071" s="68" t="s">
        <v>677</v>
      </c>
      <c r="G2071" s="69" t="s">
        <v>678</v>
      </c>
      <c r="H2071" s="70" t="s">
        <v>682</v>
      </c>
      <c r="I2071" s="67" t="s">
        <v>138</v>
      </c>
      <c r="J2071" s="286">
        <v>2023</v>
      </c>
      <c r="K2071" s="72" t="s">
        <v>155</v>
      </c>
      <c r="L2071" s="73">
        <v>24</v>
      </c>
      <c r="M2071" s="74" t="s">
        <v>140</v>
      </c>
      <c r="N2071" s="75"/>
      <c r="O2071" s="76"/>
      <c r="P2071" s="97" t="s">
        <v>141</v>
      </c>
      <c r="Q2071" s="78">
        <f>IF(P2071="U",R2071/1.2,R2071)</f>
        <v>66.666666666666671</v>
      </c>
      <c r="R2071" s="79">
        <v>80</v>
      </c>
      <c r="S2071" s="80"/>
      <c r="T2071" s="81"/>
      <c r="U2071" s="82">
        <f>T2071*Q2071</f>
        <v>0</v>
      </c>
      <c r="V2071" s="83">
        <f>T2071*R2071</f>
        <v>0</v>
      </c>
      <c r="W2071" s="58"/>
      <c r="X2071" s="84"/>
      <c r="Y2071" s="85"/>
      <c r="Z2071" s="86"/>
      <c r="AA2071" s="87"/>
    </row>
    <row r="2072" spans="1:27" ht="15.75" customHeight="1">
      <c r="A2072" s="63" t="s">
        <v>131</v>
      </c>
      <c r="B2072" s="64" t="s">
        <v>132</v>
      </c>
      <c r="C2072" s="65" t="s">
        <v>133</v>
      </c>
      <c r="D2072" s="66" t="s">
        <v>303</v>
      </c>
      <c r="E2072" s="67" t="s">
        <v>304</v>
      </c>
      <c r="F2072" s="68" t="s">
        <v>677</v>
      </c>
      <c r="G2072" s="69" t="s">
        <v>678</v>
      </c>
      <c r="H2072" s="70" t="s">
        <v>683</v>
      </c>
      <c r="I2072" s="67" t="s">
        <v>138</v>
      </c>
      <c r="J2072" s="286">
        <v>2023</v>
      </c>
      <c r="K2072" s="72" t="s">
        <v>155</v>
      </c>
      <c r="L2072" s="73">
        <v>17</v>
      </c>
      <c r="M2072" s="74" t="s">
        <v>140</v>
      </c>
      <c r="N2072" s="75"/>
      <c r="O2072" s="76"/>
      <c r="P2072" s="97" t="s">
        <v>141</v>
      </c>
      <c r="Q2072" s="78">
        <f>IF(P2072="U",R2072/1.2,R2072)</f>
        <v>91.666666666666671</v>
      </c>
      <c r="R2072" s="79">
        <v>110</v>
      </c>
      <c r="S2072" s="80"/>
      <c r="T2072" s="81"/>
      <c r="U2072" s="82">
        <f>T2072*Q2072</f>
        <v>0</v>
      </c>
      <c r="V2072" s="83">
        <f>T2072*R2072</f>
        <v>0</v>
      </c>
      <c r="W2072" s="58"/>
      <c r="X2072" s="84"/>
      <c r="Y2072" s="85"/>
      <c r="Z2072" s="86"/>
      <c r="AA2072" s="87"/>
    </row>
    <row r="2073" spans="1:27" ht="15.75" customHeight="1">
      <c r="A2073" s="63" t="s">
        <v>131</v>
      </c>
      <c r="B2073" s="64" t="s">
        <v>132</v>
      </c>
      <c r="C2073" s="65" t="s">
        <v>133</v>
      </c>
      <c r="D2073" s="66" t="s">
        <v>303</v>
      </c>
      <c r="E2073" s="67" t="s">
        <v>304</v>
      </c>
      <c r="F2073" s="68" t="s">
        <v>334</v>
      </c>
      <c r="G2073" s="69" t="s">
        <v>481</v>
      </c>
      <c r="H2073" s="70" t="s">
        <v>482</v>
      </c>
      <c r="I2073" s="67" t="s">
        <v>483</v>
      </c>
      <c r="J2073" s="286">
        <v>2020</v>
      </c>
      <c r="K2073" s="72" t="s">
        <v>155</v>
      </c>
      <c r="L2073" s="73">
        <v>1</v>
      </c>
      <c r="M2073" s="74" t="s">
        <v>140</v>
      </c>
      <c r="N2073" s="75"/>
      <c r="O2073" s="76"/>
      <c r="P2073" s="97" t="s">
        <v>141</v>
      </c>
      <c r="Q2073" s="78">
        <f>IF(P2073="U",R2073/1.2,R2073)</f>
        <v>1666.6666666666667</v>
      </c>
      <c r="R2073" s="79">
        <v>2000</v>
      </c>
      <c r="S2073" s="80"/>
      <c r="T2073" s="81"/>
      <c r="U2073" s="82">
        <f>T2073*Q2073</f>
        <v>0</v>
      </c>
      <c r="V2073" s="83">
        <f>T2073*R2073</f>
        <v>0</v>
      </c>
      <c r="W2073" s="58"/>
      <c r="X2073" s="84"/>
      <c r="Y2073" s="85"/>
      <c r="Z2073" s="86"/>
      <c r="AA2073" s="87"/>
    </row>
    <row r="2074" spans="1:27" ht="15.75" customHeight="1">
      <c r="A2074" s="63" t="s">
        <v>131</v>
      </c>
      <c r="B2074" s="64" t="s">
        <v>132</v>
      </c>
      <c r="C2074" s="65" t="s">
        <v>133</v>
      </c>
      <c r="D2074" s="66" t="s">
        <v>303</v>
      </c>
      <c r="E2074" s="67" t="s">
        <v>304</v>
      </c>
      <c r="F2074" s="68" t="s">
        <v>334</v>
      </c>
      <c r="G2074" s="69" t="s">
        <v>481</v>
      </c>
      <c r="H2074" s="70" t="s">
        <v>786</v>
      </c>
      <c r="I2074" s="67" t="s">
        <v>145</v>
      </c>
      <c r="J2074" s="286">
        <v>2023</v>
      </c>
      <c r="K2074" s="72" t="s">
        <v>155</v>
      </c>
      <c r="L2074" s="73">
        <v>24</v>
      </c>
      <c r="M2074" s="74" t="s">
        <v>140</v>
      </c>
      <c r="N2074" s="75"/>
      <c r="O2074" s="76"/>
      <c r="P2074" s="97" t="s">
        <v>141</v>
      </c>
      <c r="Q2074" s="78">
        <f>IF(P2074="U",R2074/1.2,R2074)</f>
        <v>133.33333333333334</v>
      </c>
      <c r="R2074" s="79">
        <v>160</v>
      </c>
      <c r="S2074" s="80"/>
      <c r="T2074" s="81"/>
      <c r="U2074" s="82">
        <f>T2074*Q2074</f>
        <v>0</v>
      </c>
      <c r="V2074" s="83">
        <f>T2074*R2074</f>
        <v>0</v>
      </c>
      <c r="W2074" s="58"/>
      <c r="X2074" s="84"/>
      <c r="Y2074" s="85"/>
      <c r="Z2074" s="86"/>
      <c r="AA2074" s="87"/>
    </row>
    <row r="2075" spans="1:27" ht="15.75" customHeight="1">
      <c r="A2075" s="63" t="s">
        <v>131</v>
      </c>
      <c r="B2075" s="64" t="s">
        <v>132</v>
      </c>
      <c r="C2075" s="65" t="s">
        <v>133</v>
      </c>
      <c r="D2075" s="66" t="s">
        <v>303</v>
      </c>
      <c r="E2075" s="67" t="s">
        <v>304</v>
      </c>
      <c r="F2075" s="68" t="s">
        <v>334</v>
      </c>
      <c r="G2075" s="69" t="s">
        <v>481</v>
      </c>
      <c r="H2075" s="70" t="s">
        <v>763</v>
      </c>
      <c r="I2075" s="67" t="s">
        <v>145</v>
      </c>
      <c r="J2075" s="286">
        <v>2022</v>
      </c>
      <c r="K2075" s="72" t="s">
        <v>155</v>
      </c>
      <c r="L2075" s="73">
        <v>1</v>
      </c>
      <c r="M2075" s="74" t="s">
        <v>140</v>
      </c>
      <c r="N2075" s="75"/>
      <c r="O2075" s="76"/>
      <c r="P2075" s="97" t="s">
        <v>141</v>
      </c>
      <c r="Q2075" s="78">
        <f>IF(P2075="U",R2075/1.2,R2075)</f>
        <v>210</v>
      </c>
      <c r="R2075" s="79">
        <v>252</v>
      </c>
      <c r="S2075" s="80"/>
      <c r="T2075" s="81"/>
      <c r="U2075" s="82">
        <f>T2075*Q2075</f>
        <v>0</v>
      </c>
      <c r="V2075" s="83">
        <f>T2075*R2075</f>
        <v>0</v>
      </c>
      <c r="W2075" s="58"/>
      <c r="X2075" s="84"/>
      <c r="Y2075" s="85"/>
      <c r="Z2075" s="86"/>
      <c r="AA2075" s="87"/>
    </row>
    <row r="2076" spans="1:27" ht="15.75" customHeight="1">
      <c r="A2076" s="63" t="s">
        <v>131</v>
      </c>
      <c r="B2076" s="64" t="s">
        <v>132</v>
      </c>
      <c r="C2076" s="65" t="s">
        <v>133</v>
      </c>
      <c r="D2076" s="66" t="s">
        <v>303</v>
      </c>
      <c r="E2076" s="67" t="s">
        <v>304</v>
      </c>
      <c r="F2076" s="68" t="s">
        <v>334</v>
      </c>
      <c r="G2076" s="69" t="s">
        <v>481</v>
      </c>
      <c r="H2076" s="70" t="s">
        <v>785</v>
      </c>
      <c r="I2076" s="67" t="s">
        <v>295</v>
      </c>
      <c r="J2076" s="286">
        <v>2023</v>
      </c>
      <c r="K2076" s="72" t="s">
        <v>155</v>
      </c>
      <c r="L2076" s="73">
        <v>15</v>
      </c>
      <c r="M2076" s="74" t="s">
        <v>140</v>
      </c>
      <c r="N2076" s="75"/>
      <c r="O2076" s="76"/>
      <c r="P2076" s="97" t="s">
        <v>141</v>
      </c>
      <c r="Q2076" s="78">
        <f>IF(P2076="U",R2076/1.2,R2076)</f>
        <v>133.33333333333334</v>
      </c>
      <c r="R2076" s="79">
        <v>160</v>
      </c>
      <c r="S2076" s="80"/>
      <c r="T2076" s="81"/>
      <c r="U2076" s="82">
        <f>T2076*Q2076</f>
        <v>0</v>
      </c>
      <c r="V2076" s="83">
        <f>T2076*R2076</f>
        <v>0</v>
      </c>
      <c r="W2076" s="58"/>
      <c r="X2076" s="84"/>
      <c r="Y2076" s="85"/>
      <c r="Z2076" s="86"/>
      <c r="AA2076" s="87"/>
    </row>
    <row r="2077" spans="1:27" ht="15.75" customHeight="1">
      <c r="A2077" s="63" t="s">
        <v>131</v>
      </c>
      <c r="B2077" s="64" t="s">
        <v>132</v>
      </c>
      <c r="C2077" s="65" t="s">
        <v>133</v>
      </c>
      <c r="D2077" s="66" t="s">
        <v>303</v>
      </c>
      <c r="E2077" s="67" t="s">
        <v>304</v>
      </c>
      <c r="F2077" s="68" t="s">
        <v>334</v>
      </c>
      <c r="G2077" s="69" t="s">
        <v>335</v>
      </c>
      <c r="H2077" s="70" t="s">
        <v>1611</v>
      </c>
      <c r="I2077" s="67" t="s">
        <v>366</v>
      </c>
      <c r="J2077" s="286">
        <v>2005</v>
      </c>
      <c r="K2077" s="72" t="s">
        <v>155</v>
      </c>
      <c r="L2077" s="73">
        <v>1</v>
      </c>
      <c r="M2077" s="74" t="s">
        <v>140</v>
      </c>
      <c r="N2077" s="75"/>
      <c r="O2077" s="76"/>
      <c r="P2077" s="77" t="s">
        <v>148</v>
      </c>
      <c r="Q2077" s="78">
        <f>IF(P2077="U",R2077/1.2,R2077)</f>
        <v>520</v>
      </c>
      <c r="R2077" s="79">
        <v>520</v>
      </c>
      <c r="S2077" s="80"/>
      <c r="T2077" s="81"/>
      <c r="U2077" s="82">
        <f>T2077*Q2077</f>
        <v>0</v>
      </c>
      <c r="V2077" s="83">
        <f>T2077*R2077</f>
        <v>0</v>
      </c>
      <c r="W2077" s="58"/>
      <c r="X2077" s="84"/>
      <c r="Y2077" s="85"/>
      <c r="Z2077" s="86"/>
      <c r="AA2077" s="87"/>
    </row>
    <row r="2078" spans="1:27" ht="15.75" customHeight="1">
      <c r="A2078" s="63" t="s">
        <v>131</v>
      </c>
      <c r="B2078" s="64" t="s">
        <v>132</v>
      </c>
      <c r="C2078" s="65" t="s">
        <v>133</v>
      </c>
      <c r="D2078" s="66" t="s">
        <v>303</v>
      </c>
      <c r="E2078" s="67" t="s">
        <v>304</v>
      </c>
      <c r="F2078" s="68" t="s">
        <v>334</v>
      </c>
      <c r="G2078" s="69" t="s">
        <v>335</v>
      </c>
      <c r="H2078" s="70" t="s">
        <v>1612</v>
      </c>
      <c r="I2078" s="67" t="s">
        <v>295</v>
      </c>
      <c r="J2078" s="286">
        <v>2005</v>
      </c>
      <c r="K2078" s="72" t="s">
        <v>155</v>
      </c>
      <c r="L2078" s="73">
        <v>1</v>
      </c>
      <c r="M2078" s="74" t="s">
        <v>140</v>
      </c>
      <c r="N2078" s="75"/>
      <c r="O2078" s="76"/>
      <c r="P2078" s="77" t="s">
        <v>148</v>
      </c>
      <c r="Q2078" s="78">
        <f>IF(P2078="U",R2078/1.2,R2078)</f>
        <v>570</v>
      </c>
      <c r="R2078" s="79">
        <v>570</v>
      </c>
      <c r="S2078" s="80"/>
      <c r="T2078" s="81"/>
      <c r="U2078" s="82">
        <f>T2078*Q2078</f>
        <v>0</v>
      </c>
      <c r="V2078" s="83">
        <f>T2078*R2078</f>
        <v>0</v>
      </c>
      <c r="W2078" s="58"/>
      <c r="X2078" s="84"/>
      <c r="Y2078" s="85"/>
      <c r="Z2078" s="86"/>
      <c r="AA2078" s="87"/>
    </row>
    <row r="2079" spans="1:27" ht="15.75" customHeight="1">
      <c r="A2079" s="63" t="s">
        <v>131</v>
      </c>
      <c r="B2079" s="64" t="s">
        <v>132</v>
      </c>
      <c r="C2079" s="65" t="s">
        <v>133</v>
      </c>
      <c r="D2079" s="66" t="s">
        <v>303</v>
      </c>
      <c r="E2079" s="67" t="s">
        <v>304</v>
      </c>
      <c r="F2079" s="68" t="s">
        <v>334</v>
      </c>
      <c r="G2079" s="69" t="s">
        <v>335</v>
      </c>
      <c r="H2079" s="70" t="s">
        <v>1613</v>
      </c>
      <c r="I2079" s="67" t="s">
        <v>295</v>
      </c>
      <c r="J2079" s="286">
        <v>2008</v>
      </c>
      <c r="K2079" s="72" t="s">
        <v>155</v>
      </c>
      <c r="L2079" s="73">
        <v>2</v>
      </c>
      <c r="M2079" s="74" t="s">
        <v>140</v>
      </c>
      <c r="N2079" s="75"/>
      <c r="O2079" s="76"/>
      <c r="P2079" s="77" t="s">
        <v>148</v>
      </c>
      <c r="Q2079" s="78">
        <f>IF(P2079="U",R2079/1.2,R2079)</f>
        <v>380</v>
      </c>
      <c r="R2079" s="79">
        <v>380</v>
      </c>
      <c r="S2079" s="80"/>
      <c r="T2079" s="81"/>
      <c r="U2079" s="82">
        <f>T2079*Q2079</f>
        <v>0</v>
      </c>
      <c r="V2079" s="83">
        <f>T2079*R2079</f>
        <v>0</v>
      </c>
      <c r="W2079" s="58"/>
      <c r="X2079" s="84"/>
      <c r="Y2079" s="85"/>
      <c r="Z2079" s="86"/>
      <c r="AA2079" s="87"/>
    </row>
    <row r="2080" spans="1:27" ht="15.75" customHeight="1">
      <c r="A2080" s="63" t="s">
        <v>131</v>
      </c>
      <c r="B2080" s="64" t="s">
        <v>132</v>
      </c>
      <c r="C2080" s="65" t="s">
        <v>133</v>
      </c>
      <c r="D2080" s="66" t="s">
        <v>303</v>
      </c>
      <c r="E2080" s="67" t="s">
        <v>304</v>
      </c>
      <c r="F2080" s="68" t="s">
        <v>334</v>
      </c>
      <c r="G2080" s="69" t="s">
        <v>335</v>
      </c>
      <c r="H2080" s="70" t="s">
        <v>1614</v>
      </c>
      <c r="I2080" s="67" t="s">
        <v>366</v>
      </c>
      <c r="J2080" s="286">
        <v>2019</v>
      </c>
      <c r="K2080" s="72" t="s">
        <v>155</v>
      </c>
      <c r="L2080" s="73">
        <v>2</v>
      </c>
      <c r="M2080" s="74" t="s">
        <v>140</v>
      </c>
      <c r="N2080" s="75"/>
      <c r="O2080" s="76"/>
      <c r="P2080" s="77" t="s">
        <v>148</v>
      </c>
      <c r="Q2080" s="78">
        <f>IF(P2080="U",R2080/1.2,R2080)</f>
        <v>390</v>
      </c>
      <c r="R2080" s="79">
        <v>390</v>
      </c>
      <c r="S2080" s="80"/>
      <c r="T2080" s="81"/>
      <c r="U2080" s="82">
        <f>T2080*Q2080</f>
        <v>0</v>
      </c>
      <c r="V2080" s="83">
        <f>T2080*R2080</f>
        <v>0</v>
      </c>
      <c r="W2080" s="58"/>
      <c r="X2080" s="84"/>
      <c r="Y2080" s="85"/>
      <c r="Z2080" s="86"/>
      <c r="AA2080" s="87"/>
    </row>
    <row r="2081" spans="1:27" ht="15.75" customHeight="1">
      <c r="A2081" s="63" t="s">
        <v>131</v>
      </c>
      <c r="B2081" s="64" t="s">
        <v>132</v>
      </c>
      <c r="C2081" s="65" t="s">
        <v>133</v>
      </c>
      <c r="D2081" s="66" t="s">
        <v>303</v>
      </c>
      <c r="E2081" s="67" t="s">
        <v>304</v>
      </c>
      <c r="F2081" s="68" t="s">
        <v>334</v>
      </c>
      <c r="G2081" s="69" t="s">
        <v>335</v>
      </c>
      <c r="H2081" s="70" t="s">
        <v>336</v>
      </c>
      <c r="I2081" s="67" t="s">
        <v>295</v>
      </c>
      <c r="J2081" s="286">
        <v>2019</v>
      </c>
      <c r="K2081" s="72" t="s">
        <v>155</v>
      </c>
      <c r="L2081" s="73">
        <v>1</v>
      </c>
      <c r="M2081" s="74" t="s">
        <v>140</v>
      </c>
      <c r="N2081" s="75"/>
      <c r="O2081" s="76"/>
      <c r="P2081" s="77" t="s">
        <v>148</v>
      </c>
      <c r="Q2081" s="78">
        <f>IF(P2081="U",R2081/1.2,R2081)</f>
        <v>420</v>
      </c>
      <c r="R2081" s="79">
        <v>420</v>
      </c>
      <c r="S2081" s="80"/>
      <c r="T2081" s="81"/>
      <c r="U2081" s="82">
        <f>T2081*Q2081</f>
        <v>0</v>
      </c>
      <c r="V2081" s="83">
        <f>T2081*R2081</f>
        <v>0</v>
      </c>
      <c r="W2081" s="58"/>
      <c r="X2081" s="84"/>
      <c r="Y2081" s="85"/>
      <c r="Z2081" s="86"/>
      <c r="AA2081" s="87"/>
    </row>
    <row r="2082" spans="1:27" ht="15.75" customHeight="1">
      <c r="A2082" s="63" t="s">
        <v>131</v>
      </c>
      <c r="B2082" s="64" t="s">
        <v>132</v>
      </c>
      <c r="C2082" s="65" t="s">
        <v>133</v>
      </c>
      <c r="D2082" s="66" t="s">
        <v>303</v>
      </c>
      <c r="E2082" s="67" t="s">
        <v>304</v>
      </c>
      <c r="F2082" s="68" t="s">
        <v>334</v>
      </c>
      <c r="G2082" s="69" t="s">
        <v>335</v>
      </c>
      <c r="H2082" s="70" t="s">
        <v>336</v>
      </c>
      <c r="I2082" s="67" t="s">
        <v>295</v>
      </c>
      <c r="J2082" s="286">
        <v>2019</v>
      </c>
      <c r="K2082" s="72" t="s">
        <v>155</v>
      </c>
      <c r="L2082" s="73">
        <v>6</v>
      </c>
      <c r="M2082" s="74" t="s">
        <v>140</v>
      </c>
      <c r="N2082" s="75"/>
      <c r="O2082" s="76"/>
      <c r="P2082" s="77" t="s">
        <v>141</v>
      </c>
      <c r="Q2082" s="78">
        <f>IF(P2082="U",R2082/1.2,R2082)</f>
        <v>350</v>
      </c>
      <c r="R2082" s="79">
        <v>420</v>
      </c>
      <c r="S2082" s="80"/>
      <c r="T2082" s="81"/>
      <c r="U2082" s="82">
        <f>T2082*Q2082</f>
        <v>0</v>
      </c>
      <c r="V2082" s="83">
        <f>T2082*R2082</f>
        <v>0</v>
      </c>
      <c r="W2082" s="58"/>
      <c r="X2082" s="84"/>
      <c r="Y2082" s="85"/>
      <c r="Z2082" s="86"/>
      <c r="AA2082" s="87"/>
    </row>
    <row r="2083" spans="1:27" ht="15.75" customHeight="1">
      <c r="A2083" s="63" t="s">
        <v>131</v>
      </c>
      <c r="B2083" s="64" t="s">
        <v>132</v>
      </c>
      <c r="C2083" s="65" t="s">
        <v>133</v>
      </c>
      <c r="D2083" s="66" t="s">
        <v>303</v>
      </c>
      <c r="E2083" s="67" t="s">
        <v>304</v>
      </c>
      <c r="F2083" s="68" t="s">
        <v>334</v>
      </c>
      <c r="G2083" s="69" t="s">
        <v>335</v>
      </c>
      <c r="H2083" s="70" t="s">
        <v>1298</v>
      </c>
      <c r="I2083" s="67" t="s">
        <v>366</v>
      </c>
      <c r="J2083" s="286">
        <v>2020</v>
      </c>
      <c r="K2083" s="72" t="s">
        <v>155</v>
      </c>
      <c r="L2083" s="73">
        <v>2</v>
      </c>
      <c r="M2083" s="74" t="s">
        <v>140</v>
      </c>
      <c r="N2083" s="75"/>
      <c r="O2083" s="76"/>
      <c r="P2083" s="77" t="s">
        <v>141</v>
      </c>
      <c r="Q2083" s="78">
        <f>IF(P2083="U",R2083/1.2,R2083)</f>
        <v>333.33333333333337</v>
      </c>
      <c r="R2083" s="79">
        <v>400</v>
      </c>
      <c r="S2083" s="80"/>
      <c r="T2083" s="81"/>
      <c r="U2083" s="82">
        <f>T2083*Q2083</f>
        <v>0</v>
      </c>
      <c r="V2083" s="83">
        <f>T2083*R2083</f>
        <v>0</v>
      </c>
      <c r="W2083" s="58"/>
      <c r="X2083" s="84"/>
      <c r="Y2083" s="85"/>
      <c r="Z2083" s="86"/>
      <c r="AA2083" s="87"/>
    </row>
    <row r="2084" spans="1:27" ht="15.75" customHeight="1">
      <c r="A2084" s="63" t="s">
        <v>131</v>
      </c>
      <c r="B2084" s="64" t="s">
        <v>132</v>
      </c>
      <c r="C2084" s="65" t="s">
        <v>133</v>
      </c>
      <c r="D2084" s="66" t="s">
        <v>303</v>
      </c>
      <c r="E2084" s="67" t="s">
        <v>304</v>
      </c>
      <c r="F2084" s="68" t="s">
        <v>334</v>
      </c>
      <c r="G2084" s="69" t="s">
        <v>335</v>
      </c>
      <c r="H2084" s="70" t="s">
        <v>1298</v>
      </c>
      <c r="I2084" s="67" t="s">
        <v>366</v>
      </c>
      <c r="J2084" s="286">
        <v>2020</v>
      </c>
      <c r="K2084" s="72" t="s">
        <v>155</v>
      </c>
      <c r="L2084" s="73">
        <v>22</v>
      </c>
      <c r="M2084" s="74" t="s">
        <v>140</v>
      </c>
      <c r="N2084" s="75"/>
      <c r="O2084" s="76"/>
      <c r="P2084" s="97" t="s">
        <v>141</v>
      </c>
      <c r="Q2084" s="78">
        <f>IF(P2084="U",R2084/1.2,R2084)</f>
        <v>333.33333333333337</v>
      </c>
      <c r="R2084" s="79">
        <v>400</v>
      </c>
      <c r="S2084" s="80"/>
      <c r="T2084" s="81"/>
      <c r="U2084" s="82">
        <f>T2084*Q2084</f>
        <v>0</v>
      </c>
      <c r="V2084" s="83">
        <f>T2084*R2084</f>
        <v>0</v>
      </c>
      <c r="W2084" s="58"/>
      <c r="X2084" s="84"/>
      <c r="Y2084" s="85"/>
      <c r="Z2084" s="86"/>
      <c r="AA2084" s="87"/>
    </row>
    <row r="2085" spans="1:27" ht="15.75" customHeight="1">
      <c r="A2085" s="63" t="s">
        <v>131</v>
      </c>
      <c r="B2085" s="64" t="s">
        <v>132</v>
      </c>
      <c r="C2085" s="65" t="s">
        <v>133</v>
      </c>
      <c r="D2085" s="66" t="s">
        <v>303</v>
      </c>
      <c r="E2085" s="67" t="s">
        <v>304</v>
      </c>
      <c r="F2085" s="68" t="s">
        <v>334</v>
      </c>
      <c r="G2085" s="69" t="s">
        <v>335</v>
      </c>
      <c r="H2085" s="70" t="s">
        <v>1298</v>
      </c>
      <c r="I2085" s="67" t="s">
        <v>366</v>
      </c>
      <c r="J2085" s="286">
        <v>2020</v>
      </c>
      <c r="K2085" s="72" t="s">
        <v>155</v>
      </c>
      <c r="L2085" s="73">
        <v>2</v>
      </c>
      <c r="M2085" s="74" t="s">
        <v>140</v>
      </c>
      <c r="N2085" s="75"/>
      <c r="O2085" s="76"/>
      <c r="P2085" s="77" t="s">
        <v>148</v>
      </c>
      <c r="Q2085" s="78">
        <f>IF(P2085="U",R2085/1.2,R2085)</f>
        <v>400</v>
      </c>
      <c r="R2085" s="79">
        <v>400</v>
      </c>
      <c r="S2085" s="80"/>
      <c r="T2085" s="81"/>
      <c r="U2085" s="82">
        <f>T2085*Q2085</f>
        <v>0</v>
      </c>
      <c r="V2085" s="83">
        <f>T2085*R2085</f>
        <v>0</v>
      </c>
      <c r="W2085" s="58"/>
      <c r="X2085" s="84"/>
      <c r="Y2085" s="85"/>
      <c r="Z2085" s="86"/>
      <c r="AA2085" s="87"/>
    </row>
    <row r="2086" spans="1:27" ht="15.75" customHeight="1">
      <c r="A2086" s="63" t="s">
        <v>131</v>
      </c>
      <c r="B2086" s="64" t="s">
        <v>132</v>
      </c>
      <c r="C2086" s="65" t="s">
        <v>133</v>
      </c>
      <c r="D2086" s="66" t="s">
        <v>303</v>
      </c>
      <c r="E2086" s="67" t="s">
        <v>304</v>
      </c>
      <c r="F2086" s="68" t="s">
        <v>334</v>
      </c>
      <c r="G2086" s="69" t="s">
        <v>335</v>
      </c>
      <c r="H2086" s="70" t="s">
        <v>1315</v>
      </c>
      <c r="I2086" s="67" t="s">
        <v>295</v>
      </c>
      <c r="J2086" s="286">
        <v>2020</v>
      </c>
      <c r="K2086" s="72" t="s">
        <v>155</v>
      </c>
      <c r="L2086" s="73">
        <v>19</v>
      </c>
      <c r="M2086" s="74" t="s">
        <v>140</v>
      </c>
      <c r="N2086" s="75"/>
      <c r="O2086" s="76"/>
      <c r="P2086" s="97" t="s">
        <v>141</v>
      </c>
      <c r="Q2086" s="78">
        <f>IF(P2086="U",R2086/1.2,R2086)</f>
        <v>333.33333333333337</v>
      </c>
      <c r="R2086" s="79">
        <v>400</v>
      </c>
      <c r="S2086" s="80"/>
      <c r="T2086" s="81"/>
      <c r="U2086" s="82">
        <f>T2086*Q2086</f>
        <v>0</v>
      </c>
      <c r="V2086" s="83">
        <f>T2086*R2086</f>
        <v>0</v>
      </c>
      <c r="W2086" s="58"/>
      <c r="X2086" s="84"/>
      <c r="Y2086" s="85"/>
      <c r="Z2086" s="86"/>
      <c r="AA2086" s="87"/>
    </row>
    <row r="2087" spans="1:27" ht="15.75" customHeight="1">
      <c r="A2087" s="63" t="s">
        <v>131</v>
      </c>
      <c r="B2087" s="64" t="s">
        <v>132</v>
      </c>
      <c r="C2087" s="65" t="s">
        <v>133</v>
      </c>
      <c r="D2087" s="66" t="s">
        <v>303</v>
      </c>
      <c r="E2087" s="67" t="s">
        <v>304</v>
      </c>
      <c r="F2087" s="68" t="s">
        <v>334</v>
      </c>
      <c r="G2087" s="69" t="s">
        <v>335</v>
      </c>
      <c r="H2087" s="70" t="s">
        <v>1315</v>
      </c>
      <c r="I2087" s="67" t="s">
        <v>295</v>
      </c>
      <c r="J2087" s="286">
        <v>2020</v>
      </c>
      <c r="K2087" s="72" t="s">
        <v>155</v>
      </c>
      <c r="L2087" s="73">
        <v>2</v>
      </c>
      <c r="M2087" s="74" t="s">
        <v>140</v>
      </c>
      <c r="N2087" s="75"/>
      <c r="O2087" s="76"/>
      <c r="P2087" s="77" t="s">
        <v>148</v>
      </c>
      <c r="Q2087" s="78">
        <f>IF(P2087="U",R2087/1.2,R2087)</f>
        <v>400</v>
      </c>
      <c r="R2087" s="79">
        <v>400</v>
      </c>
      <c r="S2087" s="80"/>
      <c r="T2087" s="81"/>
      <c r="U2087" s="82">
        <f>T2087*Q2087</f>
        <v>0</v>
      </c>
      <c r="V2087" s="83">
        <f>T2087*R2087</f>
        <v>0</v>
      </c>
      <c r="W2087" s="58"/>
      <c r="X2087" s="84"/>
      <c r="Y2087" s="85"/>
      <c r="Z2087" s="86"/>
      <c r="AA2087" s="87"/>
    </row>
    <row r="2088" spans="1:27" ht="15.75" customHeight="1">
      <c r="A2088" s="63" t="s">
        <v>131</v>
      </c>
      <c r="B2088" s="64" t="s">
        <v>132</v>
      </c>
      <c r="C2088" s="65" t="s">
        <v>133</v>
      </c>
      <c r="D2088" s="66" t="s">
        <v>303</v>
      </c>
      <c r="E2088" s="67" t="s">
        <v>304</v>
      </c>
      <c r="F2088" s="68" t="s">
        <v>334</v>
      </c>
      <c r="G2088" s="69" t="s">
        <v>335</v>
      </c>
      <c r="H2088" s="70" t="s">
        <v>1156</v>
      </c>
      <c r="I2088" s="67" t="s">
        <v>366</v>
      </c>
      <c r="J2088" s="286">
        <v>2021</v>
      </c>
      <c r="K2088" s="72" t="s">
        <v>155</v>
      </c>
      <c r="L2088" s="73">
        <v>2</v>
      </c>
      <c r="M2088" s="74" t="s">
        <v>140</v>
      </c>
      <c r="N2088" s="75"/>
      <c r="O2088" s="76"/>
      <c r="P2088" s="77" t="s">
        <v>141</v>
      </c>
      <c r="Q2088" s="78">
        <f>IF(P2088="U",R2088/1.2,R2088)</f>
        <v>325</v>
      </c>
      <c r="R2088" s="79">
        <v>390</v>
      </c>
      <c r="S2088" s="80"/>
      <c r="T2088" s="81"/>
      <c r="U2088" s="82">
        <f>T2088*Q2088</f>
        <v>0</v>
      </c>
      <c r="V2088" s="83">
        <f>T2088*R2088</f>
        <v>0</v>
      </c>
      <c r="W2088" s="58"/>
      <c r="X2088" s="84"/>
      <c r="Y2088" s="85"/>
      <c r="Z2088" s="86"/>
      <c r="AA2088" s="87"/>
    </row>
    <row r="2089" spans="1:27" ht="15.75" customHeight="1">
      <c r="A2089" s="63" t="s">
        <v>131</v>
      </c>
      <c r="B2089" s="64" t="s">
        <v>132</v>
      </c>
      <c r="C2089" s="65" t="s">
        <v>133</v>
      </c>
      <c r="D2089" s="66" t="s">
        <v>303</v>
      </c>
      <c r="E2089" s="67" t="s">
        <v>304</v>
      </c>
      <c r="F2089" s="68" t="s">
        <v>334</v>
      </c>
      <c r="G2089" s="69" t="s">
        <v>335</v>
      </c>
      <c r="H2089" s="70" t="s">
        <v>1156</v>
      </c>
      <c r="I2089" s="67" t="s">
        <v>366</v>
      </c>
      <c r="J2089" s="286">
        <v>2021</v>
      </c>
      <c r="K2089" s="72" t="s">
        <v>155</v>
      </c>
      <c r="L2089" s="73">
        <v>20</v>
      </c>
      <c r="M2089" s="74" t="s">
        <v>140</v>
      </c>
      <c r="N2089" s="75"/>
      <c r="O2089" s="76"/>
      <c r="P2089" s="97" t="s">
        <v>141</v>
      </c>
      <c r="Q2089" s="78">
        <f>IF(P2089="U",R2089/1.2,R2089)</f>
        <v>325</v>
      </c>
      <c r="R2089" s="79">
        <v>390</v>
      </c>
      <c r="S2089" s="80"/>
      <c r="T2089" s="81"/>
      <c r="U2089" s="82">
        <f>T2089*Q2089</f>
        <v>0</v>
      </c>
      <c r="V2089" s="83">
        <f>T2089*R2089</f>
        <v>0</v>
      </c>
      <c r="W2089" s="58"/>
      <c r="X2089" s="84"/>
      <c r="Y2089" s="85"/>
      <c r="Z2089" s="86"/>
      <c r="AA2089" s="87"/>
    </row>
    <row r="2090" spans="1:27" ht="15.75" customHeight="1">
      <c r="A2090" s="63" t="s">
        <v>131</v>
      </c>
      <c r="B2090" s="64" t="s">
        <v>132</v>
      </c>
      <c r="C2090" s="65" t="s">
        <v>133</v>
      </c>
      <c r="D2090" s="66" t="s">
        <v>303</v>
      </c>
      <c r="E2090" s="67" t="s">
        <v>304</v>
      </c>
      <c r="F2090" s="68" t="s">
        <v>334</v>
      </c>
      <c r="G2090" s="69" t="s">
        <v>335</v>
      </c>
      <c r="H2090" s="70" t="s">
        <v>1156</v>
      </c>
      <c r="I2090" s="67" t="s">
        <v>366</v>
      </c>
      <c r="J2090" s="286">
        <v>2021</v>
      </c>
      <c r="K2090" s="72" t="s">
        <v>155</v>
      </c>
      <c r="L2090" s="73">
        <v>2</v>
      </c>
      <c r="M2090" s="74" t="s">
        <v>140</v>
      </c>
      <c r="N2090" s="75"/>
      <c r="O2090" s="76"/>
      <c r="P2090" s="77" t="s">
        <v>148</v>
      </c>
      <c r="Q2090" s="78">
        <f>IF(P2090="U",R2090/1.2,R2090)</f>
        <v>390</v>
      </c>
      <c r="R2090" s="79">
        <v>390</v>
      </c>
      <c r="S2090" s="80"/>
      <c r="T2090" s="81"/>
      <c r="U2090" s="82">
        <f>T2090*Q2090</f>
        <v>0</v>
      </c>
      <c r="V2090" s="83">
        <f>T2090*R2090</f>
        <v>0</v>
      </c>
      <c r="W2090" s="58"/>
      <c r="X2090" s="84"/>
      <c r="Y2090" s="85"/>
      <c r="Z2090" s="86"/>
      <c r="AA2090" s="87"/>
    </row>
    <row r="2091" spans="1:27" ht="15.75" customHeight="1">
      <c r="A2091" s="63" t="s">
        <v>131</v>
      </c>
      <c r="B2091" s="64" t="s">
        <v>132</v>
      </c>
      <c r="C2091" s="65" t="s">
        <v>133</v>
      </c>
      <c r="D2091" s="66" t="s">
        <v>303</v>
      </c>
      <c r="E2091" s="67" t="s">
        <v>304</v>
      </c>
      <c r="F2091" s="68" t="s">
        <v>334</v>
      </c>
      <c r="G2091" s="69" t="s">
        <v>335</v>
      </c>
      <c r="H2091" s="70" t="s">
        <v>1227</v>
      </c>
      <c r="I2091" s="67" t="s">
        <v>295</v>
      </c>
      <c r="J2091" s="286">
        <v>2021</v>
      </c>
      <c r="K2091" s="72" t="s">
        <v>155</v>
      </c>
      <c r="L2091" s="73">
        <v>15</v>
      </c>
      <c r="M2091" s="74" t="s">
        <v>140</v>
      </c>
      <c r="N2091" s="75"/>
      <c r="O2091" s="76"/>
      <c r="P2091" s="97" t="s">
        <v>141</v>
      </c>
      <c r="Q2091" s="78">
        <f>IF(P2091="U",R2091/1.2,R2091)</f>
        <v>325</v>
      </c>
      <c r="R2091" s="79">
        <v>390</v>
      </c>
      <c r="S2091" s="80"/>
      <c r="T2091" s="81"/>
      <c r="U2091" s="82">
        <f>T2091*Q2091</f>
        <v>0</v>
      </c>
      <c r="V2091" s="83">
        <f>T2091*R2091</f>
        <v>0</v>
      </c>
      <c r="W2091" s="58"/>
      <c r="X2091" s="84"/>
      <c r="Y2091" s="85"/>
      <c r="Z2091" s="86"/>
      <c r="AA2091" s="87"/>
    </row>
    <row r="2092" spans="1:27" ht="15.75" customHeight="1">
      <c r="A2092" s="63" t="s">
        <v>131</v>
      </c>
      <c r="B2092" s="64" t="s">
        <v>132</v>
      </c>
      <c r="C2092" s="65" t="s">
        <v>133</v>
      </c>
      <c r="D2092" s="66" t="s">
        <v>303</v>
      </c>
      <c r="E2092" s="67" t="s">
        <v>304</v>
      </c>
      <c r="F2092" s="68" t="s">
        <v>334</v>
      </c>
      <c r="G2092" s="69" t="s">
        <v>335</v>
      </c>
      <c r="H2092" s="70" t="s">
        <v>1227</v>
      </c>
      <c r="I2092" s="67" t="s">
        <v>295</v>
      </c>
      <c r="J2092" s="286">
        <v>2021</v>
      </c>
      <c r="K2092" s="72" t="s">
        <v>155</v>
      </c>
      <c r="L2092" s="73">
        <v>3</v>
      </c>
      <c r="M2092" s="74" t="s">
        <v>140</v>
      </c>
      <c r="N2092" s="75"/>
      <c r="O2092" s="76"/>
      <c r="P2092" s="77" t="s">
        <v>148</v>
      </c>
      <c r="Q2092" s="78">
        <f>IF(P2092="U",R2092/1.2,R2092)</f>
        <v>390</v>
      </c>
      <c r="R2092" s="79">
        <v>390</v>
      </c>
      <c r="S2092" s="80"/>
      <c r="T2092" s="81"/>
      <c r="U2092" s="82">
        <f>T2092*Q2092</f>
        <v>0</v>
      </c>
      <c r="V2092" s="83">
        <f>T2092*R2092</f>
        <v>0</v>
      </c>
      <c r="W2092" s="58"/>
      <c r="X2092" s="84"/>
      <c r="Y2092" s="85"/>
      <c r="Z2092" s="86"/>
      <c r="AA2092" s="87"/>
    </row>
    <row r="2093" spans="1:27" ht="15.75" customHeight="1">
      <c r="A2093" s="63" t="s">
        <v>131</v>
      </c>
      <c r="B2093" s="64" t="s">
        <v>132</v>
      </c>
      <c r="C2093" s="65" t="s">
        <v>133</v>
      </c>
      <c r="D2093" s="66" t="s">
        <v>303</v>
      </c>
      <c r="E2093" s="67" t="s">
        <v>304</v>
      </c>
      <c r="F2093" s="68" t="s">
        <v>334</v>
      </c>
      <c r="G2093" s="69" t="s">
        <v>335</v>
      </c>
      <c r="H2093" s="70" t="s">
        <v>1002</v>
      </c>
      <c r="I2093" s="67" t="s">
        <v>366</v>
      </c>
      <c r="J2093" s="286">
        <v>2022</v>
      </c>
      <c r="K2093" s="72" t="s">
        <v>155</v>
      </c>
      <c r="L2093" s="73">
        <v>5</v>
      </c>
      <c r="M2093" s="74" t="s">
        <v>140</v>
      </c>
      <c r="N2093" s="75"/>
      <c r="O2093" s="76"/>
      <c r="P2093" s="97" t="s">
        <v>141</v>
      </c>
      <c r="Q2093" s="78">
        <f>IF(P2093="U",R2093/1.2,R2093)</f>
        <v>316.66666666666669</v>
      </c>
      <c r="R2093" s="79">
        <v>380</v>
      </c>
      <c r="S2093" s="80"/>
      <c r="T2093" s="81"/>
      <c r="U2093" s="82">
        <f>T2093*Q2093</f>
        <v>0</v>
      </c>
      <c r="V2093" s="83">
        <f>T2093*R2093</f>
        <v>0</v>
      </c>
      <c r="W2093" s="58"/>
      <c r="X2093" s="84"/>
      <c r="Y2093" s="85"/>
      <c r="Z2093" s="86"/>
      <c r="AA2093" s="87"/>
    </row>
    <row r="2094" spans="1:27" ht="15.75" customHeight="1">
      <c r="A2094" s="63" t="s">
        <v>131</v>
      </c>
      <c r="B2094" s="64" t="s">
        <v>132</v>
      </c>
      <c r="C2094" s="65" t="s">
        <v>133</v>
      </c>
      <c r="D2094" s="66" t="s">
        <v>303</v>
      </c>
      <c r="E2094" s="67" t="s">
        <v>304</v>
      </c>
      <c r="F2094" s="68" t="s">
        <v>334</v>
      </c>
      <c r="G2094" s="69" t="s">
        <v>335</v>
      </c>
      <c r="H2094" s="70" t="s">
        <v>365</v>
      </c>
      <c r="I2094" s="67" t="s">
        <v>366</v>
      </c>
      <c r="J2094" s="286">
        <v>2023</v>
      </c>
      <c r="K2094" s="72" t="s">
        <v>155</v>
      </c>
      <c r="L2094" s="73">
        <v>6</v>
      </c>
      <c r="M2094" s="74" t="s">
        <v>140</v>
      </c>
      <c r="N2094" s="75"/>
      <c r="O2094" s="76"/>
      <c r="P2094" s="77" t="s">
        <v>141</v>
      </c>
      <c r="Q2094" s="78">
        <f>IF(P2094="U",R2094/1.2,R2094)</f>
        <v>316.66666666666669</v>
      </c>
      <c r="R2094" s="79">
        <v>380</v>
      </c>
      <c r="S2094" s="80"/>
      <c r="T2094" s="81"/>
      <c r="U2094" s="82">
        <f>T2094*Q2094</f>
        <v>0</v>
      </c>
      <c r="V2094" s="83">
        <f>T2094*R2094</f>
        <v>0</v>
      </c>
      <c r="W2094" s="58"/>
      <c r="X2094" s="84"/>
      <c r="Y2094" s="85"/>
      <c r="Z2094" s="86"/>
      <c r="AA2094" s="87"/>
    </row>
    <row r="2095" spans="1:27" ht="15.75" customHeight="1">
      <c r="A2095" s="63" t="s">
        <v>131</v>
      </c>
      <c r="B2095" s="64" t="s">
        <v>132</v>
      </c>
      <c r="C2095" s="65" t="s">
        <v>133</v>
      </c>
      <c r="D2095" s="66" t="s">
        <v>303</v>
      </c>
      <c r="E2095" s="67" t="s">
        <v>304</v>
      </c>
      <c r="F2095" s="68" t="s">
        <v>334</v>
      </c>
      <c r="G2095" s="69" t="s">
        <v>335</v>
      </c>
      <c r="H2095" s="70" t="s">
        <v>367</v>
      </c>
      <c r="I2095" s="67" t="s">
        <v>295</v>
      </c>
      <c r="J2095" s="286">
        <v>2023</v>
      </c>
      <c r="K2095" s="72" t="s">
        <v>155</v>
      </c>
      <c r="L2095" s="73">
        <v>6</v>
      </c>
      <c r="M2095" s="74" t="s">
        <v>140</v>
      </c>
      <c r="N2095" s="75"/>
      <c r="O2095" s="76"/>
      <c r="P2095" s="77" t="s">
        <v>141</v>
      </c>
      <c r="Q2095" s="78">
        <f>IF(P2095="U",R2095/1.2,R2095)</f>
        <v>316.66666666666669</v>
      </c>
      <c r="R2095" s="79">
        <v>380</v>
      </c>
      <c r="S2095" s="80"/>
      <c r="T2095" s="81"/>
      <c r="U2095" s="82">
        <f>T2095*Q2095</f>
        <v>0</v>
      </c>
      <c r="V2095" s="83">
        <f>T2095*R2095</f>
        <v>0</v>
      </c>
      <c r="W2095" s="58"/>
      <c r="X2095" s="84"/>
      <c r="Y2095" s="85"/>
      <c r="Z2095" s="86"/>
      <c r="AA2095" s="87"/>
    </row>
    <row r="2096" spans="1:27" ht="15.75" customHeight="1">
      <c r="A2096" s="63" t="s">
        <v>131</v>
      </c>
      <c r="B2096" s="64" t="s">
        <v>177</v>
      </c>
      <c r="C2096" s="65" t="s">
        <v>133</v>
      </c>
      <c r="D2096" s="66" t="s">
        <v>303</v>
      </c>
      <c r="E2096" s="67" t="s">
        <v>304</v>
      </c>
      <c r="F2096" s="68" t="s">
        <v>334</v>
      </c>
      <c r="G2096" s="69" t="s">
        <v>335</v>
      </c>
      <c r="H2096" s="70" t="s">
        <v>1516</v>
      </c>
      <c r="I2096" s="67" t="s">
        <v>145</v>
      </c>
      <c r="J2096" s="286">
        <v>2023</v>
      </c>
      <c r="K2096" s="72" t="s">
        <v>155</v>
      </c>
      <c r="L2096" s="73">
        <v>1</v>
      </c>
      <c r="M2096" s="74" t="s">
        <v>140</v>
      </c>
      <c r="N2096" s="75"/>
      <c r="O2096" s="76"/>
      <c r="P2096" s="77" t="s">
        <v>141</v>
      </c>
      <c r="Q2096" s="78">
        <f>IF(P2096="U",R2096/1.2,R2096)</f>
        <v>241.66666666666669</v>
      </c>
      <c r="R2096" s="79">
        <v>290</v>
      </c>
      <c r="S2096" s="80"/>
      <c r="T2096" s="81"/>
      <c r="U2096" s="82">
        <f>T2096*Q2096</f>
        <v>0</v>
      </c>
      <c r="V2096" s="83">
        <f>T2096*R2096</f>
        <v>0</v>
      </c>
      <c r="W2096" s="58"/>
      <c r="X2096" s="84"/>
      <c r="Y2096" s="85"/>
      <c r="Z2096" s="86"/>
      <c r="AA2096" s="87"/>
    </row>
    <row r="2097" spans="1:27" ht="15.75" customHeight="1">
      <c r="A2097" s="63" t="s">
        <v>131</v>
      </c>
      <c r="B2097" s="64" t="s">
        <v>132</v>
      </c>
      <c r="C2097" s="65" t="s">
        <v>133</v>
      </c>
      <c r="D2097" s="66" t="s">
        <v>303</v>
      </c>
      <c r="E2097" s="67" t="s">
        <v>304</v>
      </c>
      <c r="F2097" s="68" t="s">
        <v>334</v>
      </c>
      <c r="G2097" s="69" t="s">
        <v>335</v>
      </c>
      <c r="H2097" s="70" t="s">
        <v>1064</v>
      </c>
      <c r="I2097" s="67" t="s">
        <v>366</v>
      </c>
      <c r="J2097" s="286">
        <v>2017</v>
      </c>
      <c r="K2097" s="72" t="s">
        <v>155</v>
      </c>
      <c r="L2097" s="73">
        <v>1</v>
      </c>
      <c r="M2097" s="74" t="s">
        <v>140</v>
      </c>
      <c r="N2097" s="75"/>
      <c r="O2097" s="76"/>
      <c r="P2097" s="77" t="s">
        <v>148</v>
      </c>
      <c r="Q2097" s="78">
        <f>IF(P2097="U",R2097/1.2,R2097)</f>
        <v>600</v>
      </c>
      <c r="R2097" s="79">
        <v>600</v>
      </c>
      <c r="S2097" s="80"/>
      <c r="T2097" s="81"/>
      <c r="U2097" s="82">
        <f>T2097*Q2097</f>
        <v>0</v>
      </c>
      <c r="V2097" s="83">
        <f>T2097*R2097</f>
        <v>0</v>
      </c>
      <c r="W2097" s="58"/>
      <c r="X2097" s="84"/>
      <c r="Y2097" s="85"/>
      <c r="Z2097" s="86"/>
      <c r="AA2097" s="87"/>
    </row>
    <row r="2098" spans="1:27" ht="15.75" customHeight="1">
      <c r="A2098" s="63" t="s">
        <v>131</v>
      </c>
      <c r="B2098" s="64" t="s">
        <v>132</v>
      </c>
      <c r="C2098" s="65" t="s">
        <v>133</v>
      </c>
      <c r="D2098" s="66" t="s">
        <v>303</v>
      </c>
      <c r="E2098" s="67" t="s">
        <v>304</v>
      </c>
      <c r="F2098" s="68" t="s">
        <v>334</v>
      </c>
      <c r="G2098" s="69" t="s">
        <v>335</v>
      </c>
      <c r="H2098" s="70" t="s">
        <v>1064</v>
      </c>
      <c r="I2098" s="67" t="s">
        <v>366</v>
      </c>
      <c r="J2098" s="286">
        <v>2019</v>
      </c>
      <c r="K2098" s="72" t="s">
        <v>155</v>
      </c>
      <c r="L2098" s="73">
        <v>5</v>
      </c>
      <c r="M2098" s="74" t="s">
        <v>140</v>
      </c>
      <c r="N2098" s="75"/>
      <c r="O2098" s="76"/>
      <c r="P2098" s="97" t="s">
        <v>141</v>
      </c>
      <c r="Q2098" s="78">
        <f>IF(P2098="U",R2098/1.2,R2098)</f>
        <v>483.33333333333337</v>
      </c>
      <c r="R2098" s="79">
        <v>580</v>
      </c>
      <c r="S2098" s="80"/>
      <c r="T2098" s="81"/>
      <c r="U2098" s="82">
        <f>T2098*Q2098</f>
        <v>0</v>
      </c>
      <c r="V2098" s="83">
        <f>T2098*R2098</f>
        <v>0</v>
      </c>
      <c r="W2098" s="58"/>
      <c r="X2098" s="84"/>
      <c r="Y2098" s="85"/>
      <c r="Z2098" s="86"/>
      <c r="AA2098" s="87"/>
    </row>
    <row r="2099" spans="1:27" ht="15.75" customHeight="1">
      <c r="A2099" s="63" t="s">
        <v>131</v>
      </c>
      <c r="B2099" s="64" t="s">
        <v>132</v>
      </c>
      <c r="C2099" s="65" t="s">
        <v>133</v>
      </c>
      <c r="D2099" s="66" t="s">
        <v>303</v>
      </c>
      <c r="E2099" s="67" t="s">
        <v>304</v>
      </c>
      <c r="F2099" s="68" t="s">
        <v>334</v>
      </c>
      <c r="G2099" s="69" t="s">
        <v>335</v>
      </c>
      <c r="H2099" s="70" t="s">
        <v>1064</v>
      </c>
      <c r="I2099" s="67" t="s">
        <v>366</v>
      </c>
      <c r="J2099" s="286">
        <v>2019</v>
      </c>
      <c r="K2099" s="72" t="s">
        <v>155</v>
      </c>
      <c r="L2099" s="73">
        <v>6</v>
      </c>
      <c r="M2099" s="74" t="s">
        <v>140</v>
      </c>
      <c r="N2099" s="75"/>
      <c r="O2099" s="76"/>
      <c r="P2099" s="77" t="s">
        <v>141</v>
      </c>
      <c r="Q2099" s="78">
        <f>IF(P2099="U",R2099/1.2,R2099)</f>
        <v>483.33333333333337</v>
      </c>
      <c r="R2099" s="79">
        <v>580</v>
      </c>
      <c r="S2099" s="80"/>
      <c r="T2099" s="81"/>
      <c r="U2099" s="82">
        <f>T2099*Q2099</f>
        <v>0</v>
      </c>
      <c r="V2099" s="83">
        <f>T2099*R2099</f>
        <v>0</v>
      </c>
      <c r="W2099" s="58"/>
      <c r="X2099" s="84"/>
      <c r="Y2099" s="85"/>
      <c r="Z2099" s="86"/>
      <c r="AA2099" s="87"/>
    </row>
    <row r="2100" spans="1:27" ht="15.75" customHeight="1">
      <c r="A2100" s="63" t="s">
        <v>131</v>
      </c>
      <c r="B2100" s="64" t="s">
        <v>132</v>
      </c>
      <c r="C2100" s="65" t="s">
        <v>133</v>
      </c>
      <c r="D2100" s="66" t="s">
        <v>303</v>
      </c>
      <c r="E2100" s="67" t="s">
        <v>304</v>
      </c>
      <c r="F2100" s="68" t="s">
        <v>334</v>
      </c>
      <c r="G2100" s="69" t="s">
        <v>335</v>
      </c>
      <c r="H2100" s="70" t="s">
        <v>1449</v>
      </c>
      <c r="I2100" s="67" t="s">
        <v>366</v>
      </c>
      <c r="J2100" s="286">
        <v>2013</v>
      </c>
      <c r="K2100" s="72" t="s">
        <v>155</v>
      </c>
      <c r="L2100" s="73">
        <v>2</v>
      </c>
      <c r="M2100" s="74" t="s">
        <v>140</v>
      </c>
      <c r="N2100" s="75"/>
      <c r="O2100" s="76"/>
      <c r="P2100" s="77" t="s">
        <v>141</v>
      </c>
      <c r="Q2100" s="78">
        <f>IF(P2100="U",R2100/1.2,R2100)</f>
        <v>541.66666666666674</v>
      </c>
      <c r="R2100" s="79">
        <v>650</v>
      </c>
      <c r="S2100" s="80"/>
      <c r="T2100" s="81"/>
      <c r="U2100" s="82">
        <f>T2100*Q2100</f>
        <v>0</v>
      </c>
      <c r="V2100" s="83">
        <f>T2100*R2100</f>
        <v>0</v>
      </c>
      <c r="W2100" s="58"/>
      <c r="X2100" s="84"/>
      <c r="Y2100" s="85"/>
      <c r="Z2100" s="86"/>
      <c r="AA2100" s="87"/>
    </row>
    <row r="2101" spans="1:27" ht="15.75" customHeight="1">
      <c r="A2101" s="63" t="s">
        <v>131</v>
      </c>
      <c r="B2101" s="64" t="s">
        <v>132</v>
      </c>
      <c r="C2101" s="65" t="s">
        <v>133</v>
      </c>
      <c r="D2101" s="66" t="s">
        <v>303</v>
      </c>
      <c r="E2101" s="67" t="s">
        <v>304</v>
      </c>
      <c r="F2101" s="68" t="s">
        <v>334</v>
      </c>
      <c r="G2101" s="69" t="s">
        <v>335</v>
      </c>
      <c r="H2101" s="70" t="s">
        <v>1618</v>
      </c>
      <c r="I2101" s="67" t="s">
        <v>366</v>
      </c>
      <c r="J2101" s="286">
        <v>2017</v>
      </c>
      <c r="K2101" s="72" t="s">
        <v>155</v>
      </c>
      <c r="L2101" s="73">
        <v>3</v>
      </c>
      <c r="M2101" s="74" t="s">
        <v>140</v>
      </c>
      <c r="N2101" s="75"/>
      <c r="O2101" s="76"/>
      <c r="P2101" s="77" t="s">
        <v>148</v>
      </c>
      <c r="Q2101" s="78">
        <f>IF(P2101="U",R2101/1.2,R2101)</f>
        <v>390</v>
      </c>
      <c r="R2101" s="79">
        <v>390</v>
      </c>
      <c r="S2101" s="80"/>
      <c r="T2101" s="81"/>
      <c r="U2101" s="82">
        <f>T2101*Q2101</f>
        <v>0</v>
      </c>
      <c r="V2101" s="83">
        <f>T2101*R2101</f>
        <v>0</v>
      </c>
      <c r="W2101" s="58"/>
      <c r="X2101" s="84"/>
      <c r="Y2101" s="85"/>
      <c r="Z2101" s="86"/>
      <c r="AA2101" s="87"/>
    </row>
    <row r="2102" spans="1:27" ht="15.75" customHeight="1">
      <c r="A2102" s="63" t="s">
        <v>131</v>
      </c>
      <c r="B2102" s="64" t="s">
        <v>132</v>
      </c>
      <c r="C2102" s="65" t="s">
        <v>133</v>
      </c>
      <c r="D2102" s="66" t="s">
        <v>303</v>
      </c>
      <c r="E2102" s="67" t="s">
        <v>304</v>
      </c>
      <c r="F2102" s="68" t="s">
        <v>334</v>
      </c>
      <c r="G2102" s="69" t="s">
        <v>335</v>
      </c>
      <c r="H2102" s="70" t="s">
        <v>1619</v>
      </c>
      <c r="I2102" s="67" t="s">
        <v>366</v>
      </c>
      <c r="J2102" s="286">
        <v>2008</v>
      </c>
      <c r="K2102" s="72" t="s">
        <v>155</v>
      </c>
      <c r="L2102" s="73">
        <v>1</v>
      </c>
      <c r="M2102" s="74" t="s">
        <v>140</v>
      </c>
      <c r="N2102" s="75"/>
      <c r="O2102" s="76"/>
      <c r="P2102" s="77" t="s">
        <v>148</v>
      </c>
      <c r="Q2102" s="78">
        <f>IF(P2102="U",R2102/1.2,R2102)</f>
        <v>380</v>
      </c>
      <c r="R2102" s="79">
        <v>380</v>
      </c>
      <c r="S2102" s="80"/>
      <c r="T2102" s="81"/>
      <c r="U2102" s="82">
        <f>T2102*Q2102</f>
        <v>0</v>
      </c>
      <c r="V2102" s="83">
        <f>T2102*R2102</f>
        <v>0</v>
      </c>
      <c r="W2102" s="58"/>
      <c r="X2102" s="84"/>
      <c r="Y2102" s="85"/>
      <c r="Z2102" s="86"/>
      <c r="AA2102" s="87"/>
    </row>
    <row r="2103" spans="1:27" ht="15.75" customHeight="1">
      <c r="A2103" s="63" t="s">
        <v>131</v>
      </c>
      <c r="B2103" s="64" t="s">
        <v>132</v>
      </c>
      <c r="C2103" s="65" t="s">
        <v>133</v>
      </c>
      <c r="D2103" s="66" t="s">
        <v>303</v>
      </c>
      <c r="E2103" s="67" t="s">
        <v>304</v>
      </c>
      <c r="F2103" s="68" t="s">
        <v>334</v>
      </c>
      <c r="G2103" s="69" t="s">
        <v>335</v>
      </c>
      <c r="H2103" s="70" t="s">
        <v>1704</v>
      </c>
      <c r="I2103" s="67" t="s">
        <v>138</v>
      </c>
      <c r="J2103" s="286">
        <v>2002</v>
      </c>
      <c r="K2103" s="72" t="s">
        <v>139</v>
      </c>
      <c r="L2103" s="73">
        <v>1</v>
      </c>
      <c r="M2103" s="74" t="s">
        <v>708</v>
      </c>
      <c r="N2103" s="75"/>
      <c r="O2103" s="76"/>
      <c r="P2103" s="77" t="s">
        <v>148</v>
      </c>
      <c r="Q2103" s="78">
        <f>IF(P2103="U",R2103/1.2,R2103)</f>
        <v>1400</v>
      </c>
      <c r="R2103" s="79">
        <v>1400</v>
      </c>
      <c r="S2103" s="80"/>
      <c r="T2103" s="81"/>
      <c r="U2103" s="82">
        <f>T2103*Q2103</f>
        <v>0</v>
      </c>
      <c r="V2103" s="83">
        <f>T2103*R2103</f>
        <v>0</v>
      </c>
      <c r="W2103" s="58"/>
      <c r="X2103" s="84"/>
      <c r="Y2103" s="85"/>
      <c r="Z2103" s="86"/>
      <c r="AA2103" s="87"/>
    </row>
    <row r="2104" spans="1:27" ht="15.75" customHeight="1">
      <c r="A2104" s="63" t="s">
        <v>131</v>
      </c>
      <c r="B2104" s="64" t="s">
        <v>132</v>
      </c>
      <c r="C2104" s="65" t="s">
        <v>133</v>
      </c>
      <c r="D2104" s="66" t="s">
        <v>303</v>
      </c>
      <c r="E2104" s="67" t="s">
        <v>304</v>
      </c>
      <c r="F2104" s="68" t="s">
        <v>334</v>
      </c>
      <c r="G2104" s="69" t="s">
        <v>335</v>
      </c>
      <c r="H2104" s="70" t="s">
        <v>1615</v>
      </c>
      <c r="I2104" s="67" t="s">
        <v>295</v>
      </c>
      <c r="J2104" s="286">
        <v>1997</v>
      </c>
      <c r="K2104" s="72" t="s">
        <v>155</v>
      </c>
      <c r="L2104" s="73">
        <v>1</v>
      </c>
      <c r="M2104" s="74" t="s">
        <v>140</v>
      </c>
      <c r="N2104" s="75"/>
      <c r="O2104" s="76"/>
      <c r="P2104" s="77" t="s">
        <v>148</v>
      </c>
      <c r="Q2104" s="78">
        <f>IF(P2104="U",R2104/1.2,R2104)</f>
        <v>950</v>
      </c>
      <c r="R2104" s="79">
        <v>950</v>
      </c>
      <c r="S2104" s="80"/>
      <c r="T2104" s="81"/>
      <c r="U2104" s="82">
        <f>T2104*Q2104</f>
        <v>0</v>
      </c>
      <c r="V2104" s="83">
        <f>T2104*R2104</f>
        <v>0</v>
      </c>
      <c r="W2104" s="58"/>
      <c r="X2104" s="84"/>
      <c r="Y2104" s="85"/>
      <c r="Z2104" s="86"/>
      <c r="AA2104" s="87"/>
    </row>
    <row r="2105" spans="1:27" ht="15.75" customHeight="1">
      <c r="A2105" s="63" t="s">
        <v>131</v>
      </c>
      <c r="B2105" s="64" t="s">
        <v>132</v>
      </c>
      <c r="C2105" s="65" t="s">
        <v>133</v>
      </c>
      <c r="D2105" s="66" t="s">
        <v>303</v>
      </c>
      <c r="E2105" s="67" t="s">
        <v>304</v>
      </c>
      <c r="F2105" s="68" t="s">
        <v>334</v>
      </c>
      <c r="G2105" s="69" t="s">
        <v>335</v>
      </c>
      <c r="H2105" s="70" t="s">
        <v>399</v>
      </c>
      <c r="I2105" s="67" t="s">
        <v>295</v>
      </c>
      <c r="J2105" s="286">
        <v>2002</v>
      </c>
      <c r="K2105" s="72" t="s">
        <v>155</v>
      </c>
      <c r="L2105" s="73">
        <v>1</v>
      </c>
      <c r="M2105" s="74" t="s">
        <v>140</v>
      </c>
      <c r="N2105" s="75"/>
      <c r="O2105" s="76"/>
      <c r="P2105" s="97" t="s">
        <v>141</v>
      </c>
      <c r="Q2105" s="78">
        <f>IF(P2105="U",R2105/1.2,R2105)</f>
        <v>1041.6666666666667</v>
      </c>
      <c r="R2105" s="79">
        <v>1250</v>
      </c>
      <c r="S2105" s="80"/>
      <c r="T2105" s="81"/>
      <c r="U2105" s="82">
        <f>T2105*Q2105</f>
        <v>0</v>
      </c>
      <c r="V2105" s="83">
        <f>T2105*R2105</f>
        <v>0</v>
      </c>
      <c r="W2105" s="58"/>
      <c r="X2105" s="84"/>
      <c r="Y2105" s="85"/>
      <c r="Z2105" s="86"/>
      <c r="AA2105" s="87"/>
    </row>
    <row r="2106" spans="1:27" ht="15.75" customHeight="1">
      <c r="A2106" s="63" t="s">
        <v>131</v>
      </c>
      <c r="B2106" s="64" t="s">
        <v>132</v>
      </c>
      <c r="C2106" s="65" t="s">
        <v>133</v>
      </c>
      <c r="D2106" s="66" t="s">
        <v>303</v>
      </c>
      <c r="E2106" s="67" t="s">
        <v>304</v>
      </c>
      <c r="F2106" s="68" t="s">
        <v>334</v>
      </c>
      <c r="G2106" s="69" t="s">
        <v>335</v>
      </c>
      <c r="H2106" s="70" t="s">
        <v>1616</v>
      </c>
      <c r="I2106" s="67" t="s">
        <v>366</v>
      </c>
      <c r="J2106" s="286">
        <v>2015</v>
      </c>
      <c r="K2106" s="72" t="s">
        <v>155</v>
      </c>
      <c r="L2106" s="73">
        <v>2</v>
      </c>
      <c r="M2106" s="74" t="s">
        <v>140</v>
      </c>
      <c r="N2106" s="75"/>
      <c r="O2106" s="76"/>
      <c r="P2106" s="77" t="s">
        <v>148</v>
      </c>
      <c r="Q2106" s="78">
        <f>IF(P2106="U",R2106/1.2,R2106)</f>
        <v>480</v>
      </c>
      <c r="R2106" s="79">
        <v>480</v>
      </c>
      <c r="S2106" s="80"/>
      <c r="T2106" s="81"/>
      <c r="U2106" s="82">
        <f>T2106*Q2106</f>
        <v>0</v>
      </c>
      <c r="V2106" s="83">
        <f>T2106*R2106</f>
        <v>0</v>
      </c>
      <c r="W2106" s="58"/>
      <c r="X2106" s="84"/>
      <c r="Y2106" s="85"/>
      <c r="Z2106" s="86"/>
      <c r="AA2106" s="87"/>
    </row>
    <row r="2107" spans="1:27" ht="15.75" customHeight="1">
      <c r="A2107" s="63" t="s">
        <v>131</v>
      </c>
      <c r="B2107" s="64" t="s">
        <v>132</v>
      </c>
      <c r="C2107" s="65" t="s">
        <v>133</v>
      </c>
      <c r="D2107" s="66" t="s">
        <v>303</v>
      </c>
      <c r="E2107" s="67" t="s">
        <v>304</v>
      </c>
      <c r="F2107" s="68" t="s">
        <v>334</v>
      </c>
      <c r="G2107" s="69" t="s">
        <v>335</v>
      </c>
      <c r="H2107" s="70" t="s">
        <v>1617</v>
      </c>
      <c r="I2107" s="67" t="s">
        <v>295</v>
      </c>
      <c r="J2107" s="286">
        <v>2013</v>
      </c>
      <c r="K2107" s="72" t="s">
        <v>155</v>
      </c>
      <c r="L2107" s="73">
        <v>1</v>
      </c>
      <c r="M2107" s="74" t="s">
        <v>140</v>
      </c>
      <c r="N2107" s="75"/>
      <c r="O2107" s="76"/>
      <c r="P2107" s="77" t="s">
        <v>148</v>
      </c>
      <c r="Q2107" s="78">
        <f>IF(P2107="U",R2107/1.2,R2107)</f>
        <v>420</v>
      </c>
      <c r="R2107" s="79">
        <v>420</v>
      </c>
      <c r="S2107" s="80"/>
      <c r="T2107" s="81"/>
      <c r="U2107" s="82">
        <f>T2107*Q2107</f>
        <v>0</v>
      </c>
      <c r="V2107" s="83">
        <f>T2107*R2107</f>
        <v>0</v>
      </c>
      <c r="W2107" s="58"/>
      <c r="X2107" s="84"/>
      <c r="Y2107" s="85"/>
      <c r="Z2107" s="86"/>
      <c r="AA2107" s="87"/>
    </row>
    <row r="2108" spans="1:27" ht="15.75" customHeight="1">
      <c r="A2108" s="63" t="s">
        <v>131</v>
      </c>
      <c r="B2108" s="64" t="s">
        <v>132</v>
      </c>
      <c r="C2108" s="65" t="s">
        <v>133</v>
      </c>
      <c r="D2108" s="66" t="s">
        <v>303</v>
      </c>
      <c r="E2108" s="67" t="s">
        <v>304</v>
      </c>
      <c r="F2108" s="68" t="s">
        <v>334</v>
      </c>
      <c r="G2108" s="69" t="s">
        <v>335</v>
      </c>
      <c r="H2108" s="70" t="s">
        <v>904</v>
      </c>
      <c r="I2108" s="67" t="s">
        <v>366</v>
      </c>
      <c r="J2108" s="286">
        <v>2007</v>
      </c>
      <c r="K2108" s="72" t="s">
        <v>139</v>
      </c>
      <c r="L2108" s="73">
        <v>1</v>
      </c>
      <c r="M2108" s="74" t="s">
        <v>140</v>
      </c>
      <c r="N2108" s="75"/>
      <c r="O2108" s="76"/>
      <c r="P2108" s="77" t="s">
        <v>141</v>
      </c>
      <c r="Q2108" s="78">
        <f>IF(P2108="U",R2108/1.2,R2108)</f>
        <v>1000</v>
      </c>
      <c r="R2108" s="79">
        <v>1200</v>
      </c>
      <c r="S2108" s="80"/>
      <c r="T2108" s="81"/>
      <c r="U2108" s="82">
        <f>T2108*Q2108</f>
        <v>0</v>
      </c>
      <c r="V2108" s="83">
        <f>T2108*R2108</f>
        <v>0</v>
      </c>
      <c r="W2108" s="58"/>
      <c r="X2108" s="84"/>
      <c r="Y2108" s="85"/>
      <c r="Z2108" s="86"/>
      <c r="AA2108" s="87"/>
    </row>
    <row r="2109" spans="1:27" ht="15.75" customHeight="1">
      <c r="A2109" s="63" t="s">
        <v>131</v>
      </c>
      <c r="B2109" s="64" t="s">
        <v>132</v>
      </c>
      <c r="C2109" s="65" t="s">
        <v>133</v>
      </c>
      <c r="D2109" s="66" t="s">
        <v>303</v>
      </c>
      <c r="E2109" s="67" t="s">
        <v>304</v>
      </c>
      <c r="F2109" s="68" t="s">
        <v>334</v>
      </c>
      <c r="G2109" s="69" t="s">
        <v>335</v>
      </c>
      <c r="H2109" s="70" t="s">
        <v>1385</v>
      </c>
      <c r="I2109" s="67" t="s">
        <v>366</v>
      </c>
      <c r="J2109" s="286">
        <v>2018</v>
      </c>
      <c r="K2109" s="72" t="s">
        <v>155</v>
      </c>
      <c r="L2109" s="73">
        <v>4</v>
      </c>
      <c r="M2109" s="74" t="s">
        <v>140</v>
      </c>
      <c r="N2109" s="75"/>
      <c r="O2109" s="76"/>
      <c r="P2109" s="77" t="s">
        <v>141</v>
      </c>
      <c r="Q2109" s="78">
        <f>IF(P2109="U",R2109/1.2,R2109)</f>
        <v>316.66666666666669</v>
      </c>
      <c r="R2109" s="79">
        <v>380</v>
      </c>
      <c r="S2109" s="80"/>
      <c r="T2109" s="81"/>
      <c r="U2109" s="82">
        <f>T2109*Q2109</f>
        <v>0</v>
      </c>
      <c r="V2109" s="83">
        <f>T2109*R2109</f>
        <v>0</v>
      </c>
      <c r="W2109" s="58"/>
      <c r="X2109" s="84"/>
      <c r="Y2109" s="85"/>
      <c r="Z2109" s="86"/>
      <c r="AA2109" s="87"/>
    </row>
    <row r="2110" spans="1:27" ht="15.75" customHeight="1">
      <c r="A2110" s="63" t="s">
        <v>131</v>
      </c>
      <c r="B2110" s="64" t="s">
        <v>132</v>
      </c>
      <c r="C2110" s="65" t="s">
        <v>133</v>
      </c>
      <c r="D2110" s="66" t="s">
        <v>303</v>
      </c>
      <c r="E2110" s="67" t="s">
        <v>304</v>
      </c>
      <c r="F2110" s="68" t="s">
        <v>334</v>
      </c>
      <c r="G2110" s="69" t="s">
        <v>335</v>
      </c>
      <c r="H2110" s="70" t="s">
        <v>1385</v>
      </c>
      <c r="I2110" s="67" t="s">
        <v>366</v>
      </c>
      <c r="J2110" s="286">
        <v>2018</v>
      </c>
      <c r="K2110" s="72" t="s">
        <v>155</v>
      </c>
      <c r="L2110" s="73">
        <v>2</v>
      </c>
      <c r="M2110" s="74" t="s">
        <v>140</v>
      </c>
      <c r="N2110" s="75"/>
      <c r="O2110" s="76"/>
      <c r="P2110" s="77" t="s">
        <v>148</v>
      </c>
      <c r="Q2110" s="78">
        <f>IF(P2110="U",R2110/1.2,R2110)</f>
        <v>380</v>
      </c>
      <c r="R2110" s="79">
        <v>380</v>
      </c>
      <c r="S2110" s="80"/>
      <c r="T2110" s="81"/>
      <c r="U2110" s="82">
        <f>T2110*Q2110</f>
        <v>0</v>
      </c>
      <c r="V2110" s="83">
        <f>T2110*R2110</f>
        <v>0</v>
      </c>
      <c r="W2110" s="58"/>
      <c r="X2110" s="84"/>
      <c r="Y2110" s="85"/>
      <c r="Z2110" s="86"/>
      <c r="AA2110" s="87"/>
    </row>
    <row r="2111" spans="1:27" ht="15.75" customHeight="1">
      <c r="A2111" s="63" t="s">
        <v>131</v>
      </c>
      <c r="B2111" s="64" t="s">
        <v>132</v>
      </c>
      <c r="C2111" s="65" t="s">
        <v>133</v>
      </c>
      <c r="D2111" s="66" t="s">
        <v>303</v>
      </c>
      <c r="E2111" s="67" t="s">
        <v>304</v>
      </c>
      <c r="F2111" s="68" t="s">
        <v>334</v>
      </c>
      <c r="G2111" s="69" t="s">
        <v>335</v>
      </c>
      <c r="H2111" s="70" t="s">
        <v>401</v>
      </c>
      <c r="I2111" s="67" t="s">
        <v>366</v>
      </c>
      <c r="J2111" s="286">
        <v>2012</v>
      </c>
      <c r="K2111" s="72" t="s">
        <v>155</v>
      </c>
      <c r="L2111" s="73">
        <v>1</v>
      </c>
      <c r="M2111" s="74" t="s">
        <v>140</v>
      </c>
      <c r="N2111" s="75"/>
      <c r="O2111" s="76"/>
      <c r="P2111" s="97" t="s">
        <v>141</v>
      </c>
      <c r="Q2111" s="78">
        <f>IF(P2111="U",R2111/1.2,R2111)</f>
        <v>416.66666666666669</v>
      </c>
      <c r="R2111" s="79">
        <v>500</v>
      </c>
      <c r="S2111" s="80"/>
      <c r="T2111" s="81"/>
      <c r="U2111" s="82">
        <f>T2111*Q2111</f>
        <v>0</v>
      </c>
      <c r="V2111" s="83">
        <f>T2111*R2111</f>
        <v>0</v>
      </c>
      <c r="W2111" s="58"/>
      <c r="X2111" s="84"/>
      <c r="Y2111" s="85"/>
      <c r="Z2111" s="86"/>
      <c r="AA2111" s="87"/>
    </row>
    <row r="2112" spans="1:27" ht="15.75" customHeight="1">
      <c r="A2112" s="63" t="s">
        <v>131</v>
      </c>
      <c r="B2112" s="64" t="s">
        <v>132</v>
      </c>
      <c r="C2112" s="65" t="s">
        <v>133</v>
      </c>
      <c r="D2112" s="66" t="s">
        <v>303</v>
      </c>
      <c r="E2112" s="67" t="s">
        <v>304</v>
      </c>
      <c r="F2112" s="68" t="s">
        <v>334</v>
      </c>
      <c r="G2112" s="69" t="s">
        <v>335</v>
      </c>
      <c r="H2112" s="70" t="s">
        <v>400</v>
      </c>
      <c r="I2112" s="67" t="s">
        <v>366</v>
      </c>
      <c r="J2112" s="286">
        <v>2010</v>
      </c>
      <c r="K2112" s="72" t="s">
        <v>155</v>
      </c>
      <c r="L2112" s="73">
        <v>4</v>
      </c>
      <c r="M2112" s="74" t="s">
        <v>140</v>
      </c>
      <c r="N2112" s="75"/>
      <c r="O2112" s="76"/>
      <c r="P2112" s="97" t="s">
        <v>141</v>
      </c>
      <c r="Q2112" s="78">
        <f>IF(P2112="U",R2112/1.2,R2112)</f>
        <v>1166.6666666666667</v>
      </c>
      <c r="R2112" s="79">
        <v>1400</v>
      </c>
      <c r="S2112" s="80"/>
      <c r="T2112" s="81"/>
      <c r="U2112" s="82">
        <f>T2112*Q2112</f>
        <v>0</v>
      </c>
      <c r="V2112" s="83">
        <f>T2112*R2112</f>
        <v>0</v>
      </c>
      <c r="W2112" s="58"/>
      <c r="X2112" s="84"/>
      <c r="Y2112" s="85"/>
      <c r="Z2112" s="86"/>
      <c r="AA2112" s="87"/>
    </row>
    <row r="2113" spans="1:27" ht="15.75" customHeight="1">
      <c r="A2113" s="63" t="s">
        <v>131</v>
      </c>
      <c r="B2113" s="64" t="s">
        <v>132</v>
      </c>
      <c r="C2113" s="65" t="s">
        <v>133</v>
      </c>
      <c r="D2113" s="66" t="s">
        <v>303</v>
      </c>
      <c r="E2113" s="67" t="s">
        <v>304</v>
      </c>
      <c r="F2113" s="68" t="s">
        <v>334</v>
      </c>
      <c r="G2113" s="69" t="s">
        <v>335</v>
      </c>
      <c r="H2113" s="70" t="s">
        <v>905</v>
      </c>
      <c r="I2113" s="67" t="s">
        <v>295</v>
      </c>
      <c r="J2113" s="286">
        <v>2003</v>
      </c>
      <c r="K2113" s="72" t="s">
        <v>155</v>
      </c>
      <c r="L2113" s="73">
        <v>1</v>
      </c>
      <c r="M2113" s="74" t="s">
        <v>140</v>
      </c>
      <c r="N2113" s="75"/>
      <c r="O2113" s="76"/>
      <c r="P2113" s="97" t="s">
        <v>141</v>
      </c>
      <c r="Q2113" s="78">
        <f>IF(P2113="U",R2113/1.2,R2113)</f>
        <v>1500</v>
      </c>
      <c r="R2113" s="79">
        <v>1800</v>
      </c>
      <c r="S2113" s="80"/>
      <c r="T2113" s="81"/>
      <c r="U2113" s="82">
        <f>T2113*Q2113</f>
        <v>0</v>
      </c>
      <c r="V2113" s="83">
        <f>T2113*R2113</f>
        <v>0</v>
      </c>
      <c r="W2113" s="58"/>
      <c r="X2113" s="84"/>
      <c r="Y2113" s="85"/>
      <c r="Z2113" s="86"/>
      <c r="AA2113" s="87"/>
    </row>
    <row r="2114" spans="1:27" ht="15.75" customHeight="1">
      <c r="A2114" s="63" t="s">
        <v>131</v>
      </c>
      <c r="B2114" s="64" t="s">
        <v>132</v>
      </c>
      <c r="C2114" s="65" t="s">
        <v>133</v>
      </c>
      <c r="D2114" s="66" t="s">
        <v>303</v>
      </c>
      <c r="E2114" s="67" t="s">
        <v>304</v>
      </c>
      <c r="F2114" s="68" t="s">
        <v>334</v>
      </c>
      <c r="G2114" s="69" t="s">
        <v>335</v>
      </c>
      <c r="H2114" s="70" t="s">
        <v>1390</v>
      </c>
      <c r="I2114" s="67" t="s">
        <v>366</v>
      </c>
      <c r="J2114" s="286">
        <v>1995</v>
      </c>
      <c r="K2114" s="72" t="s">
        <v>139</v>
      </c>
      <c r="L2114" s="73">
        <v>1</v>
      </c>
      <c r="M2114" s="74" t="s">
        <v>140</v>
      </c>
      <c r="N2114" s="75"/>
      <c r="O2114" s="76"/>
      <c r="P2114" s="77" t="s">
        <v>141</v>
      </c>
      <c r="Q2114" s="78">
        <f>IF(P2114="U",R2114/1.2,R2114)</f>
        <v>15000</v>
      </c>
      <c r="R2114" s="79">
        <v>18000</v>
      </c>
      <c r="S2114" s="80"/>
      <c r="T2114" s="81"/>
      <c r="U2114" s="82">
        <f>T2114*Q2114</f>
        <v>0</v>
      </c>
      <c r="V2114" s="83">
        <f>T2114*R2114</f>
        <v>0</v>
      </c>
      <c r="W2114" s="58"/>
      <c r="X2114" s="84"/>
      <c r="Y2114" s="85"/>
      <c r="Z2114" s="86"/>
      <c r="AA2114" s="87"/>
    </row>
    <row r="2115" spans="1:27" ht="15.75" customHeight="1">
      <c r="A2115" s="63" t="s">
        <v>131</v>
      </c>
      <c r="B2115" s="64" t="s">
        <v>132</v>
      </c>
      <c r="C2115" s="65" t="s">
        <v>133</v>
      </c>
      <c r="D2115" s="66" t="s">
        <v>303</v>
      </c>
      <c r="E2115" s="67" t="s">
        <v>304</v>
      </c>
      <c r="F2115" s="68" t="s">
        <v>334</v>
      </c>
      <c r="G2115" s="69" t="s">
        <v>335</v>
      </c>
      <c r="H2115" s="70" t="s">
        <v>1146</v>
      </c>
      <c r="I2115" s="67" t="s">
        <v>366</v>
      </c>
      <c r="J2115" s="286">
        <v>1998</v>
      </c>
      <c r="K2115" s="72" t="s">
        <v>155</v>
      </c>
      <c r="L2115" s="73">
        <v>1</v>
      </c>
      <c r="M2115" s="74" t="s">
        <v>497</v>
      </c>
      <c r="N2115" s="75" t="s">
        <v>151</v>
      </c>
      <c r="O2115" s="76"/>
      <c r="P2115" s="97" t="s">
        <v>148</v>
      </c>
      <c r="Q2115" s="78">
        <f>IF(P2115="U",R2115/1.2,R2115)</f>
        <v>1650</v>
      </c>
      <c r="R2115" s="79">
        <v>1650</v>
      </c>
      <c r="S2115" s="80"/>
      <c r="T2115" s="81"/>
      <c r="U2115" s="82">
        <f>T2115*Q2115</f>
        <v>0</v>
      </c>
      <c r="V2115" s="83">
        <f>T2115*R2115</f>
        <v>0</v>
      </c>
      <c r="W2115" s="58"/>
      <c r="X2115" s="84"/>
      <c r="Y2115" s="85"/>
      <c r="Z2115" s="86"/>
      <c r="AA2115" s="87"/>
    </row>
    <row r="2116" spans="1:27" ht="15.75" customHeight="1">
      <c r="A2116" s="63" t="s">
        <v>131</v>
      </c>
      <c r="B2116" s="64" t="s">
        <v>132</v>
      </c>
      <c r="C2116" s="65" t="s">
        <v>133</v>
      </c>
      <c r="D2116" s="66" t="s">
        <v>303</v>
      </c>
      <c r="E2116" s="67" t="s">
        <v>304</v>
      </c>
      <c r="F2116" s="68" t="s">
        <v>334</v>
      </c>
      <c r="G2116" s="69" t="s">
        <v>335</v>
      </c>
      <c r="H2116" s="70" t="s">
        <v>1146</v>
      </c>
      <c r="I2116" s="67" t="s">
        <v>366</v>
      </c>
      <c r="J2116" s="286">
        <v>1998</v>
      </c>
      <c r="K2116" s="72" t="s">
        <v>155</v>
      </c>
      <c r="L2116" s="73">
        <v>1</v>
      </c>
      <c r="M2116" s="74" t="s">
        <v>140</v>
      </c>
      <c r="N2116" s="75"/>
      <c r="O2116" s="76"/>
      <c r="P2116" s="77" t="s">
        <v>148</v>
      </c>
      <c r="Q2116" s="78">
        <f>IF(P2116="U",R2116/1.2,R2116)</f>
        <v>1650</v>
      </c>
      <c r="R2116" s="79">
        <v>1650</v>
      </c>
      <c r="S2116" s="80"/>
      <c r="T2116" s="81"/>
      <c r="U2116" s="82">
        <f>T2116*Q2116</f>
        <v>0</v>
      </c>
      <c r="V2116" s="83">
        <f>T2116*R2116</f>
        <v>0</v>
      </c>
      <c r="W2116" s="58"/>
      <c r="X2116" s="84"/>
      <c r="Y2116" s="85"/>
      <c r="Z2116" s="86"/>
      <c r="AA2116" s="87"/>
    </row>
    <row r="2117" spans="1:27" ht="15.75" customHeight="1">
      <c r="A2117" s="63" t="s">
        <v>131</v>
      </c>
      <c r="B2117" s="64" t="s">
        <v>177</v>
      </c>
      <c r="C2117" s="65" t="s">
        <v>133</v>
      </c>
      <c r="D2117" s="66" t="s">
        <v>303</v>
      </c>
      <c r="E2117" s="67" t="s">
        <v>304</v>
      </c>
      <c r="F2117" s="68" t="s">
        <v>334</v>
      </c>
      <c r="G2117" s="69" t="s">
        <v>335</v>
      </c>
      <c r="H2117" s="70" t="s">
        <v>1069</v>
      </c>
      <c r="I2117" s="67" t="s">
        <v>1070</v>
      </c>
      <c r="J2117" s="286">
        <v>2000</v>
      </c>
      <c r="K2117" s="72" t="s">
        <v>139</v>
      </c>
      <c r="L2117" s="73">
        <v>1</v>
      </c>
      <c r="M2117" s="74" t="s">
        <v>140</v>
      </c>
      <c r="N2117" s="75"/>
      <c r="O2117" s="76"/>
      <c r="P2117" s="97" t="s">
        <v>141</v>
      </c>
      <c r="Q2117" s="78">
        <f>IF(P2117="U",R2117/1.2,R2117)</f>
        <v>2416.666666666667</v>
      </c>
      <c r="R2117" s="79">
        <v>2900</v>
      </c>
      <c r="S2117" s="80"/>
      <c r="T2117" s="81"/>
      <c r="U2117" s="82">
        <f>T2117*Q2117</f>
        <v>0</v>
      </c>
      <c r="V2117" s="83">
        <f>T2117*R2117</f>
        <v>0</v>
      </c>
      <c r="W2117" s="58"/>
      <c r="X2117" s="84"/>
      <c r="Y2117" s="85"/>
      <c r="Z2117" s="86"/>
      <c r="AA2117" s="87"/>
    </row>
    <row r="2118" spans="1:27" ht="15.75" customHeight="1">
      <c r="A2118" s="63" t="s">
        <v>131</v>
      </c>
      <c r="B2118" s="64" t="s">
        <v>132</v>
      </c>
      <c r="C2118" s="65" t="s">
        <v>133</v>
      </c>
      <c r="D2118" s="66" t="s">
        <v>303</v>
      </c>
      <c r="E2118" s="67" t="s">
        <v>304</v>
      </c>
      <c r="F2118" s="68" t="s">
        <v>334</v>
      </c>
      <c r="G2118" s="69" t="s">
        <v>335</v>
      </c>
      <c r="H2118" s="70" t="s">
        <v>920</v>
      </c>
      <c r="I2118" s="67" t="s">
        <v>295</v>
      </c>
      <c r="J2118" s="286">
        <v>2015</v>
      </c>
      <c r="K2118" s="72" t="s">
        <v>155</v>
      </c>
      <c r="L2118" s="73">
        <v>1</v>
      </c>
      <c r="M2118" s="74" t="s">
        <v>140</v>
      </c>
      <c r="N2118" s="75" t="s">
        <v>921</v>
      </c>
      <c r="O2118" s="76"/>
      <c r="P2118" s="77" t="s">
        <v>148</v>
      </c>
      <c r="Q2118" s="78">
        <f>IF(P2118="U",R2118/1.2,R2118)</f>
        <v>480</v>
      </c>
      <c r="R2118" s="79">
        <v>480</v>
      </c>
      <c r="S2118" s="80"/>
      <c r="T2118" s="81"/>
      <c r="U2118" s="82">
        <f>T2118*Q2118</f>
        <v>0</v>
      </c>
      <c r="V2118" s="83">
        <f>T2118*R2118</f>
        <v>0</v>
      </c>
      <c r="W2118" s="58"/>
      <c r="X2118" s="84"/>
      <c r="Y2118" s="85"/>
      <c r="Z2118" s="86"/>
      <c r="AA2118" s="87"/>
    </row>
    <row r="2119" spans="1:27" ht="15.75" customHeight="1">
      <c r="A2119" s="63" t="s">
        <v>131</v>
      </c>
      <c r="B2119" s="64" t="s">
        <v>132</v>
      </c>
      <c r="C2119" s="65" t="s">
        <v>133</v>
      </c>
      <c r="D2119" s="66" t="s">
        <v>303</v>
      </c>
      <c r="E2119" s="67" t="s">
        <v>304</v>
      </c>
      <c r="F2119" s="68" t="s">
        <v>334</v>
      </c>
      <c r="G2119" s="69" t="s">
        <v>335</v>
      </c>
      <c r="H2119" s="70" t="s">
        <v>1620</v>
      </c>
      <c r="I2119" s="67" t="s">
        <v>366</v>
      </c>
      <c r="J2119" s="286">
        <v>2009</v>
      </c>
      <c r="K2119" s="72" t="s">
        <v>155</v>
      </c>
      <c r="L2119" s="73">
        <v>2</v>
      </c>
      <c r="M2119" s="74" t="s">
        <v>140</v>
      </c>
      <c r="N2119" s="75"/>
      <c r="O2119" s="76"/>
      <c r="P2119" s="77" t="s">
        <v>148</v>
      </c>
      <c r="Q2119" s="78">
        <f>IF(P2119="U",R2119/1.2,R2119)</f>
        <v>480</v>
      </c>
      <c r="R2119" s="79">
        <v>480</v>
      </c>
      <c r="S2119" s="80"/>
      <c r="T2119" s="81"/>
      <c r="U2119" s="82">
        <f>T2119*Q2119</f>
        <v>0</v>
      </c>
      <c r="V2119" s="83">
        <f>T2119*R2119</f>
        <v>0</v>
      </c>
      <c r="W2119" s="58"/>
      <c r="X2119" s="84"/>
      <c r="Y2119" s="85"/>
      <c r="Z2119" s="86"/>
      <c r="AA2119" s="87"/>
    </row>
    <row r="2120" spans="1:27" ht="15.75" customHeight="1">
      <c r="A2120" s="63" t="s">
        <v>131</v>
      </c>
      <c r="B2120" s="64" t="s">
        <v>132</v>
      </c>
      <c r="C2120" s="65" t="s">
        <v>133</v>
      </c>
      <c r="D2120" s="66" t="s">
        <v>303</v>
      </c>
      <c r="E2120" s="67" t="s">
        <v>304</v>
      </c>
      <c r="F2120" s="68" t="s">
        <v>334</v>
      </c>
      <c r="G2120" s="69" t="s">
        <v>1249</v>
      </c>
      <c r="H2120" s="70" t="s">
        <v>1608</v>
      </c>
      <c r="I2120" s="67" t="s">
        <v>138</v>
      </c>
      <c r="J2120" s="286">
        <v>2014</v>
      </c>
      <c r="K2120" s="72" t="s">
        <v>155</v>
      </c>
      <c r="L2120" s="73">
        <v>2</v>
      </c>
      <c r="M2120" s="74" t="s">
        <v>140</v>
      </c>
      <c r="N2120" s="75"/>
      <c r="O2120" s="76"/>
      <c r="P2120" s="77" t="s">
        <v>148</v>
      </c>
      <c r="Q2120" s="78">
        <f>IF(P2120="U",R2120/1.2,R2120)</f>
        <v>80</v>
      </c>
      <c r="R2120" s="79">
        <v>80</v>
      </c>
      <c r="S2120" s="80"/>
      <c r="T2120" s="81"/>
      <c r="U2120" s="82">
        <f>T2120*Q2120</f>
        <v>0</v>
      </c>
      <c r="V2120" s="83">
        <f>T2120*R2120</f>
        <v>0</v>
      </c>
      <c r="W2120" s="58"/>
      <c r="X2120" s="84"/>
      <c r="Y2120" s="85"/>
      <c r="Z2120" s="86"/>
      <c r="AA2120" s="87"/>
    </row>
    <row r="2121" spans="1:27" ht="15.75" customHeight="1">
      <c r="A2121" s="63" t="s">
        <v>131</v>
      </c>
      <c r="B2121" s="64" t="s">
        <v>132</v>
      </c>
      <c r="C2121" s="65" t="s">
        <v>133</v>
      </c>
      <c r="D2121" s="66" t="s">
        <v>303</v>
      </c>
      <c r="E2121" s="67" t="s">
        <v>304</v>
      </c>
      <c r="F2121" s="68" t="s">
        <v>334</v>
      </c>
      <c r="G2121" s="69" t="s">
        <v>1249</v>
      </c>
      <c r="H2121" s="70" t="s">
        <v>1609</v>
      </c>
      <c r="I2121" s="67" t="s">
        <v>138</v>
      </c>
      <c r="J2121" s="286">
        <v>2012</v>
      </c>
      <c r="K2121" s="72" t="s">
        <v>155</v>
      </c>
      <c r="L2121" s="73">
        <v>1</v>
      </c>
      <c r="M2121" s="74" t="s">
        <v>140</v>
      </c>
      <c r="N2121" s="75"/>
      <c r="O2121" s="76"/>
      <c r="P2121" s="77" t="s">
        <v>148</v>
      </c>
      <c r="Q2121" s="78">
        <f>IF(P2121="U",R2121/1.2,R2121)</f>
        <v>90</v>
      </c>
      <c r="R2121" s="79">
        <v>90</v>
      </c>
      <c r="S2121" s="80"/>
      <c r="T2121" s="81"/>
      <c r="U2121" s="82">
        <f>T2121*Q2121</f>
        <v>0</v>
      </c>
      <c r="V2121" s="83">
        <f>T2121*R2121</f>
        <v>0</v>
      </c>
      <c r="W2121" s="58"/>
      <c r="X2121" s="84"/>
      <c r="Y2121" s="85"/>
      <c r="Z2121" s="86"/>
      <c r="AA2121" s="87"/>
    </row>
    <row r="2122" spans="1:27" ht="15.75" customHeight="1">
      <c r="A2122" s="63" t="s">
        <v>131</v>
      </c>
      <c r="B2122" s="64" t="s">
        <v>132</v>
      </c>
      <c r="C2122" s="65" t="s">
        <v>133</v>
      </c>
      <c r="D2122" s="66" t="s">
        <v>303</v>
      </c>
      <c r="E2122" s="67" t="s">
        <v>304</v>
      </c>
      <c r="F2122" s="68" t="s">
        <v>334</v>
      </c>
      <c r="G2122" s="69" t="s">
        <v>1249</v>
      </c>
      <c r="H2122" s="70" t="s">
        <v>1610</v>
      </c>
      <c r="I2122" s="67" t="s">
        <v>295</v>
      </c>
      <c r="J2122" s="286">
        <v>2016</v>
      </c>
      <c r="K2122" s="72" t="s">
        <v>155</v>
      </c>
      <c r="L2122" s="73">
        <v>1</v>
      </c>
      <c r="M2122" s="74" t="s">
        <v>140</v>
      </c>
      <c r="N2122" s="75"/>
      <c r="O2122" s="76"/>
      <c r="P2122" s="77" t="s">
        <v>148</v>
      </c>
      <c r="Q2122" s="78">
        <f>IF(P2122="U",R2122/1.2,R2122)</f>
        <v>90</v>
      </c>
      <c r="R2122" s="79">
        <v>90</v>
      </c>
      <c r="S2122" s="80"/>
      <c r="T2122" s="81"/>
      <c r="U2122" s="82">
        <f>T2122*Q2122</f>
        <v>0</v>
      </c>
      <c r="V2122" s="83">
        <f>T2122*R2122</f>
        <v>0</v>
      </c>
      <c r="W2122" s="58"/>
      <c r="X2122" s="84"/>
      <c r="Y2122" s="85"/>
      <c r="Z2122" s="86"/>
      <c r="AA2122" s="87"/>
    </row>
    <row r="2123" spans="1:27" ht="15.75" customHeight="1">
      <c r="A2123" s="63" t="s">
        <v>131</v>
      </c>
      <c r="B2123" s="64" t="s">
        <v>132</v>
      </c>
      <c r="C2123" s="65" t="s">
        <v>133</v>
      </c>
      <c r="D2123" s="66" t="s">
        <v>303</v>
      </c>
      <c r="E2123" s="67" t="s">
        <v>304</v>
      </c>
      <c r="F2123" s="68" t="s">
        <v>334</v>
      </c>
      <c r="G2123" s="69" t="s">
        <v>1249</v>
      </c>
      <c r="H2123" s="70" t="s">
        <v>1250</v>
      </c>
      <c r="I2123" s="67" t="s">
        <v>295</v>
      </c>
      <c r="J2123" s="286">
        <v>2016</v>
      </c>
      <c r="K2123" s="72" t="s">
        <v>155</v>
      </c>
      <c r="L2123" s="73">
        <v>2</v>
      </c>
      <c r="M2123" s="74" t="s">
        <v>140</v>
      </c>
      <c r="N2123" s="75"/>
      <c r="O2123" s="76"/>
      <c r="P2123" s="77" t="s">
        <v>148</v>
      </c>
      <c r="Q2123" s="78">
        <f>IF(P2123="U",R2123/1.2,R2123)</f>
        <v>90</v>
      </c>
      <c r="R2123" s="79">
        <v>90</v>
      </c>
      <c r="S2123" s="80"/>
      <c r="T2123" s="81"/>
      <c r="U2123" s="82">
        <f>T2123*Q2123</f>
        <v>0</v>
      </c>
      <c r="V2123" s="83">
        <f>T2123*R2123</f>
        <v>0</v>
      </c>
      <c r="W2123" s="58"/>
      <c r="X2123" s="84"/>
      <c r="Y2123" s="85"/>
      <c r="Z2123" s="86"/>
      <c r="AA2123" s="87"/>
    </row>
    <row r="2124" spans="1:27" ht="15.75" customHeight="1">
      <c r="A2124" s="63" t="s">
        <v>131</v>
      </c>
      <c r="B2124" s="64" t="s">
        <v>132</v>
      </c>
      <c r="C2124" s="65" t="s">
        <v>133</v>
      </c>
      <c r="D2124" s="66" t="s">
        <v>303</v>
      </c>
      <c r="E2124" s="67" t="s">
        <v>304</v>
      </c>
      <c r="F2124" s="68" t="s">
        <v>334</v>
      </c>
      <c r="G2124" s="69" t="s">
        <v>1249</v>
      </c>
      <c r="H2124" s="70" t="s">
        <v>1250</v>
      </c>
      <c r="I2124" s="67" t="s">
        <v>295</v>
      </c>
      <c r="J2124" s="286">
        <v>2018</v>
      </c>
      <c r="K2124" s="72" t="s">
        <v>155</v>
      </c>
      <c r="L2124" s="73">
        <v>1</v>
      </c>
      <c r="M2124" s="74" t="s">
        <v>140</v>
      </c>
      <c r="N2124" s="75"/>
      <c r="O2124" s="76"/>
      <c r="P2124" s="97" t="s">
        <v>141</v>
      </c>
      <c r="Q2124" s="78">
        <f>IF(P2124="U",R2124/1.2,R2124)</f>
        <v>50</v>
      </c>
      <c r="R2124" s="79">
        <v>60</v>
      </c>
      <c r="S2124" s="80"/>
      <c r="T2124" s="81"/>
      <c r="U2124" s="82">
        <f>T2124*Q2124</f>
        <v>0</v>
      </c>
      <c r="V2124" s="83">
        <f>T2124*R2124</f>
        <v>0</v>
      </c>
      <c r="W2124" s="58"/>
      <c r="X2124" s="84"/>
      <c r="Y2124" s="85"/>
      <c r="Z2124" s="86"/>
      <c r="AA2124" s="87"/>
    </row>
    <row r="2125" spans="1:27" ht="15.75" customHeight="1">
      <c r="A2125" s="63" t="s">
        <v>131</v>
      </c>
      <c r="B2125" s="64" t="s">
        <v>132</v>
      </c>
      <c r="C2125" s="65" t="s">
        <v>133</v>
      </c>
      <c r="D2125" s="66" t="s">
        <v>303</v>
      </c>
      <c r="E2125" s="67" t="s">
        <v>304</v>
      </c>
      <c r="F2125" s="68" t="s">
        <v>334</v>
      </c>
      <c r="G2125" s="69" t="s">
        <v>1062</v>
      </c>
      <c r="H2125" s="70" t="s">
        <v>1063</v>
      </c>
      <c r="I2125" s="67" t="s">
        <v>145</v>
      </c>
      <c r="J2125" s="286">
        <v>2019</v>
      </c>
      <c r="K2125" s="72" t="s">
        <v>155</v>
      </c>
      <c r="L2125" s="73">
        <v>2</v>
      </c>
      <c r="M2125" s="74" t="s">
        <v>140</v>
      </c>
      <c r="N2125" s="75"/>
      <c r="O2125" s="76"/>
      <c r="P2125" s="97" t="s">
        <v>141</v>
      </c>
      <c r="Q2125" s="78">
        <f>IF(P2125="U",R2125/1.2,R2125)</f>
        <v>516.66666666666674</v>
      </c>
      <c r="R2125" s="79">
        <v>620</v>
      </c>
      <c r="S2125" s="80"/>
      <c r="T2125" s="81"/>
      <c r="U2125" s="82">
        <f>T2125*Q2125</f>
        <v>0</v>
      </c>
      <c r="V2125" s="83">
        <f>T2125*R2125</f>
        <v>0</v>
      </c>
      <c r="W2125" s="58"/>
      <c r="X2125" s="84"/>
      <c r="Y2125" s="85"/>
      <c r="Z2125" s="86"/>
      <c r="AA2125" s="87"/>
    </row>
    <row r="2126" spans="1:27" ht="15.75" customHeight="1">
      <c r="A2126" s="63" t="s">
        <v>131</v>
      </c>
      <c r="B2126" s="64" t="s">
        <v>132</v>
      </c>
      <c r="C2126" s="65" t="s">
        <v>133</v>
      </c>
      <c r="D2126" s="66" t="s">
        <v>303</v>
      </c>
      <c r="E2126" s="67" t="s">
        <v>304</v>
      </c>
      <c r="F2126" s="68" t="s">
        <v>1234</v>
      </c>
      <c r="G2126" s="69" t="s">
        <v>678</v>
      </c>
      <c r="H2126" s="70" t="s">
        <v>1235</v>
      </c>
      <c r="I2126" s="67" t="s">
        <v>138</v>
      </c>
      <c r="J2126" s="286">
        <v>2019</v>
      </c>
      <c r="K2126" s="72" t="s">
        <v>155</v>
      </c>
      <c r="L2126" s="73">
        <v>24</v>
      </c>
      <c r="M2126" s="74" t="s">
        <v>140</v>
      </c>
      <c r="N2126" s="75"/>
      <c r="O2126" s="76"/>
      <c r="P2126" s="77" t="s">
        <v>141</v>
      </c>
      <c r="Q2126" s="78">
        <f>IF(P2126="U",R2126/1.2,R2126)</f>
        <v>91.666666666666671</v>
      </c>
      <c r="R2126" s="79">
        <v>110</v>
      </c>
      <c r="S2126" s="80"/>
      <c r="T2126" s="81"/>
      <c r="U2126" s="82">
        <f>T2126*Q2126</f>
        <v>0</v>
      </c>
      <c r="V2126" s="83">
        <f>T2126*R2126</f>
        <v>0</v>
      </c>
      <c r="W2126" s="58"/>
      <c r="X2126" s="84"/>
      <c r="Y2126" s="85"/>
      <c r="Z2126" s="86"/>
      <c r="AA2126" s="87"/>
    </row>
    <row r="2127" spans="1:27" ht="15.75" customHeight="1">
      <c r="A2127" s="63" t="s">
        <v>131</v>
      </c>
      <c r="B2127" s="64" t="s">
        <v>132</v>
      </c>
      <c r="C2127" s="65" t="s">
        <v>133</v>
      </c>
      <c r="D2127" s="66" t="s">
        <v>303</v>
      </c>
      <c r="E2127" s="67" t="s">
        <v>304</v>
      </c>
      <c r="F2127" s="68" t="s">
        <v>1234</v>
      </c>
      <c r="G2127" s="69" t="s">
        <v>678</v>
      </c>
      <c r="H2127" s="70" t="s">
        <v>1235</v>
      </c>
      <c r="I2127" s="67" t="s">
        <v>138</v>
      </c>
      <c r="J2127" s="286">
        <v>2021</v>
      </c>
      <c r="K2127" s="72" t="s">
        <v>155</v>
      </c>
      <c r="L2127" s="73">
        <v>13</v>
      </c>
      <c r="M2127" s="74" t="s">
        <v>140</v>
      </c>
      <c r="N2127" s="75"/>
      <c r="O2127" s="76"/>
      <c r="P2127" s="97" t="s">
        <v>141</v>
      </c>
      <c r="Q2127" s="78">
        <f>IF(P2127="U",R2127/1.2,R2127)</f>
        <v>91.666666666666671</v>
      </c>
      <c r="R2127" s="79">
        <v>110</v>
      </c>
      <c r="S2127" s="80"/>
      <c r="T2127" s="81"/>
      <c r="U2127" s="82">
        <f>T2127*Q2127</f>
        <v>0</v>
      </c>
      <c r="V2127" s="83">
        <f>T2127*R2127</f>
        <v>0</v>
      </c>
      <c r="W2127" s="58"/>
      <c r="X2127" s="84"/>
      <c r="Y2127" s="85"/>
      <c r="Z2127" s="86"/>
      <c r="AA2127" s="87"/>
    </row>
    <row r="2128" spans="1:27" ht="15.75" customHeight="1">
      <c r="A2128" s="63" t="s">
        <v>131</v>
      </c>
      <c r="B2128" s="64" t="s">
        <v>132</v>
      </c>
      <c r="C2128" s="65" t="s">
        <v>133</v>
      </c>
      <c r="D2128" s="66" t="s">
        <v>303</v>
      </c>
      <c r="E2128" s="67" t="s">
        <v>304</v>
      </c>
      <c r="F2128" s="68" t="s">
        <v>1234</v>
      </c>
      <c r="G2128" s="69" t="s">
        <v>678</v>
      </c>
      <c r="H2128" s="70" t="s">
        <v>682</v>
      </c>
      <c r="I2128" s="67" t="s">
        <v>138</v>
      </c>
      <c r="J2128" s="286">
        <v>2018</v>
      </c>
      <c r="K2128" s="72" t="s">
        <v>155</v>
      </c>
      <c r="L2128" s="73">
        <v>24</v>
      </c>
      <c r="M2128" s="74" t="s">
        <v>140</v>
      </c>
      <c r="N2128" s="75"/>
      <c r="O2128" s="76"/>
      <c r="P2128" s="97" t="s">
        <v>141</v>
      </c>
      <c r="Q2128" s="78">
        <f>IF(P2128="U",R2128/1.2,R2128)</f>
        <v>66.666666666666671</v>
      </c>
      <c r="R2128" s="79">
        <v>80</v>
      </c>
      <c r="S2128" s="80"/>
      <c r="T2128" s="81"/>
      <c r="U2128" s="82">
        <f>T2128*Q2128</f>
        <v>0</v>
      </c>
      <c r="V2128" s="83">
        <f>T2128*R2128</f>
        <v>0</v>
      </c>
      <c r="W2128" s="58"/>
      <c r="X2128" s="84"/>
      <c r="Y2128" s="85"/>
      <c r="Z2128" s="86"/>
      <c r="AA2128" s="87"/>
    </row>
    <row r="2129" spans="1:27" ht="15.75" customHeight="1">
      <c r="A2129" s="63" t="s">
        <v>131</v>
      </c>
      <c r="B2129" s="64" t="s">
        <v>132</v>
      </c>
      <c r="C2129" s="65" t="s">
        <v>133</v>
      </c>
      <c r="D2129" s="66" t="s">
        <v>303</v>
      </c>
      <c r="E2129" s="67" t="s">
        <v>304</v>
      </c>
      <c r="F2129" s="68" t="s">
        <v>1234</v>
      </c>
      <c r="G2129" s="69" t="s">
        <v>678</v>
      </c>
      <c r="H2129" s="70" t="s">
        <v>682</v>
      </c>
      <c r="I2129" s="67" t="s">
        <v>138</v>
      </c>
      <c r="J2129" s="286">
        <v>2021</v>
      </c>
      <c r="K2129" s="72" t="s">
        <v>155</v>
      </c>
      <c r="L2129" s="73">
        <v>24</v>
      </c>
      <c r="M2129" s="74" t="s">
        <v>140</v>
      </c>
      <c r="N2129" s="75"/>
      <c r="O2129" s="76"/>
      <c r="P2129" s="97" t="s">
        <v>141</v>
      </c>
      <c r="Q2129" s="78">
        <f>IF(P2129="U",R2129/1.2,R2129)</f>
        <v>66.666666666666671</v>
      </c>
      <c r="R2129" s="79">
        <v>80</v>
      </c>
      <c r="S2129" s="80"/>
      <c r="T2129" s="81"/>
      <c r="U2129" s="82">
        <f>T2129*Q2129</f>
        <v>0</v>
      </c>
      <c r="V2129" s="83">
        <f>T2129*R2129</f>
        <v>0</v>
      </c>
      <c r="W2129" s="58"/>
      <c r="X2129" s="84"/>
      <c r="Y2129" s="85"/>
      <c r="Z2129" s="86"/>
      <c r="AA2129" s="87"/>
    </row>
    <row r="2130" spans="1:27" ht="15.75" customHeight="1">
      <c r="A2130" s="63" t="s">
        <v>131</v>
      </c>
      <c r="B2130" s="64" t="s">
        <v>132</v>
      </c>
      <c r="C2130" s="65" t="s">
        <v>133</v>
      </c>
      <c r="D2130" s="66" t="s">
        <v>303</v>
      </c>
      <c r="E2130" s="67" t="s">
        <v>304</v>
      </c>
      <c r="F2130" s="68" t="s">
        <v>1234</v>
      </c>
      <c r="G2130" s="69" t="s">
        <v>678</v>
      </c>
      <c r="H2130" s="70" t="s">
        <v>683</v>
      </c>
      <c r="I2130" s="67" t="s">
        <v>138</v>
      </c>
      <c r="J2130" s="286">
        <v>2018</v>
      </c>
      <c r="K2130" s="72" t="s">
        <v>155</v>
      </c>
      <c r="L2130" s="73">
        <v>11</v>
      </c>
      <c r="M2130" s="74" t="s">
        <v>140</v>
      </c>
      <c r="N2130" s="75"/>
      <c r="O2130" s="76"/>
      <c r="P2130" s="77" t="s">
        <v>141</v>
      </c>
      <c r="Q2130" s="78">
        <f>IF(P2130="U",R2130/1.2,R2130)</f>
        <v>91.666666666666671</v>
      </c>
      <c r="R2130" s="79">
        <v>110</v>
      </c>
      <c r="S2130" s="80"/>
      <c r="T2130" s="81"/>
      <c r="U2130" s="82">
        <f>T2130*Q2130</f>
        <v>0</v>
      </c>
      <c r="V2130" s="83">
        <f>T2130*R2130</f>
        <v>0</v>
      </c>
      <c r="W2130" s="58"/>
      <c r="X2130" s="84"/>
      <c r="Y2130" s="85"/>
      <c r="Z2130" s="86"/>
      <c r="AA2130" s="87"/>
    </row>
    <row r="2131" spans="1:27" ht="15.75" customHeight="1">
      <c r="A2131" s="63" t="s">
        <v>131</v>
      </c>
      <c r="B2131" s="64" t="s">
        <v>132</v>
      </c>
      <c r="C2131" s="65" t="s">
        <v>133</v>
      </c>
      <c r="D2131" s="66" t="s">
        <v>303</v>
      </c>
      <c r="E2131" s="67" t="s">
        <v>304</v>
      </c>
      <c r="F2131" s="68" t="s">
        <v>1234</v>
      </c>
      <c r="G2131" s="69" t="s">
        <v>678</v>
      </c>
      <c r="H2131" s="70" t="s">
        <v>683</v>
      </c>
      <c r="I2131" s="67" t="s">
        <v>138</v>
      </c>
      <c r="J2131" s="286">
        <v>2021</v>
      </c>
      <c r="K2131" s="72" t="s">
        <v>155</v>
      </c>
      <c r="L2131" s="73">
        <v>24</v>
      </c>
      <c r="M2131" s="74" t="s">
        <v>140</v>
      </c>
      <c r="N2131" s="75"/>
      <c r="O2131" s="76"/>
      <c r="P2131" s="77" t="s">
        <v>141</v>
      </c>
      <c r="Q2131" s="78">
        <f>IF(P2131="U",R2131/1.2,R2131)</f>
        <v>91.666666666666671</v>
      </c>
      <c r="R2131" s="79">
        <v>110</v>
      </c>
      <c r="S2131" s="80"/>
      <c r="T2131" s="81"/>
      <c r="U2131" s="82">
        <f>T2131*Q2131</f>
        <v>0</v>
      </c>
      <c r="V2131" s="83">
        <f>T2131*R2131</f>
        <v>0</v>
      </c>
      <c r="W2131" s="58"/>
      <c r="X2131" s="84"/>
      <c r="Y2131" s="85"/>
      <c r="Z2131" s="86"/>
      <c r="AA2131" s="87"/>
    </row>
    <row r="2132" spans="1:27" ht="15.75" customHeight="1">
      <c r="A2132" s="63" t="s">
        <v>131</v>
      </c>
      <c r="B2132" s="64" t="s">
        <v>132</v>
      </c>
      <c r="C2132" s="65" t="s">
        <v>133</v>
      </c>
      <c r="D2132" s="66" t="s">
        <v>303</v>
      </c>
      <c r="E2132" s="67" t="s">
        <v>304</v>
      </c>
      <c r="F2132" s="68"/>
      <c r="G2132" s="69" t="s">
        <v>1349</v>
      </c>
      <c r="H2132" s="70" t="s">
        <v>1350</v>
      </c>
      <c r="I2132" s="67" t="s">
        <v>295</v>
      </c>
      <c r="J2132" s="286">
        <v>2019</v>
      </c>
      <c r="K2132" s="72" t="s">
        <v>155</v>
      </c>
      <c r="L2132" s="73">
        <v>3</v>
      </c>
      <c r="M2132" s="74" t="s">
        <v>140</v>
      </c>
      <c r="N2132" s="75"/>
      <c r="O2132" s="76"/>
      <c r="P2132" s="77" t="s">
        <v>141</v>
      </c>
      <c r="Q2132" s="78">
        <f>IF(P2132="U",R2132/1.2,R2132)</f>
        <v>300</v>
      </c>
      <c r="R2132" s="79">
        <v>360</v>
      </c>
      <c r="S2132" s="80"/>
      <c r="T2132" s="81"/>
      <c r="U2132" s="82">
        <f>T2132*Q2132</f>
        <v>0</v>
      </c>
      <c r="V2132" s="83">
        <f>T2132*R2132</f>
        <v>0</v>
      </c>
      <c r="W2132" s="58"/>
      <c r="X2132" s="84"/>
      <c r="Y2132" s="85"/>
      <c r="Z2132" s="86"/>
      <c r="AA2132" s="87"/>
    </row>
    <row r="2133" spans="1:27" ht="15.75" customHeight="1">
      <c r="A2133" s="63" t="s">
        <v>131</v>
      </c>
      <c r="B2133" s="64" t="s">
        <v>132</v>
      </c>
      <c r="C2133" s="65" t="s">
        <v>133</v>
      </c>
      <c r="D2133" s="66" t="s">
        <v>303</v>
      </c>
      <c r="E2133" s="67" t="s">
        <v>304</v>
      </c>
      <c r="F2133" s="68"/>
      <c r="G2133" s="69" t="s">
        <v>1514</v>
      </c>
      <c r="H2133" s="70" t="s">
        <v>1515</v>
      </c>
      <c r="I2133" s="67" t="s">
        <v>138</v>
      </c>
      <c r="J2133" s="286">
        <v>2020</v>
      </c>
      <c r="K2133" s="72" t="s">
        <v>155</v>
      </c>
      <c r="L2133" s="73">
        <v>1</v>
      </c>
      <c r="M2133" s="74" t="s">
        <v>140</v>
      </c>
      <c r="N2133" s="75"/>
      <c r="O2133" s="76"/>
      <c r="P2133" s="77" t="s">
        <v>141</v>
      </c>
      <c r="Q2133" s="78">
        <f>IF(P2133="U",R2133/1.2,R2133)</f>
        <v>50</v>
      </c>
      <c r="R2133" s="79">
        <v>60</v>
      </c>
      <c r="S2133" s="80"/>
      <c r="T2133" s="81"/>
      <c r="U2133" s="82">
        <f>T2133*Q2133</f>
        <v>0</v>
      </c>
      <c r="V2133" s="83">
        <f>T2133*R2133</f>
        <v>0</v>
      </c>
      <c r="W2133" s="58"/>
      <c r="X2133" s="84"/>
      <c r="Y2133" s="85"/>
      <c r="Z2133" s="86"/>
      <c r="AA2133" s="87"/>
    </row>
    <row r="2134" spans="1:27" ht="15.75" customHeight="1">
      <c r="A2134" s="63" t="s">
        <v>131</v>
      </c>
      <c r="B2134" s="64" t="s">
        <v>132</v>
      </c>
      <c r="C2134" s="65" t="s">
        <v>133</v>
      </c>
      <c r="D2134" s="66" t="s">
        <v>303</v>
      </c>
      <c r="E2134" s="67" t="s">
        <v>304</v>
      </c>
      <c r="F2134" s="68"/>
      <c r="G2134" s="69" t="s">
        <v>1022</v>
      </c>
      <c r="H2134" s="70" t="s">
        <v>1023</v>
      </c>
      <c r="I2134" s="67" t="s">
        <v>145</v>
      </c>
      <c r="J2134" s="286">
        <v>2018</v>
      </c>
      <c r="K2134" s="72" t="s">
        <v>155</v>
      </c>
      <c r="L2134" s="73">
        <v>1</v>
      </c>
      <c r="M2134" s="74" t="s">
        <v>140</v>
      </c>
      <c r="N2134" s="75"/>
      <c r="O2134" s="76"/>
      <c r="P2134" s="77" t="s">
        <v>148</v>
      </c>
      <c r="Q2134" s="78">
        <f>IF(P2134="U",R2134/1.2,R2134)</f>
        <v>170</v>
      </c>
      <c r="R2134" s="79">
        <v>170</v>
      </c>
      <c r="S2134" s="80"/>
      <c r="T2134" s="81"/>
      <c r="U2134" s="82">
        <f>T2134*Q2134</f>
        <v>0</v>
      </c>
      <c r="V2134" s="83">
        <f>T2134*R2134</f>
        <v>0</v>
      </c>
      <c r="W2134" s="58"/>
      <c r="X2134" s="84"/>
      <c r="Y2134" s="85"/>
      <c r="Z2134" s="86"/>
      <c r="AA2134" s="87"/>
    </row>
    <row r="2135" spans="1:27" ht="15.75" customHeight="1">
      <c r="A2135" s="63" t="s">
        <v>131</v>
      </c>
      <c r="B2135" s="64" t="s">
        <v>132</v>
      </c>
      <c r="C2135" s="65" t="s">
        <v>133</v>
      </c>
      <c r="D2135" s="66" t="s">
        <v>303</v>
      </c>
      <c r="E2135" s="67" t="s">
        <v>1604</v>
      </c>
      <c r="F2135" s="68"/>
      <c r="G2135" s="69" t="s">
        <v>1605</v>
      </c>
      <c r="H2135" s="70" t="s">
        <v>1515</v>
      </c>
      <c r="I2135" s="67" t="s">
        <v>138</v>
      </c>
      <c r="J2135" s="286">
        <v>2016</v>
      </c>
      <c r="K2135" s="72" t="s">
        <v>155</v>
      </c>
      <c r="L2135" s="73">
        <v>2</v>
      </c>
      <c r="M2135" s="74" t="s">
        <v>140</v>
      </c>
      <c r="N2135" s="75"/>
      <c r="O2135" s="76"/>
      <c r="P2135" s="77" t="s">
        <v>148</v>
      </c>
      <c r="Q2135" s="78">
        <f>IF(P2135="U",R2135/1.2,R2135)</f>
        <v>85</v>
      </c>
      <c r="R2135" s="79">
        <v>85</v>
      </c>
      <c r="S2135" s="80"/>
      <c r="T2135" s="81"/>
      <c r="U2135" s="82">
        <f>T2135*Q2135</f>
        <v>0</v>
      </c>
      <c r="V2135" s="83">
        <f>T2135*R2135</f>
        <v>0</v>
      </c>
      <c r="W2135" s="58"/>
      <c r="X2135" s="84"/>
      <c r="Y2135" s="85"/>
      <c r="Z2135" s="86"/>
      <c r="AA2135" s="87"/>
    </row>
    <row r="2136" spans="1:27" ht="15.75" hidden="1" customHeight="1">
      <c r="A2136" s="63"/>
      <c r="B2136" s="64"/>
      <c r="C2136" s="65"/>
      <c r="D2136" s="66"/>
      <c r="E2136" s="67"/>
      <c r="F2136" s="68"/>
      <c r="G2136" s="69"/>
      <c r="H2136" s="70"/>
      <c r="I2136" s="67"/>
      <c r="J2136" s="71"/>
      <c r="K2136" s="72"/>
      <c r="L2136" s="73"/>
      <c r="M2136" s="74"/>
      <c r="N2136" s="75"/>
      <c r="O2136" s="76"/>
      <c r="P2136" s="77"/>
      <c r="Q2136" s="78">
        <f t="shared" ref="Q2126:Q2181" si="0">IF(P2136="U",R2136/1.2,R2136)</f>
        <v>0</v>
      </c>
      <c r="R2136" s="79"/>
      <c r="S2136" s="80"/>
      <c r="T2136" s="81"/>
      <c r="U2136" s="82">
        <f t="shared" ref="U2104:U2358" si="1">T2136*Q2136</f>
        <v>0</v>
      </c>
      <c r="V2136" s="83">
        <f t="shared" ref="V2104:V2358" si="2">T2136*R2136</f>
        <v>0</v>
      </c>
      <c r="W2136" s="58"/>
      <c r="X2136" s="84"/>
      <c r="Y2136" s="85"/>
      <c r="Z2136" s="86"/>
      <c r="AA2136" s="87"/>
    </row>
    <row r="2137" spans="1:27" ht="15.75" hidden="1" customHeight="1">
      <c r="A2137" s="63"/>
      <c r="B2137" s="64"/>
      <c r="C2137" s="65"/>
      <c r="D2137" s="66"/>
      <c r="E2137" s="67"/>
      <c r="F2137" s="68"/>
      <c r="G2137" s="69"/>
      <c r="H2137" s="70"/>
      <c r="I2137" s="67"/>
      <c r="J2137" s="71"/>
      <c r="K2137" s="72"/>
      <c r="L2137" s="73"/>
      <c r="M2137" s="74"/>
      <c r="N2137" s="75"/>
      <c r="O2137" s="76"/>
      <c r="P2137" s="77"/>
      <c r="Q2137" s="78">
        <f t="shared" si="0"/>
        <v>0</v>
      </c>
      <c r="R2137" s="79"/>
      <c r="S2137" s="80"/>
      <c r="T2137" s="81"/>
      <c r="U2137" s="82">
        <f t="shared" si="1"/>
        <v>0</v>
      </c>
      <c r="V2137" s="83">
        <f t="shared" si="2"/>
        <v>0</v>
      </c>
      <c r="W2137" s="58"/>
      <c r="X2137" s="84"/>
      <c r="Y2137" s="85"/>
      <c r="Z2137" s="86"/>
      <c r="AA2137" s="87"/>
    </row>
    <row r="2138" spans="1:27" ht="15.75" hidden="1" customHeight="1">
      <c r="A2138" s="63"/>
      <c r="B2138" s="64"/>
      <c r="C2138" s="65"/>
      <c r="D2138" s="66"/>
      <c r="E2138" s="67"/>
      <c r="F2138" s="68"/>
      <c r="G2138" s="69"/>
      <c r="H2138" s="70"/>
      <c r="I2138" s="67"/>
      <c r="J2138" s="71"/>
      <c r="K2138" s="72"/>
      <c r="L2138" s="73"/>
      <c r="M2138" s="74"/>
      <c r="N2138" s="75"/>
      <c r="O2138" s="76"/>
      <c r="P2138" s="77"/>
      <c r="Q2138" s="78">
        <f t="shared" si="0"/>
        <v>0</v>
      </c>
      <c r="R2138" s="79"/>
      <c r="S2138" s="80"/>
      <c r="T2138" s="81"/>
      <c r="U2138" s="82">
        <f t="shared" si="1"/>
        <v>0</v>
      </c>
      <c r="V2138" s="83">
        <f t="shared" si="2"/>
        <v>0</v>
      </c>
      <c r="W2138" s="58"/>
      <c r="X2138" s="84"/>
      <c r="Y2138" s="85"/>
      <c r="Z2138" s="86"/>
      <c r="AA2138" s="87"/>
    </row>
    <row r="2139" spans="1:27" ht="15.75" hidden="1" customHeight="1">
      <c r="A2139" s="63"/>
      <c r="B2139" s="64"/>
      <c r="C2139" s="65"/>
      <c r="D2139" s="66"/>
      <c r="E2139" s="67"/>
      <c r="F2139" s="68"/>
      <c r="G2139" s="69"/>
      <c r="H2139" s="70"/>
      <c r="I2139" s="67"/>
      <c r="J2139" s="71"/>
      <c r="K2139" s="72"/>
      <c r="L2139" s="73"/>
      <c r="M2139" s="74"/>
      <c r="N2139" s="75"/>
      <c r="O2139" s="76"/>
      <c r="P2139" s="77"/>
      <c r="Q2139" s="78">
        <f t="shared" si="0"/>
        <v>0</v>
      </c>
      <c r="R2139" s="79"/>
      <c r="S2139" s="80"/>
      <c r="T2139" s="81"/>
      <c r="U2139" s="82">
        <f t="shared" si="1"/>
        <v>0</v>
      </c>
      <c r="V2139" s="83">
        <f t="shared" si="2"/>
        <v>0</v>
      </c>
      <c r="W2139" s="58"/>
      <c r="X2139" s="84"/>
      <c r="Y2139" s="85"/>
      <c r="Z2139" s="86"/>
      <c r="AA2139" s="87"/>
    </row>
    <row r="2140" spans="1:27" ht="15.75" hidden="1" customHeight="1">
      <c r="A2140" s="63"/>
      <c r="B2140" s="64"/>
      <c r="C2140" s="65"/>
      <c r="D2140" s="66"/>
      <c r="E2140" s="67"/>
      <c r="F2140" s="68"/>
      <c r="G2140" s="69"/>
      <c r="H2140" s="70"/>
      <c r="I2140" s="67"/>
      <c r="J2140" s="71"/>
      <c r="K2140" s="72"/>
      <c r="L2140" s="73"/>
      <c r="M2140" s="74"/>
      <c r="N2140" s="75"/>
      <c r="O2140" s="76"/>
      <c r="P2140" s="77"/>
      <c r="Q2140" s="78">
        <f t="shared" si="0"/>
        <v>0</v>
      </c>
      <c r="R2140" s="79"/>
      <c r="S2140" s="80"/>
      <c r="T2140" s="81"/>
      <c r="U2140" s="82">
        <f t="shared" si="1"/>
        <v>0</v>
      </c>
      <c r="V2140" s="83">
        <f t="shared" si="2"/>
        <v>0</v>
      </c>
      <c r="W2140" s="58"/>
      <c r="X2140" s="84"/>
      <c r="Y2140" s="85"/>
      <c r="Z2140" s="86"/>
      <c r="AA2140" s="87"/>
    </row>
    <row r="2141" spans="1:27" ht="15.75" hidden="1" customHeight="1">
      <c r="A2141" s="63"/>
      <c r="B2141" s="64"/>
      <c r="C2141" s="65"/>
      <c r="D2141" s="66"/>
      <c r="E2141" s="67"/>
      <c r="F2141" s="68"/>
      <c r="G2141" s="69"/>
      <c r="H2141" s="70"/>
      <c r="I2141" s="67"/>
      <c r="J2141" s="71"/>
      <c r="K2141" s="72"/>
      <c r="L2141" s="73"/>
      <c r="M2141" s="74"/>
      <c r="N2141" s="75"/>
      <c r="O2141" s="76"/>
      <c r="P2141" s="77"/>
      <c r="Q2141" s="78">
        <f t="shared" si="0"/>
        <v>0</v>
      </c>
      <c r="R2141" s="79"/>
      <c r="S2141" s="80"/>
      <c r="T2141" s="81"/>
      <c r="U2141" s="82">
        <f t="shared" si="1"/>
        <v>0</v>
      </c>
      <c r="V2141" s="83">
        <f t="shared" si="2"/>
        <v>0</v>
      </c>
      <c r="W2141" s="58"/>
      <c r="X2141" s="84"/>
      <c r="Y2141" s="85"/>
      <c r="Z2141" s="86"/>
      <c r="AA2141" s="87"/>
    </row>
    <row r="2142" spans="1:27" ht="15.75" hidden="1" customHeight="1">
      <c r="A2142" s="63"/>
      <c r="B2142" s="64"/>
      <c r="C2142" s="65"/>
      <c r="D2142" s="66"/>
      <c r="E2142" s="67"/>
      <c r="F2142" s="68"/>
      <c r="G2142" s="69"/>
      <c r="H2142" s="70"/>
      <c r="I2142" s="67"/>
      <c r="J2142" s="71"/>
      <c r="K2142" s="72"/>
      <c r="L2142" s="73"/>
      <c r="M2142" s="74"/>
      <c r="N2142" s="75"/>
      <c r="O2142" s="76"/>
      <c r="P2142" s="77"/>
      <c r="Q2142" s="78">
        <f t="shared" si="0"/>
        <v>0</v>
      </c>
      <c r="R2142" s="79"/>
      <c r="S2142" s="80"/>
      <c r="T2142" s="81"/>
      <c r="U2142" s="82">
        <f t="shared" si="1"/>
        <v>0</v>
      </c>
      <c r="V2142" s="83">
        <f t="shared" si="2"/>
        <v>0</v>
      </c>
      <c r="W2142" s="58"/>
      <c r="X2142" s="84"/>
      <c r="Y2142" s="85"/>
      <c r="Z2142" s="86"/>
      <c r="AA2142" s="87"/>
    </row>
    <row r="2143" spans="1:27" ht="15.75" hidden="1" customHeight="1">
      <c r="A2143" s="63"/>
      <c r="B2143" s="64"/>
      <c r="C2143" s="65"/>
      <c r="D2143" s="66"/>
      <c r="E2143" s="67"/>
      <c r="F2143" s="68"/>
      <c r="G2143" s="69"/>
      <c r="H2143" s="70"/>
      <c r="I2143" s="67"/>
      <c r="J2143" s="71"/>
      <c r="K2143" s="72"/>
      <c r="L2143" s="73"/>
      <c r="M2143" s="74"/>
      <c r="N2143" s="75"/>
      <c r="O2143" s="76"/>
      <c r="P2143" s="77"/>
      <c r="Q2143" s="78">
        <f t="shared" si="0"/>
        <v>0</v>
      </c>
      <c r="R2143" s="79"/>
      <c r="S2143" s="80"/>
      <c r="T2143" s="81"/>
      <c r="U2143" s="82">
        <f t="shared" si="1"/>
        <v>0</v>
      </c>
      <c r="V2143" s="83">
        <f t="shared" si="2"/>
        <v>0</v>
      </c>
      <c r="W2143" s="58"/>
      <c r="X2143" s="84"/>
      <c r="Y2143" s="85"/>
      <c r="Z2143" s="86"/>
      <c r="AA2143" s="87"/>
    </row>
    <row r="2144" spans="1:27" ht="15.75" hidden="1" customHeight="1">
      <c r="A2144" s="63"/>
      <c r="B2144" s="64"/>
      <c r="C2144" s="65"/>
      <c r="D2144" s="66"/>
      <c r="E2144" s="67"/>
      <c r="F2144" s="68"/>
      <c r="G2144" s="69"/>
      <c r="H2144" s="70"/>
      <c r="I2144" s="67"/>
      <c r="J2144" s="71"/>
      <c r="K2144" s="72"/>
      <c r="L2144" s="73"/>
      <c r="M2144" s="74"/>
      <c r="N2144" s="75"/>
      <c r="O2144" s="76"/>
      <c r="P2144" s="77"/>
      <c r="Q2144" s="78">
        <f t="shared" si="0"/>
        <v>0</v>
      </c>
      <c r="R2144" s="79"/>
      <c r="S2144" s="80"/>
      <c r="T2144" s="81"/>
      <c r="U2144" s="82">
        <f t="shared" si="1"/>
        <v>0</v>
      </c>
      <c r="V2144" s="83">
        <f t="shared" si="2"/>
        <v>0</v>
      </c>
      <c r="W2144" s="58"/>
      <c r="X2144" s="84"/>
      <c r="Y2144" s="85"/>
      <c r="Z2144" s="86"/>
      <c r="AA2144" s="87"/>
    </row>
    <row r="2145" spans="1:27" ht="15.75" hidden="1" customHeight="1">
      <c r="A2145" s="63"/>
      <c r="B2145" s="64"/>
      <c r="C2145" s="65"/>
      <c r="D2145" s="66"/>
      <c r="E2145" s="67"/>
      <c r="F2145" s="68"/>
      <c r="G2145" s="69"/>
      <c r="H2145" s="70"/>
      <c r="I2145" s="67"/>
      <c r="J2145" s="71"/>
      <c r="K2145" s="72"/>
      <c r="L2145" s="73"/>
      <c r="M2145" s="74"/>
      <c r="N2145" s="75"/>
      <c r="O2145" s="76"/>
      <c r="P2145" s="77"/>
      <c r="Q2145" s="78">
        <f t="shared" si="0"/>
        <v>0</v>
      </c>
      <c r="R2145" s="79"/>
      <c r="S2145" s="80"/>
      <c r="T2145" s="81"/>
      <c r="U2145" s="82">
        <f t="shared" si="1"/>
        <v>0</v>
      </c>
      <c r="V2145" s="83">
        <f t="shared" si="2"/>
        <v>0</v>
      </c>
      <c r="W2145" s="58"/>
      <c r="X2145" s="84"/>
      <c r="Y2145" s="85"/>
      <c r="Z2145" s="86"/>
      <c r="AA2145" s="87"/>
    </row>
    <row r="2146" spans="1:27" ht="15.75" hidden="1" customHeight="1">
      <c r="A2146" s="63"/>
      <c r="B2146" s="64"/>
      <c r="C2146" s="65"/>
      <c r="D2146" s="66"/>
      <c r="E2146" s="67"/>
      <c r="F2146" s="68"/>
      <c r="G2146" s="69"/>
      <c r="H2146" s="70"/>
      <c r="I2146" s="67"/>
      <c r="J2146" s="71"/>
      <c r="K2146" s="72"/>
      <c r="L2146" s="73"/>
      <c r="M2146" s="74"/>
      <c r="N2146" s="75"/>
      <c r="O2146" s="76"/>
      <c r="P2146" s="77"/>
      <c r="Q2146" s="78">
        <f t="shared" si="0"/>
        <v>0</v>
      </c>
      <c r="R2146" s="79"/>
      <c r="S2146" s="80"/>
      <c r="T2146" s="81"/>
      <c r="U2146" s="82">
        <f t="shared" si="1"/>
        <v>0</v>
      </c>
      <c r="V2146" s="83">
        <f t="shared" si="2"/>
        <v>0</v>
      </c>
      <c r="W2146" s="58"/>
      <c r="X2146" s="84"/>
      <c r="Y2146" s="85"/>
      <c r="Z2146" s="86"/>
      <c r="AA2146" s="87"/>
    </row>
    <row r="2147" spans="1:27" ht="15.75" hidden="1" customHeight="1">
      <c r="A2147" s="63"/>
      <c r="B2147" s="64"/>
      <c r="C2147" s="65"/>
      <c r="D2147" s="66"/>
      <c r="E2147" s="67"/>
      <c r="F2147" s="68"/>
      <c r="G2147" s="69"/>
      <c r="H2147" s="70"/>
      <c r="I2147" s="67"/>
      <c r="J2147" s="71"/>
      <c r="K2147" s="72"/>
      <c r="L2147" s="73"/>
      <c r="M2147" s="74"/>
      <c r="N2147" s="75"/>
      <c r="O2147" s="76"/>
      <c r="P2147" s="77"/>
      <c r="Q2147" s="78">
        <f t="shared" si="0"/>
        <v>0</v>
      </c>
      <c r="R2147" s="79"/>
      <c r="S2147" s="80"/>
      <c r="T2147" s="81"/>
      <c r="U2147" s="82">
        <f t="shared" si="1"/>
        <v>0</v>
      </c>
      <c r="V2147" s="83">
        <f t="shared" si="2"/>
        <v>0</v>
      </c>
      <c r="W2147" s="58"/>
      <c r="X2147" s="84"/>
      <c r="Y2147" s="85"/>
      <c r="Z2147" s="86"/>
      <c r="AA2147" s="87"/>
    </row>
    <row r="2148" spans="1:27" ht="15.75" hidden="1" customHeight="1">
      <c r="A2148" s="63"/>
      <c r="B2148" s="64"/>
      <c r="C2148" s="65"/>
      <c r="D2148" s="66"/>
      <c r="E2148" s="67"/>
      <c r="F2148" s="68"/>
      <c r="G2148" s="69"/>
      <c r="H2148" s="70"/>
      <c r="I2148" s="67"/>
      <c r="J2148" s="71"/>
      <c r="K2148" s="72"/>
      <c r="L2148" s="73"/>
      <c r="M2148" s="74"/>
      <c r="N2148" s="75"/>
      <c r="O2148" s="76"/>
      <c r="P2148" s="77"/>
      <c r="Q2148" s="78">
        <f t="shared" si="0"/>
        <v>0</v>
      </c>
      <c r="R2148" s="79"/>
      <c r="S2148" s="80"/>
      <c r="T2148" s="81"/>
      <c r="U2148" s="82">
        <f t="shared" si="1"/>
        <v>0</v>
      </c>
      <c r="V2148" s="83">
        <f t="shared" si="2"/>
        <v>0</v>
      </c>
      <c r="W2148" s="58"/>
      <c r="X2148" s="84"/>
      <c r="Y2148" s="85"/>
      <c r="Z2148" s="86"/>
      <c r="AA2148" s="87"/>
    </row>
    <row r="2149" spans="1:27" ht="15.75" hidden="1" customHeight="1">
      <c r="A2149" s="63"/>
      <c r="B2149" s="64"/>
      <c r="C2149" s="65"/>
      <c r="D2149" s="66"/>
      <c r="E2149" s="67"/>
      <c r="F2149" s="68"/>
      <c r="G2149" s="69"/>
      <c r="H2149" s="70"/>
      <c r="I2149" s="67"/>
      <c r="J2149" s="71"/>
      <c r="K2149" s="72"/>
      <c r="L2149" s="73"/>
      <c r="M2149" s="74"/>
      <c r="N2149" s="75"/>
      <c r="O2149" s="76"/>
      <c r="P2149" s="77"/>
      <c r="Q2149" s="78">
        <f t="shared" si="0"/>
        <v>0</v>
      </c>
      <c r="R2149" s="79"/>
      <c r="S2149" s="80"/>
      <c r="T2149" s="81"/>
      <c r="U2149" s="82">
        <f t="shared" si="1"/>
        <v>0</v>
      </c>
      <c r="V2149" s="83">
        <f t="shared" si="2"/>
        <v>0</v>
      </c>
      <c r="W2149" s="58"/>
      <c r="X2149" s="84"/>
      <c r="Y2149" s="85"/>
      <c r="Z2149" s="86"/>
      <c r="AA2149" s="87"/>
    </row>
    <row r="2150" spans="1:27" ht="15.75" hidden="1" customHeight="1">
      <c r="A2150" s="63"/>
      <c r="B2150" s="64"/>
      <c r="C2150" s="65"/>
      <c r="D2150" s="66"/>
      <c r="E2150" s="67"/>
      <c r="F2150" s="68"/>
      <c r="G2150" s="69"/>
      <c r="H2150" s="70"/>
      <c r="I2150" s="67"/>
      <c r="J2150" s="71"/>
      <c r="K2150" s="72"/>
      <c r="L2150" s="73"/>
      <c r="M2150" s="74"/>
      <c r="N2150" s="75"/>
      <c r="O2150" s="76"/>
      <c r="P2150" s="77"/>
      <c r="Q2150" s="78">
        <f t="shared" si="0"/>
        <v>0</v>
      </c>
      <c r="R2150" s="79"/>
      <c r="S2150" s="80"/>
      <c r="T2150" s="81"/>
      <c r="U2150" s="82">
        <f t="shared" si="1"/>
        <v>0</v>
      </c>
      <c r="V2150" s="83">
        <f t="shared" si="2"/>
        <v>0</v>
      </c>
      <c r="W2150" s="58"/>
      <c r="X2150" s="84"/>
      <c r="Y2150" s="85"/>
      <c r="Z2150" s="86"/>
      <c r="AA2150" s="87"/>
    </row>
    <row r="2151" spans="1:27" ht="15.75" hidden="1" customHeight="1">
      <c r="A2151" s="63"/>
      <c r="B2151" s="64"/>
      <c r="C2151" s="65"/>
      <c r="D2151" s="66"/>
      <c r="E2151" s="67"/>
      <c r="F2151" s="68"/>
      <c r="G2151" s="69"/>
      <c r="H2151" s="70"/>
      <c r="I2151" s="67"/>
      <c r="J2151" s="71"/>
      <c r="K2151" s="72"/>
      <c r="L2151" s="73"/>
      <c r="M2151" s="74"/>
      <c r="N2151" s="75"/>
      <c r="O2151" s="76"/>
      <c r="P2151" s="77"/>
      <c r="Q2151" s="78">
        <f t="shared" si="0"/>
        <v>0</v>
      </c>
      <c r="R2151" s="79"/>
      <c r="S2151" s="80"/>
      <c r="T2151" s="81"/>
      <c r="U2151" s="82">
        <f t="shared" si="1"/>
        <v>0</v>
      </c>
      <c r="V2151" s="83">
        <f t="shared" si="2"/>
        <v>0</v>
      </c>
      <c r="W2151" s="58"/>
      <c r="X2151" s="84"/>
      <c r="Y2151" s="85"/>
      <c r="Z2151" s="86"/>
      <c r="AA2151" s="87"/>
    </row>
    <row r="2152" spans="1:27" ht="15.75" hidden="1" customHeight="1">
      <c r="A2152" s="63"/>
      <c r="B2152" s="64"/>
      <c r="C2152" s="65"/>
      <c r="D2152" s="66"/>
      <c r="E2152" s="67"/>
      <c r="F2152" s="68"/>
      <c r="G2152" s="69"/>
      <c r="H2152" s="70"/>
      <c r="I2152" s="67"/>
      <c r="J2152" s="71"/>
      <c r="K2152" s="72"/>
      <c r="L2152" s="73"/>
      <c r="M2152" s="74"/>
      <c r="N2152" s="75"/>
      <c r="O2152" s="76"/>
      <c r="P2152" s="77"/>
      <c r="Q2152" s="78">
        <f t="shared" si="0"/>
        <v>0</v>
      </c>
      <c r="R2152" s="79"/>
      <c r="S2152" s="80"/>
      <c r="T2152" s="81"/>
      <c r="U2152" s="82">
        <f t="shared" si="1"/>
        <v>0</v>
      </c>
      <c r="V2152" s="83">
        <f t="shared" si="2"/>
        <v>0</v>
      </c>
      <c r="W2152" s="58"/>
      <c r="X2152" s="84"/>
      <c r="Y2152" s="85"/>
      <c r="Z2152" s="86"/>
      <c r="AA2152" s="87"/>
    </row>
    <row r="2153" spans="1:27" ht="15.75" hidden="1" customHeight="1">
      <c r="A2153" s="63"/>
      <c r="B2153" s="64"/>
      <c r="C2153" s="65"/>
      <c r="D2153" s="66"/>
      <c r="E2153" s="67"/>
      <c r="F2153" s="68"/>
      <c r="G2153" s="69"/>
      <c r="H2153" s="70"/>
      <c r="I2153" s="67"/>
      <c r="J2153" s="71"/>
      <c r="K2153" s="72"/>
      <c r="L2153" s="73"/>
      <c r="M2153" s="74"/>
      <c r="N2153" s="75"/>
      <c r="O2153" s="76"/>
      <c r="P2153" s="77"/>
      <c r="Q2153" s="78">
        <f t="shared" si="0"/>
        <v>0</v>
      </c>
      <c r="R2153" s="79"/>
      <c r="S2153" s="80"/>
      <c r="T2153" s="81"/>
      <c r="U2153" s="82">
        <f t="shared" si="1"/>
        <v>0</v>
      </c>
      <c r="V2153" s="83">
        <f t="shared" si="2"/>
        <v>0</v>
      </c>
      <c r="W2153" s="58"/>
      <c r="X2153" s="84"/>
      <c r="Y2153" s="85"/>
      <c r="Z2153" s="86"/>
      <c r="AA2153" s="87"/>
    </row>
    <row r="2154" spans="1:27" ht="15.75" hidden="1" customHeight="1">
      <c r="A2154" s="63"/>
      <c r="B2154" s="64"/>
      <c r="C2154" s="65"/>
      <c r="D2154" s="66"/>
      <c r="E2154" s="67"/>
      <c r="F2154" s="68"/>
      <c r="G2154" s="69"/>
      <c r="H2154" s="70"/>
      <c r="I2154" s="67"/>
      <c r="J2154" s="71"/>
      <c r="K2154" s="72"/>
      <c r="L2154" s="73"/>
      <c r="M2154" s="74"/>
      <c r="N2154" s="75"/>
      <c r="O2154" s="76"/>
      <c r="P2154" s="77"/>
      <c r="Q2154" s="78">
        <f t="shared" si="0"/>
        <v>0</v>
      </c>
      <c r="R2154" s="79"/>
      <c r="S2154" s="80"/>
      <c r="T2154" s="81"/>
      <c r="U2154" s="82">
        <f t="shared" si="1"/>
        <v>0</v>
      </c>
      <c r="V2154" s="83">
        <f t="shared" si="2"/>
        <v>0</v>
      </c>
      <c r="W2154" s="58"/>
      <c r="X2154" s="84"/>
      <c r="Y2154" s="85"/>
      <c r="Z2154" s="86"/>
      <c r="AA2154" s="87"/>
    </row>
    <row r="2155" spans="1:27" ht="15.75" hidden="1" customHeight="1">
      <c r="A2155" s="63"/>
      <c r="B2155" s="64"/>
      <c r="C2155" s="65"/>
      <c r="D2155" s="66"/>
      <c r="E2155" s="67"/>
      <c r="F2155" s="68"/>
      <c r="G2155" s="69"/>
      <c r="H2155" s="70"/>
      <c r="I2155" s="67"/>
      <c r="J2155" s="71"/>
      <c r="K2155" s="72"/>
      <c r="L2155" s="73"/>
      <c r="M2155" s="74"/>
      <c r="N2155" s="75"/>
      <c r="O2155" s="76"/>
      <c r="P2155" s="77"/>
      <c r="Q2155" s="78">
        <f t="shared" si="0"/>
        <v>0</v>
      </c>
      <c r="R2155" s="79"/>
      <c r="S2155" s="80"/>
      <c r="T2155" s="81"/>
      <c r="U2155" s="82">
        <f t="shared" si="1"/>
        <v>0</v>
      </c>
      <c r="V2155" s="83">
        <f t="shared" si="2"/>
        <v>0</v>
      </c>
      <c r="W2155" s="58"/>
      <c r="X2155" s="84"/>
      <c r="Y2155" s="85"/>
      <c r="Z2155" s="86"/>
      <c r="AA2155" s="87"/>
    </row>
    <row r="2156" spans="1:27" ht="15.75" hidden="1" customHeight="1">
      <c r="A2156" s="63"/>
      <c r="B2156" s="64"/>
      <c r="C2156" s="65"/>
      <c r="D2156" s="66"/>
      <c r="E2156" s="67"/>
      <c r="F2156" s="68"/>
      <c r="G2156" s="69"/>
      <c r="H2156" s="70"/>
      <c r="I2156" s="67"/>
      <c r="J2156" s="71"/>
      <c r="K2156" s="72"/>
      <c r="L2156" s="73"/>
      <c r="M2156" s="74"/>
      <c r="N2156" s="75"/>
      <c r="O2156" s="76"/>
      <c r="P2156" s="77"/>
      <c r="Q2156" s="78">
        <f t="shared" si="0"/>
        <v>0</v>
      </c>
      <c r="R2156" s="79"/>
      <c r="S2156" s="80"/>
      <c r="T2156" s="81"/>
      <c r="U2156" s="82">
        <f t="shared" si="1"/>
        <v>0</v>
      </c>
      <c r="V2156" s="83">
        <f t="shared" si="2"/>
        <v>0</v>
      </c>
      <c r="W2156" s="58"/>
      <c r="X2156" s="84"/>
      <c r="Y2156" s="85"/>
      <c r="Z2156" s="86"/>
      <c r="AA2156" s="87"/>
    </row>
    <row r="2157" spans="1:27" ht="15.75" hidden="1" customHeight="1">
      <c r="A2157" s="63"/>
      <c r="B2157" s="64"/>
      <c r="C2157" s="65"/>
      <c r="D2157" s="66"/>
      <c r="E2157" s="67"/>
      <c r="F2157" s="68"/>
      <c r="G2157" s="69"/>
      <c r="H2157" s="70"/>
      <c r="I2157" s="67"/>
      <c r="J2157" s="71"/>
      <c r="K2157" s="72"/>
      <c r="L2157" s="73"/>
      <c r="M2157" s="74"/>
      <c r="N2157" s="75"/>
      <c r="O2157" s="76"/>
      <c r="P2157" s="77"/>
      <c r="Q2157" s="78">
        <f t="shared" si="0"/>
        <v>0</v>
      </c>
      <c r="R2157" s="79"/>
      <c r="S2157" s="80"/>
      <c r="T2157" s="81"/>
      <c r="U2157" s="82">
        <f t="shared" si="1"/>
        <v>0</v>
      </c>
      <c r="V2157" s="83">
        <f t="shared" si="2"/>
        <v>0</v>
      </c>
      <c r="W2157" s="58"/>
      <c r="X2157" s="84"/>
      <c r="Y2157" s="85"/>
      <c r="Z2157" s="86"/>
      <c r="AA2157" s="87"/>
    </row>
    <row r="2158" spans="1:27" ht="15.75" hidden="1" customHeight="1">
      <c r="A2158" s="63"/>
      <c r="B2158" s="64"/>
      <c r="C2158" s="65"/>
      <c r="D2158" s="66"/>
      <c r="E2158" s="67"/>
      <c r="F2158" s="68"/>
      <c r="G2158" s="69"/>
      <c r="H2158" s="70"/>
      <c r="I2158" s="67"/>
      <c r="J2158" s="71"/>
      <c r="K2158" s="72"/>
      <c r="L2158" s="73"/>
      <c r="M2158" s="74"/>
      <c r="N2158" s="75"/>
      <c r="O2158" s="76"/>
      <c r="P2158" s="77"/>
      <c r="Q2158" s="78">
        <f t="shared" si="0"/>
        <v>0</v>
      </c>
      <c r="R2158" s="79"/>
      <c r="S2158" s="80"/>
      <c r="T2158" s="81"/>
      <c r="U2158" s="82">
        <f t="shared" si="1"/>
        <v>0</v>
      </c>
      <c r="V2158" s="83">
        <f t="shared" si="2"/>
        <v>0</v>
      </c>
      <c r="W2158" s="58"/>
      <c r="X2158" s="84"/>
      <c r="Y2158" s="85"/>
      <c r="Z2158" s="86"/>
      <c r="AA2158" s="87"/>
    </row>
    <row r="2159" spans="1:27" ht="15.75" hidden="1" customHeight="1">
      <c r="A2159" s="63"/>
      <c r="B2159" s="64"/>
      <c r="C2159" s="65"/>
      <c r="D2159" s="66"/>
      <c r="E2159" s="67"/>
      <c r="F2159" s="68"/>
      <c r="G2159" s="69"/>
      <c r="H2159" s="70"/>
      <c r="I2159" s="67"/>
      <c r="J2159" s="71"/>
      <c r="K2159" s="72"/>
      <c r="L2159" s="73"/>
      <c r="M2159" s="74"/>
      <c r="N2159" s="75"/>
      <c r="O2159" s="76"/>
      <c r="P2159" s="77"/>
      <c r="Q2159" s="78">
        <f t="shared" si="0"/>
        <v>0</v>
      </c>
      <c r="R2159" s="79"/>
      <c r="S2159" s="80"/>
      <c r="T2159" s="81"/>
      <c r="U2159" s="82">
        <f t="shared" si="1"/>
        <v>0</v>
      </c>
      <c r="V2159" s="83">
        <f t="shared" si="2"/>
        <v>0</v>
      </c>
      <c r="W2159" s="58"/>
      <c r="X2159" s="84"/>
      <c r="Y2159" s="85"/>
      <c r="Z2159" s="86"/>
      <c r="AA2159" s="87"/>
    </row>
    <row r="2160" spans="1:27" ht="15.75" hidden="1" customHeight="1">
      <c r="A2160" s="63"/>
      <c r="B2160" s="64"/>
      <c r="C2160" s="65"/>
      <c r="D2160" s="66"/>
      <c r="E2160" s="67"/>
      <c r="F2160" s="68"/>
      <c r="G2160" s="69"/>
      <c r="H2160" s="70"/>
      <c r="I2160" s="67"/>
      <c r="J2160" s="71"/>
      <c r="K2160" s="72"/>
      <c r="L2160" s="73"/>
      <c r="M2160" s="74"/>
      <c r="N2160" s="75"/>
      <c r="O2160" s="76"/>
      <c r="P2160" s="77"/>
      <c r="Q2160" s="78">
        <f t="shared" si="0"/>
        <v>0</v>
      </c>
      <c r="R2160" s="79"/>
      <c r="S2160" s="80"/>
      <c r="T2160" s="81"/>
      <c r="U2160" s="82">
        <f t="shared" si="1"/>
        <v>0</v>
      </c>
      <c r="V2160" s="83">
        <f t="shared" si="2"/>
        <v>0</v>
      </c>
      <c r="W2160" s="58"/>
      <c r="X2160" s="84"/>
      <c r="Y2160" s="85"/>
      <c r="Z2160" s="86"/>
      <c r="AA2160" s="87"/>
    </row>
    <row r="2161" spans="1:27" ht="15.75" hidden="1" customHeight="1">
      <c r="A2161" s="63"/>
      <c r="B2161" s="64"/>
      <c r="C2161" s="65"/>
      <c r="D2161" s="66"/>
      <c r="E2161" s="67"/>
      <c r="F2161" s="68"/>
      <c r="G2161" s="69"/>
      <c r="H2161" s="70"/>
      <c r="I2161" s="67"/>
      <c r="J2161" s="71"/>
      <c r="K2161" s="72"/>
      <c r="L2161" s="73"/>
      <c r="M2161" s="74"/>
      <c r="N2161" s="75"/>
      <c r="O2161" s="76"/>
      <c r="P2161" s="77"/>
      <c r="Q2161" s="78">
        <f t="shared" si="0"/>
        <v>0</v>
      </c>
      <c r="R2161" s="79"/>
      <c r="S2161" s="80"/>
      <c r="T2161" s="81"/>
      <c r="U2161" s="82">
        <f t="shared" si="1"/>
        <v>0</v>
      </c>
      <c r="V2161" s="83">
        <f t="shared" si="2"/>
        <v>0</v>
      </c>
      <c r="W2161" s="58"/>
      <c r="X2161" s="84"/>
      <c r="Y2161" s="85"/>
      <c r="Z2161" s="86"/>
      <c r="AA2161" s="87"/>
    </row>
    <row r="2162" spans="1:27" ht="15.75" hidden="1" customHeight="1">
      <c r="A2162" s="63"/>
      <c r="B2162" s="64"/>
      <c r="C2162" s="65"/>
      <c r="D2162" s="66"/>
      <c r="E2162" s="67"/>
      <c r="F2162" s="68"/>
      <c r="G2162" s="69"/>
      <c r="H2162" s="70"/>
      <c r="I2162" s="67"/>
      <c r="J2162" s="71"/>
      <c r="K2162" s="72"/>
      <c r="L2162" s="73"/>
      <c r="M2162" s="74"/>
      <c r="N2162" s="75"/>
      <c r="O2162" s="76"/>
      <c r="P2162" s="77"/>
      <c r="Q2162" s="78">
        <f t="shared" si="0"/>
        <v>0</v>
      </c>
      <c r="R2162" s="79"/>
      <c r="S2162" s="80"/>
      <c r="T2162" s="81"/>
      <c r="U2162" s="82">
        <f t="shared" si="1"/>
        <v>0</v>
      </c>
      <c r="V2162" s="83">
        <f t="shared" si="2"/>
        <v>0</v>
      </c>
      <c r="W2162" s="58"/>
      <c r="X2162" s="84"/>
      <c r="Y2162" s="85"/>
      <c r="Z2162" s="86"/>
      <c r="AA2162" s="87"/>
    </row>
    <row r="2163" spans="1:27" ht="15.75" hidden="1" customHeight="1">
      <c r="A2163" s="63"/>
      <c r="B2163" s="64"/>
      <c r="C2163" s="65"/>
      <c r="D2163" s="66"/>
      <c r="E2163" s="67"/>
      <c r="F2163" s="68"/>
      <c r="G2163" s="69"/>
      <c r="H2163" s="70"/>
      <c r="I2163" s="67"/>
      <c r="J2163" s="71"/>
      <c r="K2163" s="72"/>
      <c r="L2163" s="73"/>
      <c r="M2163" s="74"/>
      <c r="N2163" s="75"/>
      <c r="O2163" s="76"/>
      <c r="P2163" s="77"/>
      <c r="Q2163" s="78">
        <f t="shared" si="0"/>
        <v>0</v>
      </c>
      <c r="R2163" s="79"/>
      <c r="S2163" s="80"/>
      <c r="T2163" s="81"/>
      <c r="U2163" s="82">
        <f t="shared" si="1"/>
        <v>0</v>
      </c>
      <c r="V2163" s="83">
        <f t="shared" si="2"/>
        <v>0</v>
      </c>
      <c r="W2163" s="58"/>
      <c r="X2163" s="84"/>
      <c r="Y2163" s="85"/>
      <c r="Z2163" s="86"/>
      <c r="AA2163" s="87"/>
    </row>
    <row r="2164" spans="1:27" ht="15.75" hidden="1" customHeight="1">
      <c r="A2164" s="63"/>
      <c r="B2164" s="64"/>
      <c r="C2164" s="65"/>
      <c r="D2164" s="66"/>
      <c r="E2164" s="67"/>
      <c r="F2164" s="68"/>
      <c r="G2164" s="69"/>
      <c r="H2164" s="70"/>
      <c r="I2164" s="67"/>
      <c r="J2164" s="71"/>
      <c r="K2164" s="72"/>
      <c r="L2164" s="73"/>
      <c r="M2164" s="74"/>
      <c r="N2164" s="75"/>
      <c r="O2164" s="76"/>
      <c r="P2164" s="77"/>
      <c r="Q2164" s="78">
        <f t="shared" si="0"/>
        <v>0</v>
      </c>
      <c r="R2164" s="79"/>
      <c r="S2164" s="80"/>
      <c r="T2164" s="81"/>
      <c r="U2164" s="82">
        <f t="shared" si="1"/>
        <v>0</v>
      </c>
      <c r="V2164" s="83">
        <f t="shared" si="2"/>
        <v>0</v>
      </c>
      <c r="W2164" s="58"/>
      <c r="X2164" s="84"/>
      <c r="Y2164" s="85"/>
      <c r="Z2164" s="86"/>
      <c r="AA2164" s="87"/>
    </row>
    <row r="2165" spans="1:27" ht="15.75" hidden="1" customHeight="1">
      <c r="A2165" s="63"/>
      <c r="B2165" s="64"/>
      <c r="C2165" s="65"/>
      <c r="D2165" s="66"/>
      <c r="E2165" s="67"/>
      <c r="F2165" s="68"/>
      <c r="G2165" s="69"/>
      <c r="H2165" s="70"/>
      <c r="I2165" s="67"/>
      <c r="J2165" s="71"/>
      <c r="K2165" s="72"/>
      <c r="L2165" s="73"/>
      <c r="M2165" s="74"/>
      <c r="N2165" s="75"/>
      <c r="O2165" s="76"/>
      <c r="P2165" s="77"/>
      <c r="Q2165" s="78">
        <f t="shared" si="0"/>
        <v>0</v>
      </c>
      <c r="R2165" s="79"/>
      <c r="S2165" s="80"/>
      <c r="T2165" s="81"/>
      <c r="U2165" s="82">
        <f t="shared" si="1"/>
        <v>0</v>
      </c>
      <c r="V2165" s="83">
        <f t="shared" si="2"/>
        <v>0</v>
      </c>
      <c r="W2165" s="58"/>
      <c r="X2165" s="84"/>
      <c r="Y2165" s="85"/>
      <c r="Z2165" s="86"/>
      <c r="AA2165" s="87"/>
    </row>
    <row r="2166" spans="1:27" ht="15.75" hidden="1" customHeight="1">
      <c r="A2166" s="63"/>
      <c r="B2166" s="64"/>
      <c r="C2166" s="65"/>
      <c r="D2166" s="66"/>
      <c r="E2166" s="67"/>
      <c r="F2166" s="68"/>
      <c r="G2166" s="69"/>
      <c r="H2166" s="70"/>
      <c r="I2166" s="67"/>
      <c r="J2166" s="71"/>
      <c r="K2166" s="72"/>
      <c r="L2166" s="73"/>
      <c r="M2166" s="74"/>
      <c r="N2166" s="75"/>
      <c r="O2166" s="76"/>
      <c r="P2166" s="77"/>
      <c r="Q2166" s="78">
        <f t="shared" si="0"/>
        <v>0</v>
      </c>
      <c r="R2166" s="79"/>
      <c r="S2166" s="80"/>
      <c r="T2166" s="81"/>
      <c r="U2166" s="82">
        <f t="shared" si="1"/>
        <v>0</v>
      </c>
      <c r="V2166" s="83">
        <f t="shared" si="2"/>
        <v>0</v>
      </c>
      <c r="W2166" s="58"/>
      <c r="X2166" s="84"/>
      <c r="Y2166" s="85"/>
      <c r="Z2166" s="86"/>
      <c r="AA2166" s="87"/>
    </row>
    <row r="2167" spans="1:27" ht="15.75" hidden="1" customHeight="1">
      <c r="A2167" s="63"/>
      <c r="B2167" s="64"/>
      <c r="C2167" s="65"/>
      <c r="D2167" s="66"/>
      <c r="E2167" s="67"/>
      <c r="F2167" s="68"/>
      <c r="G2167" s="69"/>
      <c r="H2167" s="70"/>
      <c r="I2167" s="67"/>
      <c r="J2167" s="71"/>
      <c r="K2167" s="72"/>
      <c r="L2167" s="73"/>
      <c r="M2167" s="74"/>
      <c r="N2167" s="75"/>
      <c r="O2167" s="76"/>
      <c r="P2167" s="77"/>
      <c r="Q2167" s="78">
        <f t="shared" si="0"/>
        <v>0</v>
      </c>
      <c r="R2167" s="79"/>
      <c r="S2167" s="80"/>
      <c r="T2167" s="81"/>
      <c r="U2167" s="82">
        <f t="shared" si="1"/>
        <v>0</v>
      </c>
      <c r="V2167" s="83">
        <f t="shared" si="2"/>
        <v>0</v>
      </c>
      <c r="W2167" s="58"/>
      <c r="X2167" s="84"/>
      <c r="Y2167" s="85"/>
      <c r="Z2167" s="86"/>
      <c r="AA2167" s="87"/>
    </row>
    <row r="2168" spans="1:27" ht="15.75" hidden="1" customHeight="1">
      <c r="A2168" s="63"/>
      <c r="B2168" s="64"/>
      <c r="C2168" s="65"/>
      <c r="D2168" s="66"/>
      <c r="E2168" s="67"/>
      <c r="F2168" s="68"/>
      <c r="G2168" s="69"/>
      <c r="H2168" s="70"/>
      <c r="I2168" s="67"/>
      <c r="J2168" s="71"/>
      <c r="K2168" s="72"/>
      <c r="L2168" s="73"/>
      <c r="M2168" s="74"/>
      <c r="N2168" s="75"/>
      <c r="O2168" s="76"/>
      <c r="P2168" s="77"/>
      <c r="Q2168" s="78">
        <f t="shared" si="0"/>
        <v>0</v>
      </c>
      <c r="R2168" s="79"/>
      <c r="S2168" s="80"/>
      <c r="T2168" s="81"/>
      <c r="U2168" s="82">
        <f t="shared" si="1"/>
        <v>0</v>
      </c>
      <c r="V2168" s="83">
        <f t="shared" si="2"/>
        <v>0</v>
      </c>
      <c r="W2168" s="58"/>
      <c r="X2168" s="84"/>
      <c r="Y2168" s="85"/>
      <c r="Z2168" s="86"/>
      <c r="AA2168" s="87"/>
    </row>
    <row r="2169" spans="1:27" ht="15.75" hidden="1" customHeight="1">
      <c r="A2169" s="63"/>
      <c r="B2169" s="64"/>
      <c r="C2169" s="65"/>
      <c r="D2169" s="66"/>
      <c r="E2169" s="67"/>
      <c r="F2169" s="68"/>
      <c r="G2169" s="69"/>
      <c r="H2169" s="70"/>
      <c r="I2169" s="67"/>
      <c r="J2169" s="71"/>
      <c r="K2169" s="72"/>
      <c r="L2169" s="73"/>
      <c r="M2169" s="74"/>
      <c r="N2169" s="75"/>
      <c r="O2169" s="76"/>
      <c r="P2169" s="77"/>
      <c r="Q2169" s="78">
        <f t="shared" si="0"/>
        <v>0</v>
      </c>
      <c r="R2169" s="79"/>
      <c r="S2169" s="80"/>
      <c r="T2169" s="81"/>
      <c r="U2169" s="82">
        <f t="shared" si="1"/>
        <v>0</v>
      </c>
      <c r="V2169" s="83">
        <f t="shared" si="2"/>
        <v>0</v>
      </c>
      <c r="W2169" s="58"/>
      <c r="X2169" s="84"/>
      <c r="Y2169" s="85"/>
      <c r="Z2169" s="86"/>
      <c r="AA2169" s="87"/>
    </row>
    <row r="2170" spans="1:27" ht="15.75" hidden="1" customHeight="1">
      <c r="A2170" s="63"/>
      <c r="B2170" s="64"/>
      <c r="C2170" s="65"/>
      <c r="D2170" s="66"/>
      <c r="E2170" s="67"/>
      <c r="F2170" s="68"/>
      <c r="G2170" s="69"/>
      <c r="H2170" s="70"/>
      <c r="I2170" s="67"/>
      <c r="J2170" s="71"/>
      <c r="K2170" s="72"/>
      <c r="L2170" s="73"/>
      <c r="M2170" s="74"/>
      <c r="N2170" s="75"/>
      <c r="O2170" s="76"/>
      <c r="P2170" s="77"/>
      <c r="Q2170" s="78">
        <f t="shared" si="0"/>
        <v>0</v>
      </c>
      <c r="R2170" s="79"/>
      <c r="S2170" s="80"/>
      <c r="T2170" s="81"/>
      <c r="U2170" s="82">
        <f t="shared" si="1"/>
        <v>0</v>
      </c>
      <c r="V2170" s="83">
        <f t="shared" si="2"/>
        <v>0</v>
      </c>
      <c r="W2170" s="58"/>
      <c r="X2170" s="84"/>
      <c r="Y2170" s="85"/>
      <c r="Z2170" s="86"/>
      <c r="AA2170" s="87"/>
    </row>
    <row r="2171" spans="1:27" ht="15.75" hidden="1" customHeight="1">
      <c r="A2171" s="63"/>
      <c r="B2171" s="64"/>
      <c r="C2171" s="65"/>
      <c r="D2171" s="66"/>
      <c r="E2171" s="67"/>
      <c r="F2171" s="68"/>
      <c r="G2171" s="69"/>
      <c r="H2171" s="70"/>
      <c r="I2171" s="67"/>
      <c r="J2171" s="71"/>
      <c r="K2171" s="72"/>
      <c r="L2171" s="73"/>
      <c r="M2171" s="74"/>
      <c r="N2171" s="75"/>
      <c r="O2171" s="76"/>
      <c r="P2171" s="77"/>
      <c r="Q2171" s="78">
        <f t="shared" si="0"/>
        <v>0</v>
      </c>
      <c r="R2171" s="79"/>
      <c r="S2171" s="80"/>
      <c r="T2171" s="81"/>
      <c r="U2171" s="82">
        <f t="shared" si="1"/>
        <v>0</v>
      </c>
      <c r="V2171" s="83">
        <f t="shared" si="2"/>
        <v>0</v>
      </c>
      <c r="W2171" s="58"/>
      <c r="X2171" s="84"/>
      <c r="Y2171" s="85"/>
      <c r="Z2171" s="86"/>
      <c r="AA2171" s="87"/>
    </row>
    <row r="2172" spans="1:27" ht="15.75" hidden="1" customHeight="1">
      <c r="A2172" s="63"/>
      <c r="B2172" s="64"/>
      <c r="C2172" s="65"/>
      <c r="D2172" s="66"/>
      <c r="E2172" s="67"/>
      <c r="F2172" s="68"/>
      <c r="G2172" s="69"/>
      <c r="H2172" s="70"/>
      <c r="I2172" s="67"/>
      <c r="J2172" s="71"/>
      <c r="K2172" s="72"/>
      <c r="L2172" s="73"/>
      <c r="M2172" s="74"/>
      <c r="N2172" s="75"/>
      <c r="O2172" s="76"/>
      <c r="P2172" s="77"/>
      <c r="Q2172" s="78">
        <f t="shared" si="0"/>
        <v>0</v>
      </c>
      <c r="R2172" s="79"/>
      <c r="S2172" s="80"/>
      <c r="T2172" s="81"/>
      <c r="U2172" s="82">
        <f t="shared" si="1"/>
        <v>0</v>
      </c>
      <c r="V2172" s="83">
        <f t="shared" si="2"/>
        <v>0</v>
      </c>
      <c r="W2172" s="58"/>
      <c r="X2172" s="84"/>
      <c r="Y2172" s="85"/>
      <c r="Z2172" s="86"/>
      <c r="AA2172" s="87"/>
    </row>
    <row r="2173" spans="1:27" ht="15.75" hidden="1" customHeight="1">
      <c r="A2173" s="63"/>
      <c r="B2173" s="64"/>
      <c r="C2173" s="65"/>
      <c r="D2173" s="66"/>
      <c r="E2173" s="67"/>
      <c r="F2173" s="68"/>
      <c r="G2173" s="69"/>
      <c r="H2173" s="70"/>
      <c r="I2173" s="67"/>
      <c r="J2173" s="71"/>
      <c r="K2173" s="72"/>
      <c r="L2173" s="73"/>
      <c r="M2173" s="74"/>
      <c r="N2173" s="75"/>
      <c r="O2173" s="76"/>
      <c r="P2173" s="77"/>
      <c r="Q2173" s="78">
        <f t="shared" si="0"/>
        <v>0</v>
      </c>
      <c r="R2173" s="79"/>
      <c r="S2173" s="80"/>
      <c r="T2173" s="81"/>
      <c r="U2173" s="82">
        <f t="shared" si="1"/>
        <v>0</v>
      </c>
      <c r="V2173" s="83">
        <f t="shared" si="2"/>
        <v>0</v>
      </c>
      <c r="W2173" s="58"/>
      <c r="X2173" s="84"/>
      <c r="Y2173" s="85"/>
      <c r="Z2173" s="86"/>
      <c r="AA2173" s="87"/>
    </row>
    <row r="2174" spans="1:27" ht="15.75" hidden="1" customHeight="1">
      <c r="A2174" s="63"/>
      <c r="B2174" s="64"/>
      <c r="C2174" s="65"/>
      <c r="D2174" s="66"/>
      <c r="E2174" s="67"/>
      <c r="F2174" s="68"/>
      <c r="G2174" s="69"/>
      <c r="H2174" s="70"/>
      <c r="I2174" s="67"/>
      <c r="J2174" s="71"/>
      <c r="K2174" s="72"/>
      <c r="L2174" s="73"/>
      <c r="M2174" s="74"/>
      <c r="N2174" s="75"/>
      <c r="O2174" s="76"/>
      <c r="P2174" s="77"/>
      <c r="Q2174" s="78">
        <f t="shared" si="0"/>
        <v>0</v>
      </c>
      <c r="R2174" s="79"/>
      <c r="S2174" s="80"/>
      <c r="T2174" s="81"/>
      <c r="U2174" s="82">
        <f t="shared" si="1"/>
        <v>0</v>
      </c>
      <c r="V2174" s="83">
        <f t="shared" si="2"/>
        <v>0</v>
      </c>
      <c r="W2174" s="58"/>
      <c r="X2174" s="84"/>
      <c r="Y2174" s="85"/>
      <c r="Z2174" s="86"/>
      <c r="AA2174" s="87"/>
    </row>
    <row r="2175" spans="1:27" ht="15.75" hidden="1" customHeight="1">
      <c r="A2175" s="63"/>
      <c r="B2175" s="64"/>
      <c r="C2175" s="65"/>
      <c r="D2175" s="66"/>
      <c r="E2175" s="67"/>
      <c r="F2175" s="68"/>
      <c r="G2175" s="69"/>
      <c r="H2175" s="70"/>
      <c r="I2175" s="67"/>
      <c r="J2175" s="71"/>
      <c r="K2175" s="72"/>
      <c r="L2175" s="73"/>
      <c r="M2175" s="74"/>
      <c r="N2175" s="75"/>
      <c r="O2175" s="76"/>
      <c r="P2175" s="77"/>
      <c r="Q2175" s="78">
        <f t="shared" si="0"/>
        <v>0</v>
      </c>
      <c r="R2175" s="79"/>
      <c r="S2175" s="80"/>
      <c r="T2175" s="81"/>
      <c r="U2175" s="82">
        <f t="shared" si="1"/>
        <v>0</v>
      </c>
      <c r="V2175" s="83">
        <f t="shared" si="2"/>
        <v>0</v>
      </c>
      <c r="W2175" s="58"/>
      <c r="X2175" s="84"/>
      <c r="Y2175" s="85"/>
      <c r="Z2175" s="86"/>
      <c r="AA2175" s="87"/>
    </row>
    <row r="2176" spans="1:27" ht="15.75" hidden="1" customHeight="1">
      <c r="A2176" s="63"/>
      <c r="B2176" s="64"/>
      <c r="C2176" s="65"/>
      <c r="D2176" s="66"/>
      <c r="E2176" s="67"/>
      <c r="F2176" s="68"/>
      <c r="G2176" s="69"/>
      <c r="H2176" s="70"/>
      <c r="I2176" s="67"/>
      <c r="J2176" s="71"/>
      <c r="K2176" s="72"/>
      <c r="L2176" s="73"/>
      <c r="M2176" s="74"/>
      <c r="N2176" s="75"/>
      <c r="O2176" s="76"/>
      <c r="P2176" s="77"/>
      <c r="Q2176" s="78">
        <f t="shared" si="0"/>
        <v>0</v>
      </c>
      <c r="R2176" s="79"/>
      <c r="S2176" s="80"/>
      <c r="T2176" s="81"/>
      <c r="U2176" s="82">
        <f t="shared" si="1"/>
        <v>0</v>
      </c>
      <c r="V2176" s="83">
        <f t="shared" si="2"/>
        <v>0</v>
      </c>
      <c r="W2176" s="58"/>
      <c r="X2176" s="84"/>
      <c r="Y2176" s="85"/>
      <c r="Z2176" s="86"/>
      <c r="AA2176" s="87"/>
    </row>
    <row r="2177" spans="1:27" ht="15.75" hidden="1" customHeight="1">
      <c r="A2177" s="63"/>
      <c r="B2177" s="64"/>
      <c r="C2177" s="65"/>
      <c r="D2177" s="66"/>
      <c r="E2177" s="67"/>
      <c r="F2177" s="68"/>
      <c r="G2177" s="69"/>
      <c r="H2177" s="70"/>
      <c r="I2177" s="67"/>
      <c r="J2177" s="71"/>
      <c r="K2177" s="72"/>
      <c r="L2177" s="73"/>
      <c r="M2177" s="74"/>
      <c r="N2177" s="75"/>
      <c r="O2177" s="76"/>
      <c r="P2177" s="77"/>
      <c r="Q2177" s="78">
        <f t="shared" si="0"/>
        <v>0</v>
      </c>
      <c r="R2177" s="79"/>
      <c r="S2177" s="80"/>
      <c r="T2177" s="81"/>
      <c r="U2177" s="82">
        <f t="shared" si="1"/>
        <v>0</v>
      </c>
      <c r="V2177" s="83">
        <f t="shared" si="2"/>
        <v>0</v>
      </c>
      <c r="W2177" s="58"/>
      <c r="X2177" s="84"/>
      <c r="Y2177" s="85"/>
      <c r="Z2177" s="86"/>
      <c r="AA2177" s="87"/>
    </row>
    <row r="2178" spans="1:27" ht="15.75" hidden="1" customHeight="1">
      <c r="A2178" s="63"/>
      <c r="B2178" s="64"/>
      <c r="C2178" s="65"/>
      <c r="D2178" s="66"/>
      <c r="E2178" s="67"/>
      <c r="F2178" s="68"/>
      <c r="G2178" s="69"/>
      <c r="H2178" s="70"/>
      <c r="I2178" s="67"/>
      <c r="J2178" s="71"/>
      <c r="K2178" s="72"/>
      <c r="L2178" s="73"/>
      <c r="M2178" s="74"/>
      <c r="N2178" s="75"/>
      <c r="O2178" s="76"/>
      <c r="P2178" s="77"/>
      <c r="Q2178" s="78">
        <f t="shared" si="0"/>
        <v>0</v>
      </c>
      <c r="R2178" s="79"/>
      <c r="S2178" s="80"/>
      <c r="T2178" s="81"/>
      <c r="U2178" s="82">
        <f t="shared" si="1"/>
        <v>0</v>
      </c>
      <c r="V2178" s="83">
        <f t="shared" si="2"/>
        <v>0</v>
      </c>
      <c r="W2178" s="58"/>
      <c r="X2178" s="84"/>
      <c r="Y2178" s="85"/>
      <c r="Z2178" s="86"/>
      <c r="AA2178" s="87"/>
    </row>
    <row r="2179" spans="1:27" ht="15.75" hidden="1" customHeight="1">
      <c r="A2179" s="63"/>
      <c r="B2179" s="64"/>
      <c r="C2179" s="65"/>
      <c r="D2179" s="66"/>
      <c r="E2179" s="67"/>
      <c r="F2179" s="68"/>
      <c r="G2179" s="69"/>
      <c r="H2179" s="70"/>
      <c r="I2179" s="67"/>
      <c r="J2179" s="71"/>
      <c r="K2179" s="72"/>
      <c r="L2179" s="73"/>
      <c r="M2179" s="74"/>
      <c r="N2179" s="75"/>
      <c r="O2179" s="76"/>
      <c r="P2179" s="77"/>
      <c r="Q2179" s="78">
        <f t="shared" si="0"/>
        <v>0</v>
      </c>
      <c r="R2179" s="79"/>
      <c r="S2179" s="80"/>
      <c r="T2179" s="81"/>
      <c r="U2179" s="82">
        <f t="shared" si="1"/>
        <v>0</v>
      </c>
      <c r="V2179" s="83">
        <f t="shared" si="2"/>
        <v>0</v>
      </c>
      <c r="W2179" s="58"/>
      <c r="X2179" s="84"/>
      <c r="Y2179" s="85"/>
      <c r="Z2179" s="86"/>
      <c r="AA2179" s="87"/>
    </row>
    <row r="2180" spans="1:27" ht="15.75" hidden="1" customHeight="1">
      <c r="A2180" s="63"/>
      <c r="B2180" s="64"/>
      <c r="C2180" s="65"/>
      <c r="D2180" s="66"/>
      <c r="E2180" s="67"/>
      <c r="F2180" s="68"/>
      <c r="G2180" s="69"/>
      <c r="H2180" s="70"/>
      <c r="I2180" s="67"/>
      <c r="J2180" s="71"/>
      <c r="K2180" s="72"/>
      <c r="L2180" s="73"/>
      <c r="M2180" s="74"/>
      <c r="N2180" s="75"/>
      <c r="O2180" s="76"/>
      <c r="P2180" s="77"/>
      <c r="Q2180" s="78">
        <f t="shared" si="0"/>
        <v>0</v>
      </c>
      <c r="R2180" s="79"/>
      <c r="S2180" s="80"/>
      <c r="T2180" s="81"/>
      <c r="U2180" s="82">
        <f t="shared" si="1"/>
        <v>0</v>
      </c>
      <c r="V2180" s="83">
        <f t="shared" si="2"/>
        <v>0</v>
      </c>
      <c r="W2180" s="58"/>
      <c r="X2180" s="84"/>
      <c r="Y2180" s="85"/>
      <c r="Z2180" s="86"/>
      <c r="AA2180" s="87"/>
    </row>
    <row r="2181" spans="1:27" ht="15.75" hidden="1" customHeight="1">
      <c r="A2181" s="63"/>
      <c r="B2181" s="64"/>
      <c r="C2181" s="65"/>
      <c r="D2181" s="66"/>
      <c r="E2181" s="67"/>
      <c r="F2181" s="68"/>
      <c r="G2181" s="69"/>
      <c r="H2181" s="70"/>
      <c r="I2181" s="67"/>
      <c r="J2181" s="71"/>
      <c r="K2181" s="72"/>
      <c r="L2181" s="73"/>
      <c r="M2181" s="74"/>
      <c r="N2181" s="75"/>
      <c r="O2181" s="76"/>
      <c r="P2181" s="77"/>
      <c r="Q2181" s="78">
        <f t="shared" si="0"/>
        <v>0</v>
      </c>
      <c r="R2181" s="79"/>
      <c r="S2181" s="80"/>
      <c r="T2181" s="81"/>
      <c r="U2181" s="82">
        <f t="shared" si="1"/>
        <v>0</v>
      </c>
      <c r="V2181" s="83">
        <f t="shared" si="2"/>
        <v>0</v>
      </c>
      <c r="W2181" s="58"/>
      <c r="X2181" s="84"/>
      <c r="Y2181" s="85"/>
      <c r="Z2181" s="86"/>
      <c r="AA2181" s="87"/>
    </row>
    <row r="2182" spans="1:27" ht="15.75" hidden="1" customHeight="1">
      <c r="A2182" s="63"/>
      <c r="B2182" s="64"/>
      <c r="C2182" s="65"/>
      <c r="D2182" s="66"/>
      <c r="E2182" s="67"/>
      <c r="F2182" s="68"/>
      <c r="G2182" s="69"/>
      <c r="H2182" s="70"/>
      <c r="I2182" s="67"/>
      <c r="J2182" s="71"/>
      <c r="K2182" s="72"/>
      <c r="L2182" s="73"/>
      <c r="M2182" s="74"/>
      <c r="N2182" s="75"/>
      <c r="O2182" s="76"/>
      <c r="P2182" s="77"/>
      <c r="Q2182" s="78">
        <f t="shared" ref="Q2182:Q2189" si="3">IF(P2182="U",R2182/1.2,R2182)</f>
        <v>0</v>
      </c>
      <c r="R2182" s="79"/>
      <c r="S2182" s="80"/>
      <c r="T2182" s="81"/>
      <c r="U2182" s="82">
        <f t="shared" si="1"/>
        <v>0</v>
      </c>
      <c r="V2182" s="83">
        <f t="shared" si="2"/>
        <v>0</v>
      </c>
      <c r="W2182" s="58"/>
      <c r="X2182" s="84"/>
      <c r="Y2182" s="85"/>
      <c r="Z2182" s="86"/>
      <c r="AA2182" s="87"/>
    </row>
    <row r="2183" spans="1:27" ht="15.75" hidden="1" customHeight="1">
      <c r="A2183" s="63"/>
      <c r="B2183" s="64"/>
      <c r="C2183" s="65"/>
      <c r="D2183" s="66"/>
      <c r="E2183" s="67"/>
      <c r="F2183" s="68"/>
      <c r="G2183" s="69"/>
      <c r="H2183" s="70"/>
      <c r="I2183" s="67"/>
      <c r="J2183" s="71"/>
      <c r="K2183" s="72"/>
      <c r="L2183" s="73"/>
      <c r="M2183" s="74"/>
      <c r="N2183" s="75"/>
      <c r="O2183" s="76"/>
      <c r="P2183" s="77"/>
      <c r="Q2183" s="78">
        <f t="shared" si="3"/>
        <v>0</v>
      </c>
      <c r="R2183" s="79"/>
      <c r="S2183" s="80"/>
      <c r="T2183" s="81"/>
      <c r="U2183" s="82">
        <f t="shared" si="1"/>
        <v>0</v>
      </c>
      <c r="V2183" s="83">
        <f t="shared" si="2"/>
        <v>0</v>
      </c>
      <c r="W2183" s="58"/>
      <c r="X2183" s="84"/>
      <c r="Y2183" s="85"/>
      <c r="Z2183" s="86"/>
      <c r="AA2183" s="87"/>
    </row>
    <row r="2184" spans="1:27" ht="15.75" hidden="1" customHeight="1">
      <c r="A2184" s="63"/>
      <c r="B2184" s="64"/>
      <c r="C2184" s="65"/>
      <c r="D2184" s="66"/>
      <c r="E2184" s="67"/>
      <c r="F2184" s="68"/>
      <c r="G2184" s="69"/>
      <c r="H2184" s="70"/>
      <c r="I2184" s="67"/>
      <c r="J2184" s="71"/>
      <c r="K2184" s="72"/>
      <c r="L2184" s="73"/>
      <c r="M2184" s="74"/>
      <c r="N2184" s="75"/>
      <c r="O2184" s="76"/>
      <c r="P2184" s="77"/>
      <c r="Q2184" s="78">
        <f t="shared" si="3"/>
        <v>0</v>
      </c>
      <c r="R2184" s="79"/>
      <c r="S2184" s="80"/>
      <c r="T2184" s="81"/>
      <c r="U2184" s="82">
        <f t="shared" si="1"/>
        <v>0</v>
      </c>
      <c r="V2184" s="83">
        <f t="shared" si="2"/>
        <v>0</v>
      </c>
      <c r="W2184" s="58"/>
      <c r="X2184" s="84"/>
      <c r="Y2184" s="85"/>
      <c r="Z2184" s="86"/>
      <c r="AA2184" s="87"/>
    </row>
    <row r="2185" spans="1:27" ht="15.75" hidden="1" customHeight="1">
      <c r="A2185" s="63"/>
      <c r="B2185" s="64"/>
      <c r="C2185" s="65"/>
      <c r="D2185" s="66"/>
      <c r="E2185" s="67"/>
      <c r="F2185" s="68"/>
      <c r="G2185" s="69"/>
      <c r="H2185" s="70"/>
      <c r="I2185" s="67"/>
      <c r="J2185" s="71"/>
      <c r="K2185" s="72"/>
      <c r="L2185" s="73"/>
      <c r="M2185" s="74"/>
      <c r="N2185" s="75"/>
      <c r="O2185" s="76"/>
      <c r="P2185" s="77"/>
      <c r="Q2185" s="78">
        <f t="shared" si="3"/>
        <v>0</v>
      </c>
      <c r="R2185" s="79"/>
      <c r="S2185" s="80"/>
      <c r="T2185" s="81"/>
      <c r="U2185" s="82">
        <f t="shared" si="1"/>
        <v>0</v>
      </c>
      <c r="V2185" s="83">
        <f t="shared" si="2"/>
        <v>0</v>
      </c>
      <c r="W2185" s="58"/>
      <c r="X2185" s="84"/>
      <c r="Y2185" s="85"/>
      <c r="Z2185" s="86"/>
      <c r="AA2185" s="87"/>
    </row>
    <row r="2186" spans="1:27" ht="15.75" hidden="1" customHeight="1">
      <c r="A2186" s="63"/>
      <c r="B2186" s="64"/>
      <c r="C2186" s="65"/>
      <c r="D2186" s="66"/>
      <c r="E2186" s="67"/>
      <c r="F2186" s="68"/>
      <c r="G2186" s="69"/>
      <c r="H2186" s="70"/>
      <c r="I2186" s="67"/>
      <c r="J2186" s="71"/>
      <c r="K2186" s="72"/>
      <c r="L2186" s="73"/>
      <c r="M2186" s="74"/>
      <c r="N2186" s="75"/>
      <c r="O2186" s="76"/>
      <c r="P2186" s="77"/>
      <c r="Q2186" s="78">
        <f t="shared" si="3"/>
        <v>0</v>
      </c>
      <c r="R2186" s="79"/>
      <c r="S2186" s="80"/>
      <c r="T2186" s="81"/>
      <c r="U2186" s="82">
        <f t="shared" si="1"/>
        <v>0</v>
      </c>
      <c r="V2186" s="83">
        <f t="shared" si="2"/>
        <v>0</v>
      </c>
      <c r="W2186" s="58"/>
      <c r="X2186" s="84"/>
      <c r="Y2186" s="85"/>
      <c r="Z2186" s="86"/>
      <c r="AA2186" s="87"/>
    </row>
    <row r="2187" spans="1:27" ht="15.75" hidden="1" customHeight="1">
      <c r="A2187" s="63"/>
      <c r="B2187" s="64"/>
      <c r="C2187" s="65"/>
      <c r="D2187" s="66"/>
      <c r="E2187" s="67"/>
      <c r="F2187" s="68"/>
      <c r="G2187" s="69"/>
      <c r="H2187" s="70"/>
      <c r="I2187" s="67"/>
      <c r="J2187" s="71"/>
      <c r="K2187" s="72"/>
      <c r="L2187" s="73"/>
      <c r="M2187" s="74"/>
      <c r="N2187" s="75"/>
      <c r="O2187" s="76"/>
      <c r="P2187" s="77"/>
      <c r="Q2187" s="78">
        <f t="shared" si="3"/>
        <v>0</v>
      </c>
      <c r="R2187" s="79"/>
      <c r="S2187" s="80"/>
      <c r="T2187" s="81"/>
      <c r="U2187" s="82">
        <f t="shared" si="1"/>
        <v>0</v>
      </c>
      <c r="V2187" s="83">
        <f t="shared" si="2"/>
        <v>0</v>
      </c>
      <c r="W2187" s="58"/>
      <c r="X2187" s="84"/>
      <c r="Y2187" s="85"/>
      <c r="Z2187" s="86"/>
      <c r="AA2187" s="87"/>
    </row>
    <row r="2188" spans="1:27" ht="15.75" hidden="1" customHeight="1">
      <c r="A2188" s="63"/>
      <c r="B2188" s="64"/>
      <c r="C2188" s="65"/>
      <c r="D2188" s="66"/>
      <c r="E2188" s="67"/>
      <c r="F2188" s="68"/>
      <c r="G2188" s="69"/>
      <c r="H2188" s="70"/>
      <c r="I2188" s="67"/>
      <c r="J2188" s="71"/>
      <c r="K2188" s="72"/>
      <c r="L2188" s="73"/>
      <c r="M2188" s="74"/>
      <c r="N2188" s="75"/>
      <c r="O2188" s="76"/>
      <c r="P2188" s="77"/>
      <c r="Q2188" s="78">
        <f t="shared" si="3"/>
        <v>0</v>
      </c>
      <c r="R2188" s="79"/>
      <c r="S2188" s="80"/>
      <c r="T2188" s="81"/>
      <c r="U2188" s="82">
        <f t="shared" si="1"/>
        <v>0</v>
      </c>
      <c r="V2188" s="83">
        <f t="shared" si="2"/>
        <v>0</v>
      </c>
      <c r="W2188" s="58"/>
      <c r="X2188" s="84"/>
      <c r="Y2188" s="85"/>
      <c r="Z2188" s="86"/>
      <c r="AA2188" s="87"/>
    </row>
    <row r="2189" spans="1:27" ht="15.75" hidden="1" customHeight="1">
      <c r="A2189" s="63"/>
      <c r="B2189" s="64"/>
      <c r="C2189" s="65"/>
      <c r="D2189" s="66"/>
      <c r="E2189" s="67"/>
      <c r="F2189" s="68"/>
      <c r="G2189" s="69"/>
      <c r="H2189" s="70"/>
      <c r="I2189" s="67"/>
      <c r="J2189" s="71"/>
      <c r="K2189" s="72"/>
      <c r="L2189" s="73"/>
      <c r="M2189" s="74"/>
      <c r="N2189" s="75"/>
      <c r="O2189" s="76"/>
      <c r="P2189" s="77"/>
      <c r="Q2189" s="78">
        <f t="shared" si="3"/>
        <v>0</v>
      </c>
      <c r="R2189" s="79"/>
      <c r="S2189" s="80"/>
      <c r="T2189" s="81"/>
      <c r="U2189" s="82">
        <f t="shared" si="1"/>
        <v>0</v>
      </c>
      <c r="V2189" s="83">
        <f t="shared" si="2"/>
        <v>0</v>
      </c>
      <c r="W2189" s="58"/>
      <c r="X2189" s="84"/>
      <c r="Y2189" s="85"/>
      <c r="Z2189" s="86"/>
      <c r="AA2189" s="87"/>
    </row>
    <row r="2190" spans="1:27" ht="15.75" hidden="1" customHeight="1">
      <c r="A2190" s="63"/>
      <c r="B2190" s="64"/>
      <c r="C2190" s="65"/>
      <c r="D2190" s="66"/>
      <c r="E2190" s="67"/>
      <c r="F2190" s="68"/>
      <c r="G2190" s="69"/>
      <c r="H2190" s="70"/>
      <c r="I2190" s="67"/>
      <c r="J2190" s="71"/>
      <c r="K2190" s="72"/>
      <c r="L2190" s="73"/>
      <c r="M2190" s="74"/>
      <c r="N2190" s="75"/>
      <c r="O2190" s="76"/>
      <c r="P2190" s="77"/>
      <c r="Q2190" s="78">
        <f t="shared" ref="Q2190:Q2253" si="4">IF(P2190="U",R2190/1.2,R2190)</f>
        <v>0</v>
      </c>
      <c r="R2190" s="79"/>
      <c r="S2190" s="80"/>
      <c r="T2190" s="81"/>
      <c r="U2190" s="82">
        <f t="shared" si="1"/>
        <v>0</v>
      </c>
      <c r="V2190" s="83">
        <f t="shared" si="2"/>
        <v>0</v>
      </c>
      <c r="W2190" s="58"/>
      <c r="X2190" s="84"/>
      <c r="Y2190" s="85"/>
      <c r="Z2190" s="86"/>
      <c r="AA2190" s="87"/>
    </row>
    <row r="2191" spans="1:27" ht="15.75" hidden="1" customHeight="1">
      <c r="A2191" s="63"/>
      <c r="B2191" s="64"/>
      <c r="C2191" s="65"/>
      <c r="D2191" s="66"/>
      <c r="E2191" s="67"/>
      <c r="F2191" s="68"/>
      <c r="G2191" s="69"/>
      <c r="H2191" s="70"/>
      <c r="I2191" s="67"/>
      <c r="J2191" s="71"/>
      <c r="K2191" s="72"/>
      <c r="L2191" s="73"/>
      <c r="M2191" s="74"/>
      <c r="N2191" s="75"/>
      <c r="O2191" s="76"/>
      <c r="P2191" s="77"/>
      <c r="Q2191" s="78">
        <f t="shared" si="4"/>
        <v>0</v>
      </c>
      <c r="R2191" s="79"/>
      <c r="S2191" s="80"/>
      <c r="T2191" s="81"/>
      <c r="U2191" s="82">
        <f t="shared" si="1"/>
        <v>0</v>
      </c>
      <c r="V2191" s="83">
        <f t="shared" si="2"/>
        <v>0</v>
      </c>
      <c r="W2191" s="58"/>
      <c r="X2191" s="84"/>
      <c r="Y2191" s="85"/>
      <c r="Z2191" s="86"/>
      <c r="AA2191" s="87"/>
    </row>
    <row r="2192" spans="1:27" ht="15.75" hidden="1" customHeight="1">
      <c r="A2192" s="63"/>
      <c r="B2192" s="64"/>
      <c r="C2192" s="65"/>
      <c r="D2192" s="66"/>
      <c r="E2192" s="67"/>
      <c r="F2192" s="68"/>
      <c r="G2192" s="69"/>
      <c r="H2192" s="70"/>
      <c r="I2192" s="67"/>
      <c r="J2192" s="71"/>
      <c r="K2192" s="72"/>
      <c r="L2192" s="73"/>
      <c r="M2192" s="74"/>
      <c r="N2192" s="75"/>
      <c r="O2192" s="76"/>
      <c r="P2192" s="77"/>
      <c r="Q2192" s="78">
        <f t="shared" si="4"/>
        <v>0</v>
      </c>
      <c r="R2192" s="79"/>
      <c r="S2192" s="80"/>
      <c r="T2192" s="81"/>
      <c r="U2192" s="82">
        <f t="shared" si="1"/>
        <v>0</v>
      </c>
      <c r="V2192" s="83">
        <f t="shared" si="2"/>
        <v>0</v>
      </c>
      <c r="W2192" s="58"/>
      <c r="X2192" s="84"/>
      <c r="Y2192" s="85"/>
      <c r="Z2192" s="86"/>
      <c r="AA2192" s="87"/>
    </row>
    <row r="2193" spans="1:27" ht="15.75" hidden="1" customHeight="1">
      <c r="A2193" s="63"/>
      <c r="B2193" s="64"/>
      <c r="C2193" s="65"/>
      <c r="D2193" s="66"/>
      <c r="E2193" s="67"/>
      <c r="F2193" s="68"/>
      <c r="G2193" s="69"/>
      <c r="H2193" s="70"/>
      <c r="I2193" s="67"/>
      <c r="J2193" s="71"/>
      <c r="K2193" s="72"/>
      <c r="L2193" s="73"/>
      <c r="M2193" s="74"/>
      <c r="N2193" s="75"/>
      <c r="O2193" s="76"/>
      <c r="P2193" s="77"/>
      <c r="Q2193" s="78">
        <f t="shared" si="4"/>
        <v>0</v>
      </c>
      <c r="R2193" s="79"/>
      <c r="S2193" s="80"/>
      <c r="T2193" s="81"/>
      <c r="U2193" s="82">
        <f t="shared" si="1"/>
        <v>0</v>
      </c>
      <c r="V2193" s="83">
        <f t="shared" si="2"/>
        <v>0</v>
      </c>
      <c r="W2193" s="58"/>
      <c r="X2193" s="84"/>
      <c r="Y2193" s="85"/>
      <c r="Z2193" s="86"/>
      <c r="AA2193" s="87"/>
    </row>
    <row r="2194" spans="1:27" ht="15.75" hidden="1" customHeight="1">
      <c r="A2194" s="63"/>
      <c r="B2194" s="64"/>
      <c r="C2194" s="65"/>
      <c r="D2194" s="66"/>
      <c r="E2194" s="67"/>
      <c r="F2194" s="68"/>
      <c r="G2194" s="69"/>
      <c r="H2194" s="70"/>
      <c r="I2194" s="67"/>
      <c r="J2194" s="71"/>
      <c r="K2194" s="72"/>
      <c r="L2194" s="73"/>
      <c r="M2194" s="74"/>
      <c r="N2194" s="75"/>
      <c r="O2194" s="76"/>
      <c r="P2194" s="77"/>
      <c r="Q2194" s="78">
        <f t="shared" si="4"/>
        <v>0</v>
      </c>
      <c r="R2194" s="79"/>
      <c r="S2194" s="80"/>
      <c r="T2194" s="81"/>
      <c r="U2194" s="82">
        <f t="shared" si="1"/>
        <v>0</v>
      </c>
      <c r="V2194" s="83">
        <f t="shared" si="2"/>
        <v>0</v>
      </c>
      <c r="W2194" s="58"/>
      <c r="X2194" s="84"/>
      <c r="Y2194" s="85"/>
      <c r="Z2194" s="86"/>
      <c r="AA2194" s="87"/>
    </row>
    <row r="2195" spans="1:27" ht="15.75" hidden="1" customHeight="1">
      <c r="A2195" s="63"/>
      <c r="B2195" s="64"/>
      <c r="C2195" s="65"/>
      <c r="D2195" s="66"/>
      <c r="E2195" s="67"/>
      <c r="F2195" s="68"/>
      <c r="G2195" s="69"/>
      <c r="H2195" s="70"/>
      <c r="I2195" s="67"/>
      <c r="J2195" s="71"/>
      <c r="K2195" s="72"/>
      <c r="L2195" s="73"/>
      <c r="M2195" s="74"/>
      <c r="N2195" s="75"/>
      <c r="O2195" s="76"/>
      <c r="P2195" s="77"/>
      <c r="Q2195" s="78">
        <f t="shared" si="4"/>
        <v>0</v>
      </c>
      <c r="R2195" s="79"/>
      <c r="S2195" s="80"/>
      <c r="T2195" s="81"/>
      <c r="U2195" s="82">
        <f t="shared" si="1"/>
        <v>0</v>
      </c>
      <c r="V2195" s="83">
        <f t="shared" si="2"/>
        <v>0</v>
      </c>
      <c r="W2195" s="58"/>
      <c r="X2195" s="84"/>
      <c r="Y2195" s="85"/>
      <c r="Z2195" s="86"/>
      <c r="AA2195" s="87"/>
    </row>
    <row r="2196" spans="1:27" ht="15.75" hidden="1" customHeight="1">
      <c r="A2196" s="63"/>
      <c r="B2196" s="64"/>
      <c r="C2196" s="65"/>
      <c r="D2196" s="66"/>
      <c r="E2196" s="67"/>
      <c r="F2196" s="68"/>
      <c r="G2196" s="69"/>
      <c r="H2196" s="70"/>
      <c r="I2196" s="67"/>
      <c r="J2196" s="71"/>
      <c r="K2196" s="72"/>
      <c r="L2196" s="73"/>
      <c r="M2196" s="74"/>
      <c r="N2196" s="75"/>
      <c r="O2196" s="76"/>
      <c r="P2196" s="77"/>
      <c r="Q2196" s="78">
        <f t="shared" si="4"/>
        <v>0</v>
      </c>
      <c r="R2196" s="79"/>
      <c r="S2196" s="80"/>
      <c r="T2196" s="81"/>
      <c r="U2196" s="82">
        <f t="shared" si="1"/>
        <v>0</v>
      </c>
      <c r="V2196" s="83">
        <f t="shared" si="2"/>
        <v>0</v>
      </c>
      <c r="W2196" s="58"/>
      <c r="X2196" s="84"/>
      <c r="Y2196" s="85"/>
      <c r="Z2196" s="86"/>
      <c r="AA2196" s="87"/>
    </row>
    <row r="2197" spans="1:27" ht="15.75" hidden="1" customHeight="1">
      <c r="A2197" s="63"/>
      <c r="B2197" s="64"/>
      <c r="C2197" s="65"/>
      <c r="D2197" s="66"/>
      <c r="E2197" s="67"/>
      <c r="F2197" s="68"/>
      <c r="G2197" s="69"/>
      <c r="H2197" s="70"/>
      <c r="I2197" s="67"/>
      <c r="J2197" s="71"/>
      <c r="K2197" s="72"/>
      <c r="L2197" s="73"/>
      <c r="M2197" s="74"/>
      <c r="N2197" s="75"/>
      <c r="O2197" s="76"/>
      <c r="P2197" s="77"/>
      <c r="Q2197" s="78">
        <f t="shared" si="4"/>
        <v>0</v>
      </c>
      <c r="R2197" s="79"/>
      <c r="S2197" s="80"/>
      <c r="T2197" s="81"/>
      <c r="U2197" s="82">
        <f t="shared" si="1"/>
        <v>0</v>
      </c>
      <c r="V2197" s="83">
        <f t="shared" si="2"/>
        <v>0</v>
      </c>
      <c r="W2197" s="58"/>
      <c r="X2197" s="84"/>
      <c r="Y2197" s="85"/>
      <c r="Z2197" s="86"/>
      <c r="AA2197" s="87"/>
    </row>
    <row r="2198" spans="1:27" ht="15.75" hidden="1" customHeight="1">
      <c r="A2198" s="63"/>
      <c r="B2198" s="64"/>
      <c r="C2198" s="65"/>
      <c r="D2198" s="66"/>
      <c r="E2198" s="67"/>
      <c r="F2198" s="68"/>
      <c r="G2198" s="69"/>
      <c r="H2198" s="70"/>
      <c r="I2198" s="67"/>
      <c r="J2198" s="71"/>
      <c r="K2198" s="72"/>
      <c r="L2198" s="73"/>
      <c r="M2198" s="74"/>
      <c r="N2198" s="75"/>
      <c r="O2198" s="76"/>
      <c r="P2198" s="77"/>
      <c r="Q2198" s="78">
        <f t="shared" si="4"/>
        <v>0</v>
      </c>
      <c r="R2198" s="79"/>
      <c r="S2198" s="80"/>
      <c r="T2198" s="81"/>
      <c r="U2198" s="82">
        <f t="shared" si="1"/>
        <v>0</v>
      </c>
      <c r="V2198" s="83">
        <f t="shared" si="2"/>
        <v>0</v>
      </c>
      <c r="W2198" s="58"/>
      <c r="X2198" s="84"/>
      <c r="Y2198" s="85"/>
      <c r="Z2198" s="86"/>
      <c r="AA2198" s="87"/>
    </row>
    <row r="2199" spans="1:27" ht="15.75" hidden="1" customHeight="1">
      <c r="A2199" s="63"/>
      <c r="B2199" s="64"/>
      <c r="C2199" s="65"/>
      <c r="D2199" s="66"/>
      <c r="E2199" s="67"/>
      <c r="F2199" s="68"/>
      <c r="G2199" s="69"/>
      <c r="H2199" s="70"/>
      <c r="I2199" s="67"/>
      <c r="J2199" s="71"/>
      <c r="K2199" s="72"/>
      <c r="L2199" s="73"/>
      <c r="M2199" s="74"/>
      <c r="N2199" s="75"/>
      <c r="O2199" s="76"/>
      <c r="P2199" s="77"/>
      <c r="Q2199" s="78">
        <f t="shared" si="4"/>
        <v>0</v>
      </c>
      <c r="R2199" s="79"/>
      <c r="S2199" s="80"/>
      <c r="T2199" s="81"/>
      <c r="U2199" s="82">
        <f t="shared" si="1"/>
        <v>0</v>
      </c>
      <c r="V2199" s="83">
        <f t="shared" si="2"/>
        <v>0</v>
      </c>
      <c r="W2199" s="58"/>
      <c r="X2199" s="84"/>
      <c r="Y2199" s="85"/>
      <c r="Z2199" s="86"/>
      <c r="AA2199" s="87"/>
    </row>
    <row r="2200" spans="1:27" ht="15.75" hidden="1" customHeight="1">
      <c r="A2200" s="63"/>
      <c r="B2200" s="64"/>
      <c r="C2200" s="65"/>
      <c r="D2200" s="66"/>
      <c r="E2200" s="67"/>
      <c r="F2200" s="68"/>
      <c r="G2200" s="69"/>
      <c r="H2200" s="70"/>
      <c r="I2200" s="67"/>
      <c r="J2200" s="71"/>
      <c r="K2200" s="72"/>
      <c r="L2200" s="73"/>
      <c r="M2200" s="74"/>
      <c r="N2200" s="75"/>
      <c r="O2200" s="76"/>
      <c r="P2200" s="77"/>
      <c r="Q2200" s="78">
        <f t="shared" si="4"/>
        <v>0</v>
      </c>
      <c r="R2200" s="79"/>
      <c r="S2200" s="80"/>
      <c r="T2200" s="81"/>
      <c r="U2200" s="82">
        <f t="shared" si="1"/>
        <v>0</v>
      </c>
      <c r="V2200" s="83">
        <f t="shared" si="2"/>
        <v>0</v>
      </c>
      <c r="W2200" s="58"/>
      <c r="X2200" s="84"/>
      <c r="Y2200" s="85"/>
      <c r="Z2200" s="86"/>
      <c r="AA2200" s="87"/>
    </row>
    <row r="2201" spans="1:27" ht="15.75" hidden="1" customHeight="1">
      <c r="A2201" s="63"/>
      <c r="B2201" s="64"/>
      <c r="C2201" s="65"/>
      <c r="D2201" s="66"/>
      <c r="E2201" s="67"/>
      <c r="F2201" s="68"/>
      <c r="G2201" s="69"/>
      <c r="H2201" s="70"/>
      <c r="I2201" s="67"/>
      <c r="J2201" s="71"/>
      <c r="K2201" s="72"/>
      <c r="L2201" s="73"/>
      <c r="M2201" s="74"/>
      <c r="N2201" s="75"/>
      <c r="O2201" s="76"/>
      <c r="P2201" s="77"/>
      <c r="Q2201" s="78">
        <f t="shared" si="4"/>
        <v>0</v>
      </c>
      <c r="R2201" s="79"/>
      <c r="S2201" s="80"/>
      <c r="T2201" s="81"/>
      <c r="U2201" s="82">
        <f t="shared" si="1"/>
        <v>0</v>
      </c>
      <c r="V2201" s="83">
        <f t="shared" si="2"/>
        <v>0</v>
      </c>
      <c r="W2201" s="58"/>
      <c r="X2201" s="84"/>
      <c r="Y2201" s="85"/>
      <c r="Z2201" s="86"/>
      <c r="AA2201" s="87"/>
    </row>
    <row r="2202" spans="1:27" ht="15.75" hidden="1" customHeight="1">
      <c r="A2202" s="63"/>
      <c r="B2202" s="64"/>
      <c r="C2202" s="65"/>
      <c r="D2202" s="66"/>
      <c r="E2202" s="67"/>
      <c r="F2202" s="68"/>
      <c r="G2202" s="69"/>
      <c r="H2202" s="70"/>
      <c r="I2202" s="67"/>
      <c r="J2202" s="71"/>
      <c r="K2202" s="72"/>
      <c r="L2202" s="73"/>
      <c r="M2202" s="74"/>
      <c r="N2202" s="75"/>
      <c r="O2202" s="76"/>
      <c r="P2202" s="77"/>
      <c r="Q2202" s="78">
        <f t="shared" si="4"/>
        <v>0</v>
      </c>
      <c r="R2202" s="79"/>
      <c r="S2202" s="80"/>
      <c r="T2202" s="81"/>
      <c r="U2202" s="82">
        <f t="shared" si="1"/>
        <v>0</v>
      </c>
      <c r="V2202" s="83">
        <f t="shared" si="2"/>
        <v>0</v>
      </c>
      <c r="W2202" s="58"/>
      <c r="X2202" s="84"/>
      <c r="Y2202" s="85"/>
      <c r="Z2202" s="86"/>
      <c r="AA2202" s="87"/>
    </row>
    <row r="2203" spans="1:27" ht="15.75" hidden="1" customHeight="1">
      <c r="A2203" s="63"/>
      <c r="B2203" s="64"/>
      <c r="C2203" s="65"/>
      <c r="D2203" s="66"/>
      <c r="E2203" s="67"/>
      <c r="F2203" s="68"/>
      <c r="G2203" s="69"/>
      <c r="H2203" s="70"/>
      <c r="I2203" s="67"/>
      <c r="J2203" s="71"/>
      <c r="K2203" s="72"/>
      <c r="L2203" s="73"/>
      <c r="M2203" s="74"/>
      <c r="N2203" s="75"/>
      <c r="O2203" s="76"/>
      <c r="P2203" s="77"/>
      <c r="Q2203" s="78">
        <f t="shared" si="4"/>
        <v>0</v>
      </c>
      <c r="R2203" s="79"/>
      <c r="S2203" s="80"/>
      <c r="T2203" s="81"/>
      <c r="U2203" s="82">
        <f t="shared" si="1"/>
        <v>0</v>
      </c>
      <c r="V2203" s="83">
        <f t="shared" si="2"/>
        <v>0</v>
      </c>
      <c r="W2203" s="58"/>
      <c r="X2203" s="84"/>
      <c r="Y2203" s="85"/>
      <c r="Z2203" s="86"/>
      <c r="AA2203" s="87"/>
    </row>
    <row r="2204" spans="1:27" ht="15.75" hidden="1" customHeight="1">
      <c r="A2204" s="63"/>
      <c r="B2204" s="64"/>
      <c r="C2204" s="65"/>
      <c r="D2204" s="66"/>
      <c r="E2204" s="67"/>
      <c r="F2204" s="68"/>
      <c r="G2204" s="69"/>
      <c r="H2204" s="70"/>
      <c r="I2204" s="67"/>
      <c r="J2204" s="71"/>
      <c r="K2204" s="72"/>
      <c r="L2204" s="73"/>
      <c r="M2204" s="74"/>
      <c r="N2204" s="75"/>
      <c r="O2204" s="76"/>
      <c r="P2204" s="77"/>
      <c r="Q2204" s="78">
        <f t="shared" si="4"/>
        <v>0</v>
      </c>
      <c r="R2204" s="79"/>
      <c r="S2204" s="80"/>
      <c r="T2204" s="81"/>
      <c r="U2204" s="82">
        <f t="shared" si="1"/>
        <v>0</v>
      </c>
      <c r="V2204" s="83">
        <f t="shared" si="2"/>
        <v>0</v>
      </c>
      <c r="W2204" s="58"/>
      <c r="X2204" s="84"/>
      <c r="Y2204" s="85"/>
      <c r="Z2204" s="86"/>
      <c r="AA2204" s="87"/>
    </row>
    <row r="2205" spans="1:27" ht="15.75" hidden="1" customHeight="1">
      <c r="A2205" s="63"/>
      <c r="B2205" s="64"/>
      <c r="C2205" s="65"/>
      <c r="D2205" s="66"/>
      <c r="E2205" s="67"/>
      <c r="F2205" s="68"/>
      <c r="G2205" s="69"/>
      <c r="H2205" s="70"/>
      <c r="I2205" s="67"/>
      <c r="J2205" s="71"/>
      <c r="K2205" s="72"/>
      <c r="L2205" s="73"/>
      <c r="M2205" s="74"/>
      <c r="N2205" s="75"/>
      <c r="O2205" s="76"/>
      <c r="P2205" s="77"/>
      <c r="Q2205" s="78">
        <f t="shared" si="4"/>
        <v>0</v>
      </c>
      <c r="R2205" s="79"/>
      <c r="S2205" s="80"/>
      <c r="T2205" s="81"/>
      <c r="U2205" s="82">
        <f t="shared" si="1"/>
        <v>0</v>
      </c>
      <c r="V2205" s="83">
        <f t="shared" si="2"/>
        <v>0</v>
      </c>
      <c r="W2205" s="58"/>
      <c r="X2205" s="84"/>
      <c r="Y2205" s="85"/>
      <c r="Z2205" s="86"/>
      <c r="AA2205" s="87"/>
    </row>
    <row r="2206" spans="1:27" ht="15.75" hidden="1" customHeight="1">
      <c r="A2206" s="63"/>
      <c r="B2206" s="64"/>
      <c r="C2206" s="65"/>
      <c r="D2206" s="66"/>
      <c r="E2206" s="67"/>
      <c r="F2206" s="68"/>
      <c r="G2206" s="69"/>
      <c r="H2206" s="70"/>
      <c r="I2206" s="67"/>
      <c r="J2206" s="71"/>
      <c r="K2206" s="72"/>
      <c r="L2206" s="73"/>
      <c r="M2206" s="74"/>
      <c r="N2206" s="75"/>
      <c r="O2206" s="76"/>
      <c r="P2206" s="77"/>
      <c r="Q2206" s="78">
        <f t="shared" si="4"/>
        <v>0</v>
      </c>
      <c r="R2206" s="79"/>
      <c r="S2206" s="80"/>
      <c r="T2206" s="81"/>
      <c r="U2206" s="82">
        <f t="shared" si="1"/>
        <v>0</v>
      </c>
      <c r="V2206" s="83">
        <f t="shared" si="2"/>
        <v>0</v>
      </c>
      <c r="W2206" s="58"/>
      <c r="X2206" s="84"/>
      <c r="Y2206" s="85"/>
      <c r="Z2206" s="86"/>
      <c r="AA2206" s="87"/>
    </row>
    <row r="2207" spans="1:27" ht="15.75" hidden="1" customHeight="1">
      <c r="A2207" s="63"/>
      <c r="B2207" s="64"/>
      <c r="C2207" s="65"/>
      <c r="D2207" s="66"/>
      <c r="E2207" s="67"/>
      <c r="F2207" s="68"/>
      <c r="G2207" s="69"/>
      <c r="H2207" s="70"/>
      <c r="I2207" s="67"/>
      <c r="J2207" s="71"/>
      <c r="K2207" s="72"/>
      <c r="L2207" s="73"/>
      <c r="M2207" s="74"/>
      <c r="N2207" s="75"/>
      <c r="O2207" s="76"/>
      <c r="P2207" s="77"/>
      <c r="Q2207" s="78">
        <f t="shared" si="4"/>
        <v>0</v>
      </c>
      <c r="R2207" s="79"/>
      <c r="S2207" s="80"/>
      <c r="T2207" s="81"/>
      <c r="U2207" s="82">
        <f t="shared" si="1"/>
        <v>0</v>
      </c>
      <c r="V2207" s="83">
        <f t="shared" si="2"/>
        <v>0</v>
      </c>
      <c r="W2207" s="58"/>
      <c r="X2207" s="84"/>
      <c r="Y2207" s="85"/>
      <c r="Z2207" s="86"/>
      <c r="AA2207" s="87"/>
    </row>
    <row r="2208" spans="1:27" ht="15.75" hidden="1" customHeight="1">
      <c r="A2208" s="63"/>
      <c r="B2208" s="64"/>
      <c r="C2208" s="65"/>
      <c r="D2208" s="66"/>
      <c r="E2208" s="67"/>
      <c r="F2208" s="68"/>
      <c r="G2208" s="69"/>
      <c r="H2208" s="70"/>
      <c r="I2208" s="67"/>
      <c r="J2208" s="71"/>
      <c r="K2208" s="72"/>
      <c r="L2208" s="73"/>
      <c r="M2208" s="74"/>
      <c r="N2208" s="75"/>
      <c r="O2208" s="76"/>
      <c r="P2208" s="77"/>
      <c r="Q2208" s="78">
        <f t="shared" si="4"/>
        <v>0</v>
      </c>
      <c r="R2208" s="79"/>
      <c r="S2208" s="80"/>
      <c r="T2208" s="81"/>
      <c r="U2208" s="82">
        <f t="shared" si="1"/>
        <v>0</v>
      </c>
      <c r="V2208" s="83">
        <f t="shared" si="2"/>
        <v>0</v>
      </c>
      <c r="W2208" s="58"/>
      <c r="X2208" s="84"/>
      <c r="Y2208" s="85"/>
      <c r="Z2208" s="86"/>
      <c r="AA2208" s="87"/>
    </row>
    <row r="2209" spans="1:27" ht="15.75" hidden="1" customHeight="1">
      <c r="A2209" s="63"/>
      <c r="B2209" s="64"/>
      <c r="C2209" s="65"/>
      <c r="D2209" s="66"/>
      <c r="E2209" s="67"/>
      <c r="F2209" s="68"/>
      <c r="G2209" s="69"/>
      <c r="H2209" s="70"/>
      <c r="I2209" s="67"/>
      <c r="J2209" s="71"/>
      <c r="K2209" s="72"/>
      <c r="L2209" s="73"/>
      <c r="M2209" s="74"/>
      <c r="N2209" s="75"/>
      <c r="O2209" s="76"/>
      <c r="P2209" s="77"/>
      <c r="Q2209" s="78">
        <f t="shared" si="4"/>
        <v>0</v>
      </c>
      <c r="R2209" s="79"/>
      <c r="S2209" s="80"/>
      <c r="T2209" s="81"/>
      <c r="U2209" s="82">
        <f t="shared" si="1"/>
        <v>0</v>
      </c>
      <c r="V2209" s="83">
        <f t="shared" si="2"/>
        <v>0</v>
      </c>
      <c r="W2209" s="58"/>
      <c r="X2209" s="84"/>
      <c r="Y2209" s="85"/>
      <c r="Z2209" s="86"/>
      <c r="AA2209" s="87"/>
    </row>
    <row r="2210" spans="1:27" ht="15.75" hidden="1" customHeight="1">
      <c r="A2210" s="63"/>
      <c r="B2210" s="64"/>
      <c r="C2210" s="65"/>
      <c r="D2210" s="66"/>
      <c r="E2210" s="67"/>
      <c r="F2210" s="68"/>
      <c r="G2210" s="69"/>
      <c r="H2210" s="70"/>
      <c r="I2210" s="67"/>
      <c r="J2210" s="71"/>
      <c r="K2210" s="72"/>
      <c r="L2210" s="73"/>
      <c r="M2210" s="74"/>
      <c r="N2210" s="75"/>
      <c r="O2210" s="76"/>
      <c r="P2210" s="77"/>
      <c r="Q2210" s="78">
        <f t="shared" si="4"/>
        <v>0</v>
      </c>
      <c r="R2210" s="79"/>
      <c r="S2210" s="80"/>
      <c r="T2210" s="81"/>
      <c r="U2210" s="82">
        <f t="shared" si="1"/>
        <v>0</v>
      </c>
      <c r="V2210" s="83">
        <f t="shared" si="2"/>
        <v>0</v>
      </c>
      <c r="W2210" s="58"/>
      <c r="X2210" s="84"/>
      <c r="Y2210" s="85"/>
      <c r="Z2210" s="86"/>
      <c r="AA2210" s="87"/>
    </row>
    <row r="2211" spans="1:27" ht="15.75" hidden="1" customHeight="1">
      <c r="A2211" s="63"/>
      <c r="B2211" s="64"/>
      <c r="C2211" s="65"/>
      <c r="D2211" s="66"/>
      <c r="E2211" s="67"/>
      <c r="F2211" s="68"/>
      <c r="G2211" s="69"/>
      <c r="H2211" s="70"/>
      <c r="I2211" s="67"/>
      <c r="J2211" s="71"/>
      <c r="K2211" s="72"/>
      <c r="L2211" s="73"/>
      <c r="M2211" s="74"/>
      <c r="N2211" s="75"/>
      <c r="O2211" s="76"/>
      <c r="P2211" s="77"/>
      <c r="Q2211" s="78">
        <f t="shared" si="4"/>
        <v>0</v>
      </c>
      <c r="R2211" s="79"/>
      <c r="S2211" s="80"/>
      <c r="T2211" s="81"/>
      <c r="U2211" s="82">
        <f t="shared" si="1"/>
        <v>0</v>
      </c>
      <c r="V2211" s="83">
        <f t="shared" si="2"/>
        <v>0</v>
      </c>
      <c r="W2211" s="58"/>
      <c r="X2211" s="84"/>
      <c r="Y2211" s="85"/>
      <c r="Z2211" s="86"/>
      <c r="AA2211" s="87"/>
    </row>
    <row r="2212" spans="1:27" ht="15.75" hidden="1" customHeight="1">
      <c r="A2212" s="63"/>
      <c r="B2212" s="64"/>
      <c r="C2212" s="65"/>
      <c r="D2212" s="66"/>
      <c r="E2212" s="67"/>
      <c r="F2212" s="68"/>
      <c r="G2212" s="69"/>
      <c r="H2212" s="70"/>
      <c r="I2212" s="67"/>
      <c r="J2212" s="71"/>
      <c r="K2212" s="72"/>
      <c r="L2212" s="73"/>
      <c r="M2212" s="74"/>
      <c r="N2212" s="75"/>
      <c r="O2212" s="76"/>
      <c r="P2212" s="77"/>
      <c r="Q2212" s="78">
        <f t="shared" si="4"/>
        <v>0</v>
      </c>
      <c r="R2212" s="79"/>
      <c r="S2212" s="80"/>
      <c r="T2212" s="81"/>
      <c r="U2212" s="82">
        <f t="shared" si="1"/>
        <v>0</v>
      </c>
      <c r="V2212" s="83">
        <f t="shared" si="2"/>
        <v>0</v>
      </c>
      <c r="W2212" s="58"/>
      <c r="X2212" s="84"/>
      <c r="Y2212" s="85"/>
      <c r="Z2212" s="86"/>
      <c r="AA2212" s="87"/>
    </row>
    <row r="2213" spans="1:27" ht="15.75" hidden="1" customHeight="1">
      <c r="A2213" s="63"/>
      <c r="B2213" s="64"/>
      <c r="C2213" s="65"/>
      <c r="D2213" s="66"/>
      <c r="E2213" s="67"/>
      <c r="F2213" s="68"/>
      <c r="G2213" s="69"/>
      <c r="H2213" s="70"/>
      <c r="I2213" s="67"/>
      <c r="J2213" s="71"/>
      <c r="K2213" s="72"/>
      <c r="L2213" s="73"/>
      <c r="M2213" s="74"/>
      <c r="N2213" s="75"/>
      <c r="O2213" s="76"/>
      <c r="P2213" s="77"/>
      <c r="Q2213" s="78">
        <f t="shared" si="4"/>
        <v>0</v>
      </c>
      <c r="R2213" s="79"/>
      <c r="S2213" s="80"/>
      <c r="T2213" s="81"/>
      <c r="U2213" s="82">
        <f t="shared" si="1"/>
        <v>0</v>
      </c>
      <c r="V2213" s="83">
        <f t="shared" si="2"/>
        <v>0</v>
      </c>
      <c r="W2213" s="58"/>
      <c r="X2213" s="84"/>
      <c r="Y2213" s="85"/>
      <c r="Z2213" s="86"/>
      <c r="AA2213" s="87"/>
    </row>
    <row r="2214" spans="1:27" ht="15.75" hidden="1" customHeight="1">
      <c r="A2214" s="63"/>
      <c r="B2214" s="64"/>
      <c r="C2214" s="65"/>
      <c r="D2214" s="66"/>
      <c r="E2214" s="67"/>
      <c r="F2214" s="68"/>
      <c r="G2214" s="69"/>
      <c r="H2214" s="70"/>
      <c r="I2214" s="67"/>
      <c r="J2214" s="71"/>
      <c r="K2214" s="72"/>
      <c r="L2214" s="73"/>
      <c r="M2214" s="74"/>
      <c r="N2214" s="75"/>
      <c r="O2214" s="76"/>
      <c r="P2214" s="77"/>
      <c r="Q2214" s="78">
        <f t="shared" si="4"/>
        <v>0</v>
      </c>
      <c r="R2214" s="79"/>
      <c r="S2214" s="80"/>
      <c r="T2214" s="81"/>
      <c r="U2214" s="82">
        <f t="shared" si="1"/>
        <v>0</v>
      </c>
      <c r="V2214" s="83">
        <f t="shared" si="2"/>
        <v>0</v>
      </c>
      <c r="W2214" s="58"/>
      <c r="X2214" s="84"/>
      <c r="Y2214" s="85"/>
      <c r="Z2214" s="86"/>
      <c r="AA2214" s="87"/>
    </row>
    <row r="2215" spans="1:27" ht="15.75" hidden="1" customHeight="1">
      <c r="A2215" s="63"/>
      <c r="B2215" s="64"/>
      <c r="C2215" s="65"/>
      <c r="D2215" s="66"/>
      <c r="E2215" s="67"/>
      <c r="F2215" s="68"/>
      <c r="G2215" s="69"/>
      <c r="H2215" s="70"/>
      <c r="I2215" s="67"/>
      <c r="J2215" s="71"/>
      <c r="K2215" s="72"/>
      <c r="L2215" s="73"/>
      <c r="M2215" s="74"/>
      <c r="N2215" s="75"/>
      <c r="O2215" s="76"/>
      <c r="P2215" s="77"/>
      <c r="Q2215" s="78">
        <f t="shared" si="4"/>
        <v>0</v>
      </c>
      <c r="R2215" s="79"/>
      <c r="S2215" s="80"/>
      <c r="T2215" s="81"/>
      <c r="U2215" s="82">
        <f t="shared" si="1"/>
        <v>0</v>
      </c>
      <c r="V2215" s="83">
        <f t="shared" si="2"/>
        <v>0</v>
      </c>
      <c r="W2215" s="58"/>
      <c r="X2215" s="84"/>
      <c r="Y2215" s="85"/>
      <c r="Z2215" s="86"/>
      <c r="AA2215" s="87"/>
    </row>
    <row r="2216" spans="1:27" ht="15.75" hidden="1" customHeight="1">
      <c r="A2216" s="63"/>
      <c r="B2216" s="64"/>
      <c r="C2216" s="65"/>
      <c r="D2216" s="66"/>
      <c r="E2216" s="67"/>
      <c r="F2216" s="68"/>
      <c r="G2216" s="69"/>
      <c r="H2216" s="70"/>
      <c r="I2216" s="67"/>
      <c r="J2216" s="71"/>
      <c r="K2216" s="72"/>
      <c r="L2216" s="73"/>
      <c r="M2216" s="74"/>
      <c r="N2216" s="75"/>
      <c r="O2216" s="76"/>
      <c r="P2216" s="77"/>
      <c r="Q2216" s="78">
        <f t="shared" si="4"/>
        <v>0</v>
      </c>
      <c r="R2216" s="79"/>
      <c r="S2216" s="80"/>
      <c r="T2216" s="81"/>
      <c r="U2216" s="82">
        <f t="shared" si="1"/>
        <v>0</v>
      </c>
      <c r="V2216" s="83">
        <f t="shared" si="2"/>
        <v>0</v>
      </c>
      <c r="W2216" s="58"/>
      <c r="X2216" s="84"/>
      <c r="Y2216" s="85"/>
      <c r="Z2216" s="86"/>
      <c r="AA2216" s="87"/>
    </row>
    <row r="2217" spans="1:27" ht="15.75" hidden="1" customHeight="1">
      <c r="A2217" s="63"/>
      <c r="B2217" s="64"/>
      <c r="C2217" s="65"/>
      <c r="D2217" s="66"/>
      <c r="E2217" s="67"/>
      <c r="F2217" s="68"/>
      <c r="G2217" s="69"/>
      <c r="H2217" s="70"/>
      <c r="I2217" s="67"/>
      <c r="J2217" s="71"/>
      <c r="K2217" s="72"/>
      <c r="L2217" s="73"/>
      <c r="M2217" s="74"/>
      <c r="N2217" s="75"/>
      <c r="O2217" s="76"/>
      <c r="P2217" s="77"/>
      <c r="Q2217" s="78">
        <f t="shared" si="4"/>
        <v>0</v>
      </c>
      <c r="R2217" s="79"/>
      <c r="S2217" s="80"/>
      <c r="T2217" s="81"/>
      <c r="U2217" s="82">
        <f t="shared" si="1"/>
        <v>0</v>
      </c>
      <c r="V2217" s="83">
        <f t="shared" si="2"/>
        <v>0</v>
      </c>
      <c r="W2217" s="58"/>
      <c r="X2217" s="84"/>
      <c r="Y2217" s="85"/>
      <c r="Z2217" s="86"/>
      <c r="AA2217" s="87"/>
    </row>
    <row r="2218" spans="1:27" ht="15.75" hidden="1" customHeight="1">
      <c r="A2218" s="63"/>
      <c r="B2218" s="64"/>
      <c r="C2218" s="65"/>
      <c r="D2218" s="66"/>
      <c r="E2218" s="67"/>
      <c r="F2218" s="68"/>
      <c r="G2218" s="69"/>
      <c r="H2218" s="70"/>
      <c r="I2218" s="67"/>
      <c r="J2218" s="71"/>
      <c r="K2218" s="72"/>
      <c r="L2218" s="73"/>
      <c r="M2218" s="74"/>
      <c r="N2218" s="75"/>
      <c r="O2218" s="76"/>
      <c r="P2218" s="77"/>
      <c r="Q2218" s="78">
        <f t="shared" si="4"/>
        <v>0</v>
      </c>
      <c r="R2218" s="79"/>
      <c r="S2218" s="80"/>
      <c r="T2218" s="81"/>
      <c r="U2218" s="82">
        <f t="shared" si="1"/>
        <v>0</v>
      </c>
      <c r="V2218" s="83">
        <f t="shared" si="2"/>
        <v>0</v>
      </c>
      <c r="W2218" s="58"/>
      <c r="X2218" s="84"/>
      <c r="Y2218" s="85"/>
      <c r="Z2218" s="86"/>
      <c r="AA2218" s="87"/>
    </row>
    <row r="2219" spans="1:27" ht="15.75" hidden="1" customHeight="1">
      <c r="A2219" s="63"/>
      <c r="B2219" s="64"/>
      <c r="C2219" s="65"/>
      <c r="D2219" s="66"/>
      <c r="E2219" s="67"/>
      <c r="F2219" s="68"/>
      <c r="G2219" s="69"/>
      <c r="H2219" s="70"/>
      <c r="I2219" s="67"/>
      <c r="J2219" s="71"/>
      <c r="K2219" s="72"/>
      <c r="L2219" s="73"/>
      <c r="M2219" s="74"/>
      <c r="N2219" s="75"/>
      <c r="O2219" s="76"/>
      <c r="P2219" s="77"/>
      <c r="Q2219" s="78">
        <f t="shared" si="4"/>
        <v>0</v>
      </c>
      <c r="R2219" s="79"/>
      <c r="S2219" s="80"/>
      <c r="T2219" s="81"/>
      <c r="U2219" s="82">
        <f t="shared" si="1"/>
        <v>0</v>
      </c>
      <c r="V2219" s="83">
        <f t="shared" si="2"/>
        <v>0</v>
      </c>
      <c r="W2219" s="58"/>
      <c r="X2219" s="84"/>
      <c r="Y2219" s="85"/>
      <c r="Z2219" s="86"/>
      <c r="AA2219" s="87"/>
    </row>
    <row r="2220" spans="1:27" ht="15.75" hidden="1" customHeight="1">
      <c r="A2220" s="63"/>
      <c r="B2220" s="64"/>
      <c r="C2220" s="65"/>
      <c r="D2220" s="66"/>
      <c r="E2220" s="67"/>
      <c r="F2220" s="68"/>
      <c r="G2220" s="69"/>
      <c r="H2220" s="70"/>
      <c r="I2220" s="67"/>
      <c r="J2220" s="71"/>
      <c r="K2220" s="72"/>
      <c r="L2220" s="73"/>
      <c r="M2220" s="74"/>
      <c r="N2220" s="75"/>
      <c r="O2220" s="76"/>
      <c r="P2220" s="77"/>
      <c r="Q2220" s="78">
        <f t="shared" si="4"/>
        <v>0</v>
      </c>
      <c r="R2220" s="79"/>
      <c r="S2220" s="80"/>
      <c r="T2220" s="81"/>
      <c r="U2220" s="82">
        <f t="shared" si="1"/>
        <v>0</v>
      </c>
      <c r="V2220" s="83">
        <f t="shared" si="2"/>
        <v>0</v>
      </c>
      <c r="W2220" s="58"/>
      <c r="X2220" s="84"/>
      <c r="Y2220" s="85"/>
      <c r="Z2220" s="86"/>
      <c r="AA2220" s="87"/>
    </row>
    <row r="2221" spans="1:27" ht="15.75" hidden="1" customHeight="1">
      <c r="A2221" s="63"/>
      <c r="B2221" s="64"/>
      <c r="C2221" s="65"/>
      <c r="D2221" s="66"/>
      <c r="E2221" s="67"/>
      <c r="F2221" s="68"/>
      <c r="G2221" s="69"/>
      <c r="H2221" s="70"/>
      <c r="I2221" s="67"/>
      <c r="J2221" s="71"/>
      <c r="K2221" s="72"/>
      <c r="L2221" s="73"/>
      <c r="M2221" s="74"/>
      <c r="N2221" s="75"/>
      <c r="O2221" s="76"/>
      <c r="P2221" s="77"/>
      <c r="Q2221" s="78">
        <f t="shared" si="4"/>
        <v>0</v>
      </c>
      <c r="R2221" s="79"/>
      <c r="S2221" s="80"/>
      <c r="T2221" s="81"/>
      <c r="U2221" s="82">
        <f t="shared" si="1"/>
        <v>0</v>
      </c>
      <c r="V2221" s="83">
        <f t="shared" si="2"/>
        <v>0</v>
      </c>
      <c r="W2221" s="58"/>
      <c r="X2221" s="84"/>
      <c r="Y2221" s="85"/>
      <c r="Z2221" s="86"/>
      <c r="AA2221" s="87"/>
    </row>
    <row r="2222" spans="1:27" ht="15.75" hidden="1" customHeight="1">
      <c r="A2222" s="63"/>
      <c r="B2222" s="64"/>
      <c r="C2222" s="65"/>
      <c r="D2222" s="66"/>
      <c r="E2222" s="67"/>
      <c r="F2222" s="68"/>
      <c r="G2222" s="69"/>
      <c r="H2222" s="70"/>
      <c r="I2222" s="67"/>
      <c r="J2222" s="71"/>
      <c r="K2222" s="72"/>
      <c r="L2222" s="73"/>
      <c r="M2222" s="74"/>
      <c r="N2222" s="75"/>
      <c r="O2222" s="76"/>
      <c r="P2222" s="77"/>
      <c r="Q2222" s="78">
        <f t="shared" si="4"/>
        <v>0</v>
      </c>
      <c r="R2222" s="79"/>
      <c r="S2222" s="80"/>
      <c r="T2222" s="81"/>
      <c r="U2222" s="82">
        <f t="shared" si="1"/>
        <v>0</v>
      </c>
      <c r="V2222" s="83">
        <f t="shared" si="2"/>
        <v>0</v>
      </c>
      <c r="W2222" s="58"/>
      <c r="X2222" s="84"/>
      <c r="Y2222" s="85"/>
      <c r="Z2222" s="86"/>
      <c r="AA2222" s="87"/>
    </row>
    <row r="2223" spans="1:27" ht="15.75" hidden="1" customHeight="1">
      <c r="A2223" s="63"/>
      <c r="B2223" s="64"/>
      <c r="C2223" s="65"/>
      <c r="D2223" s="66"/>
      <c r="E2223" s="67"/>
      <c r="F2223" s="68"/>
      <c r="G2223" s="69"/>
      <c r="H2223" s="70"/>
      <c r="I2223" s="67"/>
      <c r="J2223" s="71"/>
      <c r="K2223" s="72"/>
      <c r="L2223" s="73"/>
      <c r="M2223" s="74"/>
      <c r="N2223" s="75"/>
      <c r="O2223" s="76"/>
      <c r="P2223" s="77"/>
      <c r="Q2223" s="78">
        <f t="shared" si="4"/>
        <v>0</v>
      </c>
      <c r="R2223" s="79"/>
      <c r="S2223" s="80"/>
      <c r="T2223" s="81"/>
      <c r="U2223" s="82">
        <f t="shared" si="1"/>
        <v>0</v>
      </c>
      <c r="V2223" s="83">
        <f t="shared" si="2"/>
        <v>0</v>
      </c>
      <c r="W2223" s="58"/>
      <c r="X2223" s="84"/>
      <c r="Y2223" s="85"/>
      <c r="Z2223" s="86"/>
      <c r="AA2223" s="87"/>
    </row>
    <row r="2224" spans="1:27" ht="15.75" hidden="1" customHeight="1">
      <c r="A2224" s="63"/>
      <c r="B2224" s="64"/>
      <c r="C2224" s="65"/>
      <c r="D2224" s="66"/>
      <c r="E2224" s="67"/>
      <c r="F2224" s="68"/>
      <c r="G2224" s="69"/>
      <c r="H2224" s="70"/>
      <c r="I2224" s="67"/>
      <c r="J2224" s="71"/>
      <c r="K2224" s="72"/>
      <c r="L2224" s="73"/>
      <c r="M2224" s="74"/>
      <c r="N2224" s="75"/>
      <c r="O2224" s="76"/>
      <c r="P2224" s="77"/>
      <c r="Q2224" s="78">
        <f t="shared" si="4"/>
        <v>0</v>
      </c>
      <c r="R2224" s="79"/>
      <c r="S2224" s="80"/>
      <c r="T2224" s="81"/>
      <c r="U2224" s="82">
        <f t="shared" si="1"/>
        <v>0</v>
      </c>
      <c r="V2224" s="83">
        <f t="shared" si="2"/>
        <v>0</v>
      </c>
      <c r="W2224" s="58"/>
      <c r="X2224" s="84"/>
      <c r="Y2224" s="85"/>
      <c r="Z2224" s="86"/>
      <c r="AA2224" s="87"/>
    </row>
    <row r="2225" spans="1:27" ht="15.75" hidden="1" customHeight="1">
      <c r="A2225" s="63"/>
      <c r="B2225" s="64"/>
      <c r="C2225" s="65"/>
      <c r="D2225" s="66"/>
      <c r="E2225" s="67"/>
      <c r="F2225" s="68"/>
      <c r="G2225" s="69"/>
      <c r="H2225" s="70"/>
      <c r="I2225" s="67"/>
      <c r="J2225" s="71"/>
      <c r="K2225" s="72"/>
      <c r="L2225" s="73"/>
      <c r="M2225" s="74"/>
      <c r="N2225" s="75"/>
      <c r="O2225" s="76"/>
      <c r="P2225" s="77"/>
      <c r="Q2225" s="78">
        <f t="shared" si="4"/>
        <v>0</v>
      </c>
      <c r="R2225" s="79"/>
      <c r="S2225" s="80"/>
      <c r="T2225" s="81"/>
      <c r="U2225" s="82">
        <f t="shared" si="1"/>
        <v>0</v>
      </c>
      <c r="V2225" s="83">
        <f t="shared" si="2"/>
        <v>0</v>
      </c>
      <c r="W2225" s="58"/>
      <c r="X2225" s="84"/>
      <c r="Y2225" s="85"/>
      <c r="Z2225" s="86"/>
      <c r="AA2225" s="87"/>
    </row>
    <row r="2226" spans="1:27" ht="15.75" hidden="1" customHeight="1">
      <c r="A2226" s="63"/>
      <c r="B2226" s="64"/>
      <c r="C2226" s="65"/>
      <c r="D2226" s="66"/>
      <c r="E2226" s="67"/>
      <c r="F2226" s="68"/>
      <c r="G2226" s="69"/>
      <c r="H2226" s="70"/>
      <c r="I2226" s="67"/>
      <c r="J2226" s="71"/>
      <c r="K2226" s="72"/>
      <c r="L2226" s="73"/>
      <c r="M2226" s="74"/>
      <c r="N2226" s="75"/>
      <c r="O2226" s="76"/>
      <c r="P2226" s="77"/>
      <c r="Q2226" s="78">
        <f t="shared" si="4"/>
        <v>0</v>
      </c>
      <c r="R2226" s="79"/>
      <c r="S2226" s="80"/>
      <c r="T2226" s="81"/>
      <c r="U2226" s="82">
        <f t="shared" si="1"/>
        <v>0</v>
      </c>
      <c r="V2226" s="83">
        <f t="shared" si="2"/>
        <v>0</v>
      </c>
      <c r="W2226" s="58"/>
      <c r="X2226" s="84"/>
      <c r="Y2226" s="85"/>
      <c r="Z2226" s="86"/>
      <c r="AA2226" s="87"/>
    </row>
    <row r="2227" spans="1:27" ht="15.75" hidden="1" customHeight="1">
      <c r="A2227" s="63"/>
      <c r="B2227" s="64"/>
      <c r="C2227" s="65"/>
      <c r="D2227" s="66"/>
      <c r="E2227" s="67"/>
      <c r="F2227" s="68"/>
      <c r="G2227" s="69"/>
      <c r="H2227" s="70"/>
      <c r="I2227" s="67"/>
      <c r="J2227" s="71"/>
      <c r="K2227" s="72"/>
      <c r="L2227" s="73"/>
      <c r="M2227" s="74"/>
      <c r="N2227" s="75"/>
      <c r="O2227" s="76"/>
      <c r="P2227" s="77"/>
      <c r="Q2227" s="78">
        <f t="shared" si="4"/>
        <v>0</v>
      </c>
      <c r="R2227" s="79"/>
      <c r="S2227" s="80"/>
      <c r="T2227" s="81"/>
      <c r="U2227" s="82">
        <f t="shared" si="1"/>
        <v>0</v>
      </c>
      <c r="V2227" s="83">
        <f t="shared" si="2"/>
        <v>0</v>
      </c>
      <c r="W2227" s="58"/>
      <c r="X2227" s="84"/>
      <c r="Y2227" s="85"/>
      <c r="Z2227" s="86"/>
      <c r="AA2227" s="87"/>
    </row>
    <row r="2228" spans="1:27" ht="15.75" hidden="1" customHeight="1">
      <c r="A2228" s="63"/>
      <c r="B2228" s="64"/>
      <c r="C2228" s="65"/>
      <c r="D2228" s="66"/>
      <c r="E2228" s="67"/>
      <c r="F2228" s="68"/>
      <c r="G2228" s="69"/>
      <c r="H2228" s="70"/>
      <c r="I2228" s="67"/>
      <c r="J2228" s="71"/>
      <c r="K2228" s="72"/>
      <c r="L2228" s="73"/>
      <c r="M2228" s="74"/>
      <c r="N2228" s="75"/>
      <c r="O2228" s="76"/>
      <c r="P2228" s="77"/>
      <c r="Q2228" s="78">
        <f t="shared" si="4"/>
        <v>0</v>
      </c>
      <c r="R2228" s="79"/>
      <c r="S2228" s="80"/>
      <c r="T2228" s="81"/>
      <c r="U2228" s="82">
        <f t="shared" si="1"/>
        <v>0</v>
      </c>
      <c r="V2228" s="83">
        <f t="shared" si="2"/>
        <v>0</v>
      </c>
      <c r="W2228" s="58"/>
      <c r="X2228" s="84"/>
      <c r="Y2228" s="85"/>
      <c r="Z2228" s="86"/>
      <c r="AA2228" s="87"/>
    </row>
    <row r="2229" spans="1:27" ht="15.75" hidden="1" customHeight="1">
      <c r="A2229" s="63"/>
      <c r="B2229" s="64"/>
      <c r="C2229" s="65"/>
      <c r="D2229" s="66"/>
      <c r="E2229" s="67"/>
      <c r="F2229" s="68"/>
      <c r="G2229" s="69"/>
      <c r="H2229" s="70"/>
      <c r="I2229" s="67"/>
      <c r="J2229" s="71"/>
      <c r="K2229" s="72"/>
      <c r="L2229" s="73"/>
      <c r="M2229" s="74"/>
      <c r="N2229" s="75"/>
      <c r="O2229" s="76"/>
      <c r="P2229" s="77"/>
      <c r="Q2229" s="78">
        <f t="shared" si="4"/>
        <v>0</v>
      </c>
      <c r="R2229" s="79"/>
      <c r="S2229" s="80"/>
      <c r="T2229" s="81"/>
      <c r="U2229" s="82">
        <f t="shared" si="1"/>
        <v>0</v>
      </c>
      <c r="V2229" s="83">
        <f t="shared" si="2"/>
        <v>0</v>
      </c>
      <c r="W2229" s="58"/>
      <c r="X2229" s="84"/>
      <c r="Y2229" s="85"/>
      <c r="Z2229" s="86"/>
      <c r="AA2229" s="87"/>
    </row>
    <row r="2230" spans="1:27" ht="15.75" hidden="1" customHeight="1">
      <c r="A2230" s="63"/>
      <c r="B2230" s="64"/>
      <c r="C2230" s="65"/>
      <c r="D2230" s="66"/>
      <c r="E2230" s="67"/>
      <c r="F2230" s="68"/>
      <c r="G2230" s="69"/>
      <c r="H2230" s="70"/>
      <c r="I2230" s="67"/>
      <c r="J2230" s="71"/>
      <c r="K2230" s="72"/>
      <c r="L2230" s="73"/>
      <c r="M2230" s="74"/>
      <c r="N2230" s="75"/>
      <c r="O2230" s="76"/>
      <c r="P2230" s="77"/>
      <c r="Q2230" s="78">
        <f t="shared" si="4"/>
        <v>0</v>
      </c>
      <c r="R2230" s="79"/>
      <c r="S2230" s="80"/>
      <c r="T2230" s="81"/>
      <c r="U2230" s="82">
        <f t="shared" si="1"/>
        <v>0</v>
      </c>
      <c r="V2230" s="83">
        <f t="shared" si="2"/>
        <v>0</v>
      </c>
      <c r="W2230" s="58"/>
      <c r="X2230" s="84"/>
      <c r="Y2230" s="85"/>
      <c r="Z2230" s="86"/>
      <c r="AA2230" s="87"/>
    </row>
    <row r="2231" spans="1:27" ht="15.75" hidden="1" customHeight="1">
      <c r="A2231" s="63"/>
      <c r="B2231" s="64"/>
      <c r="C2231" s="65"/>
      <c r="D2231" s="66"/>
      <c r="E2231" s="67"/>
      <c r="F2231" s="68"/>
      <c r="G2231" s="69"/>
      <c r="H2231" s="70"/>
      <c r="I2231" s="67"/>
      <c r="J2231" s="71"/>
      <c r="K2231" s="72"/>
      <c r="L2231" s="73"/>
      <c r="M2231" s="74"/>
      <c r="N2231" s="75"/>
      <c r="O2231" s="76"/>
      <c r="P2231" s="77"/>
      <c r="Q2231" s="78">
        <f t="shared" si="4"/>
        <v>0</v>
      </c>
      <c r="R2231" s="79"/>
      <c r="S2231" s="80"/>
      <c r="T2231" s="81"/>
      <c r="U2231" s="82">
        <f t="shared" si="1"/>
        <v>0</v>
      </c>
      <c r="V2231" s="83">
        <f t="shared" si="2"/>
        <v>0</v>
      </c>
      <c r="W2231" s="58"/>
      <c r="X2231" s="84"/>
      <c r="Y2231" s="85"/>
      <c r="Z2231" s="86"/>
      <c r="AA2231" s="87"/>
    </row>
    <row r="2232" spans="1:27" ht="15.75" hidden="1" customHeight="1">
      <c r="A2232" s="63"/>
      <c r="B2232" s="64"/>
      <c r="C2232" s="65"/>
      <c r="D2232" s="66"/>
      <c r="E2232" s="67"/>
      <c r="F2232" s="68"/>
      <c r="G2232" s="69"/>
      <c r="H2232" s="70"/>
      <c r="I2232" s="67"/>
      <c r="J2232" s="71"/>
      <c r="K2232" s="72"/>
      <c r="L2232" s="73"/>
      <c r="M2232" s="74"/>
      <c r="N2232" s="75"/>
      <c r="O2232" s="76"/>
      <c r="P2232" s="77"/>
      <c r="Q2232" s="78">
        <f t="shared" si="4"/>
        <v>0</v>
      </c>
      <c r="R2232" s="79"/>
      <c r="S2232" s="80"/>
      <c r="T2232" s="81"/>
      <c r="U2232" s="82">
        <f t="shared" si="1"/>
        <v>0</v>
      </c>
      <c r="V2232" s="83">
        <f t="shared" si="2"/>
        <v>0</v>
      </c>
      <c r="W2232" s="58"/>
      <c r="X2232" s="84"/>
      <c r="Y2232" s="85"/>
      <c r="Z2232" s="86"/>
      <c r="AA2232" s="87"/>
    </row>
    <row r="2233" spans="1:27" ht="15.75" hidden="1" customHeight="1">
      <c r="A2233" s="63"/>
      <c r="B2233" s="64"/>
      <c r="C2233" s="65"/>
      <c r="D2233" s="66"/>
      <c r="E2233" s="67"/>
      <c r="F2233" s="68"/>
      <c r="G2233" s="69"/>
      <c r="H2233" s="70"/>
      <c r="I2233" s="67"/>
      <c r="J2233" s="71"/>
      <c r="K2233" s="72"/>
      <c r="L2233" s="73"/>
      <c r="M2233" s="74"/>
      <c r="N2233" s="75"/>
      <c r="O2233" s="76"/>
      <c r="P2233" s="77"/>
      <c r="Q2233" s="78">
        <f t="shared" si="4"/>
        <v>0</v>
      </c>
      <c r="R2233" s="79"/>
      <c r="S2233" s="80"/>
      <c r="T2233" s="81"/>
      <c r="U2233" s="82">
        <f t="shared" si="1"/>
        <v>0</v>
      </c>
      <c r="V2233" s="83">
        <f t="shared" si="2"/>
        <v>0</v>
      </c>
      <c r="W2233" s="58"/>
      <c r="X2233" s="84"/>
      <c r="Y2233" s="85"/>
      <c r="Z2233" s="86"/>
      <c r="AA2233" s="87"/>
    </row>
    <row r="2234" spans="1:27" ht="15.75" hidden="1" customHeight="1">
      <c r="A2234" s="63"/>
      <c r="B2234" s="64"/>
      <c r="C2234" s="65"/>
      <c r="D2234" s="66"/>
      <c r="E2234" s="67"/>
      <c r="F2234" s="68"/>
      <c r="G2234" s="69"/>
      <c r="H2234" s="70"/>
      <c r="I2234" s="67"/>
      <c r="J2234" s="71"/>
      <c r="K2234" s="72"/>
      <c r="L2234" s="73"/>
      <c r="M2234" s="74"/>
      <c r="N2234" s="75"/>
      <c r="O2234" s="76"/>
      <c r="P2234" s="77"/>
      <c r="Q2234" s="78">
        <f t="shared" si="4"/>
        <v>0</v>
      </c>
      <c r="R2234" s="79"/>
      <c r="S2234" s="80"/>
      <c r="T2234" s="81"/>
      <c r="U2234" s="82">
        <f t="shared" si="1"/>
        <v>0</v>
      </c>
      <c r="V2234" s="83">
        <f t="shared" si="2"/>
        <v>0</v>
      </c>
      <c r="W2234" s="58"/>
      <c r="X2234" s="84"/>
      <c r="Y2234" s="85"/>
      <c r="Z2234" s="86"/>
      <c r="AA2234" s="87"/>
    </row>
    <row r="2235" spans="1:27" ht="15.75" hidden="1" customHeight="1">
      <c r="A2235" s="63"/>
      <c r="B2235" s="64"/>
      <c r="C2235" s="65"/>
      <c r="D2235" s="66"/>
      <c r="E2235" s="67"/>
      <c r="F2235" s="68"/>
      <c r="G2235" s="69"/>
      <c r="H2235" s="70"/>
      <c r="I2235" s="67"/>
      <c r="J2235" s="71"/>
      <c r="K2235" s="72"/>
      <c r="L2235" s="73"/>
      <c r="M2235" s="74"/>
      <c r="N2235" s="75"/>
      <c r="O2235" s="76"/>
      <c r="P2235" s="77"/>
      <c r="Q2235" s="78">
        <f t="shared" si="4"/>
        <v>0</v>
      </c>
      <c r="R2235" s="79"/>
      <c r="S2235" s="80"/>
      <c r="T2235" s="81"/>
      <c r="U2235" s="82">
        <f t="shared" si="1"/>
        <v>0</v>
      </c>
      <c r="V2235" s="83">
        <f t="shared" si="2"/>
        <v>0</v>
      </c>
      <c r="W2235" s="58"/>
      <c r="X2235" s="84"/>
      <c r="Y2235" s="85"/>
      <c r="Z2235" s="86"/>
      <c r="AA2235" s="87"/>
    </row>
    <row r="2236" spans="1:27" ht="15.75" hidden="1" customHeight="1">
      <c r="A2236" s="63"/>
      <c r="B2236" s="64"/>
      <c r="C2236" s="65"/>
      <c r="D2236" s="66"/>
      <c r="E2236" s="67"/>
      <c r="F2236" s="68"/>
      <c r="G2236" s="69"/>
      <c r="H2236" s="70"/>
      <c r="I2236" s="67"/>
      <c r="J2236" s="71"/>
      <c r="K2236" s="72"/>
      <c r="L2236" s="73"/>
      <c r="M2236" s="74"/>
      <c r="N2236" s="75"/>
      <c r="O2236" s="76"/>
      <c r="P2236" s="77"/>
      <c r="Q2236" s="78">
        <f t="shared" si="4"/>
        <v>0</v>
      </c>
      <c r="R2236" s="79"/>
      <c r="S2236" s="80"/>
      <c r="T2236" s="81"/>
      <c r="U2236" s="82">
        <f t="shared" si="1"/>
        <v>0</v>
      </c>
      <c r="V2236" s="83">
        <f t="shared" si="2"/>
        <v>0</v>
      </c>
      <c r="W2236" s="58"/>
      <c r="X2236" s="84"/>
      <c r="Y2236" s="85"/>
      <c r="Z2236" s="86"/>
      <c r="AA2236" s="87"/>
    </row>
    <row r="2237" spans="1:27" ht="15.75" hidden="1" customHeight="1">
      <c r="A2237" s="63"/>
      <c r="B2237" s="64"/>
      <c r="C2237" s="65"/>
      <c r="D2237" s="66"/>
      <c r="E2237" s="67"/>
      <c r="F2237" s="68"/>
      <c r="G2237" s="69"/>
      <c r="H2237" s="70"/>
      <c r="I2237" s="67"/>
      <c r="J2237" s="71"/>
      <c r="K2237" s="72"/>
      <c r="L2237" s="73"/>
      <c r="M2237" s="74"/>
      <c r="N2237" s="75"/>
      <c r="O2237" s="76"/>
      <c r="P2237" s="77"/>
      <c r="Q2237" s="78">
        <f t="shared" si="4"/>
        <v>0</v>
      </c>
      <c r="R2237" s="79"/>
      <c r="S2237" s="80"/>
      <c r="T2237" s="81"/>
      <c r="U2237" s="82">
        <f t="shared" si="1"/>
        <v>0</v>
      </c>
      <c r="V2237" s="83">
        <f t="shared" si="2"/>
        <v>0</v>
      </c>
      <c r="W2237" s="58"/>
      <c r="X2237" s="84"/>
      <c r="Y2237" s="85"/>
      <c r="Z2237" s="86"/>
      <c r="AA2237" s="87"/>
    </row>
    <row r="2238" spans="1:27" ht="15.75" hidden="1" customHeight="1">
      <c r="A2238" s="63"/>
      <c r="B2238" s="64"/>
      <c r="C2238" s="65"/>
      <c r="D2238" s="66"/>
      <c r="E2238" s="67"/>
      <c r="F2238" s="68"/>
      <c r="G2238" s="69"/>
      <c r="H2238" s="70"/>
      <c r="I2238" s="67"/>
      <c r="J2238" s="71"/>
      <c r="K2238" s="72"/>
      <c r="L2238" s="73"/>
      <c r="M2238" s="74"/>
      <c r="N2238" s="75"/>
      <c r="O2238" s="76"/>
      <c r="P2238" s="77"/>
      <c r="Q2238" s="78">
        <f t="shared" si="4"/>
        <v>0</v>
      </c>
      <c r="R2238" s="79"/>
      <c r="S2238" s="80"/>
      <c r="T2238" s="81"/>
      <c r="U2238" s="82">
        <f t="shared" si="1"/>
        <v>0</v>
      </c>
      <c r="V2238" s="83">
        <f t="shared" si="2"/>
        <v>0</v>
      </c>
      <c r="W2238" s="58"/>
      <c r="X2238" s="84"/>
      <c r="Y2238" s="85"/>
      <c r="Z2238" s="86"/>
      <c r="AA2238" s="87"/>
    </row>
    <row r="2239" spans="1:27" ht="15.75" hidden="1" customHeight="1">
      <c r="A2239" s="63"/>
      <c r="B2239" s="64"/>
      <c r="C2239" s="65"/>
      <c r="D2239" s="66"/>
      <c r="E2239" s="67"/>
      <c r="F2239" s="68"/>
      <c r="G2239" s="69"/>
      <c r="H2239" s="70"/>
      <c r="I2239" s="67"/>
      <c r="J2239" s="71"/>
      <c r="K2239" s="72"/>
      <c r="L2239" s="73"/>
      <c r="M2239" s="74"/>
      <c r="N2239" s="75"/>
      <c r="O2239" s="76"/>
      <c r="P2239" s="77"/>
      <c r="Q2239" s="78">
        <f t="shared" si="4"/>
        <v>0</v>
      </c>
      <c r="R2239" s="79"/>
      <c r="S2239" s="80"/>
      <c r="T2239" s="81"/>
      <c r="U2239" s="82">
        <f t="shared" si="1"/>
        <v>0</v>
      </c>
      <c r="V2239" s="83">
        <f t="shared" si="2"/>
        <v>0</v>
      </c>
      <c r="W2239" s="58"/>
      <c r="X2239" s="84"/>
      <c r="Y2239" s="85"/>
      <c r="Z2239" s="86"/>
      <c r="AA2239" s="87"/>
    </row>
    <row r="2240" spans="1:27" ht="15.75" hidden="1" customHeight="1">
      <c r="A2240" s="63"/>
      <c r="B2240" s="64"/>
      <c r="C2240" s="65"/>
      <c r="D2240" s="66"/>
      <c r="E2240" s="67"/>
      <c r="F2240" s="68"/>
      <c r="G2240" s="69"/>
      <c r="H2240" s="70"/>
      <c r="I2240" s="67"/>
      <c r="J2240" s="71"/>
      <c r="K2240" s="72"/>
      <c r="L2240" s="73"/>
      <c r="M2240" s="74"/>
      <c r="N2240" s="75"/>
      <c r="O2240" s="76"/>
      <c r="P2240" s="77"/>
      <c r="Q2240" s="78">
        <f t="shared" si="4"/>
        <v>0</v>
      </c>
      <c r="R2240" s="79"/>
      <c r="S2240" s="80"/>
      <c r="T2240" s="81"/>
      <c r="U2240" s="82">
        <f t="shared" si="1"/>
        <v>0</v>
      </c>
      <c r="V2240" s="83">
        <f t="shared" si="2"/>
        <v>0</v>
      </c>
      <c r="W2240" s="58"/>
      <c r="X2240" s="84"/>
      <c r="Y2240" s="85"/>
      <c r="Z2240" s="86"/>
      <c r="AA2240" s="87"/>
    </row>
    <row r="2241" spans="1:27" ht="15.75" hidden="1" customHeight="1">
      <c r="A2241" s="63"/>
      <c r="B2241" s="64"/>
      <c r="C2241" s="65"/>
      <c r="D2241" s="66"/>
      <c r="E2241" s="67"/>
      <c r="F2241" s="68"/>
      <c r="G2241" s="69"/>
      <c r="H2241" s="70"/>
      <c r="I2241" s="67"/>
      <c r="J2241" s="71"/>
      <c r="K2241" s="72"/>
      <c r="L2241" s="73"/>
      <c r="M2241" s="74"/>
      <c r="N2241" s="75"/>
      <c r="O2241" s="76"/>
      <c r="P2241" s="77"/>
      <c r="Q2241" s="78">
        <f t="shared" si="4"/>
        <v>0</v>
      </c>
      <c r="R2241" s="79"/>
      <c r="S2241" s="80"/>
      <c r="T2241" s="81"/>
      <c r="U2241" s="82">
        <f t="shared" si="1"/>
        <v>0</v>
      </c>
      <c r="V2241" s="83">
        <f t="shared" si="2"/>
        <v>0</v>
      </c>
      <c r="W2241" s="58"/>
      <c r="X2241" s="84"/>
      <c r="Y2241" s="85"/>
      <c r="Z2241" s="86"/>
      <c r="AA2241" s="87"/>
    </row>
    <row r="2242" spans="1:27" ht="15.75" hidden="1" customHeight="1">
      <c r="A2242" s="63"/>
      <c r="B2242" s="64"/>
      <c r="C2242" s="65"/>
      <c r="D2242" s="66"/>
      <c r="E2242" s="67"/>
      <c r="F2242" s="68"/>
      <c r="G2242" s="69"/>
      <c r="H2242" s="70"/>
      <c r="I2242" s="67"/>
      <c r="J2242" s="71"/>
      <c r="K2242" s="72"/>
      <c r="L2242" s="73"/>
      <c r="M2242" s="74"/>
      <c r="N2242" s="75"/>
      <c r="O2242" s="76"/>
      <c r="P2242" s="77"/>
      <c r="Q2242" s="78">
        <f t="shared" si="4"/>
        <v>0</v>
      </c>
      <c r="R2242" s="79"/>
      <c r="S2242" s="80"/>
      <c r="T2242" s="81"/>
      <c r="U2242" s="82">
        <f t="shared" si="1"/>
        <v>0</v>
      </c>
      <c r="V2242" s="83">
        <f t="shared" si="2"/>
        <v>0</v>
      </c>
      <c r="W2242" s="58"/>
      <c r="X2242" s="84"/>
      <c r="Y2242" s="85"/>
      <c r="Z2242" s="86"/>
      <c r="AA2242" s="87"/>
    </row>
    <row r="2243" spans="1:27" ht="15.75" hidden="1" customHeight="1">
      <c r="A2243" s="63"/>
      <c r="B2243" s="64"/>
      <c r="C2243" s="65"/>
      <c r="D2243" s="66"/>
      <c r="E2243" s="67"/>
      <c r="F2243" s="68"/>
      <c r="G2243" s="69"/>
      <c r="H2243" s="70"/>
      <c r="I2243" s="67"/>
      <c r="J2243" s="71"/>
      <c r="K2243" s="72"/>
      <c r="L2243" s="73"/>
      <c r="M2243" s="74"/>
      <c r="N2243" s="75"/>
      <c r="O2243" s="76"/>
      <c r="P2243" s="77"/>
      <c r="Q2243" s="78">
        <f t="shared" si="4"/>
        <v>0</v>
      </c>
      <c r="R2243" s="79"/>
      <c r="S2243" s="80"/>
      <c r="T2243" s="81"/>
      <c r="U2243" s="82">
        <f t="shared" si="1"/>
        <v>0</v>
      </c>
      <c r="V2243" s="83">
        <f t="shared" si="2"/>
        <v>0</v>
      </c>
      <c r="W2243" s="58"/>
      <c r="X2243" s="84"/>
      <c r="Y2243" s="85"/>
      <c r="Z2243" s="86"/>
      <c r="AA2243" s="87"/>
    </row>
    <row r="2244" spans="1:27" ht="15.75" hidden="1" customHeight="1">
      <c r="A2244" s="63"/>
      <c r="B2244" s="64"/>
      <c r="C2244" s="65"/>
      <c r="D2244" s="66"/>
      <c r="E2244" s="67"/>
      <c r="F2244" s="68"/>
      <c r="G2244" s="69"/>
      <c r="H2244" s="70"/>
      <c r="I2244" s="67"/>
      <c r="J2244" s="71"/>
      <c r="K2244" s="72"/>
      <c r="L2244" s="73"/>
      <c r="M2244" s="74"/>
      <c r="N2244" s="75"/>
      <c r="O2244" s="76"/>
      <c r="P2244" s="77"/>
      <c r="Q2244" s="78">
        <f t="shared" si="4"/>
        <v>0</v>
      </c>
      <c r="R2244" s="79"/>
      <c r="S2244" s="80"/>
      <c r="T2244" s="81"/>
      <c r="U2244" s="82">
        <f t="shared" si="1"/>
        <v>0</v>
      </c>
      <c r="V2244" s="83">
        <f t="shared" si="2"/>
        <v>0</v>
      </c>
      <c r="W2244" s="58"/>
      <c r="X2244" s="84"/>
      <c r="Y2244" s="85"/>
      <c r="Z2244" s="86"/>
      <c r="AA2244" s="87"/>
    </row>
    <row r="2245" spans="1:27" ht="15.75" hidden="1" customHeight="1">
      <c r="A2245" s="63"/>
      <c r="B2245" s="64"/>
      <c r="C2245" s="65"/>
      <c r="D2245" s="66"/>
      <c r="E2245" s="67"/>
      <c r="F2245" s="68"/>
      <c r="G2245" s="69"/>
      <c r="H2245" s="70"/>
      <c r="I2245" s="67"/>
      <c r="J2245" s="71"/>
      <c r="K2245" s="72"/>
      <c r="L2245" s="73"/>
      <c r="M2245" s="74"/>
      <c r="N2245" s="75"/>
      <c r="O2245" s="76"/>
      <c r="P2245" s="77"/>
      <c r="Q2245" s="78">
        <f t="shared" si="4"/>
        <v>0</v>
      </c>
      <c r="R2245" s="79"/>
      <c r="S2245" s="80"/>
      <c r="T2245" s="81"/>
      <c r="U2245" s="82">
        <f t="shared" si="1"/>
        <v>0</v>
      </c>
      <c r="V2245" s="83">
        <f t="shared" si="2"/>
        <v>0</v>
      </c>
      <c r="W2245" s="58"/>
      <c r="X2245" s="84"/>
      <c r="Y2245" s="85"/>
      <c r="Z2245" s="86"/>
      <c r="AA2245" s="87"/>
    </row>
    <row r="2246" spans="1:27" ht="15.75" hidden="1" customHeight="1">
      <c r="A2246" s="63"/>
      <c r="B2246" s="64"/>
      <c r="C2246" s="65"/>
      <c r="D2246" s="66"/>
      <c r="E2246" s="67"/>
      <c r="F2246" s="68"/>
      <c r="G2246" s="69"/>
      <c r="H2246" s="70"/>
      <c r="I2246" s="67"/>
      <c r="J2246" s="71"/>
      <c r="K2246" s="72"/>
      <c r="L2246" s="73"/>
      <c r="M2246" s="74"/>
      <c r="N2246" s="75"/>
      <c r="O2246" s="76"/>
      <c r="P2246" s="77"/>
      <c r="Q2246" s="78">
        <f t="shared" si="4"/>
        <v>0</v>
      </c>
      <c r="R2246" s="79"/>
      <c r="S2246" s="80"/>
      <c r="T2246" s="81"/>
      <c r="U2246" s="82">
        <f t="shared" si="1"/>
        <v>0</v>
      </c>
      <c r="V2246" s="83">
        <f t="shared" si="2"/>
        <v>0</v>
      </c>
      <c r="W2246" s="58"/>
      <c r="X2246" s="84"/>
      <c r="Y2246" s="85"/>
      <c r="Z2246" s="86"/>
      <c r="AA2246" s="87"/>
    </row>
    <row r="2247" spans="1:27" ht="15.75" hidden="1" customHeight="1">
      <c r="A2247" s="63"/>
      <c r="B2247" s="64"/>
      <c r="C2247" s="65"/>
      <c r="D2247" s="66"/>
      <c r="E2247" s="67"/>
      <c r="F2247" s="68"/>
      <c r="G2247" s="69"/>
      <c r="H2247" s="70"/>
      <c r="I2247" s="67"/>
      <c r="J2247" s="71"/>
      <c r="K2247" s="72"/>
      <c r="L2247" s="73"/>
      <c r="M2247" s="74"/>
      <c r="N2247" s="75"/>
      <c r="O2247" s="76"/>
      <c r="P2247" s="77"/>
      <c r="Q2247" s="78">
        <f t="shared" si="4"/>
        <v>0</v>
      </c>
      <c r="R2247" s="79"/>
      <c r="S2247" s="80"/>
      <c r="T2247" s="81"/>
      <c r="U2247" s="82">
        <f t="shared" si="1"/>
        <v>0</v>
      </c>
      <c r="V2247" s="83">
        <f t="shared" si="2"/>
        <v>0</v>
      </c>
      <c r="W2247" s="58"/>
      <c r="X2247" s="84"/>
      <c r="Y2247" s="85"/>
      <c r="Z2247" s="86"/>
      <c r="AA2247" s="87"/>
    </row>
    <row r="2248" spans="1:27" ht="15.75" hidden="1" customHeight="1">
      <c r="A2248" s="63"/>
      <c r="B2248" s="64"/>
      <c r="C2248" s="65"/>
      <c r="D2248" s="66"/>
      <c r="E2248" s="67"/>
      <c r="F2248" s="68"/>
      <c r="G2248" s="69"/>
      <c r="H2248" s="70"/>
      <c r="I2248" s="67"/>
      <c r="J2248" s="71"/>
      <c r="K2248" s="72"/>
      <c r="L2248" s="73"/>
      <c r="M2248" s="74"/>
      <c r="N2248" s="75"/>
      <c r="O2248" s="76"/>
      <c r="P2248" s="77"/>
      <c r="Q2248" s="78">
        <f t="shared" si="4"/>
        <v>0</v>
      </c>
      <c r="R2248" s="79"/>
      <c r="S2248" s="80"/>
      <c r="T2248" s="81"/>
      <c r="U2248" s="82">
        <f t="shared" si="1"/>
        <v>0</v>
      </c>
      <c r="V2248" s="83">
        <f t="shared" si="2"/>
        <v>0</v>
      </c>
      <c r="W2248" s="58"/>
      <c r="X2248" s="84"/>
      <c r="Y2248" s="85"/>
      <c r="Z2248" s="86"/>
      <c r="AA2248" s="87"/>
    </row>
    <row r="2249" spans="1:27" ht="15.75" hidden="1" customHeight="1">
      <c r="A2249" s="63"/>
      <c r="B2249" s="64"/>
      <c r="C2249" s="65"/>
      <c r="D2249" s="66"/>
      <c r="E2249" s="67"/>
      <c r="F2249" s="68"/>
      <c r="G2249" s="69"/>
      <c r="H2249" s="70"/>
      <c r="I2249" s="67"/>
      <c r="J2249" s="71"/>
      <c r="K2249" s="72"/>
      <c r="L2249" s="73"/>
      <c r="M2249" s="74"/>
      <c r="N2249" s="75"/>
      <c r="O2249" s="76"/>
      <c r="P2249" s="77"/>
      <c r="Q2249" s="78">
        <f t="shared" si="4"/>
        <v>0</v>
      </c>
      <c r="R2249" s="79"/>
      <c r="S2249" s="80"/>
      <c r="T2249" s="81"/>
      <c r="U2249" s="82">
        <f t="shared" si="1"/>
        <v>0</v>
      </c>
      <c r="V2249" s="83">
        <f t="shared" si="2"/>
        <v>0</v>
      </c>
      <c r="W2249" s="58"/>
      <c r="X2249" s="84"/>
      <c r="Y2249" s="85"/>
      <c r="Z2249" s="86"/>
      <c r="AA2249" s="87"/>
    </row>
    <row r="2250" spans="1:27" ht="15.75" hidden="1" customHeight="1">
      <c r="A2250" s="63"/>
      <c r="B2250" s="64"/>
      <c r="C2250" s="65"/>
      <c r="D2250" s="66"/>
      <c r="E2250" s="67"/>
      <c r="F2250" s="68"/>
      <c r="G2250" s="69"/>
      <c r="H2250" s="70"/>
      <c r="I2250" s="67"/>
      <c r="J2250" s="71"/>
      <c r="K2250" s="72"/>
      <c r="L2250" s="73"/>
      <c r="M2250" s="74"/>
      <c r="N2250" s="75"/>
      <c r="O2250" s="76"/>
      <c r="P2250" s="77"/>
      <c r="Q2250" s="78">
        <f t="shared" si="4"/>
        <v>0</v>
      </c>
      <c r="R2250" s="79"/>
      <c r="S2250" s="80"/>
      <c r="T2250" s="81"/>
      <c r="U2250" s="82">
        <f t="shared" si="1"/>
        <v>0</v>
      </c>
      <c r="V2250" s="83">
        <f t="shared" si="2"/>
        <v>0</v>
      </c>
      <c r="W2250" s="58"/>
      <c r="X2250" s="84"/>
      <c r="Y2250" s="85"/>
      <c r="Z2250" s="86"/>
      <c r="AA2250" s="87"/>
    </row>
    <row r="2251" spans="1:27" ht="15.75" hidden="1" customHeight="1">
      <c r="A2251" s="63"/>
      <c r="B2251" s="64"/>
      <c r="C2251" s="65"/>
      <c r="D2251" s="66"/>
      <c r="E2251" s="67"/>
      <c r="F2251" s="68"/>
      <c r="G2251" s="69"/>
      <c r="H2251" s="70"/>
      <c r="I2251" s="67"/>
      <c r="J2251" s="71"/>
      <c r="K2251" s="72"/>
      <c r="L2251" s="73"/>
      <c r="M2251" s="74"/>
      <c r="N2251" s="75"/>
      <c r="O2251" s="76"/>
      <c r="P2251" s="77"/>
      <c r="Q2251" s="78">
        <f t="shared" si="4"/>
        <v>0</v>
      </c>
      <c r="R2251" s="79"/>
      <c r="S2251" s="80"/>
      <c r="T2251" s="81"/>
      <c r="U2251" s="82">
        <f t="shared" si="1"/>
        <v>0</v>
      </c>
      <c r="V2251" s="83">
        <f t="shared" si="2"/>
        <v>0</v>
      </c>
      <c r="W2251" s="58"/>
      <c r="X2251" s="84"/>
      <c r="Y2251" s="85"/>
      <c r="Z2251" s="86"/>
      <c r="AA2251" s="87"/>
    </row>
    <row r="2252" spans="1:27" ht="15.75" hidden="1" customHeight="1">
      <c r="A2252" s="63"/>
      <c r="B2252" s="64"/>
      <c r="C2252" s="65"/>
      <c r="D2252" s="66"/>
      <c r="E2252" s="67"/>
      <c r="F2252" s="68"/>
      <c r="G2252" s="69"/>
      <c r="H2252" s="70"/>
      <c r="I2252" s="67"/>
      <c r="J2252" s="71"/>
      <c r="K2252" s="72"/>
      <c r="L2252" s="73"/>
      <c r="M2252" s="74"/>
      <c r="N2252" s="75"/>
      <c r="O2252" s="76"/>
      <c r="P2252" s="77"/>
      <c r="Q2252" s="78">
        <f t="shared" si="4"/>
        <v>0</v>
      </c>
      <c r="R2252" s="79"/>
      <c r="S2252" s="80"/>
      <c r="T2252" s="81"/>
      <c r="U2252" s="82">
        <f t="shared" si="1"/>
        <v>0</v>
      </c>
      <c r="V2252" s="83">
        <f t="shared" si="2"/>
        <v>0</v>
      </c>
      <c r="W2252" s="58"/>
      <c r="X2252" s="84"/>
      <c r="Y2252" s="85"/>
      <c r="Z2252" s="86"/>
      <c r="AA2252" s="87"/>
    </row>
    <row r="2253" spans="1:27" ht="15.75" hidden="1" customHeight="1">
      <c r="A2253" s="63"/>
      <c r="B2253" s="64"/>
      <c r="C2253" s="65"/>
      <c r="D2253" s="66"/>
      <c r="E2253" s="67"/>
      <c r="F2253" s="68"/>
      <c r="G2253" s="69"/>
      <c r="H2253" s="70"/>
      <c r="I2253" s="67"/>
      <c r="J2253" s="71"/>
      <c r="K2253" s="72"/>
      <c r="L2253" s="73"/>
      <c r="M2253" s="74"/>
      <c r="N2253" s="75"/>
      <c r="O2253" s="76"/>
      <c r="P2253" s="77"/>
      <c r="Q2253" s="78">
        <f t="shared" si="4"/>
        <v>0</v>
      </c>
      <c r="R2253" s="79"/>
      <c r="S2253" s="80"/>
      <c r="T2253" s="81"/>
      <c r="U2253" s="82">
        <f t="shared" si="1"/>
        <v>0</v>
      </c>
      <c r="V2253" s="83">
        <f t="shared" si="2"/>
        <v>0</v>
      </c>
      <c r="W2253" s="58"/>
      <c r="X2253" s="84"/>
      <c r="Y2253" s="85"/>
      <c r="Z2253" s="86"/>
      <c r="AA2253" s="87"/>
    </row>
    <row r="2254" spans="1:27" ht="15.75" hidden="1" customHeight="1">
      <c r="A2254" s="63"/>
      <c r="B2254" s="64"/>
      <c r="C2254" s="65"/>
      <c r="D2254" s="66"/>
      <c r="E2254" s="67"/>
      <c r="F2254" s="68"/>
      <c r="G2254" s="69"/>
      <c r="H2254" s="70"/>
      <c r="I2254" s="67"/>
      <c r="J2254" s="71"/>
      <c r="K2254" s="72"/>
      <c r="L2254" s="73"/>
      <c r="M2254" s="74"/>
      <c r="N2254" s="75"/>
      <c r="O2254" s="76"/>
      <c r="P2254" s="77"/>
      <c r="Q2254" s="78">
        <f t="shared" ref="Q2254:Q2317" si="5">IF(P2254="U",R2254/1.2,R2254)</f>
        <v>0</v>
      </c>
      <c r="R2254" s="79"/>
      <c r="S2254" s="80"/>
      <c r="T2254" s="81"/>
      <c r="U2254" s="82">
        <f t="shared" si="1"/>
        <v>0</v>
      </c>
      <c r="V2254" s="83">
        <f t="shared" si="2"/>
        <v>0</v>
      </c>
      <c r="W2254" s="58"/>
      <c r="X2254" s="84"/>
      <c r="Y2254" s="85"/>
      <c r="Z2254" s="86"/>
      <c r="AA2254" s="87"/>
    </row>
    <row r="2255" spans="1:27" ht="15.75" hidden="1" customHeight="1">
      <c r="A2255" s="63"/>
      <c r="B2255" s="64"/>
      <c r="C2255" s="65"/>
      <c r="D2255" s="66"/>
      <c r="E2255" s="67"/>
      <c r="F2255" s="68"/>
      <c r="G2255" s="69"/>
      <c r="H2255" s="70"/>
      <c r="I2255" s="67"/>
      <c r="J2255" s="71"/>
      <c r="K2255" s="72"/>
      <c r="L2255" s="73"/>
      <c r="M2255" s="74"/>
      <c r="N2255" s="75"/>
      <c r="O2255" s="76"/>
      <c r="P2255" s="77"/>
      <c r="Q2255" s="78">
        <f t="shared" si="5"/>
        <v>0</v>
      </c>
      <c r="R2255" s="79"/>
      <c r="S2255" s="80"/>
      <c r="T2255" s="81"/>
      <c r="U2255" s="82">
        <f t="shared" si="1"/>
        <v>0</v>
      </c>
      <c r="V2255" s="83">
        <f t="shared" si="2"/>
        <v>0</v>
      </c>
      <c r="W2255" s="58"/>
      <c r="X2255" s="84"/>
      <c r="Y2255" s="85"/>
      <c r="Z2255" s="86"/>
      <c r="AA2255" s="87"/>
    </row>
    <row r="2256" spans="1:27" ht="15.75" hidden="1" customHeight="1">
      <c r="A2256" s="63"/>
      <c r="B2256" s="64"/>
      <c r="C2256" s="65"/>
      <c r="D2256" s="66"/>
      <c r="E2256" s="67"/>
      <c r="F2256" s="68"/>
      <c r="G2256" s="69"/>
      <c r="H2256" s="70"/>
      <c r="I2256" s="67"/>
      <c r="J2256" s="71"/>
      <c r="K2256" s="72"/>
      <c r="L2256" s="73"/>
      <c r="M2256" s="74"/>
      <c r="N2256" s="75"/>
      <c r="O2256" s="76"/>
      <c r="P2256" s="77"/>
      <c r="Q2256" s="78">
        <f t="shared" si="5"/>
        <v>0</v>
      </c>
      <c r="R2256" s="79"/>
      <c r="S2256" s="80"/>
      <c r="T2256" s="81"/>
      <c r="U2256" s="82">
        <f t="shared" si="1"/>
        <v>0</v>
      </c>
      <c r="V2256" s="83">
        <f t="shared" si="2"/>
        <v>0</v>
      </c>
      <c r="W2256" s="58"/>
      <c r="X2256" s="84"/>
      <c r="Y2256" s="85"/>
      <c r="Z2256" s="86"/>
      <c r="AA2256" s="87"/>
    </row>
    <row r="2257" spans="1:27" ht="15.75" hidden="1" customHeight="1">
      <c r="A2257" s="63"/>
      <c r="B2257" s="64"/>
      <c r="C2257" s="65"/>
      <c r="D2257" s="66"/>
      <c r="E2257" s="67"/>
      <c r="F2257" s="68"/>
      <c r="G2257" s="69"/>
      <c r="H2257" s="70"/>
      <c r="I2257" s="67"/>
      <c r="J2257" s="71"/>
      <c r="K2257" s="72"/>
      <c r="L2257" s="73"/>
      <c r="M2257" s="74"/>
      <c r="N2257" s="75"/>
      <c r="O2257" s="76"/>
      <c r="P2257" s="77"/>
      <c r="Q2257" s="78">
        <f t="shared" si="5"/>
        <v>0</v>
      </c>
      <c r="R2257" s="79"/>
      <c r="S2257" s="80"/>
      <c r="T2257" s="81"/>
      <c r="U2257" s="82">
        <f t="shared" si="1"/>
        <v>0</v>
      </c>
      <c r="V2257" s="83">
        <f t="shared" si="2"/>
        <v>0</v>
      </c>
      <c r="W2257" s="58"/>
      <c r="X2257" s="84"/>
      <c r="Y2257" s="85"/>
      <c r="Z2257" s="86"/>
      <c r="AA2257" s="87"/>
    </row>
    <row r="2258" spans="1:27" ht="15.75" hidden="1" customHeight="1">
      <c r="A2258" s="63"/>
      <c r="B2258" s="64"/>
      <c r="C2258" s="65"/>
      <c r="D2258" s="66"/>
      <c r="E2258" s="67"/>
      <c r="F2258" s="68"/>
      <c r="G2258" s="69"/>
      <c r="H2258" s="70"/>
      <c r="I2258" s="67"/>
      <c r="J2258" s="71"/>
      <c r="K2258" s="72"/>
      <c r="L2258" s="73"/>
      <c r="M2258" s="74"/>
      <c r="N2258" s="75"/>
      <c r="O2258" s="76"/>
      <c r="P2258" s="77"/>
      <c r="Q2258" s="78">
        <f t="shared" si="5"/>
        <v>0</v>
      </c>
      <c r="R2258" s="79"/>
      <c r="S2258" s="80"/>
      <c r="T2258" s="81"/>
      <c r="U2258" s="82">
        <f t="shared" si="1"/>
        <v>0</v>
      </c>
      <c r="V2258" s="83">
        <f t="shared" si="2"/>
        <v>0</v>
      </c>
      <c r="W2258" s="58"/>
      <c r="X2258" s="84"/>
      <c r="Y2258" s="85"/>
      <c r="Z2258" s="86"/>
      <c r="AA2258" s="87"/>
    </row>
    <row r="2259" spans="1:27" ht="15.75" hidden="1" customHeight="1">
      <c r="A2259" s="63"/>
      <c r="B2259" s="64"/>
      <c r="C2259" s="65"/>
      <c r="D2259" s="66"/>
      <c r="E2259" s="67"/>
      <c r="F2259" s="68"/>
      <c r="G2259" s="69"/>
      <c r="H2259" s="70"/>
      <c r="I2259" s="67"/>
      <c r="J2259" s="71"/>
      <c r="K2259" s="72"/>
      <c r="L2259" s="73"/>
      <c r="M2259" s="74"/>
      <c r="N2259" s="75"/>
      <c r="O2259" s="76"/>
      <c r="P2259" s="77"/>
      <c r="Q2259" s="78">
        <f t="shared" si="5"/>
        <v>0</v>
      </c>
      <c r="R2259" s="79"/>
      <c r="S2259" s="80"/>
      <c r="T2259" s="81"/>
      <c r="U2259" s="82">
        <f t="shared" si="1"/>
        <v>0</v>
      </c>
      <c r="V2259" s="83">
        <f t="shared" si="2"/>
        <v>0</v>
      </c>
      <c r="W2259" s="58"/>
      <c r="X2259" s="84"/>
      <c r="Y2259" s="85"/>
      <c r="Z2259" s="86"/>
      <c r="AA2259" s="87"/>
    </row>
    <row r="2260" spans="1:27" ht="15.75" hidden="1" customHeight="1">
      <c r="A2260" s="63"/>
      <c r="B2260" s="64"/>
      <c r="C2260" s="65"/>
      <c r="D2260" s="66"/>
      <c r="E2260" s="67"/>
      <c r="F2260" s="68"/>
      <c r="G2260" s="69"/>
      <c r="H2260" s="70"/>
      <c r="I2260" s="67"/>
      <c r="J2260" s="71"/>
      <c r="K2260" s="72"/>
      <c r="L2260" s="73"/>
      <c r="M2260" s="74"/>
      <c r="N2260" s="75"/>
      <c r="O2260" s="76"/>
      <c r="P2260" s="77"/>
      <c r="Q2260" s="78">
        <f t="shared" si="5"/>
        <v>0</v>
      </c>
      <c r="R2260" s="79"/>
      <c r="S2260" s="80"/>
      <c r="T2260" s="81"/>
      <c r="U2260" s="82">
        <f t="shared" si="1"/>
        <v>0</v>
      </c>
      <c r="V2260" s="83">
        <f t="shared" si="2"/>
        <v>0</v>
      </c>
      <c r="W2260" s="58"/>
      <c r="X2260" s="84"/>
      <c r="Y2260" s="85"/>
      <c r="Z2260" s="86"/>
      <c r="AA2260" s="87"/>
    </row>
    <row r="2261" spans="1:27" ht="15.75" hidden="1" customHeight="1">
      <c r="A2261" s="63"/>
      <c r="B2261" s="64"/>
      <c r="C2261" s="65"/>
      <c r="D2261" s="66"/>
      <c r="E2261" s="67"/>
      <c r="F2261" s="68"/>
      <c r="G2261" s="69"/>
      <c r="H2261" s="70"/>
      <c r="I2261" s="67"/>
      <c r="J2261" s="71"/>
      <c r="K2261" s="72"/>
      <c r="L2261" s="73"/>
      <c r="M2261" s="74"/>
      <c r="N2261" s="75"/>
      <c r="O2261" s="76"/>
      <c r="P2261" s="77"/>
      <c r="Q2261" s="78">
        <f t="shared" si="5"/>
        <v>0</v>
      </c>
      <c r="R2261" s="79"/>
      <c r="S2261" s="80"/>
      <c r="T2261" s="81"/>
      <c r="U2261" s="82">
        <f t="shared" si="1"/>
        <v>0</v>
      </c>
      <c r="V2261" s="83">
        <f t="shared" si="2"/>
        <v>0</v>
      </c>
      <c r="W2261" s="58"/>
      <c r="X2261" s="84"/>
      <c r="Y2261" s="85"/>
      <c r="Z2261" s="86"/>
      <c r="AA2261" s="87"/>
    </row>
    <row r="2262" spans="1:27" ht="15.75" hidden="1" customHeight="1">
      <c r="A2262" s="63"/>
      <c r="B2262" s="64"/>
      <c r="C2262" s="65"/>
      <c r="D2262" s="66"/>
      <c r="E2262" s="67"/>
      <c r="F2262" s="68"/>
      <c r="G2262" s="69"/>
      <c r="H2262" s="70"/>
      <c r="I2262" s="67"/>
      <c r="J2262" s="71"/>
      <c r="K2262" s="72"/>
      <c r="L2262" s="73"/>
      <c r="M2262" s="74"/>
      <c r="N2262" s="75"/>
      <c r="O2262" s="76"/>
      <c r="P2262" s="77"/>
      <c r="Q2262" s="78">
        <f t="shared" si="5"/>
        <v>0</v>
      </c>
      <c r="R2262" s="79"/>
      <c r="S2262" s="80"/>
      <c r="T2262" s="81"/>
      <c r="U2262" s="82">
        <f t="shared" si="1"/>
        <v>0</v>
      </c>
      <c r="V2262" s="83">
        <f t="shared" si="2"/>
        <v>0</v>
      </c>
      <c r="W2262" s="58"/>
      <c r="X2262" s="84"/>
      <c r="Y2262" s="85"/>
      <c r="Z2262" s="86"/>
      <c r="AA2262" s="87"/>
    </row>
    <row r="2263" spans="1:27" ht="15.75" hidden="1" customHeight="1">
      <c r="A2263" s="63"/>
      <c r="B2263" s="64"/>
      <c r="C2263" s="65"/>
      <c r="D2263" s="66"/>
      <c r="E2263" s="67"/>
      <c r="F2263" s="68"/>
      <c r="G2263" s="69"/>
      <c r="H2263" s="70"/>
      <c r="I2263" s="67"/>
      <c r="J2263" s="71"/>
      <c r="K2263" s="72"/>
      <c r="L2263" s="73"/>
      <c r="M2263" s="74"/>
      <c r="N2263" s="75"/>
      <c r="O2263" s="76"/>
      <c r="P2263" s="77"/>
      <c r="Q2263" s="78">
        <f t="shared" si="5"/>
        <v>0</v>
      </c>
      <c r="R2263" s="79"/>
      <c r="S2263" s="80"/>
      <c r="T2263" s="81"/>
      <c r="U2263" s="82">
        <f t="shared" si="1"/>
        <v>0</v>
      </c>
      <c r="V2263" s="83">
        <f t="shared" si="2"/>
        <v>0</v>
      </c>
      <c r="W2263" s="58"/>
      <c r="X2263" s="84"/>
      <c r="Y2263" s="85"/>
      <c r="Z2263" s="86"/>
      <c r="AA2263" s="87"/>
    </row>
    <row r="2264" spans="1:27" ht="15.75" hidden="1" customHeight="1">
      <c r="A2264" s="63"/>
      <c r="B2264" s="64"/>
      <c r="C2264" s="65"/>
      <c r="D2264" s="66"/>
      <c r="E2264" s="67"/>
      <c r="F2264" s="68"/>
      <c r="G2264" s="69"/>
      <c r="H2264" s="70"/>
      <c r="I2264" s="67"/>
      <c r="J2264" s="71"/>
      <c r="K2264" s="72"/>
      <c r="L2264" s="73"/>
      <c r="M2264" s="74"/>
      <c r="N2264" s="75"/>
      <c r="O2264" s="76"/>
      <c r="P2264" s="77"/>
      <c r="Q2264" s="78">
        <f t="shared" si="5"/>
        <v>0</v>
      </c>
      <c r="R2264" s="79"/>
      <c r="S2264" s="80"/>
      <c r="T2264" s="81"/>
      <c r="U2264" s="82">
        <f t="shared" si="1"/>
        <v>0</v>
      </c>
      <c r="V2264" s="83">
        <f t="shared" si="2"/>
        <v>0</v>
      </c>
      <c r="W2264" s="58"/>
      <c r="X2264" s="84"/>
      <c r="Y2264" s="85"/>
      <c r="Z2264" s="86"/>
      <c r="AA2264" s="87"/>
    </row>
    <row r="2265" spans="1:27" ht="15.75" hidden="1" customHeight="1">
      <c r="A2265" s="63"/>
      <c r="B2265" s="64"/>
      <c r="C2265" s="65"/>
      <c r="D2265" s="66"/>
      <c r="E2265" s="67"/>
      <c r="F2265" s="68"/>
      <c r="G2265" s="69"/>
      <c r="H2265" s="70"/>
      <c r="I2265" s="67"/>
      <c r="J2265" s="71"/>
      <c r="K2265" s="72"/>
      <c r="L2265" s="73"/>
      <c r="M2265" s="74"/>
      <c r="N2265" s="75"/>
      <c r="O2265" s="76"/>
      <c r="P2265" s="77"/>
      <c r="Q2265" s="78">
        <f t="shared" si="5"/>
        <v>0</v>
      </c>
      <c r="R2265" s="79"/>
      <c r="S2265" s="80"/>
      <c r="T2265" s="81"/>
      <c r="U2265" s="82">
        <f t="shared" si="1"/>
        <v>0</v>
      </c>
      <c r="V2265" s="83">
        <f t="shared" si="2"/>
        <v>0</v>
      </c>
      <c r="W2265" s="58"/>
      <c r="X2265" s="84"/>
      <c r="Y2265" s="85"/>
      <c r="Z2265" s="86"/>
      <c r="AA2265" s="87"/>
    </row>
    <row r="2266" spans="1:27" ht="15.75" hidden="1" customHeight="1">
      <c r="A2266" s="63"/>
      <c r="B2266" s="64"/>
      <c r="C2266" s="65"/>
      <c r="D2266" s="66"/>
      <c r="E2266" s="67"/>
      <c r="F2266" s="68"/>
      <c r="G2266" s="69"/>
      <c r="H2266" s="70"/>
      <c r="I2266" s="67"/>
      <c r="J2266" s="71"/>
      <c r="K2266" s="72"/>
      <c r="L2266" s="73"/>
      <c r="M2266" s="74"/>
      <c r="N2266" s="75"/>
      <c r="O2266" s="76"/>
      <c r="P2266" s="77"/>
      <c r="Q2266" s="78">
        <f t="shared" si="5"/>
        <v>0</v>
      </c>
      <c r="R2266" s="79"/>
      <c r="S2266" s="80"/>
      <c r="T2266" s="81"/>
      <c r="U2266" s="82">
        <f t="shared" si="1"/>
        <v>0</v>
      </c>
      <c r="V2266" s="83">
        <f t="shared" si="2"/>
        <v>0</v>
      </c>
      <c r="W2266" s="58"/>
      <c r="X2266" s="84"/>
      <c r="Y2266" s="85"/>
      <c r="Z2266" s="86"/>
      <c r="AA2266" s="87"/>
    </row>
    <row r="2267" spans="1:27" ht="15.75" hidden="1" customHeight="1">
      <c r="A2267" s="63"/>
      <c r="B2267" s="64"/>
      <c r="C2267" s="65"/>
      <c r="D2267" s="66"/>
      <c r="E2267" s="67"/>
      <c r="F2267" s="68"/>
      <c r="G2267" s="69"/>
      <c r="H2267" s="70"/>
      <c r="I2267" s="67"/>
      <c r="J2267" s="71"/>
      <c r="K2267" s="72"/>
      <c r="L2267" s="73"/>
      <c r="M2267" s="74"/>
      <c r="N2267" s="75"/>
      <c r="O2267" s="76"/>
      <c r="P2267" s="77"/>
      <c r="Q2267" s="78">
        <f t="shared" si="5"/>
        <v>0</v>
      </c>
      <c r="R2267" s="79"/>
      <c r="S2267" s="80"/>
      <c r="T2267" s="81"/>
      <c r="U2267" s="82">
        <f t="shared" si="1"/>
        <v>0</v>
      </c>
      <c r="V2267" s="83">
        <f t="shared" si="2"/>
        <v>0</v>
      </c>
      <c r="W2267" s="58"/>
      <c r="X2267" s="84"/>
      <c r="Y2267" s="85"/>
      <c r="Z2267" s="86"/>
      <c r="AA2267" s="87"/>
    </row>
    <row r="2268" spans="1:27" ht="15.75" hidden="1" customHeight="1">
      <c r="A2268" s="63"/>
      <c r="B2268" s="64"/>
      <c r="C2268" s="65"/>
      <c r="D2268" s="66"/>
      <c r="E2268" s="67"/>
      <c r="F2268" s="68"/>
      <c r="G2268" s="69"/>
      <c r="H2268" s="70"/>
      <c r="I2268" s="67"/>
      <c r="J2268" s="71"/>
      <c r="K2268" s="72"/>
      <c r="L2268" s="73"/>
      <c r="M2268" s="74"/>
      <c r="N2268" s="75"/>
      <c r="O2268" s="76"/>
      <c r="P2268" s="77"/>
      <c r="Q2268" s="78">
        <f t="shared" si="5"/>
        <v>0</v>
      </c>
      <c r="R2268" s="79"/>
      <c r="S2268" s="80"/>
      <c r="T2268" s="81"/>
      <c r="U2268" s="82">
        <f t="shared" si="1"/>
        <v>0</v>
      </c>
      <c r="V2268" s="83">
        <f t="shared" si="2"/>
        <v>0</v>
      </c>
      <c r="W2268" s="58"/>
      <c r="X2268" s="84"/>
      <c r="Y2268" s="85"/>
      <c r="Z2268" s="86"/>
      <c r="AA2268" s="87"/>
    </row>
    <row r="2269" spans="1:27" ht="15.75" hidden="1" customHeight="1">
      <c r="A2269" s="63"/>
      <c r="B2269" s="64"/>
      <c r="C2269" s="65"/>
      <c r="D2269" s="66"/>
      <c r="E2269" s="67"/>
      <c r="F2269" s="68"/>
      <c r="G2269" s="69"/>
      <c r="H2269" s="70"/>
      <c r="I2269" s="67"/>
      <c r="J2269" s="71"/>
      <c r="K2269" s="72"/>
      <c r="L2269" s="73"/>
      <c r="M2269" s="74"/>
      <c r="N2269" s="75"/>
      <c r="O2269" s="76"/>
      <c r="P2269" s="77"/>
      <c r="Q2269" s="78">
        <f t="shared" si="5"/>
        <v>0</v>
      </c>
      <c r="R2269" s="79"/>
      <c r="S2269" s="80"/>
      <c r="T2269" s="81"/>
      <c r="U2269" s="82">
        <f t="shared" si="1"/>
        <v>0</v>
      </c>
      <c r="V2269" s="83">
        <f t="shared" si="2"/>
        <v>0</v>
      </c>
      <c r="W2269" s="58"/>
      <c r="X2269" s="84"/>
      <c r="Y2269" s="85"/>
      <c r="Z2269" s="86"/>
      <c r="AA2269" s="87"/>
    </row>
    <row r="2270" spans="1:27" ht="15.75" hidden="1" customHeight="1">
      <c r="A2270" s="63"/>
      <c r="B2270" s="64"/>
      <c r="C2270" s="65"/>
      <c r="D2270" s="66"/>
      <c r="E2270" s="67"/>
      <c r="F2270" s="68"/>
      <c r="G2270" s="69"/>
      <c r="H2270" s="70"/>
      <c r="I2270" s="67"/>
      <c r="J2270" s="71"/>
      <c r="K2270" s="72"/>
      <c r="L2270" s="73"/>
      <c r="M2270" s="74"/>
      <c r="N2270" s="75"/>
      <c r="O2270" s="76"/>
      <c r="P2270" s="77"/>
      <c r="Q2270" s="78">
        <f t="shared" si="5"/>
        <v>0</v>
      </c>
      <c r="R2270" s="79"/>
      <c r="S2270" s="80"/>
      <c r="T2270" s="81"/>
      <c r="U2270" s="82">
        <f t="shared" si="1"/>
        <v>0</v>
      </c>
      <c r="V2270" s="83">
        <f t="shared" si="2"/>
        <v>0</v>
      </c>
      <c r="W2270" s="58"/>
      <c r="X2270" s="84"/>
      <c r="Y2270" s="85"/>
      <c r="Z2270" s="86"/>
      <c r="AA2270" s="87"/>
    </row>
    <row r="2271" spans="1:27" ht="15.75" hidden="1" customHeight="1">
      <c r="A2271" s="63"/>
      <c r="B2271" s="64"/>
      <c r="C2271" s="65"/>
      <c r="D2271" s="66"/>
      <c r="E2271" s="67"/>
      <c r="F2271" s="68"/>
      <c r="G2271" s="69"/>
      <c r="H2271" s="70"/>
      <c r="I2271" s="67"/>
      <c r="J2271" s="71"/>
      <c r="K2271" s="72"/>
      <c r="L2271" s="73"/>
      <c r="M2271" s="74"/>
      <c r="N2271" s="75"/>
      <c r="O2271" s="76"/>
      <c r="P2271" s="77"/>
      <c r="Q2271" s="78">
        <f t="shared" si="5"/>
        <v>0</v>
      </c>
      <c r="R2271" s="79"/>
      <c r="S2271" s="80"/>
      <c r="T2271" s="81"/>
      <c r="U2271" s="82">
        <f t="shared" si="1"/>
        <v>0</v>
      </c>
      <c r="V2271" s="83">
        <f t="shared" si="2"/>
        <v>0</v>
      </c>
      <c r="W2271" s="58"/>
      <c r="X2271" s="84"/>
      <c r="Y2271" s="85"/>
      <c r="Z2271" s="86"/>
      <c r="AA2271" s="87"/>
    </row>
    <row r="2272" spans="1:27" ht="15.75" hidden="1" customHeight="1">
      <c r="A2272" s="63"/>
      <c r="B2272" s="64"/>
      <c r="C2272" s="65"/>
      <c r="D2272" s="66"/>
      <c r="E2272" s="67"/>
      <c r="F2272" s="68"/>
      <c r="G2272" s="69"/>
      <c r="H2272" s="70"/>
      <c r="I2272" s="67"/>
      <c r="J2272" s="71"/>
      <c r="K2272" s="72"/>
      <c r="L2272" s="73"/>
      <c r="M2272" s="74"/>
      <c r="N2272" s="75"/>
      <c r="O2272" s="76"/>
      <c r="P2272" s="77"/>
      <c r="Q2272" s="78">
        <f t="shared" si="5"/>
        <v>0</v>
      </c>
      <c r="R2272" s="79"/>
      <c r="S2272" s="80"/>
      <c r="T2272" s="81"/>
      <c r="U2272" s="82">
        <f t="shared" si="1"/>
        <v>0</v>
      </c>
      <c r="V2272" s="83">
        <f t="shared" si="2"/>
        <v>0</v>
      </c>
      <c r="W2272" s="58"/>
      <c r="X2272" s="84"/>
      <c r="Y2272" s="85"/>
      <c r="Z2272" s="86"/>
      <c r="AA2272" s="87"/>
    </row>
    <row r="2273" spans="1:27" ht="15.75" hidden="1" customHeight="1">
      <c r="A2273" s="63"/>
      <c r="B2273" s="64"/>
      <c r="C2273" s="65"/>
      <c r="D2273" s="66"/>
      <c r="E2273" s="67"/>
      <c r="F2273" s="68"/>
      <c r="G2273" s="69"/>
      <c r="H2273" s="70"/>
      <c r="I2273" s="67"/>
      <c r="J2273" s="71"/>
      <c r="K2273" s="72"/>
      <c r="L2273" s="73"/>
      <c r="M2273" s="74"/>
      <c r="N2273" s="75"/>
      <c r="O2273" s="76"/>
      <c r="P2273" s="77"/>
      <c r="Q2273" s="78">
        <f t="shared" si="5"/>
        <v>0</v>
      </c>
      <c r="R2273" s="79"/>
      <c r="S2273" s="80"/>
      <c r="T2273" s="81"/>
      <c r="U2273" s="82">
        <f t="shared" si="1"/>
        <v>0</v>
      </c>
      <c r="V2273" s="83">
        <f t="shared" si="2"/>
        <v>0</v>
      </c>
      <c r="W2273" s="58"/>
      <c r="X2273" s="84"/>
      <c r="Y2273" s="85"/>
      <c r="Z2273" s="86"/>
      <c r="AA2273" s="87"/>
    </row>
    <row r="2274" spans="1:27" ht="15.75" hidden="1" customHeight="1">
      <c r="A2274" s="63"/>
      <c r="B2274" s="64"/>
      <c r="C2274" s="65"/>
      <c r="D2274" s="66"/>
      <c r="E2274" s="67"/>
      <c r="F2274" s="68"/>
      <c r="G2274" s="69"/>
      <c r="H2274" s="70"/>
      <c r="I2274" s="67"/>
      <c r="J2274" s="71"/>
      <c r="K2274" s="72"/>
      <c r="L2274" s="73"/>
      <c r="M2274" s="74"/>
      <c r="N2274" s="75"/>
      <c r="O2274" s="76"/>
      <c r="P2274" s="77"/>
      <c r="Q2274" s="78">
        <f t="shared" si="5"/>
        <v>0</v>
      </c>
      <c r="R2274" s="79"/>
      <c r="S2274" s="80"/>
      <c r="T2274" s="81"/>
      <c r="U2274" s="82">
        <f t="shared" si="1"/>
        <v>0</v>
      </c>
      <c r="V2274" s="83">
        <f t="shared" si="2"/>
        <v>0</v>
      </c>
      <c r="W2274" s="58"/>
      <c r="X2274" s="84"/>
      <c r="Y2274" s="85"/>
      <c r="Z2274" s="86"/>
      <c r="AA2274" s="87"/>
    </row>
    <row r="2275" spans="1:27" ht="15.75" hidden="1" customHeight="1">
      <c r="A2275" s="63"/>
      <c r="B2275" s="64"/>
      <c r="C2275" s="65"/>
      <c r="D2275" s="66"/>
      <c r="E2275" s="67"/>
      <c r="F2275" s="68"/>
      <c r="G2275" s="69"/>
      <c r="H2275" s="70"/>
      <c r="I2275" s="67"/>
      <c r="J2275" s="71"/>
      <c r="K2275" s="72"/>
      <c r="L2275" s="73"/>
      <c r="M2275" s="74"/>
      <c r="N2275" s="75"/>
      <c r="O2275" s="76"/>
      <c r="P2275" s="77"/>
      <c r="Q2275" s="78">
        <f t="shared" si="5"/>
        <v>0</v>
      </c>
      <c r="R2275" s="79"/>
      <c r="S2275" s="80"/>
      <c r="T2275" s="81"/>
      <c r="U2275" s="82">
        <f t="shared" si="1"/>
        <v>0</v>
      </c>
      <c r="V2275" s="83">
        <f t="shared" si="2"/>
        <v>0</v>
      </c>
      <c r="W2275" s="58"/>
      <c r="X2275" s="84"/>
      <c r="Y2275" s="85"/>
      <c r="Z2275" s="86"/>
      <c r="AA2275" s="87"/>
    </row>
    <row r="2276" spans="1:27" ht="15.75" hidden="1" customHeight="1">
      <c r="A2276" s="63"/>
      <c r="B2276" s="64"/>
      <c r="C2276" s="65"/>
      <c r="D2276" s="66"/>
      <c r="E2276" s="67"/>
      <c r="F2276" s="68"/>
      <c r="G2276" s="69"/>
      <c r="H2276" s="70"/>
      <c r="I2276" s="67"/>
      <c r="J2276" s="71"/>
      <c r="K2276" s="72"/>
      <c r="L2276" s="73"/>
      <c r="M2276" s="74"/>
      <c r="N2276" s="75"/>
      <c r="O2276" s="76"/>
      <c r="P2276" s="77"/>
      <c r="Q2276" s="78">
        <f t="shared" si="5"/>
        <v>0</v>
      </c>
      <c r="R2276" s="79"/>
      <c r="S2276" s="80"/>
      <c r="T2276" s="81"/>
      <c r="U2276" s="82">
        <f t="shared" si="1"/>
        <v>0</v>
      </c>
      <c r="V2276" s="83">
        <f t="shared" si="2"/>
        <v>0</v>
      </c>
      <c r="W2276" s="58"/>
      <c r="X2276" s="84"/>
      <c r="Y2276" s="85"/>
      <c r="Z2276" s="86"/>
      <c r="AA2276" s="87"/>
    </row>
    <row r="2277" spans="1:27" ht="15.75" hidden="1" customHeight="1">
      <c r="A2277" s="63"/>
      <c r="B2277" s="64"/>
      <c r="C2277" s="65"/>
      <c r="D2277" s="66"/>
      <c r="E2277" s="67"/>
      <c r="F2277" s="68"/>
      <c r="G2277" s="69"/>
      <c r="H2277" s="70"/>
      <c r="I2277" s="67"/>
      <c r="J2277" s="71"/>
      <c r="K2277" s="72"/>
      <c r="L2277" s="73"/>
      <c r="M2277" s="74"/>
      <c r="N2277" s="75"/>
      <c r="O2277" s="76"/>
      <c r="P2277" s="77"/>
      <c r="Q2277" s="78">
        <f t="shared" si="5"/>
        <v>0</v>
      </c>
      <c r="R2277" s="79"/>
      <c r="S2277" s="80"/>
      <c r="T2277" s="81"/>
      <c r="U2277" s="82">
        <f t="shared" si="1"/>
        <v>0</v>
      </c>
      <c r="V2277" s="83">
        <f t="shared" si="2"/>
        <v>0</v>
      </c>
      <c r="W2277" s="58"/>
      <c r="X2277" s="84"/>
      <c r="Y2277" s="85"/>
      <c r="Z2277" s="86"/>
      <c r="AA2277" s="87"/>
    </row>
    <row r="2278" spans="1:27" ht="15.75" hidden="1" customHeight="1">
      <c r="A2278" s="63"/>
      <c r="B2278" s="64"/>
      <c r="C2278" s="65"/>
      <c r="D2278" s="66"/>
      <c r="E2278" s="67"/>
      <c r="F2278" s="68"/>
      <c r="G2278" s="69"/>
      <c r="H2278" s="70"/>
      <c r="I2278" s="67"/>
      <c r="J2278" s="71"/>
      <c r="K2278" s="72"/>
      <c r="L2278" s="73"/>
      <c r="M2278" s="74"/>
      <c r="N2278" s="75"/>
      <c r="O2278" s="76"/>
      <c r="P2278" s="77"/>
      <c r="Q2278" s="78">
        <f t="shared" si="5"/>
        <v>0</v>
      </c>
      <c r="R2278" s="79"/>
      <c r="S2278" s="80"/>
      <c r="T2278" s="81"/>
      <c r="U2278" s="82">
        <f t="shared" si="1"/>
        <v>0</v>
      </c>
      <c r="V2278" s="83">
        <f t="shared" si="2"/>
        <v>0</v>
      </c>
      <c r="W2278" s="58"/>
      <c r="X2278" s="84"/>
      <c r="Y2278" s="85"/>
      <c r="Z2278" s="86"/>
      <c r="AA2278" s="87"/>
    </row>
    <row r="2279" spans="1:27" ht="15.75" hidden="1" customHeight="1">
      <c r="A2279" s="63"/>
      <c r="B2279" s="64"/>
      <c r="C2279" s="65"/>
      <c r="D2279" s="66"/>
      <c r="E2279" s="67"/>
      <c r="F2279" s="68"/>
      <c r="G2279" s="69"/>
      <c r="H2279" s="70"/>
      <c r="I2279" s="67"/>
      <c r="J2279" s="71"/>
      <c r="K2279" s="72"/>
      <c r="L2279" s="73"/>
      <c r="M2279" s="74"/>
      <c r="N2279" s="75"/>
      <c r="O2279" s="76"/>
      <c r="P2279" s="77"/>
      <c r="Q2279" s="78">
        <f t="shared" si="5"/>
        <v>0</v>
      </c>
      <c r="R2279" s="79"/>
      <c r="S2279" s="80"/>
      <c r="T2279" s="81"/>
      <c r="U2279" s="82">
        <f t="shared" si="1"/>
        <v>0</v>
      </c>
      <c r="V2279" s="83">
        <f t="shared" si="2"/>
        <v>0</v>
      </c>
      <c r="W2279" s="58"/>
      <c r="X2279" s="84"/>
      <c r="Y2279" s="85"/>
      <c r="Z2279" s="86"/>
      <c r="AA2279" s="87"/>
    </row>
    <row r="2280" spans="1:27" ht="15.75" hidden="1" customHeight="1">
      <c r="A2280" s="63"/>
      <c r="B2280" s="64"/>
      <c r="C2280" s="65"/>
      <c r="D2280" s="66"/>
      <c r="E2280" s="67"/>
      <c r="F2280" s="68"/>
      <c r="G2280" s="69"/>
      <c r="H2280" s="70"/>
      <c r="I2280" s="67"/>
      <c r="J2280" s="71"/>
      <c r="K2280" s="72"/>
      <c r="L2280" s="73"/>
      <c r="M2280" s="74"/>
      <c r="N2280" s="75"/>
      <c r="O2280" s="76"/>
      <c r="P2280" s="77"/>
      <c r="Q2280" s="78">
        <f t="shared" si="5"/>
        <v>0</v>
      </c>
      <c r="R2280" s="79"/>
      <c r="S2280" s="80"/>
      <c r="T2280" s="81"/>
      <c r="U2280" s="82">
        <f t="shared" si="1"/>
        <v>0</v>
      </c>
      <c r="V2280" s="83">
        <f t="shared" si="2"/>
        <v>0</v>
      </c>
      <c r="W2280" s="58"/>
      <c r="X2280" s="84"/>
      <c r="Y2280" s="85"/>
      <c r="Z2280" s="86"/>
      <c r="AA2280" s="87"/>
    </row>
    <row r="2281" spans="1:27" ht="15.75" hidden="1" customHeight="1">
      <c r="A2281" s="63"/>
      <c r="B2281" s="64"/>
      <c r="C2281" s="65"/>
      <c r="D2281" s="66"/>
      <c r="E2281" s="67"/>
      <c r="F2281" s="68"/>
      <c r="G2281" s="69"/>
      <c r="H2281" s="70"/>
      <c r="I2281" s="67"/>
      <c r="J2281" s="71"/>
      <c r="K2281" s="72"/>
      <c r="L2281" s="73"/>
      <c r="M2281" s="74"/>
      <c r="N2281" s="75"/>
      <c r="O2281" s="76"/>
      <c r="P2281" s="77"/>
      <c r="Q2281" s="78">
        <f t="shared" si="5"/>
        <v>0</v>
      </c>
      <c r="R2281" s="79"/>
      <c r="S2281" s="80"/>
      <c r="T2281" s="81"/>
      <c r="U2281" s="82">
        <f t="shared" si="1"/>
        <v>0</v>
      </c>
      <c r="V2281" s="83">
        <f t="shared" si="2"/>
        <v>0</v>
      </c>
      <c r="W2281" s="58"/>
      <c r="X2281" s="84"/>
      <c r="Y2281" s="85"/>
      <c r="Z2281" s="86"/>
      <c r="AA2281" s="87"/>
    </row>
    <row r="2282" spans="1:27" ht="15.75" hidden="1" customHeight="1">
      <c r="A2282" s="63"/>
      <c r="B2282" s="64"/>
      <c r="C2282" s="65"/>
      <c r="D2282" s="66"/>
      <c r="E2282" s="67"/>
      <c r="F2282" s="68"/>
      <c r="G2282" s="69"/>
      <c r="H2282" s="70"/>
      <c r="I2282" s="67"/>
      <c r="J2282" s="71"/>
      <c r="K2282" s="72"/>
      <c r="L2282" s="73"/>
      <c r="M2282" s="74"/>
      <c r="N2282" s="75"/>
      <c r="O2282" s="76"/>
      <c r="P2282" s="77"/>
      <c r="Q2282" s="78">
        <f t="shared" si="5"/>
        <v>0</v>
      </c>
      <c r="R2282" s="79"/>
      <c r="S2282" s="80"/>
      <c r="T2282" s="81"/>
      <c r="U2282" s="82">
        <f t="shared" si="1"/>
        <v>0</v>
      </c>
      <c r="V2282" s="83">
        <f t="shared" si="2"/>
        <v>0</v>
      </c>
      <c r="W2282" s="58"/>
      <c r="X2282" s="84"/>
      <c r="Y2282" s="85"/>
      <c r="Z2282" s="86"/>
      <c r="AA2282" s="87"/>
    </row>
    <row r="2283" spans="1:27" ht="15.75" hidden="1" customHeight="1">
      <c r="A2283" s="63"/>
      <c r="B2283" s="64"/>
      <c r="C2283" s="65"/>
      <c r="D2283" s="66"/>
      <c r="E2283" s="67"/>
      <c r="F2283" s="68"/>
      <c r="G2283" s="69"/>
      <c r="H2283" s="70"/>
      <c r="I2283" s="67"/>
      <c r="J2283" s="71"/>
      <c r="K2283" s="72"/>
      <c r="L2283" s="73"/>
      <c r="M2283" s="74"/>
      <c r="N2283" s="75"/>
      <c r="O2283" s="76"/>
      <c r="P2283" s="77"/>
      <c r="Q2283" s="78">
        <f t="shared" si="5"/>
        <v>0</v>
      </c>
      <c r="R2283" s="79"/>
      <c r="S2283" s="80"/>
      <c r="T2283" s="81"/>
      <c r="U2283" s="82">
        <f t="shared" si="1"/>
        <v>0</v>
      </c>
      <c r="V2283" s="83">
        <f t="shared" si="2"/>
        <v>0</v>
      </c>
      <c r="W2283" s="58"/>
      <c r="X2283" s="84"/>
      <c r="Y2283" s="85"/>
      <c r="Z2283" s="86"/>
      <c r="AA2283" s="87"/>
    </row>
    <row r="2284" spans="1:27" ht="15.75" hidden="1" customHeight="1">
      <c r="A2284" s="63"/>
      <c r="B2284" s="64"/>
      <c r="C2284" s="65"/>
      <c r="D2284" s="66"/>
      <c r="E2284" s="67"/>
      <c r="F2284" s="68"/>
      <c r="G2284" s="69"/>
      <c r="H2284" s="70"/>
      <c r="I2284" s="67"/>
      <c r="J2284" s="71"/>
      <c r="K2284" s="72"/>
      <c r="L2284" s="73"/>
      <c r="M2284" s="74"/>
      <c r="N2284" s="75"/>
      <c r="O2284" s="76"/>
      <c r="P2284" s="77"/>
      <c r="Q2284" s="78">
        <f t="shared" si="5"/>
        <v>0</v>
      </c>
      <c r="R2284" s="79"/>
      <c r="S2284" s="80"/>
      <c r="T2284" s="81"/>
      <c r="U2284" s="82">
        <f t="shared" si="1"/>
        <v>0</v>
      </c>
      <c r="V2284" s="83">
        <f t="shared" si="2"/>
        <v>0</v>
      </c>
      <c r="W2284" s="58"/>
      <c r="X2284" s="84"/>
      <c r="Y2284" s="85"/>
      <c r="Z2284" s="86"/>
      <c r="AA2284" s="87"/>
    </row>
    <row r="2285" spans="1:27" ht="15.75" hidden="1" customHeight="1">
      <c r="A2285" s="63"/>
      <c r="B2285" s="64"/>
      <c r="C2285" s="65"/>
      <c r="D2285" s="66"/>
      <c r="E2285" s="67"/>
      <c r="F2285" s="68"/>
      <c r="G2285" s="69"/>
      <c r="H2285" s="70"/>
      <c r="I2285" s="67"/>
      <c r="J2285" s="71"/>
      <c r="K2285" s="72"/>
      <c r="L2285" s="73"/>
      <c r="M2285" s="74"/>
      <c r="N2285" s="75"/>
      <c r="O2285" s="76"/>
      <c r="P2285" s="77"/>
      <c r="Q2285" s="78">
        <f t="shared" si="5"/>
        <v>0</v>
      </c>
      <c r="R2285" s="79"/>
      <c r="S2285" s="80"/>
      <c r="T2285" s="81"/>
      <c r="U2285" s="82">
        <f t="shared" si="1"/>
        <v>0</v>
      </c>
      <c r="V2285" s="83">
        <f t="shared" si="2"/>
        <v>0</v>
      </c>
      <c r="W2285" s="58"/>
      <c r="X2285" s="84"/>
      <c r="Y2285" s="85"/>
      <c r="Z2285" s="86"/>
      <c r="AA2285" s="87"/>
    </row>
    <row r="2286" spans="1:27" ht="15.75" hidden="1" customHeight="1">
      <c r="A2286" s="63"/>
      <c r="B2286" s="64"/>
      <c r="C2286" s="65"/>
      <c r="D2286" s="66"/>
      <c r="E2286" s="67"/>
      <c r="F2286" s="68"/>
      <c r="G2286" s="69"/>
      <c r="H2286" s="70"/>
      <c r="I2286" s="67"/>
      <c r="J2286" s="71"/>
      <c r="K2286" s="72"/>
      <c r="L2286" s="73"/>
      <c r="M2286" s="74"/>
      <c r="N2286" s="75"/>
      <c r="O2286" s="76"/>
      <c r="P2286" s="77"/>
      <c r="Q2286" s="78">
        <f t="shared" si="5"/>
        <v>0</v>
      </c>
      <c r="R2286" s="79"/>
      <c r="S2286" s="80"/>
      <c r="T2286" s="81"/>
      <c r="U2286" s="82">
        <f t="shared" si="1"/>
        <v>0</v>
      </c>
      <c r="V2286" s="83">
        <f t="shared" si="2"/>
        <v>0</v>
      </c>
      <c r="W2286" s="58"/>
      <c r="X2286" s="84"/>
      <c r="Y2286" s="85"/>
      <c r="Z2286" s="86"/>
      <c r="AA2286" s="87"/>
    </row>
    <row r="2287" spans="1:27" ht="15.75" hidden="1" customHeight="1">
      <c r="A2287" s="63"/>
      <c r="B2287" s="64"/>
      <c r="C2287" s="65"/>
      <c r="D2287" s="66"/>
      <c r="E2287" s="67"/>
      <c r="F2287" s="68"/>
      <c r="G2287" s="69"/>
      <c r="H2287" s="70"/>
      <c r="I2287" s="67"/>
      <c r="J2287" s="71"/>
      <c r="K2287" s="72"/>
      <c r="L2287" s="73"/>
      <c r="M2287" s="74"/>
      <c r="N2287" s="75"/>
      <c r="O2287" s="76"/>
      <c r="P2287" s="77"/>
      <c r="Q2287" s="78">
        <f t="shared" si="5"/>
        <v>0</v>
      </c>
      <c r="R2287" s="79"/>
      <c r="S2287" s="80"/>
      <c r="T2287" s="81"/>
      <c r="U2287" s="82">
        <f t="shared" si="1"/>
        <v>0</v>
      </c>
      <c r="V2287" s="83">
        <f t="shared" si="2"/>
        <v>0</v>
      </c>
      <c r="W2287" s="58"/>
      <c r="X2287" s="84"/>
      <c r="Y2287" s="85"/>
      <c r="Z2287" s="86"/>
      <c r="AA2287" s="87"/>
    </row>
    <row r="2288" spans="1:27" ht="15.75" hidden="1" customHeight="1">
      <c r="A2288" s="63"/>
      <c r="B2288" s="64"/>
      <c r="C2288" s="65"/>
      <c r="D2288" s="66"/>
      <c r="E2288" s="67"/>
      <c r="F2288" s="68"/>
      <c r="G2288" s="69"/>
      <c r="H2288" s="70"/>
      <c r="I2288" s="67"/>
      <c r="J2288" s="71"/>
      <c r="K2288" s="72"/>
      <c r="L2288" s="73"/>
      <c r="M2288" s="74"/>
      <c r="N2288" s="75"/>
      <c r="O2288" s="76"/>
      <c r="P2288" s="77"/>
      <c r="Q2288" s="78">
        <f t="shared" si="5"/>
        <v>0</v>
      </c>
      <c r="R2288" s="79"/>
      <c r="S2288" s="80"/>
      <c r="T2288" s="81"/>
      <c r="U2288" s="82">
        <f t="shared" si="1"/>
        <v>0</v>
      </c>
      <c r="V2288" s="83">
        <f t="shared" si="2"/>
        <v>0</v>
      </c>
      <c r="W2288" s="58"/>
      <c r="X2288" s="84"/>
      <c r="Y2288" s="85"/>
      <c r="Z2288" s="86"/>
      <c r="AA2288" s="87"/>
    </row>
    <row r="2289" spans="1:27" ht="15.75" hidden="1" customHeight="1">
      <c r="A2289" s="63"/>
      <c r="B2289" s="64"/>
      <c r="C2289" s="65"/>
      <c r="D2289" s="66"/>
      <c r="E2289" s="67"/>
      <c r="F2289" s="68"/>
      <c r="G2289" s="69"/>
      <c r="H2289" s="70"/>
      <c r="I2289" s="67"/>
      <c r="J2289" s="71"/>
      <c r="K2289" s="72"/>
      <c r="L2289" s="73"/>
      <c r="M2289" s="74"/>
      <c r="N2289" s="75"/>
      <c r="O2289" s="76"/>
      <c r="P2289" s="77"/>
      <c r="Q2289" s="78">
        <f t="shared" si="5"/>
        <v>0</v>
      </c>
      <c r="R2289" s="79"/>
      <c r="S2289" s="80"/>
      <c r="T2289" s="81"/>
      <c r="U2289" s="82">
        <f t="shared" si="1"/>
        <v>0</v>
      </c>
      <c r="V2289" s="83">
        <f t="shared" si="2"/>
        <v>0</v>
      </c>
      <c r="W2289" s="58"/>
      <c r="X2289" s="84"/>
      <c r="Y2289" s="85"/>
      <c r="Z2289" s="86"/>
      <c r="AA2289" s="87"/>
    </row>
    <row r="2290" spans="1:27" ht="15.75" hidden="1" customHeight="1">
      <c r="A2290" s="63"/>
      <c r="B2290" s="64"/>
      <c r="C2290" s="65"/>
      <c r="D2290" s="66"/>
      <c r="E2290" s="67"/>
      <c r="F2290" s="68"/>
      <c r="G2290" s="69"/>
      <c r="H2290" s="70"/>
      <c r="I2290" s="67"/>
      <c r="J2290" s="71"/>
      <c r="K2290" s="72"/>
      <c r="L2290" s="73"/>
      <c r="M2290" s="74"/>
      <c r="N2290" s="75"/>
      <c r="O2290" s="76"/>
      <c r="P2290" s="77"/>
      <c r="Q2290" s="78">
        <f t="shared" si="5"/>
        <v>0</v>
      </c>
      <c r="R2290" s="79"/>
      <c r="S2290" s="80"/>
      <c r="T2290" s="81"/>
      <c r="U2290" s="82">
        <f t="shared" si="1"/>
        <v>0</v>
      </c>
      <c r="V2290" s="83">
        <f t="shared" si="2"/>
        <v>0</v>
      </c>
      <c r="W2290" s="58"/>
      <c r="X2290" s="84"/>
      <c r="Y2290" s="85"/>
      <c r="Z2290" s="86"/>
      <c r="AA2290" s="87"/>
    </row>
    <row r="2291" spans="1:27" ht="15.75" hidden="1" customHeight="1">
      <c r="A2291" s="63"/>
      <c r="B2291" s="64"/>
      <c r="C2291" s="65"/>
      <c r="D2291" s="66"/>
      <c r="E2291" s="67"/>
      <c r="F2291" s="68"/>
      <c r="G2291" s="69"/>
      <c r="H2291" s="70"/>
      <c r="I2291" s="67"/>
      <c r="J2291" s="71"/>
      <c r="K2291" s="72"/>
      <c r="L2291" s="73"/>
      <c r="M2291" s="74"/>
      <c r="N2291" s="75"/>
      <c r="O2291" s="76"/>
      <c r="P2291" s="77"/>
      <c r="Q2291" s="78">
        <f t="shared" si="5"/>
        <v>0</v>
      </c>
      <c r="R2291" s="79"/>
      <c r="S2291" s="80"/>
      <c r="T2291" s="81"/>
      <c r="U2291" s="82">
        <f t="shared" si="1"/>
        <v>0</v>
      </c>
      <c r="V2291" s="83">
        <f t="shared" si="2"/>
        <v>0</v>
      </c>
      <c r="W2291" s="58"/>
      <c r="X2291" s="84"/>
      <c r="Y2291" s="85"/>
      <c r="Z2291" s="86"/>
      <c r="AA2291" s="87"/>
    </row>
    <row r="2292" spans="1:27" ht="15.75" hidden="1" customHeight="1">
      <c r="A2292" s="63"/>
      <c r="B2292" s="64"/>
      <c r="C2292" s="65"/>
      <c r="D2292" s="66"/>
      <c r="E2292" s="67"/>
      <c r="F2292" s="68"/>
      <c r="G2292" s="69"/>
      <c r="H2292" s="70"/>
      <c r="I2292" s="67"/>
      <c r="J2292" s="71"/>
      <c r="K2292" s="72"/>
      <c r="L2292" s="73"/>
      <c r="M2292" s="74"/>
      <c r="N2292" s="75"/>
      <c r="O2292" s="76"/>
      <c r="P2292" s="77"/>
      <c r="Q2292" s="78">
        <f t="shared" si="5"/>
        <v>0</v>
      </c>
      <c r="R2292" s="79"/>
      <c r="S2292" s="80"/>
      <c r="T2292" s="81"/>
      <c r="U2292" s="82">
        <f t="shared" si="1"/>
        <v>0</v>
      </c>
      <c r="V2292" s="83">
        <f t="shared" si="2"/>
        <v>0</v>
      </c>
      <c r="W2292" s="58"/>
      <c r="X2292" s="84"/>
      <c r="Y2292" s="85"/>
      <c r="Z2292" s="86"/>
      <c r="AA2292" s="87"/>
    </row>
    <row r="2293" spans="1:27" ht="15.75" hidden="1" customHeight="1">
      <c r="A2293" s="63"/>
      <c r="B2293" s="64"/>
      <c r="C2293" s="65"/>
      <c r="D2293" s="66"/>
      <c r="E2293" s="67"/>
      <c r="F2293" s="68"/>
      <c r="G2293" s="69"/>
      <c r="H2293" s="70"/>
      <c r="I2293" s="67"/>
      <c r="J2293" s="71"/>
      <c r="K2293" s="72"/>
      <c r="L2293" s="73"/>
      <c r="M2293" s="74"/>
      <c r="N2293" s="75"/>
      <c r="O2293" s="76"/>
      <c r="P2293" s="77"/>
      <c r="Q2293" s="78">
        <f t="shared" si="5"/>
        <v>0</v>
      </c>
      <c r="R2293" s="79"/>
      <c r="S2293" s="80"/>
      <c r="T2293" s="81"/>
      <c r="U2293" s="82">
        <f t="shared" si="1"/>
        <v>0</v>
      </c>
      <c r="V2293" s="83">
        <f t="shared" si="2"/>
        <v>0</v>
      </c>
      <c r="W2293" s="58"/>
      <c r="X2293" s="84"/>
      <c r="Y2293" s="85"/>
      <c r="Z2293" s="86"/>
      <c r="AA2293" s="87"/>
    </row>
    <row r="2294" spans="1:27" ht="15.75" hidden="1" customHeight="1">
      <c r="A2294" s="63"/>
      <c r="B2294" s="64"/>
      <c r="C2294" s="65"/>
      <c r="D2294" s="66"/>
      <c r="E2294" s="67"/>
      <c r="F2294" s="68"/>
      <c r="G2294" s="69"/>
      <c r="H2294" s="70"/>
      <c r="I2294" s="67"/>
      <c r="J2294" s="71"/>
      <c r="K2294" s="72"/>
      <c r="L2294" s="73"/>
      <c r="M2294" s="74"/>
      <c r="N2294" s="75"/>
      <c r="O2294" s="76"/>
      <c r="P2294" s="77"/>
      <c r="Q2294" s="78">
        <f t="shared" si="5"/>
        <v>0</v>
      </c>
      <c r="R2294" s="79"/>
      <c r="S2294" s="80"/>
      <c r="T2294" s="81"/>
      <c r="U2294" s="82">
        <f t="shared" si="1"/>
        <v>0</v>
      </c>
      <c r="V2294" s="83">
        <f t="shared" si="2"/>
        <v>0</v>
      </c>
      <c r="W2294" s="58"/>
      <c r="X2294" s="84"/>
      <c r="Y2294" s="85"/>
      <c r="Z2294" s="86"/>
      <c r="AA2294" s="87"/>
    </row>
    <row r="2295" spans="1:27" ht="15.75" hidden="1" customHeight="1">
      <c r="A2295" s="63"/>
      <c r="B2295" s="64"/>
      <c r="C2295" s="65"/>
      <c r="D2295" s="66"/>
      <c r="E2295" s="67"/>
      <c r="F2295" s="68"/>
      <c r="G2295" s="69"/>
      <c r="H2295" s="70"/>
      <c r="I2295" s="67"/>
      <c r="J2295" s="71"/>
      <c r="K2295" s="72"/>
      <c r="L2295" s="73"/>
      <c r="M2295" s="74"/>
      <c r="N2295" s="75"/>
      <c r="O2295" s="76"/>
      <c r="P2295" s="77"/>
      <c r="Q2295" s="78">
        <f t="shared" si="5"/>
        <v>0</v>
      </c>
      <c r="R2295" s="79"/>
      <c r="S2295" s="80"/>
      <c r="T2295" s="81"/>
      <c r="U2295" s="82">
        <f t="shared" si="1"/>
        <v>0</v>
      </c>
      <c r="V2295" s="83">
        <f t="shared" si="2"/>
        <v>0</v>
      </c>
      <c r="W2295" s="58"/>
      <c r="X2295" s="84"/>
      <c r="Y2295" s="85"/>
      <c r="Z2295" s="86"/>
      <c r="AA2295" s="87"/>
    </row>
    <row r="2296" spans="1:27" ht="15.75" hidden="1" customHeight="1">
      <c r="A2296" s="63"/>
      <c r="B2296" s="64"/>
      <c r="C2296" s="65"/>
      <c r="D2296" s="66"/>
      <c r="E2296" s="67"/>
      <c r="F2296" s="68"/>
      <c r="G2296" s="69"/>
      <c r="H2296" s="70"/>
      <c r="I2296" s="67"/>
      <c r="J2296" s="71"/>
      <c r="K2296" s="72"/>
      <c r="L2296" s="73"/>
      <c r="M2296" s="74"/>
      <c r="N2296" s="75"/>
      <c r="O2296" s="76"/>
      <c r="P2296" s="77"/>
      <c r="Q2296" s="78">
        <f t="shared" si="5"/>
        <v>0</v>
      </c>
      <c r="R2296" s="79"/>
      <c r="S2296" s="80"/>
      <c r="T2296" s="81"/>
      <c r="U2296" s="82">
        <f t="shared" si="1"/>
        <v>0</v>
      </c>
      <c r="V2296" s="83">
        <f t="shared" si="2"/>
        <v>0</v>
      </c>
      <c r="W2296" s="58"/>
      <c r="X2296" s="84"/>
      <c r="Y2296" s="85"/>
      <c r="Z2296" s="86"/>
      <c r="AA2296" s="87"/>
    </row>
    <row r="2297" spans="1:27" ht="15.75" hidden="1" customHeight="1">
      <c r="A2297" s="63"/>
      <c r="B2297" s="64"/>
      <c r="C2297" s="65"/>
      <c r="D2297" s="66"/>
      <c r="E2297" s="67"/>
      <c r="F2297" s="68"/>
      <c r="G2297" s="69"/>
      <c r="H2297" s="70"/>
      <c r="I2297" s="67"/>
      <c r="J2297" s="71"/>
      <c r="K2297" s="72"/>
      <c r="L2297" s="73"/>
      <c r="M2297" s="74"/>
      <c r="N2297" s="75"/>
      <c r="O2297" s="76"/>
      <c r="P2297" s="77"/>
      <c r="Q2297" s="78">
        <f t="shared" si="5"/>
        <v>0</v>
      </c>
      <c r="R2297" s="79"/>
      <c r="S2297" s="80"/>
      <c r="T2297" s="81"/>
      <c r="U2297" s="82">
        <f t="shared" si="1"/>
        <v>0</v>
      </c>
      <c r="V2297" s="83">
        <f t="shared" si="2"/>
        <v>0</v>
      </c>
      <c r="W2297" s="58"/>
      <c r="X2297" s="84"/>
      <c r="Y2297" s="85"/>
      <c r="Z2297" s="86"/>
      <c r="AA2297" s="87"/>
    </row>
    <row r="2298" spans="1:27" ht="15.75" hidden="1" customHeight="1">
      <c r="A2298" s="63"/>
      <c r="B2298" s="64"/>
      <c r="C2298" s="65"/>
      <c r="D2298" s="66"/>
      <c r="E2298" s="67"/>
      <c r="F2298" s="68"/>
      <c r="G2298" s="69"/>
      <c r="H2298" s="70"/>
      <c r="I2298" s="67"/>
      <c r="J2298" s="71"/>
      <c r="K2298" s="72"/>
      <c r="L2298" s="73"/>
      <c r="M2298" s="74"/>
      <c r="N2298" s="75"/>
      <c r="O2298" s="76"/>
      <c r="P2298" s="77"/>
      <c r="Q2298" s="78">
        <f t="shared" si="5"/>
        <v>0</v>
      </c>
      <c r="R2298" s="79"/>
      <c r="S2298" s="80"/>
      <c r="T2298" s="81"/>
      <c r="U2298" s="82">
        <f t="shared" si="1"/>
        <v>0</v>
      </c>
      <c r="V2298" s="83">
        <f t="shared" si="2"/>
        <v>0</v>
      </c>
      <c r="W2298" s="58"/>
      <c r="X2298" s="84"/>
      <c r="Y2298" s="85"/>
      <c r="Z2298" s="86"/>
      <c r="AA2298" s="87"/>
    </row>
    <row r="2299" spans="1:27" ht="15.75" hidden="1" customHeight="1">
      <c r="A2299" s="63"/>
      <c r="B2299" s="64"/>
      <c r="C2299" s="65"/>
      <c r="D2299" s="66"/>
      <c r="E2299" s="67"/>
      <c r="F2299" s="68"/>
      <c r="G2299" s="69"/>
      <c r="H2299" s="70"/>
      <c r="I2299" s="67"/>
      <c r="J2299" s="71"/>
      <c r="K2299" s="72"/>
      <c r="L2299" s="73"/>
      <c r="M2299" s="74"/>
      <c r="N2299" s="75"/>
      <c r="O2299" s="76"/>
      <c r="P2299" s="77"/>
      <c r="Q2299" s="78">
        <f t="shared" si="5"/>
        <v>0</v>
      </c>
      <c r="R2299" s="79"/>
      <c r="S2299" s="80"/>
      <c r="T2299" s="81"/>
      <c r="U2299" s="82">
        <f t="shared" si="1"/>
        <v>0</v>
      </c>
      <c r="V2299" s="83">
        <f t="shared" si="2"/>
        <v>0</v>
      </c>
      <c r="W2299" s="58"/>
      <c r="X2299" s="84"/>
      <c r="Y2299" s="85"/>
      <c r="Z2299" s="86"/>
      <c r="AA2299" s="87"/>
    </row>
    <row r="2300" spans="1:27" ht="15.75" hidden="1" customHeight="1">
      <c r="A2300" s="63"/>
      <c r="B2300" s="64"/>
      <c r="C2300" s="65"/>
      <c r="D2300" s="66"/>
      <c r="E2300" s="67"/>
      <c r="F2300" s="68"/>
      <c r="G2300" s="69"/>
      <c r="H2300" s="70"/>
      <c r="I2300" s="67"/>
      <c r="J2300" s="71"/>
      <c r="K2300" s="72"/>
      <c r="L2300" s="73"/>
      <c r="M2300" s="74"/>
      <c r="N2300" s="75"/>
      <c r="O2300" s="76"/>
      <c r="P2300" s="77"/>
      <c r="Q2300" s="78">
        <f t="shared" si="5"/>
        <v>0</v>
      </c>
      <c r="R2300" s="79"/>
      <c r="S2300" s="80"/>
      <c r="T2300" s="81"/>
      <c r="U2300" s="82">
        <f t="shared" si="1"/>
        <v>0</v>
      </c>
      <c r="V2300" s="83">
        <f t="shared" si="2"/>
        <v>0</v>
      </c>
      <c r="W2300" s="58"/>
      <c r="X2300" s="84"/>
      <c r="Y2300" s="85"/>
      <c r="Z2300" s="86"/>
      <c r="AA2300" s="87"/>
    </row>
    <row r="2301" spans="1:27" ht="15.75" hidden="1" customHeight="1">
      <c r="A2301" s="63"/>
      <c r="B2301" s="64"/>
      <c r="C2301" s="65"/>
      <c r="D2301" s="66"/>
      <c r="E2301" s="67"/>
      <c r="F2301" s="68"/>
      <c r="G2301" s="69"/>
      <c r="H2301" s="70"/>
      <c r="I2301" s="67"/>
      <c r="J2301" s="71"/>
      <c r="K2301" s="72"/>
      <c r="L2301" s="73"/>
      <c r="M2301" s="74"/>
      <c r="N2301" s="75"/>
      <c r="O2301" s="76"/>
      <c r="P2301" s="77"/>
      <c r="Q2301" s="78">
        <f t="shared" si="5"/>
        <v>0</v>
      </c>
      <c r="R2301" s="79"/>
      <c r="S2301" s="80"/>
      <c r="T2301" s="81"/>
      <c r="U2301" s="82">
        <f t="shared" si="1"/>
        <v>0</v>
      </c>
      <c r="V2301" s="83">
        <f t="shared" si="2"/>
        <v>0</v>
      </c>
      <c r="W2301" s="58"/>
      <c r="X2301" s="84"/>
      <c r="Y2301" s="85"/>
      <c r="Z2301" s="86"/>
      <c r="AA2301" s="87"/>
    </row>
    <row r="2302" spans="1:27" ht="15.75" hidden="1" customHeight="1">
      <c r="A2302" s="63"/>
      <c r="B2302" s="64"/>
      <c r="C2302" s="65"/>
      <c r="D2302" s="66"/>
      <c r="E2302" s="67"/>
      <c r="F2302" s="68"/>
      <c r="G2302" s="69"/>
      <c r="H2302" s="70"/>
      <c r="I2302" s="67"/>
      <c r="J2302" s="71"/>
      <c r="K2302" s="72"/>
      <c r="L2302" s="73"/>
      <c r="M2302" s="74"/>
      <c r="N2302" s="75"/>
      <c r="O2302" s="76"/>
      <c r="P2302" s="77"/>
      <c r="Q2302" s="78">
        <f t="shared" si="5"/>
        <v>0</v>
      </c>
      <c r="R2302" s="79"/>
      <c r="S2302" s="80"/>
      <c r="T2302" s="81"/>
      <c r="U2302" s="82">
        <f t="shared" si="1"/>
        <v>0</v>
      </c>
      <c r="V2302" s="83">
        <f t="shared" si="2"/>
        <v>0</v>
      </c>
      <c r="W2302" s="58"/>
      <c r="X2302" s="84"/>
      <c r="Y2302" s="85"/>
      <c r="Z2302" s="86"/>
      <c r="AA2302" s="87"/>
    </row>
    <row r="2303" spans="1:27" ht="15.75" hidden="1" customHeight="1">
      <c r="A2303" s="63"/>
      <c r="B2303" s="64"/>
      <c r="C2303" s="65"/>
      <c r="D2303" s="66"/>
      <c r="E2303" s="67"/>
      <c r="F2303" s="68"/>
      <c r="G2303" s="69"/>
      <c r="H2303" s="70"/>
      <c r="I2303" s="67"/>
      <c r="J2303" s="71"/>
      <c r="K2303" s="72"/>
      <c r="L2303" s="73"/>
      <c r="M2303" s="74"/>
      <c r="N2303" s="75"/>
      <c r="O2303" s="76"/>
      <c r="P2303" s="77"/>
      <c r="Q2303" s="78">
        <f t="shared" si="5"/>
        <v>0</v>
      </c>
      <c r="R2303" s="79"/>
      <c r="S2303" s="80"/>
      <c r="T2303" s="81"/>
      <c r="U2303" s="82">
        <f t="shared" si="1"/>
        <v>0</v>
      </c>
      <c r="V2303" s="83">
        <f t="shared" si="2"/>
        <v>0</v>
      </c>
      <c r="W2303" s="58"/>
      <c r="X2303" s="84"/>
      <c r="Y2303" s="85"/>
      <c r="Z2303" s="86"/>
      <c r="AA2303" s="87"/>
    </row>
    <row r="2304" spans="1:27" ht="15.75" hidden="1" customHeight="1">
      <c r="A2304" s="63"/>
      <c r="B2304" s="64"/>
      <c r="C2304" s="65"/>
      <c r="D2304" s="66"/>
      <c r="E2304" s="67"/>
      <c r="F2304" s="68"/>
      <c r="G2304" s="69"/>
      <c r="H2304" s="70"/>
      <c r="I2304" s="67"/>
      <c r="J2304" s="71"/>
      <c r="K2304" s="72"/>
      <c r="L2304" s="73"/>
      <c r="M2304" s="74"/>
      <c r="N2304" s="75"/>
      <c r="O2304" s="76"/>
      <c r="P2304" s="77"/>
      <c r="Q2304" s="78">
        <f t="shared" si="5"/>
        <v>0</v>
      </c>
      <c r="R2304" s="79"/>
      <c r="S2304" s="80"/>
      <c r="T2304" s="81"/>
      <c r="U2304" s="82">
        <f t="shared" si="1"/>
        <v>0</v>
      </c>
      <c r="V2304" s="83">
        <f t="shared" si="2"/>
        <v>0</v>
      </c>
      <c r="W2304" s="58"/>
      <c r="X2304" s="84"/>
      <c r="Y2304" s="85"/>
      <c r="Z2304" s="86"/>
      <c r="AA2304" s="87"/>
    </row>
    <row r="2305" spans="1:27" ht="15.75" hidden="1" customHeight="1">
      <c r="A2305" s="63"/>
      <c r="B2305" s="64"/>
      <c r="C2305" s="65"/>
      <c r="D2305" s="66"/>
      <c r="E2305" s="67"/>
      <c r="F2305" s="68"/>
      <c r="G2305" s="69"/>
      <c r="H2305" s="70"/>
      <c r="I2305" s="67"/>
      <c r="J2305" s="71"/>
      <c r="K2305" s="72"/>
      <c r="L2305" s="73"/>
      <c r="M2305" s="74"/>
      <c r="N2305" s="75"/>
      <c r="O2305" s="76"/>
      <c r="P2305" s="77"/>
      <c r="Q2305" s="78">
        <f t="shared" si="5"/>
        <v>0</v>
      </c>
      <c r="R2305" s="79"/>
      <c r="S2305" s="80"/>
      <c r="T2305" s="81"/>
      <c r="U2305" s="82">
        <f t="shared" si="1"/>
        <v>0</v>
      </c>
      <c r="V2305" s="83">
        <f t="shared" si="2"/>
        <v>0</v>
      </c>
      <c r="W2305" s="58"/>
      <c r="X2305" s="84"/>
      <c r="Y2305" s="85"/>
      <c r="Z2305" s="86"/>
      <c r="AA2305" s="87"/>
    </row>
    <row r="2306" spans="1:27" ht="15.75" hidden="1" customHeight="1">
      <c r="A2306" s="63"/>
      <c r="B2306" s="64"/>
      <c r="C2306" s="65"/>
      <c r="D2306" s="66"/>
      <c r="E2306" s="67"/>
      <c r="F2306" s="68"/>
      <c r="G2306" s="69"/>
      <c r="H2306" s="70"/>
      <c r="I2306" s="67"/>
      <c r="J2306" s="71"/>
      <c r="K2306" s="72"/>
      <c r="L2306" s="73"/>
      <c r="M2306" s="74"/>
      <c r="N2306" s="75"/>
      <c r="O2306" s="76"/>
      <c r="P2306" s="77"/>
      <c r="Q2306" s="78">
        <f t="shared" si="5"/>
        <v>0</v>
      </c>
      <c r="R2306" s="79"/>
      <c r="S2306" s="80"/>
      <c r="T2306" s="81"/>
      <c r="U2306" s="82">
        <f t="shared" si="1"/>
        <v>0</v>
      </c>
      <c r="V2306" s="83">
        <f t="shared" si="2"/>
        <v>0</v>
      </c>
      <c r="W2306" s="58"/>
      <c r="X2306" s="84"/>
      <c r="Y2306" s="85"/>
      <c r="Z2306" s="86"/>
      <c r="AA2306" s="87"/>
    </row>
    <row r="2307" spans="1:27" ht="15.75" hidden="1" customHeight="1">
      <c r="A2307" s="63"/>
      <c r="B2307" s="64"/>
      <c r="C2307" s="65"/>
      <c r="D2307" s="66"/>
      <c r="E2307" s="67"/>
      <c r="F2307" s="68"/>
      <c r="G2307" s="69"/>
      <c r="H2307" s="70"/>
      <c r="I2307" s="67"/>
      <c r="J2307" s="71"/>
      <c r="K2307" s="72"/>
      <c r="L2307" s="73"/>
      <c r="M2307" s="74"/>
      <c r="N2307" s="75"/>
      <c r="O2307" s="76"/>
      <c r="P2307" s="77"/>
      <c r="Q2307" s="78">
        <f t="shared" si="5"/>
        <v>0</v>
      </c>
      <c r="R2307" s="79"/>
      <c r="S2307" s="80"/>
      <c r="T2307" s="81"/>
      <c r="U2307" s="82">
        <f t="shared" si="1"/>
        <v>0</v>
      </c>
      <c r="V2307" s="83">
        <f t="shared" si="2"/>
        <v>0</v>
      </c>
      <c r="W2307" s="58"/>
      <c r="X2307" s="84"/>
      <c r="Y2307" s="85"/>
      <c r="Z2307" s="86"/>
      <c r="AA2307" s="87"/>
    </row>
    <row r="2308" spans="1:27" ht="15.75" hidden="1" customHeight="1">
      <c r="A2308" s="63"/>
      <c r="B2308" s="64"/>
      <c r="C2308" s="65"/>
      <c r="D2308" s="66"/>
      <c r="E2308" s="67"/>
      <c r="F2308" s="68"/>
      <c r="G2308" s="69"/>
      <c r="H2308" s="70"/>
      <c r="I2308" s="67"/>
      <c r="J2308" s="71"/>
      <c r="K2308" s="72"/>
      <c r="L2308" s="73"/>
      <c r="M2308" s="74"/>
      <c r="N2308" s="75"/>
      <c r="O2308" s="76"/>
      <c r="P2308" s="77"/>
      <c r="Q2308" s="78">
        <f t="shared" si="5"/>
        <v>0</v>
      </c>
      <c r="R2308" s="79"/>
      <c r="S2308" s="80"/>
      <c r="T2308" s="81"/>
      <c r="U2308" s="82">
        <f t="shared" si="1"/>
        <v>0</v>
      </c>
      <c r="V2308" s="83">
        <f t="shared" si="2"/>
        <v>0</v>
      </c>
      <c r="W2308" s="58"/>
      <c r="X2308" s="84"/>
      <c r="Y2308" s="85"/>
      <c r="Z2308" s="86"/>
      <c r="AA2308" s="87"/>
    </row>
    <row r="2309" spans="1:27" ht="15.75" hidden="1" customHeight="1">
      <c r="A2309" s="63"/>
      <c r="B2309" s="64"/>
      <c r="C2309" s="65"/>
      <c r="D2309" s="66"/>
      <c r="E2309" s="67"/>
      <c r="F2309" s="68"/>
      <c r="G2309" s="69"/>
      <c r="H2309" s="70"/>
      <c r="I2309" s="67"/>
      <c r="J2309" s="71"/>
      <c r="K2309" s="72"/>
      <c r="L2309" s="73"/>
      <c r="M2309" s="74"/>
      <c r="N2309" s="75"/>
      <c r="O2309" s="76"/>
      <c r="P2309" s="77"/>
      <c r="Q2309" s="78">
        <f t="shared" si="5"/>
        <v>0</v>
      </c>
      <c r="R2309" s="79"/>
      <c r="S2309" s="80"/>
      <c r="T2309" s="81"/>
      <c r="U2309" s="82">
        <f t="shared" si="1"/>
        <v>0</v>
      </c>
      <c r="V2309" s="83">
        <f t="shared" si="2"/>
        <v>0</v>
      </c>
      <c r="W2309" s="58"/>
      <c r="X2309" s="84"/>
      <c r="Y2309" s="85"/>
      <c r="Z2309" s="86"/>
      <c r="AA2309" s="87"/>
    </row>
    <row r="2310" spans="1:27" ht="15.75" hidden="1" customHeight="1">
      <c r="A2310" s="63"/>
      <c r="B2310" s="64"/>
      <c r="C2310" s="65"/>
      <c r="D2310" s="66"/>
      <c r="E2310" s="67"/>
      <c r="F2310" s="68"/>
      <c r="G2310" s="69"/>
      <c r="H2310" s="70"/>
      <c r="I2310" s="67"/>
      <c r="J2310" s="71"/>
      <c r="K2310" s="72"/>
      <c r="L2310" s="73"/>
      <c r="M2310" s="74"/>
      <c r="N2310" s="75"/>
      <c r="O2310" s="76"/>
      <c r="P2310" s="77"/>
      <c r="Q2310" s="78">
        <f t="shared" si="5"/>
        <v>0</v>
      </c>
      <c r="R2310" s="79"/>
      <c r="S2310" s="80"/>
      <c r="T2310" s="81"/>
      <c r="U2310" s="82">
        <f t="shared" si="1"/>
        <v>0</v>
      </c>
      <c r="V2310" s="83">
        <f t="shared" si="2"/>
        <v>0</v>
      </c>
      <c r="W2310" s="58"/>
      <c r="X2310" s="84"/>
      <c r="Y2310" s="85"/>
      <c r="Z2310" s="86"/>
      <c r="AA2310" s="87"/>
    </row>
    <row r="2311" spans="1:27" ht="15.75" hidden="1" customHeight="1">
      <c r="A2311" s="63"/>
      <c r="B2311" s="64"/>
      <c r="C2311" s="65"/>
      <c r="D2311" s="66"/>
      <c r="E2311" s="67"/>
      <c r="F2311" s="68"/>
      <c r="G2311" s="69"/>
      <c r="H2311" s="70"/>
      <c r="I2311" s="67"/>
      <c r="J2311" s="71"/>
      <c r="K2311" s="72"/>
      <c r="L2311" s="73"/>
      <c r="M2311" s="74"/>
      <c r="N2311" s="75"/>
      <c r="O2311" s="76"/>
      <c r="P2311" s="77"/>
      <c r="Q2311" s="78">
        <f t="shared" si="5"/>
        <v>0</v>
      </c>
      <c r="R2311" s="79"/>
      <c r="S2311" s="80"/>
      <c r="T2311" s="81"/>
      <c r="U2311" s="82">
        <f t="shared" si="1"/>
        <v>0</v>
      </c>
      <c r="V2311" s="83">
        <f t="shared" si="2"/>
        <v>0</v>
      </c>
      <c r="W2311" s="58"/>
      <c r="X2311" s="84"/>
      <c r="Y2311" s="85"/>
      <c r="Z2311" s="86"/>
      <c r="AA2311" s="87"/>
    </row>
    <row r="2312" spans="1:27" ht="15.75" hidden="1" customHeight="1">
      <c r="A2312" s="63"/>
      <c r="B2312" s="64"/>
      <c r="C2312" s="65"/>
      <c r="D2312" s="66"/>
      <c r="E2312" s="67"/>
      <c r="F2312" s="68"/>
      <c r="G2312" s="69"/>
      <c r="H2312" s="70"/>
      <c r="I2312" s="67"/>
      <c r="J2312" s="71"/>
      <c r="K2312" s="72"/>
      <c r="L2312" s="73"/>
      <c r="M2312" s="74"/>
      <c r="N2312" s="75"/>
      <c r="O2312" s="76"/>
      <c r="P2312" s="77"/>
      <c r="Q2312" s="78">
        <f t="shared" si="5"/>
        <v>0</v>
      </c>
      <c r="R2312" s="79"/>
      <c r="S2312" s="80"/>
      <c r="T2312" s="81"/>
      <c r="U2312" s="82">
        <f t="shared" si="1"/>
        <v>0</v>
      </c>
      <c r="V2312" s="83">
        <f t="shared" si="2"/>
        <v>0</v>
      </c>
      <c r="W2312" s="58"/>
      <c r="X2312" s="84"/>
      <c r="Y2312" s="85"/>
      <c r="Z2312" s="86"/>
      <c r="AA2312" s="87"/>
    </row>
    <row r="2313" spans="1:27" ht="15.75" hidden="1" customHeight="1">
      <c r="A2313" s="63"/>
      <c r="B2313" s="64"/>
      <c r="C2313" s="65"/>
      <c r="D2313" s="66"/>
      <c r="E2313" s="67"/>
      <c r="F2313" s="68"/>
      <c r="G2313" s="69"/>
      <c r="H2313" s="70"/>
      <c r="I2313" s="67"/>
      <c r="J2313" s="71"/>
      <c r="K2313" s="72"/>
      <c r="L2313" s="73"/>
      <c r="M2313" s="74"/>
      <c r="N2313" s="75"/>
      <c r="O2313" s="76"/>
      <c r="P2313" s="77"/>
      <c r="Q2313" s="78">
        <f t="shared" si="5"/>
        <v>0</v>
      </c>
      <c r="R2313" s="79"/>
      <c r="S2313" s="80"/>
      <c r="T2313" s="81"/>
      <c r="U2313" s="82">
        <f t="shared" si="1"/>
        <v>0</v>
      </c>
      <c r="V2313" s="83">
        <f t="shared" si="2"/>
        <v>0</v>
      </c>
      <c r="W2313" s="58"/>
      <c r="X2313" s="84"/>
      <c r="Y2313" s="85"/>
      <c r="Z2313" s="86"/>
      <c r="AA2313" s="87"/>
    </row>
    <row r="2314" spans="1:27" ht="15.75" hidden="1" customHeight="1">
      <c r="A2314" s="63"/>
      <c r="B2314" s="64"/>
      <c r="C2314" s="65"/>
      <c r="D2314" s="66"/>
      <c r="E2314" s="67"/>
      <c r="F2314" s="68"/>
      <c r="G2314" s="69"/>
      <c r="H2314" s="70"/>
      <c r="I2314" s="67"/>
      <c r="J2314" s="71"/>
      <c r="K2314" s="72"/>
      <c r="L2314" s="73"/>
      <c r="M2314" s="74"/>
      <c r="N2314" s="75"/>
      <c r="O2314" s="76"/>
      <c r="P2314" s="77"/>
      <c r="Q2314" s="78">
        <f t="shared" si="5"/>
        <v>0</v>
      </c>
      <c r="R2314" s="79"/>
      <c r="S2314" s="80"/>
      <c r="T2314" s="81"/>
      <c r="U2314" s="82">
        <f t="shared" si="1"/>
        <v>0</v>
      </c>
      <c r="V2314" s="83">
        <f t="shared" si="2"/>
        <v>0</v>
      </c>
      <c r="W2314" s="58"/>
      <c r="X2314" s="84"/>
      <c r="Y2314" s="85"/>
      <c r="Z2314" s="86"/>
      <c r="AA2314" s="87"/>
    </row>
    <row r="2315" spans="1:27" ht="15.75" hidden="1" customHeight="1">
      <c r="A2315" s="63"/>
      <c r="B2315" s="64"/>
      <c r="C2315" s="65"/>
      <c r="D2315" s="66"/>
      <c r="E2315" s="67"/>
      <c r="F2315" s="68"/>
      <c r="G2315" s="69"/>
      <c r="H2315" s="70"/>
      <c r="I2315" s="67"/>
      <c r="J2315" s="71"/>
      <c r="K2315" s="72"/>
      <c r="L2315" s="73"/>
      <c r="M2315" s="74"/>
      <c r="N2315" s="75"/>
      <c r="O2315" s="76"/>
      <c r="P2315" s="77"/>
      <c r="Q2315" s="78">
        <f t="shared" si="5"/>
        <v>0</v>
      </c>
      <c r="R2315" s="79"/>
      <c r="S2315" s="80"/>
      <c r="T2315" s="81"/>
      <c r="U2315" s="82">
        <f t="shared" si="1"/>
        <v>0</v>
      </c>
      <c r="V2315" s="83">
        <f t="shared" si="2"/>
        <v>0</v>
      </c>
      <c r="W2315" s="58"/>
      <c r="X2315" s="84"/>
      <c r="Y2315" s="85"/>
      <c r="Z2315" s="86"/>
      <c r="AA2315" s="87"/>
    </row>
    <row r="2316" spans="1:27" ht="15.75" hidden="1" customHeight="1">
      <c r="A2316" s="63"/>
      <c r="B2316" s="64"/>
      <c r="C2316" s="65"/>
      <c r="D2316" s="66"/>
      <c r="E2316" s="67"/>
      <c r="F2316" s="68"/>
      <c r="G2316" s="69"/>
      <c r="H2316" s="70"/>
      <c r="I2316" s="67"/>
      <c r="J2316" s="71"/>
      <c r="K2316" s="72"/>
      <c r="L2316" s="73"/>
      <c r="M2316" s="74"/>
      <c r="N2316" s="75"/>
      <c r="O2316" s="76"/>
      <c r="P2316" s="77"/>
      <c r="Q2316" s="78">
        <f t="shared" si="5"/>
        <v>0</v>
      </c>
      <c r="R2316" s="79"/>
      <c r="S2316" s="80"/>
      <c r="T2316" s="81"/>
      <c r="U2316" s="82">
        <f t="shared" si="1"/>
        <v>0</v>
      </c>
      <c r="V2316" s="83">
        <f t="shared" si="2"/>
        <v>0</v>
      </c>
      <c r="W2316" s="58"/>
      <c r="X2316" s="84"/>
      <c r="Y2316" s="85"/>
      <c r="Z2316" s="86"/>
      <c r="AA2316" s="87"/>
    </row>
    <row r="2317" spans="1:27" ht="15.75" hidden="1" customHeight="1">
      <c r="A2317" s="63"/>
      <c r="B2317" s="64"/>
      <c r="C2317" s="65"/>
      <c r="D2317" s="66"/>
      <c r="E2317" s="67"/>
      <c r="F2317" s="68"/>
      <c r="G2317" s="69"/>
      <c r="H2317" s="70"/>
      <c r="I2317" s="67"/>
      <c r="J2317" s="71"/>
      <c r="K2317" s="72"/>
      <c r="L2317" s="73"/>
      <c r="M2317" s="74"/>
      <c r="N2317" s="75"/>
      <c r="O2317" s="76"/>
      <c r="P2317" s="77"/>
      <c r="Q2317" s="78">
        <f t="shared" si="5"/>
        <v>0</v>
      </c>
      <c r="R2317" s="79"/>
      <c r="S2317" s="80"/>
      <c r="T2317" s="81"/>
      <c r="U2317" s="82">
        <f t="shared" si="1"/>
        <v>0</v>
      </c>
      <c r="V2317" s="83">
        <f t="shared" si="2"/>
        <v>0</v>
      </c>
      <c r="W2317" s="58"/>
      <c r="X2317" s="84"/>
      <c r="Y2317" s="85"/>
      <c r="Z2317" s="86"/>
      <c r="AA2317" s="87"/>
    </row>
    <row r="2318" spans="1:27" ht="15.75" hidden="1" customHeight="1">
      <c r="A2318" s="63"/>
      <c r="B2318" s="64"/>
      <c r="C2318" s="65"/>
      <c r="D2318" s="66"/>
      <c r="E2318" s="67"/>
      <c r="F2318" s="68"/>
      <c r="G2318" s="69"/>
      <c r="H2318" s="70"/>
      <c r="I2318" s="67"/>
      <c r="J2318" s="71"/>
      <c r="K2318" s="72"/>
      <c r="L2318" s="73"/>
      <c r="M2318" s="74"/>
      <c r="N2318" s="75"/>
      <c r="O2318" s="76"/>
      <c r="P2318" s="77"/>
      <c r="Q2318" s="78">
        <f t="shared" ref="Q2318:Q2381" si="6">IF(P2318="U",R2318/1.2,R2318)</f>
        <v>0</v>
      </c>
      <c r="R2318" s="79"/>
      <c r="S2318" s="80"/>
      <c r="T2318" s="81"/>
      <c r="U2318" s="82">
        <f t="shared" si="1"/>
        <v>0</v>
      </c>
      <c r="V2318" s="83">
        <f t="shared" si="2"/>
        <v>0</v>
      </c>
      <c r="W2318" s="58"/>
      <c r="X2318" s="84"/>
      <c r="Y2318" s="85"/>
      <c r="Z2318" s="86"/>
      <c r="AA2318" s="87"/>
    </row>
    <row r="2319" spans="1:27" ht="15.75" hidden="1" customHeight="1">
      <c r="A2319" s="63"/>
      <c r="B2319" s="64"/>
      <c r="C2319" s="65"/>
      <c r="D2319" s="66"/>
      <c r="E2319" s="67"/>
      <c r="F2319" s="68"/>
      <c r="G2319" s="69"/>
      <c r="H2319" s="70"/>
      <c r="I2319" s="67"/>
      <c r="J2319" s="71"/>
      <c r="K2319" s="72"/>
      <c r="L2319" s="73"/>
      <c r="M2319" s="74"/>
      <c r="N2319" s="75"/>
      <c r="O2319" s="76"/>
      <c r="P2319" s="77"/>
      <c r="Q2319" s="78">
        <f t="shared" si="6"/>
        <v>0</v>
      </c>
      <c r="R2319" s="79"/>
      <c r="S2319" s="80"/>
      <c r="T2319" s="81"/>
      <c r="U2319" s="82">
        <f t="shared" si="1"/>
        <v>0</v>
      </c>
      <c r="V2319" s="83">
        <f t="shared" si="2"/>
        <v>0</v>
      </c>
      <c r="W2319" s="58"/>
      <c r="X2319" s="84"/>
      <c r="Y2319" s="85"/>
      <c r="Z2319" s="86"/>
      <c r="AA2319" s="87"/>
    </row>
    <row r="2320" spans="1:27" ht="15.75" hidden="1" customHeight="1">
      <c r="A2320" s="63"/>
      <c r="B2320" s="64"/>
      <c r="C2320" s="65"/>
      <c r="D2320" s="66"/>
      <c r="E2320" s="67"/>
      <c r="F2320" s="68"/>
      <c r="G2320" s="69"/>
      <c r="H2320" s="70"/>
      <c r="I2320" s="67"/>
      <c r="J2320" s="71"/>
      <c r="K2320" s="72"/>
      <c r="L2320" s="73"/>
      <c r="M2320" s="74"/>
      <c r="N2320" s="75"/>
      <c r="O2320" s="76"/>
      <c r="P2320" s="77"/>
      <c r="Q2320" s="78">
        <f t="shared" si="6"/>
        <v>0</v>
      </c>
      <c r="R2320" s="79"/>
      <c r="S2320" s="80"/>
      <c r="T2320" s="81"/>
      <c r="U2320" s="82">
        <f t="shared" si="1"/>
        <v>0</v>
      </c>
      <c r="V2320" s="83">
        <f t="shared" si="2"/>
        <v>0</v>
      </c>
      <c r="W2320" s="58"/>
      <c r="X2320" s="84"/>
      <c r="Y2320" s="85"/>
      <c r="Z2320" s="86"/>
      <c r="AA2320" s="87"/>
    </row>
    <row r="2321" spans="1:27" ht="15.75" hidden="1" customHeight="1">
      <c r="A2321" s="63"/>
      <c r="B2321" s="64"/>
      <c r="C2321" s="65"/>
      <c r="D2321" s="66"/>
      <c r="E2321" s="67"/>
      <c r="F2321" s="68"/>
      <c r="G2321" s="69"/>
      <c r="H2321" s="70"/>
      <c r="I2321" s="67"/>
      <c r="J2321" s="71"/>
      <c r="K2321" s="72"/>
      <c r="L2321" s="73"/>
      <c r="M2321" s="74"/>
      <c r="N2321" s="75"/>
      <c r="O2321" s="76"/>
      <c r="P2321" s="77"/>
      <c r="Q2321" s="78">
        <f t="shared" si="6"/>
        <v>0</v>
      </c>
      <c r="R2321" s="79"/>
      <c r="S2321" s="80"/>
      <c r="T2321" s="81"/>
      <c r="U2321" s="82">
        <f t="shared" si="1"/>
        <v>0</v>
      </c>
      <c r="V2321" s="83">
        <f t="shared" si="2"/>
        <v>0</v>
      </c>
      <c r="W2321" s="58"/>
      <c r="X2321" s="84"/>
      <c r="Y2321" s="85"/>
      <c r="Z2321" s="86"/>
      <c r="AA2321" s="87"/>
    </row>
    <row r="2322" spans="1:27" ht="15.75" hidden="1" customHeight="1">
      <c r="A2322" s="63"/>
      <c r="B2322" s="64"/>
      <c r="C2322" s="65"/>
      <c r="D2322" s="66"/>
      <c r="E2322" s="67"/>
      <c r="F2322" s="68"/>
      <c r="G2322" s="69"/>
      <c r="H2322" s="70"/>
      <c r="I2322" s="67"/>
      <c r="J2322" s="71"/>
      <c r="K2322" s="72"/>
      <c r="L2322" s="73"/>
      <c r="M2322" s="74"/>
      <c r="N2322" s="75"/>
      <c r="O2322" s="76"/>
      <c r="P2322" s="77"/>
      <c r="Q2322" s="78">
        <f t="shared" si="6"/>
        <v>0</v>
      </c>
      <c r="R2322" s="79"/>
      <c r="S2322" s="80"/>
      <c r="T2322" s="81"/>
      <c r="U2322" s="82">
        <f t="shared" si="1"/>
        <v>0</v>
      </c>
      <c r="V2322" s="83">
        <f t="shared" si="2"/>
        <v>0</v>
      </c>
      <c r="W2322" s="58"/>
      <c r="X2322" s="84"/>
      <c r="Y2322" s="85"/>
      <c r="Z2322" s="86"/>
      <c r="AA2322" s="87"/>
    </row>
    <row r="2323" spans="1:27" ht="15.75" hidden="1" customHeight="1">
      <c r="A2323" s="63"/>
      <c r="B2323" s="64"/>
      <c r="C2323" s="65"/>
      <c r="D2323" s="66"/>
      <c r="E2323" s="67"/>
      <c r="F2323" s="68"/>
      <c r="G2323" s="69"/>
      <c r="H2323" s="70"/>
      <c r="I2323" s="67"/>
      <c r="J2323" s="71"/>
      <c r="K2323" s="72"/>
      <c r="L2323" s="73"/>
      <c r="M2323" s="74"/>
      <c r="N2323" s="75"/>
      <c r="O2323" s="76"/>
      <c r="P2323" s="77"/>
      <c r="Q2323" s="78">
        <f t="shared" si="6"/>
        <v>0</v>
      </c>
      <c r="R2323" s="79"/>
      <c r="S2323" s="80"/>
      <c r="T2323" s="81"/>
      <c r="U2323" s="82">
        <f t="shared" si="1"/>
        <v>0</v>
      </c>
      <c r="V2323" s="83">
        <f t="shared" si="2"/>
        <v>0</v>
      </c>
      <c r="W2323" s="58"/>
      <c r="X2323" s="84"/>
      <c r="Y2323" s="85"/>
      <c r="Z2323" s="86"/>
      <c r="AA2323" s="87"/>
    </row>
    <row r="2324" spans="1:27" ht="15.75" hidden="1" customHeight="1">
      <c r="A2324" s="63"/>
      <c r="B2324" s="64"/>
      <c r="C2324" s="65"/>
      <c r="D2324" s="66"/>
      <c r="E2324" s="67"/>
      <c r="F2324" s="68"/>
      <c r="G2324" s="69"/>
      <c r="H2324" s="70"/>
      <c r="I2324" s="67"/>
      <c r="J2324" s="71"/>
      <c r="K2324" s="72"/>
      <c r="L2324" s="73"/>
      <c r="M2324" s="74"/>
      <c r="N2324" s="75"/>
      <c r="O2324" s="76"/>
      <c r="P2324" s="77"/>
      <c r="Q2324" s="78">
        <f t="shared" si="6"/>
        <v>0</v>
      </c>
      <c r="R2324" s="79"/>
      <c r="S2324" s="80"/>
      <c r="T2324" s="81"/>
      <c r="U2324" s="82">
        <f t="shared" si="1"/>
        <v>0</v>
      </c>
      <c r="V2324" s="83">
        <f t="shared" si="2"/>
        <v>0</v>
      </c>
      <c r="W2324" s="58"/>
      <c r="X2324" s="84"/>
      <c r="Y2324" s="85"/>
      <c r="Z2324" s="86"/>
      <c r="AA2324" s="87"/>
    </row>
    <row r="2325" spans="1:27" ht="15.75" hidden="1" customHeight="1">
      <c r="A2325" s="63"/>
      <c r="B2325" s="64"/>
      <c r="C2325" s="65"/>
      <c r="D2325" s="66"/>
      <c r="E2325" s="67"/>
      <c r="F2325" s="68"/>
      <c r="G2325" s="69"/>
      <c r="H2325" s="70"/>
      <c r="I2325" s="67"/>
      <c r="J2325" s="71"/>
      <c r="K2325" s="72"/>
      <c r="L2325" s="73"/>
      <c r="M2325" s="74"/>
      <c r="N2325" s="75"/>
      <c r="O2325" s="76"/>
      <c r="P2325" s="77"/>
      <c r="Q2325" s="78">
        <f t="shared" si="6"/>
        <v>0</v>
      </c>
      <c r="R2325" s="79"/>
      <c r="S2325" s="80"/>
      <c r="T2325" s="81"/>
      <c r="U2325" s="82">
        <f t="shared" si="1"/>
        <v>0</v>
      </c>
      <c r="V2325" s="83">
        <f t="shared" si="2"/>
        <v>0</v>
      </c>
      <c r="W2325" s="58"/>
      <c r="X2325" s="84"/>
      <c r="Y2325" s="85"/>
      <c r="Z2325" s="86"/>
      <c r="AA2325" s="87"/>
    </row>
    <row r="2326" spans="1:27" ht="15.75" hidden="1" customHeight="1">
      <c r="A2326" s="63"/>
      <c r="B2326" s="64"/>
      <c r="C2326" s="65"/>
      <c r="D2326" s="66"/>
      <c r="E2326" s="67"/>
      <c r="F2326" s="68"/>
      <c r="G2326" s="69"/>
      <c r="H2326" s="70"/>
      <c r="I2326" s="67"/>
      <c r="J2326" s="71"/>
      <c r="K2326" s="72"/>
      <c r="L2326" s="73"/>
      <c r="M2326" s="74"/>
      <c r="N2326" s="75"/>
      <c r="O2326" s="76"/>
      <c r="P2326" s="77"/>
      <c r="Q2326" s="78">
        <f t="shared" si="6"/>
        <v>0</v>
      </c>
      <c r="R2326" s="79"/>
      <c r="S2326" s="80"/>
      <c r="T2326" s="81"/>
      <c r="U2326" s="82">
        <f t="shared" si="1"/>
        <v>0</v>
      </c>
      <c r="V2326" s="83">
        <f t="shared" si="2"/>
        <v>0</v>
      </c>
      <c r="W2326" s="58"/>
      <c r="X2326" s="84"/>
      <c r="Y2326" s="85"/>
      <c r="Z2326" s="86"/>
      <c r="AA2326" s="87"/>
    </row>
    <row r="2327" spans="1:27" ht="15.75" hidden="1" customHeight="1">
      <c r="A2327" s="63"/>
      <c r="B2327" s="64"/>
      <c r="C2327" s="65"/>
      <c r="D2327" s="66"/>
      <c r="E2327" s="67"/>
      <c r="F2327" s="68"/>
      <c r="G2327" s="69"/>
      <c r="H2327" s="70"/>
      <c r="I2327" s="67"/>
      <c r="J2327" s="71"/>
      <c r="K2327" s="72"/>
      <c r="L2327" s="73"/>
      <c r="M2327" s="74"/>
      <c r="N2327" s="75"/>
      <c r="O2327" s="76"/>
      <c r="P2327" s="77"/>
      <c r="Q2327" s="78">
        <f t="shared" si="6"/>
        <v>0</v>
      </c>
      <c r="R2327" s="79"/>
      <c r="S2327" s="80"/>
      <c r="T2327" s="81"/>
      <c r="U2327" s="82">
        <f t="shared" si="1"/>
        <v>0</v>
      </c>
      <c r="V2327" s="83">
        <f t="shared" si="2"/>
        <v>0</v>
      </c>
      <c r="W2327" s="58"/>
      <c r="X2327" s="84"/>
      <c r="Y2327" s="85"/>
      <c r="Z2327" s="86"/>
      <c r="AA2327" s="87"/>
    </row>
    <row r="2328" spans="1:27" ht="15.75" hidden="1" customHeight="1">
      <c r="A2328" s="63"/>
      <c r="B2328" s="64"/>
      <c r="C2328" s="65"/>
      <c r="D2328" s="66"/>
      <c r="E2328" s="67"/>
      <c r="F2328" s="68"/>
      <c r="G2328" s="69"/>
      <c r="H2328" s="70"/>
      <c r="I2328" s="67"/>
      <c r="J2328" s="71"/>
      <c r="K2328" s="72"/>
      <c r="L2328" s="73"/>
      <c r="M2328" s="74"/>
      <c r="N2328" s="75"/>
      <c r="O2328" s="76"/>
      <c r="P2328" s="77"/>
      <c r="Q2328" s="78">
        <f t="shared" si="6"/>
        <v>0</v>
      </c>
      <c r="R2328" s="79"/>
      <c r="S2328" s="80"/>
      <c r="T2328" s="81"/>
      <c r="U2328" s="82">
        <f t="shared" si="1"/>
        <v>0</v>
      </c>
      <c r="V2328" s="83">
        <f t="shared" si="2"/>
        <v>0</v>
      </c>
      <c r="W2328" s="58"/>
      <c r="X2328" s="84"/>
      <c r="Y2328" s="85"/>
      <c r="Z2328" s="86"/>
      <c r="AA2328" s="87"/>
    </row>
    <row r="2329" spans="1:27" ht="15.75" hidden="1" customHeight="1">
      <c r="A2329" s="63"/>
      <c r="B2329" s="64"/>
      <c r="C2329" s="65"/>
      <c r="D2329" s="66"/>
      <c r="E2329" s="67"/>
      <c r="F2329" s="68"/>
      <c r="G2329" s="69"/>
      <c r="H2329" s="70"/>
      <c r="I2329" s="67"/>
      <c r="J2329" s="71"/>
      <c r="K2329" s="72"/>
      <c r="L2329" s="73"/>
      <c r="M2329" s="74"/>
      <c r="N2329" s="75"/>
      <c r="O2329" s="76"/>
      <c r="P2329" s="77"/>
      <c r="Q2329" s="78">
        <f t="shared" si="6"/>
        <v>0</v>
      </c>
      <c r="R2329" s="79"/>
      <c r="S2329" s="80"/>
      <c r="T2329" s="81"/>
      <c r="U2329" s="82">
        <f t="shared" si="1"/>
        <v>0</v>
      </c>
      <c r="V2329" s="83">
        <f t="shared" si="2"/>
        <v>0</v>
      </c>
      <c r="W2329" s="58"/>
      <c r="X2329" s="84"/>
      <c r="Y2329" s="85"/>
      <c r="Z2329" s="86"/>
      <c r="AA2329" s="87"/>
    </row>
    <row r="2330" spans="1:27" ht="15.75" hidden="1" customHeight="1">
      <c r="A2330" s="63"/>
      <c r="B2330" s="64"/>
      <c r="C2330" s="65"/>
      <c r="D2330" s="66"/>
      <c r="E2330" s="67"/>
      <c r="F2330" s="68"/>
      <c r="G2330" s="69"/>
      <c r="H2330" s="70"/>
      <c r="I2330" s="67"/>
      <c r="J2330" s="71"/>
      <c r="K2330" s="72"/>
      <c r="L2330" s="73"/>
      <c r="M2330" s="74"/>
      <c r="N2330" s="75"/>
      <c r="O2330" s="76"/>
      <c r="P2330" s="77"/>
      <c r="Q2330" s="78">
        <f t="shared" si="6"/>
        <v>0</v>
      </c>
      <c r="R2330" s="79"/>
      <c r="S2330" s="80"/>
      <c r="T2330" s="81"/>
      <c r="U2330" s="82">
        <f t="shared" si="1"/>
        <v>0</v>
      </c>
      <c r="V2330" s="83">
        <f t="shared" si="2"/>
        <v>0</v>
      </c>
      <c r="W2330" s="58"/>
      <c r="X2330" s="84"/>
      <c r="Y2330" s="85"/>
      <c r="Z2330" s="86"/>
      <c r="AA2330" s="87"/>
    </row>
    <row r="2331" spans="1:27" ht="15.75" hidden="1" customHeight="1">
      <c r="A2331" s="63"/>
      <c r="B2331" s="64"/>
      <c r="C2331" s="65"/>
      <c r="D2331" s="66"/>
      <c r="E2331" s="67"/>
      <c r="F2331" s="68"/>
      <c r="G2331" s="69"/>
      <c r="H2331" s="70"/>
      <c r="I2331" s="67"/>
      <c r="J2331" s="71"/>
      <c r="K2331" s="72"/>
      <c r="L2331" s="73"/>
      <c r="M2331" s="74"/>
      <c r="N2331" s="75"/>
      <c r="O2331" s="76"/>
      <c r="P2331" s="77"/>
      <c r="Q2331" s="78">
        <f t="shared" si="6"/>
        <v>0</v>
      </c>
      <c r="R2331" s="79"/>
      <c r="S2331" s="80"/>
      <c r="T2331" s="81"/>
      <c r="U2331" s="82">
        <f t="shared" si="1"/>
        <v>0</v>
      </c>
      <c r="V2331" s="83">
        <f t="shared" si="2"/>
        <v>0</v>
      </c>
      <c r="W2331" s="58"/>
      <c r="X2331" s="84"/>
      <c r="Y2331" s="85"/>
      <c r="Z2331" s="86"/>
      <c r="AA2331" s="87"/>
    </row>
    <row r="2332" spans="1:27" ht="15.75" hidden="1" customHeight="1">
      <c r="A2332" s="63"/>
      <c r="B2332" s="64"/>
      <c r="C2332" s="65"/>
      <c r="D2332" s="66"/>
      <c r="E2332" s="67"/>
      <c r="F2332" s="68"/>
      <c r="G2332" s="69"/>
      <c r="H2332" s="70"/>
      <c r="I2332" s="67"/>
      <c r="J2332" s="71"/>
      <c r="K2332" s="72"/>
      <c r="L2332" s="73"/>
      <c r="M2332" s="74"/>
      <c r="N2332" s="75"/>
      <c r="O2332" s="76"/>
      <c r="P2332" s="77"/>
      <c r="Q2332" s="78">
        <f t="shared" si="6"/>
        <v>0</v>
      </c>
      <c r="R2332" s="79"/>
      <c r="S2332" s="80"/>
      <c r="T2332" s="81"/>
      <c r="U2332" s="82">
        <f t="shared" si="1"/>
        <v>0</v>
      </c>
      <c r="V2332" s="83">
        <f t="shared" si="2"/>
        <v>0</v>
      </c>
      <c r="W2332" s="58"/>
      <c r="X2332" s="84"/>
      <c r="Y2332" s="85"/>
      <c r="Z2332" s="86"/>
      <c r="AA2332" s="87"/>
    </row>
    <row r="2333" spans="1:27" ht="15.75" hidden="1" customHeight="1">
      <c r="A2333" s="63"/>
      <c r="B2333" s="64"/>
      <c r="C2333" s="65"/>
      <c r="D2333" s="66"/>
      <c r="E2333" s="67"/>
      <c r="F2333" s="68"/>
      <c r="G2333" s="69"/>
      <c r="H2333" s="70"/>
      <c r="I2333" s="67"/>
      <c r="J2333" s="71"/>
      <c r="K2333" s="72"/>
      <c r="L2333" s="73"/>
      <c r="M2333" s="74"/>
      <c r="N2333" s="75"/>
      <c r="O2333" s="76"/>
      <c r="P2333" s="77"/>
      <c r="Q2333" s="78">
        <f t="shared" si="6"/>
        <v>0</v>
      </c>
      <c r="R2333" s="79"/>
      <c r="S2333" s="80"/>
      <c r="T2333" s="81"/>
      <c r="U2333" s="82">
        <f t="shared" si="1"/>
        <v>0</v>
      </c>
      <c r="V2333" s="83">
        <f t="shared" si="2"/>
        <v>0</v>
      </c>
      <c r="W2333" s="58"/>
      <c r="X2333" s="84"/>
      <c r="Y2333" s="85"/>
      <c r="Z2333" s="86"/>
      <c r="AA2333" s="87"/>
    </row>
    <row r="2334" spans="1:27" ht="15.75" hidden="1" customHeight="1">
      <c r="A2334" s="63"/>
      <c r="B2334" s="64"/>
      <c r="C2334" s="65"/>
      <c r="D2334" s="66"/>
      <c r="E2334" s="67"/>
      <c r="F2334" s="68"/>
      <c r="G2334" s="69"/>
      <c r="H2334" s="70"/>
      <c r="I2334" s="67"/>
      <c r="J2334" s="71"/>
      <c r="K2334" s="72"/>
      <c r="L2334" s="73"/>
      <c r="M2334" s="74"/>
      <c r="N2334" s="75"/>
      <c r="O2334" s="76"/>
      <c r="P2334" s="77"/>
      <c r="Q2334" s="78">
        <f t="shared" si="6"/>
        <v>0</v>
      </c>
      <c r="R2334" s="79"/>
      <c r="S2334" s="80"/>
      <c r="T2334" s="81"/>
      <c r="U2334" s="82">
        <f t="shared" si="1"/>
        <v>0</v>
      </c>
      <c r="V2334" s="83">
        <f t="shared" si="2"/>
        <v>0</v>
      </c>
      <c r="W2334" s="58"/>
      <c r="X2334" s="84"/>
      <c r="Y2334" s="85"/>
      <c r="Z2334" s="86"/>
      <c r="AA2334" s="87"/>
    </row>
    <row r="2335" spans="1:27" ht="15.75" hidden="1" customHeight="1">
      <c r="A2335" s="63"/>
      <c r="B2335" s="64"/>
      <c r="C2335" s="65"/>
      <c r="D2335" s="66"/>
      <c r="E2335" s="67"/>
      <c r="F2335" s="68"/>
      <c r="G2335" s="69"/>
      <c r="H2335" s="70"/>
      <c r="I2335" s="67"/>
      <c r="J2335" s="71"/>
      <c r="K2335" s="72"/>
      <c r="L2335" s="73"/>
      <c r="M2335" s="74"/>
      <c r="N2335" s="75"/>
      <c r="O2335" s="76"/>
      <c r="P2335" s="77"/>
      <c r="Q2335" s="78">
        <f t="shared" si="6"/>
        <v>0</v>
      </c>
      <c r="R2335" s="79"/>
      <c r="S2335" s="80"/>
      <c r="T2335" s="81"/>
      <c r="U2335" s="82">
        <f t="shared" si="1"/>
        <v>0</v>
      </c>
      <c r="V2335" s="83">
        <f t="shared" si="2"/>
        <v>0</v>
      </c>
      <c r="W2335" s="58"/>
      <c r="X2335" s="84"/>
      <c r="Y2335" s="85"/>
      <c r="Z2335" s="86"/>
      <c r="AA2335" s="87"/>
    </row>
    <row r="2336" spans="1:27" ht="15.75" hidden="1" customHeight="1">
      <c r="A2336" s="63"/>
      <c r="B2336" s="64"/>
      <c r="C2336" s="65"/>
      <c r="D2336" s="66"/>
      <c r="E2336" s="67"/>
      <c r="F2336" s="68"/>
      <c r="G2336" s="69"/>
      <c r="H2336" s="70"/>
      <c r="I2336" s="67"/>
      <c r="J2336" s="71"/>
      <c r="K2336" s="72"/>
      <c r="L2336" s="73"/>
      <c r="M2336" s="74"/>
      <c r="N2336" s="75"/>
      <c r="O2336" s="76"/>
      <c r="P2336" s="77"/>
      <c r="Q2336" s="78">
        <f t="shared" si="6"/>
        <v>0</v>
      </c>
      <c r="R2336" s="79"/>
      <c r="S2336" s="80"/>
      <c r="T2336" s="81"/>
      <c r="U2336" s="82">
        <f t="shared" si="1"/>
        <v>0</v>
      </c>
      <c r="V2336" s="83">
        <f t="shared" si="2"/>
        <v>0</v>
      </c>
      <c r="W2336" s="58"/>
      <c r="X2336" s="84"/>
      <c r="Y2336" s="85"/>
      <c r="Z2336" s="86"/>
      <c r="AA2336" s="87"/>
    </row>
    <row r="2337" spans="1:27" ht="15.75" hidden="1" customHeight="1">
      <c r="A2337" s="63"/>
      <c r="B2337" s="64"/>
      <c r="C2337" s="65"/>
      <c r="D2337" s="66"/>
      <c r="E2337" s="67"/>
      <c r="F2337" s="68"/>
      <c r="G2337" s="69"/>
      <c r="H2337" s="70"/>
      <c r="I2337" s="67"/>
      <c r="J2337" s="71"/>
      <c r="K2337" s="72"/>
      <c r="L2337" s="73"/>
      <c r="M2337" s="74"/>
      <c r="N2337" s="75"/>
      <c r="O2337" s="76"/>
      <c r="P2337" s="77"/>
      <c r="Q2337" s="78">
        <f t="shared" si="6"/>
        <v>0</v>
      </c>
      <c r="R2337" s="79"/>
      <c r="S2337" s="80"/>
      <c r="T2337" s="81"/>
      <c r="U2337" s="82">
        <f t="shared" si="1"/>
        <v>0</v>
      </c>
      <c r="V2337" s="83">
        <f t="shared" si="2"/>
        <v>0</v>
      </c>
      <c r="W2337" s="58"/>
      <c r="X2337" s="84"/>
      <c r="Y2337" s="85"/>
      <c r="Z2337" s="86"/>
      <c r="AA2337" s="87"/>
    </row>
    <row r="2338" spans="1:27" ht="15.75" hidden="1" customHeight="1">
      <c r="A2338" s="63"/>
      <c r="B2338" s="64"/>
      <c r="C2338" s="65"/>
      <c r="D2338" s="66"/>
      <c r="E2338" s="67"/>
      <c r="F2338" s="68"/>
      <c r="G2338" s="69"/>
      <c r="H2338" s="70"/>
      <c r="I2338" s="67"/>
      <c r="J2338" s="71"/>
      <c r="K2338" s="72"/>
      <c r="L2338" s="73"/>
      <c r="M2338" s="74"/>
      <c r="N2338" s="75"/>
      <c r="O2338" s="76"/>
      <c r="P2338" s="77"/>
      <c r="Q2338" s="78">
        <f t="shared" si="6"/>
        <v>0</v>
      </c>
      <c r="R2338" s="79"/>
      <c r="S2338" s="80"/>
      <c r="T2338" s="81"/>
      <c r="U2338" s="82">
        <f t="shared" si="1"/>
        <v>0</v>
      </c>
      <c r="V2338" s="83">
        <f t="shared" si="2"/>
        <v>0</v>
      </c>
      <c r="W2338" s="58"/>
      <c r="X2338" s="84"/>
      <c r="Y2338" s="85"/>
      <c r="Z2338" s="86"/>
      <c r="AA2338" s="87"/>
    </row>
    <row r="2339" spans="1:27" ht="15.75" hidden="1" customHeight="1">
      <c r="A2339" s="63"/>
      <c r="B2339" s="64"/>
      <c r="C2339" s="65"/>
      <c r="D2339" s="66"/>
      <c r="E2339" s="67"/>
      <c r="F2339" s="68"/>
      <c r="G2339" s="69"/>
      <c r="H2339" s="70"/>
      <c r="I2339" s="67"/>
      <c r="J2339" s="71"/>
      <c r="K2339" s="72"/>
      <c r="L2339" s="73"/>
      <c r="M2339" s="74"/>
      <c r="N2339" s="75"/>
      <c r="O2339" s="76"/>
      <c r="P2339" s="77"/>
      <c r="Q2339" s="78">
        <f t="shared" si="6"/>
        <v>0</v>
      </c>
      <c r="R2339" s="79"/>
      <c r="S2339" s="80"/>
      <c r="T2339" s="81"/>
      <c r="U2339" s="82">
        <f t="shared" si="1"/>
        <v>0</v>
      </c>
      <c r="V2339" s="83">
        <f t="shared" si="2"/>
        <v>0</v>
      </c>
      <c r="W2339" s="58"/>
      <c r="X2339" s="84"/>
      <c r="Y2339" s="85"/>
      <c r="Z2339" s="86"/>
      <c r="AA2339" s="87"/>
    </row>
    <row r="2340" spans="1:27" ht="15.75" hidden="1" customHeight="1">
      <c r="A2340" s="63"/>
      <c r="B2340" s="64"/>
      <c r="C2340" s="65"/>
      <c r="D2340" s="66"/>
      <c r="E2340" s="67"/>
      <c r="F2340" s="68"/>
      <c r="G2340" s="69"/>
      <c r="H2340" s="70"/>
      <c r="I2340" s="67"/>
      <c r="J2340" s="71"/>
      <c r="K2340" s="72"/>
      <c r="L2340" s="73"/>
      <c r="M2340" s="74"/>
      <c r="N2340" s="75"/>
      <c r="O2340" s="76"/>
      <c r="P2340" s="77"/>
      <c r="Q2340" s="78">
        <f t="shared" si="6"/>
        <v>0</v>
      </c>
      <c r="R2340" s="79"/>
      <c r="S2340" s="80"/>
      <c r="T2340" s="81"/>
      <c r="U2340" s="82">
        <f t="shared" si="1"/>
        <v>0</v>
      </c>
      <c r="V2340" s="83">
        <f t="shared" si="2"/>
        <v>0</v>
      </c>
      <c r="W2340" s="58"/>
      <c r="X2340" s="84"/>
      <c r="Y2340" s="85"/>
      <c r="Z2340" s="86"/>
      <c r="AA2340" s="87"/>
    </row>
    <row r="2341" spans="1:27" ht="15.75" hidden="1" customHeight="1">
      <c r="A2341" s="63"/>
      <c r="B2341" s="64"/>
      <c r="C2341" s="65"/>
      <c r="D2341" s="66"/>
      <c r="E2341" s="67"/>
      <c r="F2341" s="68"/>
      <c r="G2341" s="69"/>
      <c r="H2341" s="70"/>
      <c r="I2341" s="67"/>
      <c r="J2341" s="71"/>
      <c r="K2341" s="72"/>
      <c r="L2341" s="73"/>
      <c r="M2341" s="74"/>
      <c r="N2341" s="75"/>
      <c r="O2341" s="76"/>
      <c r="P2341" s="77"/>
      <c r="Q2341" s="78">
        <f t="shared" si="6"/>
        <v>0</v>
      </c>
      <c r="R2341" s="79"/>
      <c r="S2341" s="80"/>
      <c r="T2341" s="81"/>
      <c r="U2341" s="82">
        <f t="shared" si="1"/>
        <v>0</v>
      </c>
      <c r="V2341" s="83">
        <f t="shared" si="2"/>
        <v>0</v>
      </c>
      <c r="W2341" s="58"/>
      <c r="X2341" s="84"/>
      <c r="Y2341" s="85"/>
      <c r="Z2341" s="86"/>
      <c r="AA2341" s="87"/>
    </row>
    <row r="2342" spans="1:27" ht="15.75" hidden="1" customHeight="1">
      <c r="A2342" s="63"/>
      <c r="B2342" s="64"/>
      <c r="C2342" s="65"/>
      <c r="D2342" s="66"/>
      <c r="E2342" s="67"/>
      <c r="F2342" s="68"/>
      <c r="G2342" s="69"/>
      <c r="H2342" s="70"/>
      <c r="I2342" s="67"/>
      <c r="J2342" s="71"/>
      <c r="K2342" s="72"/>
      <c r="L2342" s="73"/>
      <c r="M2342" s="74"/>
      <c r="N2342" s="75"/>
      <c r="O2342" s="76"/>
      <c r="P2342" s="77"/>
      <c r="Q2342" s="78">
        <f t="shared" si="6"/>
        <v>0</v>
      </c>
      <c r="R2342" s="79"/>
      <c r="S2342" s="80"/>
      <c r="T2342" s="81"/>
      <c r="U2342" s="82">
        <f t="shared" si="1"/>
        <v>0</v>
      </c>
      <c r="V2342" s="83">
        <f t="shared" si="2"/>
        <v>0</v>
      </c>
      <c r="W2342" s="58"/>
      <c r="X2342" s="84"/>
      <c r="Y2342" s="85"/>
      <c r="Z2342" s="86"/>
      <c r="AA2342" s="87"/>
    </row>
    <row r="2343" spans="1:27" ht="15.75" hidden="1" customHeight="1">
      <c r="A2343" s="63"/>
      <c r="B2343" s="64"/>
      <c r="C2343" s="65"/>
      <c r="D2343" s="66"/>
      <c r="E2343" s="67"/>
      <c r="F2343" s="68"/>
      <c r="G2343" s="69"/>
      <c r="H2343" s="70"/>
      <c r="I2343" s="67"/>
      <c r="J2343" s="71"/>
      <c r="K2343" s="72"/>
      <c r="L2343" s="73"/>
      <c r="M2343" s="74"/>
      <c r="N2343" s="75"/>
      <c r="O2343" s="76"/>
      <c r="P2343" s="77"/>
      <c r="Q2343" s="78">
        <f t="shared" si="6"/>
        <v>0</v>
      </c>
      <c r="R2343" s="79"/>
      <c r="S2343" s="80"/>
      <c r="T2343" s="81"/>
      <c r="U2343" s="82">
        <f t="shared" si="1"/>
        <v>0</v>
      </c>
      <c r="V2343" s="83">
        <f t="shared" si="2"/>
        <v>0</v>
      </c>
      <c r="W2343" s="58"/>
      <c r="X2343" s="84"/>
      <c r="Y2343" s="85"/>
      <c r="Z2343" s="86"/>
      <c r="AA2343" s="87"/>
    </row>
    <row r="2344" spans="1:27" ht="15.75" hidden="1" customHeight="1">
      <c r="A2344" s="63"/>
      <c r="B2344" s="64"/>
      <c r="C2344" s="65"/>
      <c r="D2344" s="66"/>
      <c r="E2344" s="67"/>
      <c r="F2344" s="68"/>
      <c r="G2344" s="69"/>
      <c r="H2344" s="70"/>
      <c r="I2344" s="67"/>
      <c r="J2344" s="71"/>
      <c r="K2344" s="72"/>
      <c r="L2344" s="73"/>
      <c r="M2344" s="74"/>
      <c r="N2344" s="75"/>
      <c r="O2344" s="76"/>
      <c r="P2344" s="77"/>
      <c r="Q2344" s="78">
        <f t="shared" si="6"/>
        <v>0</v>
      </c>
      <c r="R2344" s="79"/>
      <c r="S2344" s="80"/>
      <c r="T2344" s="81"/>
      <c r="U2344" s="82">
        <f t="shared" si="1"/>
        <v>0</v>
      </c>
      <c r="V2344" s="83">
        <f t="shared" si="2"/>
        <v>0</v>
      </c>
      <c r="W2344" s="58"/>
      <c r="X2344" s="84"/>
      <c r="Y2344" s="85"/>
      <c r="Z2344" s="86"/>
      <c r="AA2344" s="87"/>
    </row>
    <row r="2345" spans="1:27" ht="15.75" hidden="1" customHeight="1">
      <c r="A2345" s="63"/>
      <c r="B2345" s="64"/>
      <c r="C2345" s="65"/>
      <c r="D2345" s="66"/>
      <c r="E2345" s="67"/>
      <c r="F2345" s="68"/>
      <c r="G2345" s="69"/>
      <c r="H2345" s="70"/>
      <c r="I2345" s="67"/>
      <c r="J2345" s="71"/>
      <c r="K2345" s="72"/>
      <c r="L2345" s="73"/>
      <c r="M2345" s="74"/>
      <c r="N2345" s="75"/>
      <c r="O2345" s="76"/>
      <c r="P2345" s="77"/>
      <c r="Q2345" s="78">
        <f t="shared" si="6"/>
        <v>0</v>
      </c>
      <c r="R2345" s="79"/>
      <c r="S2345" s="80"/>
      <c r="T2345" s="81"/>
      <c r="U2345" s="82">
        <f t="shared" si="1"/>
        <v>0</v>
      </c>
      <c r="V2345" s="83">
        <f t="shared" si="2"/>
        <v>0</v>
      </c>
      <c r="W2345" s="58"/>
      <c r="X2345" s="84"/>
      <c r="Y2345" s="85"/>
      <c r="Z2345" s="86"/>
      <c r="AA2345" s="87"/>
    </row>
    <row r="2346" spans="1:27" ht="15.75" hidden="1" customHeight="1">
      <c r="A2346" s="63"/>
      <c r="B2346" s="64"/>
      <c r="C2346" s="65"/>
      <c r="D2346" s="66"/>
      <c r="E2346" s="67"/>
      <c r="F2346" s="68"/>
      <c r="G2346" s="69"/>
      <c r="H2346" s="70"/>
      <c r="I2346" s="67"/>
      <c r="J2346" s="71"/>
      <c r="K2346" s="72"/>
      <c r="L2346" s="73"/>
      <c r="M2346" s="74"/>
      <c r="N2346" s="75"/>
      <c r="O2346" s="76"/>
      <c r="P2346" s="77"/>
      <c r="Q2346" s="78">
        <f t="shared" si="6"/>
        <v>0</v>
      </c>
      <c r="R2346" s="79"/>
      <c r="S2346" s="80"/>
      <c r="T2346" s="81"/>
      <c r="U2346" s="82">
        <f t="shared" si="1"/>
        <v>0</v>
      </c>
      <c r="V2346" s="83">
        <f t="shared" si="2"/>
        <v>0</v>
      </c>
      <c r="W2346" s="58"/>
      <c r="X2346" s="84"/>
      <c r="Y2346" s="85"/>
      <c r="Z2346" s="86"/>
      <c r="AA2346" s="87"/>
    </row>
    <row r="2347" spans="1:27" ht="15.75" hidden="1" customHeight="1">
      <c r="A2347" s="63"/>
      <c r="B2347" s="64"/>
      <c r="C2347" s="65"/>
      <c r="D2347" s="66"/>
      <c r="E2347" s="67"/>
      <c r="F2347" s="68"/>
      <c r="G2347" s="69"/>
      <c r="H2347" s="70"/>
      <c r="I2347" s="67"/>
      <c r="J2347" s="71"/>
      <c r="K2347" s="72"/>
      <c r="L2347" s="73"/>
      <c r="M2347" s="74"/>
      <c r="N2347" s="75"/>
      <c r="O2347" s="76"/>
      <c r="P2347" s="77"/>
      <c r="Q2347" s="78">
        <f t="shared" si="6"/>
        <v>0</v>
      </c>
      <c r="R2347" s="79"/>
      <c r="S2347" s="80"/>
      <c r="T2347" s="81"/>
      <c r="U2347" s="82">
        <f t="shared" si="1"/>
        <v>0</v>
      </c>
      <c r="V2347" s="83">
        <f t="shared" si="2"/>
        <v>0</v>
      </c>
      <c r="W2347" s="58"/>
      <c r="X2347" s="84"/>
      <c r="Y2347" s="85"/>
      <c r="Z2347" s="86"/>
      <c r="AA2347" s="87"/>
    </row>
    <row r="2348" spans="1:27" ht="15.75" hidden="1" customHeight="1">
      <c r="A2348" s="63"/>
      <c r="B2348" s="64"/>
      <c r="C2348" s="65"/>
      <c r="D2348" s="66"/>
      <c r="E2348" s="67"/>
      <c r="F2348" s="68"/>
      <c r="G2348" s="69"/>
      <c r="H2348" s="70"/>
      <c r="I2348" s="67"/>
      <c r="J2348" s="71"/>
      <c r="K2348" s="72"/>
      <c r="L2348" s="73"/>
      <c r="M2348" s="74"/>
      <c r="N2348" s="75"/>
      <c r="O2348" s="76"/>
      <c r="P2348" s="77"/>
      <c r="Q2348" s="78">
        <f t="shared" si="6"/>
        <v>0</v>
      </c>
      <c r="R2348" s="79"/>
      <c r="S2348" s="80"/>
      <c r="T2348" s="81"/>
      <c r="U2348" s="82">
        <f t="shared" si="1"/>
        <v>0</v>
      </c>
      <c r="V2348" s="83">
        <f t="shared" si="2"/>
        <v>0</v>
      </c>
      <c r="W2348" s="58"/>
      <c r="X2348" s="84"/>
      <c r="Y2348" s="85"/>
      <c r="Z2348" s="86"/>
      <c r="AA2348" s="87"/>
    </row>
    <row r="2349" spans="1:27" ht="15.75" hidden="1" customHeight="1">
      <c r="A2349" s="63"/>
      <c r="B2349" s="64"/>
      <c r="C2349" s="65"/>
      <c r="D2349" s="66"/>
      <c r="E2349" s="67"/>
      <c r="F2349" s="68"/>
      <c r="G2349" s="69"/>
      <c r="H2349" s="70"/>
      <c r="I2349" s="67"/>
      <c r="J2349" s="71"/>
      <c r="K2349" s="72"/>
      <c r="L2349" s="73"/>
      <c r="M2349" s="74"/>
      <c r="N2349" s="75"/>
      <c r="O2349" s="76"/>
      <c r="P2349" s="77"/>
      <c r="Q2349" s="78">
        <f t="shared" si="6"/>
        <v>0</v>
      </c>
      <c r="R2349" s="79"/>
      <c r="S2349" s="80"/>
      <c r="T2349" s="81"/>
      <c r="U2349" s="82">
        <f t="shared" si="1"/>
        <v>0</v>
      </c>
      <c r="V2349" s="83">
        <f t="shared" si="2"/>
        <v>0</v>
      </c>
      <c r="W2349" s="58"/>
      <c r="X2349" s="84"/>
      <c r="Y2349" s="85"/>
      <c r="Z2349" s="86"/>
      <c r="AA2349" s="87"/>
    </row>
    <row r="2350" spans="1:27" ht="15.75" hidden="1" customHeight="1">
      <c r="A2350" s="63"/>
      <c r="B2350" s="64"/>
      <c r="C2350" s="65"/>
      <c r="D2350" s="66"/>
      <c r="E2350" s="67"/>
      <c r="F2350" s="68"/>
      <c r="G2350" s="69"/>
      <c r="H2350" s="70"/>
      <c r="I2350" s="67"/>
      <c r="J2350" s="71"/>
      <c r="K2350" s="72"/>
      <c r="L2350" s="73"/>
      <c r="M2350" s="74"/>
      <c r="N2350" s="75"/>
      <c r="O2350" s="76"/>
      <c r="P2350" s="77"/>
      <c r="Q2350" s="78">
        <f t="shared" si="6"/>
        <v>0</v>
      </c>
      <c r="R2350" s="79"/>
      <c r="S2350" s="80"/>
      <c r="T2350" s="81"/>
      <c r="U2350" s="82">
        <f t="shared" si="1"/>
        <v>0</v>
      </c>
      <c r="V2350" s="83">
        <f t="shared" si="2"/>
        <v>0</v>
      </c>
      <c r="W2350" s="58"/>
      <c r="X2350" s="84"/>
      <c r="Y2350" s="85"/>
      <c r="Z2350" s="86"/>
      <c r="AA2350" s="87"/>
    </row>
    <row r="2351" spans="1:27" ht="15.75" hidden="1" customHeight="1">
      <c r="A2351" s="63"/>
      <c r="B2351" s="64"/>
      <c r="C2351" s="65"/>
      <c r="D2351" s="66"/>
      <c r="E2351" s="67"/>
      <c r="F2351" s="68"/>
      <c r="G2351" s="69"/>
      <c r="H2351" s="70"/>
      <c r="I2351" s="67"/>
      <c r="J2351" s="71"/>
      <c r="K2351" s="72"/>
      <c r="L2351" s="73"/>
      <c r="M2351" s="74"/>
      <c r="N2351" s="75"/>
      <c r="O2351" s="76"/>
      <c r="P2351" s="77"/>
      <c r="Q2351" s="78">
        <f t="shared" si="6"/>
        <v>0</v>
      </c>
      <c r="R2351" s="79"/>
      <c r="S2351" s="80"/>
      <c r="T2351" s="81"/>
      <c r="U2351" s="82">
        <f t="shared" si="1"/>
        <v>0</v>
      </c>
      <c r="V2351" s="83">
        <f t="shared" si="2"/>
        <v>0</v>
      </c>
      <c r="W2351" s="58"/>
      <c r="X2351" s="84"/>
      <c r="Y2351" s="85"/>
      <c r="Z2351" s="86"/>
      <c r="AA2351" s="87"/>
    </row>
    <row r="2352" spans="1:27" ht="15.75" hidden="1" customHeight="1">
      <c r="A2352" s="63"/>
      <c r="B2352" s="64"/>
      <c r="C2352" s="65"/>
      <c r="D2352" s="66"/>
      <c r="E2352" s="67"/>
      <c r="F2352" s="68"/>
      <c r="G2352" s="69"/>
      <c r="H2352" s="70"/>
      <c r="I2352" s="67"/>
      <c r="J2352" s="71"/>
      <c r="K2352" s="72"/>
      <c r="L2352" s="73"/>
      <c r="M2352" s="74"/>
      <c r="N2352" s="75"/>
      <c r="O2352" s="76"/>
      <c r="P2352" s="77"/>
      <c r="Q2352" s="78">
        <f t="shared" si="6"/>
        <v>0</v>
      </c>
      <c r="R2352" s="79"/>
      <c r="S2352" s="80"/>
      <c r="T2352" s="81"/>
      <c r="U2352" s="82">
        <f t="shared" si="1"/>
        <v>0</v>
      </c>
      <c r="V2352" s="83">
        <f t="shared" si="2"/>
        <v>0</v>
      </c>
      <c r="W2352" s="58"/>
      <c r="X2352" s="84"/>
      <c r="Y2352" s="85"/>
      <c r="Z2352" s="86"/>
      <c r="AA2352" s="87"/>
    </row>
    <row r="2353" spans="1:27" ht="15.75" hidden="1" customHeight="1">
      <c r="A2353" s="63"/>
      <c r="B2353" s="64"/>
      <c r="C2353" s="65"/>
      <c r="D2353" s="66"/>
      <c r="E2353" s="67"/>
      <c r="F2353" s="68"/>
      <c r="G2353" s="69"/>
      <c r="H2353" s="70"/>
      <c r="I2353" s="67"/>
      <c r="J2353" s="71"/>
      <c r="K2353" s="72"/>
      <c r="L2353" s="73"/>
      <c r="M2353" s="74"/>
      <c r="N2353" s="75"/>
      <c r="O2353" s="76"/>
      <c r="P2353" s="77"/>
      <c r="Q2353" s="78">
        <f t="shared" si="6"/>
        <v>0</v>
      </c>
      <c r="R2353" s="79"/>
      <c r="S2353" s="80"/>
      <c r="T2353" s="81"/>
      <c r="U2353" s="82">
        <f t="shared" si="1"/>
        <v>0</v>
      </c>
      <c r="V2353" s="83">
        <f t="shared" si="2"/>
        <v>0</v>
      </c>
      <c r="W2353" s="58"/>
      <c r="X2353" s="84"/>
      <c r="Y2353" s="85"/>
      <c r="Z2353" s="86"/>
      <c r="AA2353" s="87"/>
    </row>
    <row r="2354" spans="1:27" ht="15.75" hidden="1" customHeight="1">
      <c r="A2354" s="63"/>
      <c r="B2354" s="64"/>
      <c r="C2354" s="65"/>
      <c r="D2354" s="66"/>
      <c r="E2354" s="67"/>
      <c r="F2354" s="68"/>
      <c r="G2354" s="69"/>
      <c r="H2354" s="70"/>
      <c r="I2354" s="67"/>
      <c r="J2354" s="71"/>
      <c r="K2354" s="72"/>
      <c r="L2354" s="73"/>
      <c r="M2354" s="74"/>
      <c r="N2354" s="75"/>
      <c r="O2354" s="76"/>
      <c r="P2354" s="77"/>
      <c r="Q2354" s="78">
        <f t="shared" si="6"/>
        <v>0</v>
      </c>
      <c r="R2354" s="79"/>
      <c r="S2354" s="80"/>
      <c r="T2354" s="81"/>
      <c r="U2354" s="82">
        <f t="shared" si="1"/>
        <v>0</v>
      </c>
      <c r="V2354" s="83">
        <f t="shared" si="2"/>
        <v>0</v>
      </c>
      <c r="W2354" s="58"/>
      <c r="X2354" s="84"/>
      <c r="Y2354" s="85"/>
      <c r="Z2354" s="86"/>
      <c r="AA2354" s="87"/>
    </row>
    <row r="2355" spans="1:27" ht="15.75" hidden="1" customHeight="1">
      <c r="A2355" s="63"/>
      <c r="B2355" s="64"/>
      <c r="C2355" s="65"/>
      <c r="D2355" s="66"/>
      <c r="E2355" s="67"/>
      <c r="F2355" s="68"/>
      <c r="G2355" s="69"/>
      <c r="H2355" s="70"/>
      <c r="I2355" s="67"/>
      <c r="J2355" s="71"/>
      <c r="K2355" s="72"/>
      <c r="L2355" s="73"/>
      <c r="M2355" s="74"/>
      <c r="N2355" s="75"/>
      <c r="O2355" s="76"/>
      <c r="P2355" s="77"/>
      <c r="Q2355" s="78">
        <f t="shared" si="6"/>
        <v>0</v>
      </c>
      <c r="R2355" s="79"/>
      <c r="S2355" s="80"/>
      <c r="T2355" s="81"/>
      <c r="U2355" s="82">
        <f t="shared" si="1"/>
        <v>0</v>
      </c>
      <c r="V2355" s="83">
        <f t="shared" si="2"/>
        <v>0</v>
      </c>
      <c r="W2355" s="58"/>
      <c r="X2355" s="84"/>
      <c r="Y2355" s="85"/>
      <c r="Z2355" s="86"/>
      <c r="AA2355" s="87"/>
    </row>
    <row r="2356" spans="1:27" ht="15.75" hidden="1" customHeight="1">
      <c r="A2356" s="63"/>
      <c r="B2356" s="64"/>
      <c r="C2356" s="65"/>
      <c r="D2356" s="66"/>
      <c r="E2356" s="67"/>
      <c r="F2356" s="68"/>
      <c r="G2356" s="69"/>
      <c r="H2356" s="70"/>
      <c r="I2356" s="67"/>
      <c r="J2356" s="71"/>
      <c r="K2356" s="72"/>
      <c r="L2356" s="73"/>
      <c r="M2356" s="74"/>
      <c r="N2356" s="75"/>
      <c r="O2356" s="76"/>
      <c r="P2356" s="77"/>
      <c r="Q2356" s="78">
        <f t="shared" si="6"/>
        <v>0</v>
      </c>
      <c r="R2356" s="79"/>
      <c r="S2356" s="80"/>
      <c r="T2356" s="81"/>
      <c r="U2356" s="82">
        <f t="shared" si="1"/>
        <v>0</v>
      </c>
      <c r="V2356" s="83">
        <f t="shared" si="2"/>
        <v>0</v>
      </c>
      <c r="W2356" s="58"/>
      <c r="X2356" s="84"/>
      <c r="Y2356" s="85"/>
      <c r="Z2356" s="86"/>
      <c r="AA2356" s="87"/>
    </row>
    <row r="2357" spans="1:27" ht="15.75" hidden="1" customHeight="1">
      <c r="A2357" s="63"/>
      <c r="B2357" s="64"/>
      <c r="C2357" s="65"/>
      <c r="D2357" s="66"/>
      <c r="E2357" s="67"/>
      <c r="F2357" s="68"/>
      <c r="G2357" s="69"/>
      <c r="H2357" s="70"/>
      <c r="I2357" s="67"/>
      <c r="J2357" s="71"/>
      <c r="K2357" s="72"/>
      <c r="L2357" s="73"/>
      <c r="M2357" s="74"/>
      <c r="N2357" s="75"/>
      <c r="O2357" s="76"/>
      <c r="P2357" s="77"/>
      <c r="Q2357" s="78">
        <f t="shared" si="6"/>
        <v>0</v>
      </c>
      <c r="R2357" s="79"/>
      <c r="S2357" s="80"/>
      <c r="T2357" s="81"/>
      <c r="U2357" s="82">
        <f t="shared" si="1"/>
        <v>0</v>
      </c>
      <c r="V2357" s="83">
        <f t="shared" si="2"/>
        <v>0</v>
      </c>
      <c r="W2357" s="58"/>
      <c r="X2357" s="84"/>
      <c r="Y2357" s="85"/>
      <c r="Z2357" s="86"/>
      <c r="AA2357" s="87"/>
    </row>
    <row r="2358" spans="1:27" ht="15.75" hidden="1" customHeight="1">
      <c r="A2358" s="63"/>
      <c r="B2358" s="64"/>
      <c r="C2358" s="65"/>
      <c r="D2358" s="66"/>
      <c r="E2358" s="67"/>
      <c r="F2358" s="68"/>
      <c r="G2358" s="69"/>
      <c r="H2358" s="70"/>
      <c r="I2358" s="67"/>
      <c r="J2358" s="71"/>
      <c r="K2358" s="72"/>
      <c r="L2358" s="73"/>
      <c r="M2358" s="74"/>
      <c r="N2358" s="75"/>
      <c r="O2358" s="76"/>
      <c r="P2358" s="77"/>
      <c r="Q2358" s="78">
        <f t="shared" si="6"/>
        <v>0</v>
      </c>
      <c r="R2358" s="79"/>
      <c r="S2358" s="80"/>
      <c r="T2358" s="81"/>
      <c r="U2358" s="82">
        <f t="shared" si="1"/>
        <v>0</v>
      </c>
      <c r="V2358" s="83">
        <f t="shared" si="2"/>
        <v>0</v>
      </c>
      <c r="W2358" s="58"/>
      <c r="X2358" s="84"/>
      <c r="Y2358" s="85"/>
      <c r="Z2358" s="86"/>
      <c r="AA2358" s="87"/>
    </row>
    <row r="2359" spans="1:27" ht="15.75" hidden="1" customHeight="1">
      <c r="A2359" s="63"/>
      <c r="B2359" s="64"/>
      <c r="C2359" s="65"/>
      <c r="D2359" s="66"/>
      <c r="E2359" s="67"/>
      <c r="F2359" s="68"/>
      <c r="G2359" s="69"/>
      <c r="H2359" s="70"/>
      <c r="I2359" s="67"/>
      <c r="J2359" s="71"/>
      <c r="K2359" s="72"/>
      <c r="L2359" s="73"/>
      <c r="M2359" s="74"/>
      <c r="N2359" s="75"/>
      <c r="O2359" s="76"/>
      <c r="P2359" s="77"/>
      <c r="Q2359" s="78">
        <f t="shared" si="6"/>
        <v>0</v>
      </c>
      <c r="R2359" s="79"/>
      <c r="S2359" s="80"/>
      <c r="T2359" s="81"/>
      <c r="U2359" s="82">
        <f t="shared" ref="U2359:U2422" si="7">T2359*Q2359</f>
        <v>0</v>
      </c>
      <c r="V2359" s="83">
        <f t="shared" ref="V2359:V2422" si="8">T2359*R2359</f>
        <v>0</v>
      </c>
      <c r="W2359" s="58"/>
      <c r="X2359" s="84"/>
      <c r="Y2359" s="85"/>
      <c r="Z2359" s="86"/>
      <c r="AA2359" s="87"/>
    </row>
    <row r="2360" spans="1:27" ht="15.75" hidden="1" customHeight="1">
      <c r="A2360" s="63"/>
      <c r="B2360" s="64"/>
      <c r="C2360" s="65"/>
      <c r="D2360" s="66"/>
      <c r="E2360" s="67"/>
      <c r="F2360" s="68"/>
      <c r="G2360" s="69"/>
      <c r="H2360" s="70"/>
      <c r="I2360" s="67"/>
      <c r="J2360" s="71"/>
      <c r="K2360" s="72"/>
      <c r="L2360" s="73"/>
      <c r="M2360" s="74"/>
      <c r="N2360" s="75"/>
      <c r="O2360" s="76"/>
      <c r="P2360" s="77"/>
      <c r="Q2360" s="78">
        <f t="shared" si="6"/>
        <v>0</v>
      </c>
      <c r="R2360" s="79"/>
      <c r="S2360" s="80"/>
      <c r="T2360" s="81"/>
      <c r="U2360" s="82">
        <f t="shared" si="7"/>
        <v>0</v>
      </c>
      <c r="V2360" s="83">
        <f t="shared" si="8"/>
        <v>0</v>
      </c>
      <c r="W2360" s="58"/>
      <c r="X2360" s="84"/>
      <c r="Y2360" s="85"/>
      <c r="Z2360" s="86"/>
      <c r="AA2360" s="87"/>
    </row>
    <row r="2361" spans="1:27" ht="15.75" hidden="1" customHeight="1">
      <c r="A2361" s="63"/>
      <c r="B2361" s="64"/>
      <c r="C2361" s="65"/>
      <c r="D2361" s="66"/>
      <c r="E2361" s="67"/>
      <c r="F2361" s="68"/>
      <c r="G2361" s="69"/>
      <c r="H2361" s="70"/>
      <c r="I2361" s="67"/>
      <c r="J2361" s="71"/>
      <c r="K2361" s="72"/>
      <c r="L2361" s="73"/>
      <c r="M2361" s="74"/>
      <c r="N2361" s="75"/>
      <c r="O2361" s="76"/>
      <c r="P2361" s="77"/>
      <c r="Q2361" s="78">
        <f t="shared" si="6"/>
        <v>0</v>
      </c>
      <c r="R2361" s="79"/>
      <c r="S2361" s="80"/>
      <c r="T2361" s="81"/>
      <c r="U2361" s="82">
        <f t="shared" si="7"/>
        <v>0</v>
      </c>
      <c r="V2361" s="83">
        <f t="shared" si="8"/>
        <v>0</v>
      </c>
      <c r="W2361" s="58"/>
      <c r="X2361" s="84"/>
      <c r="Y2361" s="85"/>
      <c r="Z2361" s="86"/>
      <c r="AA2361" s="87"/>
    </row>
    <row r="2362" spans="1:27" ht="15.75" hidden="1" customHeight="1">
      <c r="A2362" s="63"/>
      <c r="B2362" s="64"/>
      <c r="C2362" s="65"/>
      <c r="D2362" s="66"/>
      <c r="E2362" s="67"/>
      <c r="F2362" s="68"/>
      <c r="G2362" s="69"/>
      <c r="H2362" s="70"/>
      <c r="I2362" s="67"/>
      <c r="J2362" s="71"/>
      <c r="K2362" s="72"/>
      <c r="L2362" s="73"/>
      <c r="M2362" s="74"/>
      <c r="N2362" s="75"/>
      <c r="O2362" s="76"/>
      <c r="P2362" s="77"/>
      <c r="Q2362" s="78">
        <f t="shared" si="6"/>
        <v>0</v>
      </c>
      <c r="R2362" s="79"/>
      <c r="S2362" s="80"/>
      <c r="T2362" s="81"/>
      <c r="U2362" s="82">
        <f t="shared" si="7"/>
        <v>0</v>
      </c>
      <c r="V2362" s="83">
        <f t="shared" si="8"/>
        <v>0</v>
      </c>
      <c r="W2362" s="58"/>
      <c r="X2362" s="84"/>
      <c r="Y2362" s="85"/>
      <c r="Z2362" s="86"/>
      <c r="AA2362" s="87"/>
    </row>
    <row r="2363" spans="1:27" ht="15.75" hidden="1" customHeight="1">
      <c r="A2363" s="63"/>
      <c r="B2363" s="64"/>
      <c r="C2363" s="65"/>
      <c r="D2363" s="66"/>
      <c r="E2363" s="67"/>
      <c r="F2363" s="68"/>
      <c r="G2363" s="69"/>
      <c r="H2363" s="70"/>
      <c r="I2363" s="67"/>
      <c r="J2363" s="71"/>
      <c r="K2363" s="72"/>
      <c r="L2363" s="73"/>
      <c r="M2363" s="74"/>
      <c r="N2363" s="75"/>
      <c r="O2363" s="76"/>
      <c r="P2363" s="77"/>
      <c r="Q2363" s="78">
        <f t="shared" si="6"/>
        <v>0</v>
      </c>
      <c r="R2363" s="79"/>
      <c r="S2363" s="80"/>
      <c r="T2363" s="81"/>
      <c r="U2363" s="82">
        <f t="shared" si="7"/>
        <v>0</v>
      </c>
      <c r="V2363" s="83">
        <f t="shared" si="8"/>
        <v>0</v>
      </c>
      <c r="W2363" s="58"/>
      <c r="X2363" s="84"/>
      <c r="Y2363" s="85"/>
      <c r="Z2363" s="86"/>
      <c r="AA2363" s="87"/>
    </row>
    <row r="2364" spans="1:27" ht="15.75" hidden="1" customHeight="1">
      <c r="A2364" s="63"/>
      <c r="B2364" s="64"/>
      <c r="C2364" s="65"/>
      <c r="D2364" s="66"/>
      <c r="E2364" s="67"/>
      <c r="F2364" s="68"/>
      <c r="G2364" s="69"/>
      <c r="H2364" s="70"/>
      <c r="I2364" s="67"/>
      <c r="J2364" s="71"/>
      <c r="K2364" s="72"/>
      <c r="L2364" s="73"/>
      <c r="M2364" s="74"/>
      <c r="N2364" s="75"/>
      <c r="O2364" s="76"/>
      <c r="P2364" s="77"/>
      <c r="Q2364" s="78">
        <f t="shared" si="6"/>
        <v>0</v>
      </c>
      <c r="R2364" s="79"/>
      <c r="S2364" s="80"/>
      <c r="T2364" s="81"/>
      <c r="U2364" s="82">
        <f t="shared" si="7"/>
        <v>0</v>
      </c>
      <c r="V2364" s="83">
        <f t="shared" si="8"/>
        <v>0</v>
      </c>
      <c r="W2364" s="58"/>
      <c r="X2364" s="84"/>
      <c r="Y2364" s="85"/>
      <c r="Z2364" s="86"/>
      <c r="AA2364" s="87"/>
    </row>
    <row r="2365" spans="1:27" ht="15.75" hidden="1" customHeight="1">
      <c r="A2365" s="63"/>
      <c r="B2365" s="64"/>
      <c r="C2365" s="65"/>
      <c r="D2365" s="66"/>
      <c r="E2365" s="67"/>
      <c r="F2365" s="68"/>
      <c r="G2365" s="69"/>
      <c r="H2365" s="70"/>
      <c r="I2365" s="67"/>
      <c r="J2365" s="71"/>
      <c r="K2365" s="72"/>
      <c r="L2365" s="73"/>
      <c r="M2365" s="74"/>
      <c r="N2365" s="75"/>
      <c r="O2365" s="76"/>
      <c r="P2365" s="77"/>
      <c r="Q2365" s="78">
        <f t="shared" si="6"/>
        <v>0</v>
      </c>
      <c r="R2365" s="79"/>
      <c r="S2365" s="80"/>
      <c r="T2365" s="81"/>
      <c r="U2365" s="82">
        <f t="shared" si="7"/>
        <v>0</v>
      </c>
      <c r="V2365" s="83">
        <f t="shared" si="8"/>
        <v>0</v>
      </c>
      <c r="W2365" s="58"/>
      <c r="X2365" s="84"/>
      <c r="Y2365" s="85"/>
      <c r="Z2365" s="86"/>
      <c r="AA2365" s="87"/>
    </row>
    <row r="2366" spans="1:27" ht="15.75" hidden="1" customHeight="1">
      <c r="A2366" s="63"/>
      <c r="B2366" s="64"/>
      <c r="C2366" s="65"/>
      <c r="D2366" s="66"/>
      <c r="E2366" s="67"/>
      <c r="F2366" s="68"/>
      <c r="G2366" s="69"/>
      <c r="H2366" s="70"/>
      <c r="I2366" s="67"/>
      <c r="J2366" s="71"/>
      <c r="K2366" s="72"/>
      <c r="L2366" s="73"/>
      <c r="M2366" s="74"/>
      <c r="N2366" s="75"/>
      <c r="O2366" s="76"/>
      <c r="P2366" s="77"/>
      <c r="Q2366" s="78">
        <f t="shared" si="6"/>
        <v>0</v>
      </c>
      <c r="R2366" s="79"/>
      <c r="S2366" s="80"/>
      <c r="T2366" s="81"/>
      <c r="U2366" s="82">
        <f t="shared" si="7"/>
        <v>0</v>
      </c>
      <c r="V2366" s="83">
        <f t="shared" si="8"/>
        <v>0</v>
      </c>
      <c r="W2366" s="58"/>
      <c r="X2366" s="84"/>
      <c r="Y2366" s="85"/>
      <c r="Z2366" s="86"/>
      <c r="AA2366" s="87"/>
    </row>
    <row r="2367" spans="1:27" ht="15.75" hidden="1" customHeight="1">
      <c r="A2367" s="63"/>
      <c r="B2367" s="64"/>
      <c r="C2367" s="65"/>
      <c r="D2367" s="66"/>
      <c r="E2367" s="67"/>
      <c r="F2367" s="68"/>
      <c r="G2367" s="69"/>
      <c r="H2367" s="70"/>
      <c r="I2367" s="67"/>
      <c r="J2367" s="71"/>
      <c r="K2367" s="72"/>
      <c r="L2367" s="73"/>
      <c r="M2367" s="74"/>
      <c r="N2367" s="75"/>
      <c r="O2367" s="76"/>
      <c r="P2367" s="77"/>
      <c r="Q2367" s="78">
        <f t="shared" si="6"/>
        <v>0</v>
      </c>
      <c r="R2367" s="79"/>
      <c r="S2367" s="80"/>
      <c r="T2367" s="81"/>
      <c r="U2367" s="82">
        <f t="shared" si="7"/>
        <v>0</v>
      </c>
      <c r="V2367" s="83">
        <f t="shared" si="8"/>
        <v>0</v>
      </c>
      <c r="W2367" s="58"/>
      <c r="X2367" s="84"/>
      <c r="Y2367" s="85"/>
      <c r="Z2367" s="86"/>
      <c r="AA2367" s="87"/>
    </row>
    <row r="2368" spans="1:27" ht="15.75" hidden="1" customHeight="1">
      <c r="A2368" s="63"/>
      <c r="B2368" s="64"/>
      <c r="C2368" s="65"/>
      <c r="D2368" s="66"/>
      <c r="E2368" s="67"/>
      <c r="F2368" s="68"/>
      <c r="G2368" s="69"/>
      <c r="H2368" s="70"/>
      <c r="I2368" s="67"/>
      <c r="J2368" s="71"/>
      <c r="K2368" s="72"/>
      <c r="L2368" s="73"/>
      <c r="M2368" s="74"/>
      <c r="N2368" s="75"/>
      <c r="O2368" s="76"/>
      <c r="P2368" s="77"/>
      <c r="Q2368" s="78">
        <f t="shared" si="6"/>
        <v>0</v>
      </c>
      <c r="R2368" s="79"/>
      <c r="S2368" s="80"/>
      <c r="T2368" s="81"/>
      <c r="U2368" s="82">
        <f t="shared" si="7"/>
        <v>0</v>
      </c>
      <c r="V2368" s="83">
        <f t="shared" si="8"/>
        <v>0</v>
      </c>
      <c r="W2368" s="58"/>
      <c r="X2368" s="84"/>
      <c r="Y2368" s="85"/>
      <c r="Z2368" s="86"/>
      <c r="AA2368" s="87"/>
    </row>
    <row r="2369" spans="1:27" ht="15.75" hidden="1" customHeight="1">
      <c r="A2369" s="63"/>
      <c r="B2369" s="64"/>
      <c r="C2369" s="65"/>
      <c r="D2369" s="66"/>
      <c r="E2369" s="67"/>
      <c r="F2369" s="68"/>
      <c r="G2369" s="69"/>
      <c r="H2369" s="70"/>
      <c r="I2369" s="67"/>
      <c r="J2369" s="71"/>
      <c r="K2369" s="72"/>
      <c r="L2369" s="73"/>
      <c r="M2369" s="74"/>
      <c r="N2369" s="75"/>
      <c r="O2369" s="76"/>
      <c r="P2369" s="77"/>
      <c r="Q2369" s="78">
        <f t="shared" si="6"/>
        <v>0</v>
      </c>
      <c r="R2369" s="79"/>
      <c r="S2369" s="80"/>
      <c r="T2369" s="81"/>
      <c r="U2369" s="82">
        <f t="shared" si="7"/>
        <v>0</v>
      </c>
      <c r="V2369" s="83">
        <f t="shared" si="8"/>
        <v>0</v>
      </c>
      <c r="W2369" s="58"/>
      <c r="X2369" s="84"/>
      <c r="Y2369" s="85"/>
      <c r="Z2369" s="86"/>
      <c r="AA2369" s="87"/>
    </row>
    <row r="2370" spans="1:27" ht="15.75" hidden="1" customHeight="1">
      <c r="A2370" s="63"/>
      <c r="B2370" s="64"/>
      <c r="C2370" s="65"/>
      <c r="D2370" s="66"/>
      <c r="E2370" s="67"/>
      <c r="F2370" s="68"/>
      <c r="G2370" s="69"/>
      <c r="H2370" s="70"/>
      <c r="I2370" s="67"/>
      <c r="J2370" s="71"/>
      <c r="K2370" s="72"/>
      <c r="L2370" s="73"/>
      <c r="M2370" s="74"/>
      <c r="N2370" s="75"/>
      <c r="O2370" s="76"/>
      <c r="P2370" s="77"/>
      <c r="Q2370" s="78">
        <f t="shared" si="6"/>
        <v>0</v>
      </c>
      <c r="R2370" s="79"/>
      <c r="S2370" s="80"/>
      <c r="T2370" s="81"/>
      <c r="U2370" s="82">
        <f t="shared" si="7"/>
        <v>0</v>
      </c>
      <c r="V2370" s="83">
        <f t="shared" si="8"/>
        <v>0</v>
      </c>
      <c r="W2370" s="58"/>
      <c r="X2370" s="84"/>
      <c r="Y2370" s="85"/>
      <c r="Z2370" s="86"/>
      <c r="AA2370" s="87"/>
    </row>
    <row r="2371" spans="1:27" ht="15.75" hidden="1" customHeight="1">
      <c r="A2371" s="63"/>
      <c r="B2371" s="64"/>
      <c r="C2371" s="65"/>
      <c r="D2371" s="66"/>
      <c r="E2371" s="67"/>
      <c r="F2371" s="68"/>
      <c r="G2371" s="69"/>
      <c r="H2371" s="70"/>
      <c r="I2371" s="67"/>
      <c r="J2371" s="71"/>
      <c r="K2371" s="72"/>
      <c r="L2371" s="73"/>
      <c r="M2371" s="74"/>
      <c r="N2371" s="75"/>
      <c r="O2371" s="76"/>
      <c r="P2371" s="77"/>
      <c r="Q2371" s="78">
        <f t="shared" si="6"/>
        <v>0</v>
      </c>
      <c r="R2371" s="79"/>
      <c r="S2371" s="80"/>
      <c r="T2371" s="81"/>
      <c r="U2371" s="82">
        <f t="shared" si="7"/>
        <v>0</v>
      </c>
      <c r="V2371" s="83">
        <f t="shared" si="8"/>
        <v>0</v>
      </c>
      <c r="W2371" s="58"/>
      <c r="X2371" s="84"/>
      <c r="Y2371" s="85"/>
      <c r="Z2371" s="86"/>
      <c r="AA2371" s="87"/>
    </row>
    <row r="2372" spans="1:27" ht="15.75" hidden="1" customHeight="1">
      <c r="A2372" s="63"/>
      <c r="B2372" s="64"/>
      <c r="C2372" s="65"/>
      <c r="D2372" s="66"/>
      <c r="E2372" s="67"/>
      <c r="F2372" s="68"/>
      <c r="G2372" s="69"/>
      <c r="H2372" s="70"/>
      <c r="I2372" s="67"/>
      <c r="J2372" s="71"/>
      <c r="K2372" s="72"/>
      <c r="L2372" s="73"/>
      <c r="M2372" s="74"/>
      <c r="N2372" s="75"/>
      <c r="O2372" s="76"/>
      <c r="P2372" s="77"/>
      <c r="Q2372" s="78">
        <f t="shared" si="6"/>
        <v>0</v>
      </c>
      <c r="R2372" s="79"/>
      <c r="S2372" s="80"/>
      <c r="T2372" s="81"/>
      <c r="U2372" s="82">
        <f t="shared" si="7"/>
        <v>0</v>
      </c>
      <c r="V2372" s="83">
        <f t="shared" si="8"/>
        <v>0</v>
      </c>
      <c r="W2372" s="58"/>
      <c r="X2372" s="84"/>
      <c r="Y2372" s="85"/>
      <c r="Z2372" s="86"/>
      <c r="AA2372" s="87"/>
    </row>
    <row r="2373" spans="1:27" ht="15.75" hidden="1" customHeight="1">
      <c r="A2373" s="63"/>
      <c r="B2373" s="64"/>
      <c r="C2373" s="65"/>
      <c r="D2373" s="66"/>
      <c r="E2373" s="67"/>
      <c r="F2373" s="68"/>
      <c r="G2373" s="69"/>
      <c r="H2373" s="70"/>
      <c r="I2373" s="67"/>
      <c r="J2373" s="71"/>
      <c r="K2373" s="72"/>
      <c r="L2373" s="73"/>
      <c r="M2373" s="74"/>
      <c r="N2373" s="75"/>
      <c r="O2373" s="76"/>
      <c r="P2373" s="77"/>
      <c r="Q2373" s="78">
        <f t="shared" si="6"/>
        <v>0</v>
      </c>
      <c r="R2373" s="79"/>
      <c r="S2373" s="80"/>
      <c r="T2373" s="81"/>
      <c r="U2373" s="82">
        <f t="shared" si="7"/>
        <v>0</v>
      </c>
      <c r="V2373" s="83">
        <f t="shared" si="8"/>
        <v>0</v>
      </c>
      <c r="W2373" s="58"/>
      <c r="X2373" s="84"/>
      <c r="Y2373" s="85"/>
      <c r="Z2373" s="86"/>
      <c r="AA2373" s="87"/>
    </row>
    <row r="2374" spans="1:27" ht="15.75" hidden="1" customHeight="1">
      <c r="A2374" s="63"/>
      <c r="B2374" s="64"/>
      <c r="C2374" s="65"/>
      <c r="D2374" s="66"/>
      <c r="E2374" s="67"/>
      <c r="F2374" s="68"/>
      <c r="G2374" s="69"/>
      <c r="H2374" s="70"/>
      <c r="I2374" s="67"/>
      <c r="J2374" s="71"/>
      <c r="K2374" s="72"/>
      <c r="L2374" s="73"/>
      <c r="M2374" s="74"/>
      <c r="N2374" s="75"/>
      <c r="O2374" s="76"/>
      <c r="P2374" s="77"/>
      <c r="Q2374" s="78">
        <f t="shared" si="6"/>
        <v>0</v>
      </c>
      <c r="R2374" s="79"/>
      <c r="S2374" s="80"/>
      <c r="T2374" s="81"/>
      <c r="U2374" s="82">
        <f t="shared" si="7"/>
        <v>0</v>
      </c>
      <c r="V2374" s="83">
        <f t="shared" si="8"/>
        <v>0</v>
      </c>
      <c r="W2374" s="58"/>
      <c r="X2374" s="84"/>
      <c r="Y2374" s="85"/>
      <c r="Z2374" s="86"/>
      <c r="AA2374" s="87"/>
    </row>
    <row r="2375" spans="1:27" ht="15.75" hidden="1" customHeight="1">
      <c r="A2375" s="63"/>
      <c r="B2375" s="64"/>
      <c r="C2375" s="65"/>
      <c r="D2375" s="66"/>
      <c r="E2375" s="67"/>
      <c r="F2375" s="68"/>
      <c r="G2375" s="69"/>
      <c r="H2375" s="70"/>
      <c r="I2375" s="67"/>
      <c r="J2375" s="71"/>
      <c r="K2375" s="72"/>
      <c r="L2375" s="73"/>
      <c r="M2375" s="74"/>
      <c r="N2375" s="75"/>
      <c r="O2375" s="76"/>
      <c r="P2375" s="77"/>
      <c r="Q2375" s="78">
        <f t="shared" si="6"/>
        <v>0</v>
      </c>
      <c r="R2375" s="79"/>
      <c r="S2375" s="80"/>
      <c r="T2375" s="81"/>
      <c r="U2375" s="82">
        <f t="shared" si="7"/>
        <v>0</v>
      </c>
      <c r="V2375" s="83">
        <f t="shared" si="8"/>
        <v>0</v>
      </c>
      <c r="W2375" s="58"/>
      <c r="X2375" s="84"/>
      <c r="Y2375" s="85"/>
      <c r="Z2375" s="86"/>
      <c r="AA2375" s="87"/>
    </row>
    <row r="2376" spans="1:27" ht="15.75" hidden="1" customHeight="1">
      <c r="A2376" s="63"/>
      <c r="B2376" s="64"/>
      <c r="C2376" s="65"/>
      <c r="D2376" s="66"/>
      <c r="E2376" s="67"/>
      <c r="F2376" s="68"/>
      <c r="G2376" s="69"/>
      <c r="H2376" s="70"/>
      <c r="I2376" s="67"/>
      <c r="J2376" s="71"/>
      <c r="K2376" s="72"/>
      <c r="L2376" s="73"/>
      <c r="M2376" s="74"/>
      <c r="N2376" s="75"/>
      <c r="O2376" s="76"/>
      <c r="P2376" s="77"/>
      <c r="Q2376" s="78">
        <f t="shared" si="6"/>
        <v>0</v>
      </c>
      <c r="R2376" s="79"/>
      <c r="S2376" s="80"/>
      <c r="T2376" s="81"/>
      <c r="U2376" s="82">
        <f t="shared" si="7"/>
        <v>0</v>
      </c>
      <c r="V2376" s="83">
        <f t="shared" si="8"/>
        <v>0</v>
      </c>
      <c r="W2376" s="58"/>
      <c r="X2376" s="84"/>
      <c r="Y2376" s="85"/>
      <c r="Z2376" s="86"/>
      <c r="AA2376" s="87"/>
    </row>
    <row r="2377" spans="1:27" ht="15.75" hidden="1" customHeight="1">
      <c r="A2377" s="63"/>
      <c r="B2377" s="64"/>
      <c r="C2377" s="65"/>
      <c r="D2377" s="66"/>
      <c r="E2377" s="67"/>
      <c r="F2377" s="68"/>
      <c r="G2377" s="69"/>
      <c r="H2377" s="70"/>
      <c r="I2377" s="67"/>
      <c r="J2377" s="71"/>
      <c r="K2377" s="72"/>
      <c r="L2377" s="73"/>
      <c r="M2377" s="74"/>
      <c r="N2377" s="75"/>
      <c r="O2377" s="76"/>
      <c r="P2377" s="77"/>
      <c r="Q2377" s="78">
        <f t="shared" si="6"/>
        <v>0</v>
      </c>
      <c r="R2377" s="79"/>
      <c r="S2377" s="80"/>
      <c r="T2377" s="81"/>
      <c r="U2377" s="82">
        <f t="shared" si="7"/>
        <v>0</v>
      </c>
      <c r="V2377" s="83">
        <f t="shared" si="8"/>
        <v>0</v>
      </c>
      <c r="W2377" s="58"/>
      <c r="X2377" s="84"/>
      <c r="Y2377" s="85"/>
      <c r="Z2377" s="86"/>
      <c r="AA2377" s="87"/>
    </row>
    <row r="2378" spans="1:27" ht="15.75" hidden="1" customHeight="1">
      <c r="A2378" s="63"/>
      <c r="B2378" s="64"/>
      <c r="C2378" s="65"/>
      <c r="D2378" s="66"/>
      <c r="E2378" s="67"/>
      <c r="F2378" s="68"/>
      <c r="G2378" s="69"/>
      <c r="H2378" s="70"/>
      <c r="I2378" s="67"/>
      <c r="J2378" s="71"/>
      <c r="K2378" s="72"/>
      <c r="L2378" s="73"/>
      <c r="M2378" s="74"/>
      <c r="N2378" s="75"/>
      <c r="O2378" s="76"/>
      <c r="P2378" s="77"/>
      <c r="Q2378" s="78">
        <f t="shared" si="6"/>
        <v>0</v>
      </c>
      <c r="R2378" s="79"/>
      <c r="S2378" s="80"/>
      <c r="T2378" s="81"/>
      <c r="U2378" s="82">
        <f t="shared" si="7"/>
        <v>0</v>
      </c>
      <c r="V2378" s="83">
        <f t="shared" si="8"/>
        <v>0</v>
      </c>
      <c r="W2378" s="58"/>
      <c r="X2378" s="84"/>
      <c r="Y2378" s="85"/>
      <c r="Z2378" s="86"/>
      <c r="AA2378" s="87"/>
    </row>
    <row r="2379" spans="1:27" ht="15.75" hidden="1" customHeight="1">
      <c r="A2379" s="63"/>
      <c r="B2379" s="64"/>
      <c r="C2379" s="65"/>
      <c r="D2379" s="66"/>
      <c r="E2379" s="67"/>
      <c r="F2379" s="68"/>
      <c r="G2379" s="69"/>
      <c r="H2379" s="70"/>
      <c r="I2379" s="67"/>
      <c r="J2379" s="71"/>
      <c r="K2379" s="72"/>
      <c r="L2379" s="73"/>
      <c r="M2379" s="74"/>
      <c r="N2379" s="75"/>
      <c r="O2379" s="76"/>
      <c r="P2379" s="77"/>
      <c r="Q2379" s="78">
        <f t="shared" si="6"/>
        <v>0</v>
      </c>
      <c r="R2379" s="79"/>
      <c r="S2379" s="80"/>
      <c r="T2379" s="81"/>
      <c r="U2379" s="82">
        <f t="shared" si="7"/>
        <v>0</v>
      </c>
      <c r="V2379" s="83">
        <f t="shared" si="8"/>
        <v>0</v>
      </c>
      <c r="W2379" s="58"/>
      <c r="X2379" s="84"/>
      <c r="Y2379" s="85"/>
      <c r="Z2379" s="86"/>
      <c r="AA2379" s="87"/>
    </row>
    <row r="2380" spans="1:27" ht="15.75" hidden="1" customHeight="1">
      <c r="A2380" s="63"/>
      <c r="B2380" s="64"/>
      <c r="C2380" s="65"/>
      <c r="D2380" s="66"/>
      <c r="E2380" s="67"/>
      <c r="F2380" s="68"/>
      <c r="G2380" s="69"/>
      <c r="H2380" s="70"/>
      <c r="I2380" s="67"/>
      <c r="J2380" s="71"/>
      <c r="K2380" s="72"/>
      <c r="L2380" s="73"/>
      <c r="M2380" s="74"/>
      <c r="N2380" s="75"/>
      <c r="O2380" s="76"/>
      <c r="P2380" s="77"/>
      <c r="Q2380" s="78">
        <f t="shared" si="6"/>
        <v>0</v>
      </c>
      <c r="R2380" s="79"/>
      <c r="S2380" s="80"/>
      <c r="T2380" s="81"/>
      <c r="U2380" s="82">
        <f t="shared" si="7"/>
        <v>0</v>
      </c>
      <c r="V2380" s="83">
        <f t="shared" si="8"/>
        <v>0</v>
      </c>
      <c r="W2380" s="58"/>
      <c r="X2380" s="84"/>
      <c r="Y2380" s="85"/>
      <c r="Z2380" s="86"/>
      <c r="AA2380" s="87"/>
    </row>
    <row r="2381" spans="1:27" ht="15.75" hidden="1" customHeight="1">
      <c r="A2381" s="63"/>
      <c r="B2381" s="64"/>
      <c r="C2381" s="65"/>
      <c r="D2381" s="66"/>
      <c r="E2381" s="67"/>
      <c r="F2381" s="68"/>
      <c r="G2381" s="69"/>
      <c r="H2381" s="70"/>
      <c r="I2381" s="67"/>
      <c r="J2381" s="71"/>
      <c r="K2381" s="72"/>
      <c r="L2381" s="73"/>
      <c r="M2381" s="74"/>
      <c r="N2381" s="75"/>
      <c r="O2381" s="76"/>
      <c r="P2381" s="77"/>
      <c r="Q2381" s="78">
        <f t="shared" si="6"/>
        <v>0</v>
      </c>
      <c r="R2381" s="79"/>
      <c r="S2381" s="80"/>
      <c r="T2381" s="81"/>
      <c r="U2381" s="82">
        <f t="shared" si="7"/>
        <v>0</v>
      </c>
      <c r="V2381" s="83">
        <f t="shared" si="8"/>
        <v>0</v>
      </c>
      <c r="W2381" s="58"/>
      <c r="X2381" s="84"/>
      <c r="Y2381" s="85"/>
      <c r="Z2381" s="86"/>
      <c r="AA2381" s="87"/>
    </row>
    <row r="2382" spans="1:27" ht="15.75" hidden="1" customHeight="1">
      <c r="A2382" s="63"/>
      <c r="B2382" s="64"/>
      <c r="C2382" s="65"/>
      <c r="D2382" s="66"/>
      <c r="E2382" s="67"/>
      <c r="F2382" s="68"/>
      <c r="G2382" s="69"/>
      <c r="H2382" s="70"/>
      <c r="I2382" s="67"/>
      <c r="J2382" s="71"/>
      <c r="K2382" s="72"/>
      <c r="L2382" s="73"/>
      <c r="M2382" s="74"/>
      <c r="N2382" s="75"/>
      <c r="O2382" s="76"/>
      <c r="P2382" s="77"/>
      <c r="Q2382" s="78">
        <f t="shared" ref="Q2382:Q2445" si="9">IF(P2382="U",R2382/1.2,R2382)</f>
        <v>0</v>
      </c>
      <c r="R2382" s="79"/>
      <c r="S2382" s="80"/>
      <c r="T2382" s="81"/>
      <c r="U2382" s="82">
        <f t="shared" si="7"/>
        <v>0</v>
      </c>
      <c r="V2382" s="83">
        <f t="shared" si="8"/>
        <v>0</v>
      </c>
      <c r="W2382" s="58"/>
      <c r="X2382" s="84"/>
      <c r="Y2382" s="85"/>
      <c r="Z2382" s="86"/>
      <c r="AA2382" s="87"/>
    </row>
    <row r="2383" spans="1:27" ht="15.75" hidden="1" customHeight="1">
      <c r="A2383" s="63"/>
      <c r="B2383" s="64"/>
      <c r="C2383" s="65"/>
      <c r="D2383" s="66"/>
      <c r="E2383" s="67"/>
      <c r="F2383" s="68"/>
      <c r="G2383" s="69"/>
      <c r="H2383" s="70"/>
      <c r="I2383" s="67"/>
      <c r="J2383" s="71"/>
      <c r="K2383" s="72"/>
      <c r="L2383" s="73"/>
      <c r="M2383" s="74"/>
      <c r="N2383" s="75"/>
      <c r="O2383" s="76"/>
      <c r="P2383" s="77"/>
      <c r="Q2383" s="78">
        <f t="shared" si="9"/>
        <v>0</v>
      </c>
      <c r="R2383" s="79"/>
      <c r="S2383" s="80"/>
      <c r="T2383" s="81"/>
      <c r="U2383" s="82">
        <f t="shared" si="7"/>
        <v>0</v>
      </c>
      <c r="V2383" s="83">
        <f t="shared" si="8"/>
        <v>0</v>
      </c>
      <c r="W2383" s="58"/>
      <c r="X2383" s="84"/>
      <c r="Y2383" s="85"/>
      <c r="Z2383" s="86"/>
      <c r="AA2383" s="87"/>
    </row>
    <row r="2384" spans="1:27" ht="15.75" hidden="1" customHeight="1">
      <c r="A2384" s="63"/>
      <c r="B2384" s="64"/>
      <c r="C2384" s="65"/>
      <c r="D2384" s="66"/>
      <c r="E2384" s="67"/>
      <c r="F2384" s="68"/>
      <c r="G2384" s="69"/>
      <c r="H2384" s="70"/>
      <c r="I2384" s="67"/>
      <c r="J2384" s="71"/>
      <c r="K2384" s="72"/>
      <c r="L2384" s="73"/>
      <c r="M2384" s="74"/>
      <c r="N2384" s="75"/>
      <c r="O2384" s="76"/>
      <c r="P2384" s="77"/>
      <c r="Q2384" s="78">
        <f t="shared" si="9"/>
        <v>0</v>
      </c>
      <c r="R2384" s="79"/>
      <c r="S2384" s="80"/>
      <c r="T2384" s="81"/>
      <c r="U2384" s="82">
        <f t="shared" si="7"/>
        <v>0</v>
      </c>
      <c r="V2384" s="83">
        <f t="shared" si="8"/>
        <v>0</v>
      </c>
      <c r="W2384" s="58"/>
      <c r="X2384" s="84"/>
      <c r="Y2384" s="85"/>
      <c r="Z2384" s="86"/>
      <c r="AA2384" s="87"/>
    </row>
    <row r="2385" spans="1:27" ht="15.75" hidden="1" customHeight="1">
      <c r="A2385" s="63"/>
      <c r="B2385" s="64"/>
      <c r="C2385" s="65"/>
      <c r="D2385" s="66"/>
      <c r="E2385" s="67"/>
      <c r="F2385" s="68"/>
      <c r="G2385" s="69"/>
      <c r="H2385" s="70"/>
      <c r="I2385" s="67"/>
      <c r="J2385" s="71"/>
      <c r="K2385" s="72"/>
      <c r="L2385" s="73"/>
      <c r="M2385" s="74"/>
      <c r="N2385" s="75"/>
      <c r="O2385" s="76"/>
      <c r="P2385" s="77"/>
      <c r="Q2385" s="78">
        <f t="shared" si="9"/>
        <v>0</v>
      </c>
      <c r="R2385" s="79"/>
      <c r="S2385" s="80"/>
      <c r="T2385" s="81"/>
      <c r="U2385" s="82">
        <f t="shared" si="7"/>
        <v>0</v>
      </c>
      <c r="V2385" s="83">
        <f t="shared" si="8"/>
        <v>0</v>
      </c>
      <c r="W2385" s="58"/>
      <c r="X2385" s="84"/>
      <c r="Y2385" s="85"/>
      <c r="Z2385" s="86"/>
      <c r="AA2385" s="87"/>
    </row>
    <row r="2386" spans="1:27" ht="15.75" hidden="1" customHeight="1">
      <c r="A2386" s="63"/>
      <c r="B2386" s="64"/>
      <c r="C2386" s="65"/>
      <c r="D2386" s="66"/>
      <c r="E2386" s="67"/>
      <c r="F2386" s="68"/>
      <c r="G2386" s="69"/>
      <c r="H2386" s="70"/>
      <c r="I2386" s="67"/>
      <c r="J2386" s="71"/>
      <c r="K2386" s="72"/>
      <c r="L2386" s="73"/>
      <c r="M2386" s="74"/>
      <c r="N2386" s="75"/>
      <c r="O2386" s="76"/>
      <c r="P2386" s="77"/>
      <c r="Q2386" s="78">
        <f t="shared" si="9"/>
        <v>0</v>
      </c>
      <c r="R2386" s="79"/>
      <c r="S2386" s="80"/>
      <c r="T2386" s="81"/>
      <c r="U2386" s="82">
        <f t="shared" si="7"/>
        <v>0</v>
      </c>
      <c r="V2386" s="83">
        <f t="shared" si="8"/>
        <v>0</v>
      </c>
      <c r="W2386" s="58"/>
      <c r="X2386" s="84"/>
      <c r="Y2386" s="85"/>
      <c r="Z2386" s="86"/>
      <c r="AA2386" s="87"/>
    </row>
    <row r="2387" spans="1:27" ht="15.75" hidden="1" customHeight="1">
      <c r="A2387" s="63"/>
      <c r="B2387" s="64"/>
      <c r="C2387" s="65"/>
      <c r="D2387" s="66"/>
      <c r="E2387" s="67"/>
      <c r="F2387" s="68"/>
      <c r="G2387" s="69"/>
      <c r="H2387" s="70"/>
      <c r="I2387" s="67"/>
      <c r="J2387" s="71"/>
      <c r="K2387" s="72"/>
      <c r="L2387" s="73"/>
      <c r="M2387" s="74"/>
      <c r="N2387" s="75"/>
      <c r="O2387" s="76"/>
      <c r="P2387" s="77"/>
      <c r="Q2387" s="78">
        <f t="shared" si="9"/>
        <v>0</v>
      </c>
      <c r="R2387" s="79"/>
      <c r="S2387" s="80"/>
      <c r="T2387" s="81"/>
      <c r="U2387" s="82">
        <f t="shared" si="7"/>
        <v>0</v>
      </c>
      <c r="V2387" s="83">
        <f t="shared" si="8"/>
        <v>0</v>
      </c>
      <c r="W2387" s="58"/>
      <c r="X2387" s="84"/>
      <c r="Y2387" s="85"/>
      <c r="Z2387" s="86"/>
      <c r="AA2387" s="87"/>
    </row>
    <row r="2388" spans="1:27" ht="15.75" hidden="1" customHeight="1">
      <c r="A2388" s="63"/>
      <c r="B2388" s="64"/>
      <c r="C2388" s="65"/>
      <c r="D2388" s="66"/>
      <c r="E2388" s="67"/>
      <c r="F2388" s="68"/>
      <c r="G2388" s="69"/>
      <c r="H2388" s="70"/>
      <c r="I2388" s="67"/>
      <c r="J2388" s="71"/>
      <c r="K2388" s="72"/>
      <c r="L2388" s="73"/>
      <c r="M2388" s="74"/>
      <c r="N2388" s="75"/>
      <c r="O2388" s="76"/>
      <c r="P2388" s="77"/>
      <c r="Q2388" s="78">
        <f t="shared" si="9"/>
        <v>0</v>
      </c>
      <c r="R2388" s="79"/>
      <c r="S2388" s="80"/>
      <c r="T2388" s="81"/>
      <c r="U2388" s="82">
        <f t="shared" si="7"/>
        <v>0</v>
      </c>
      <c r="V2388" s="83">
        <f t="shared" si="8"/>
        <v>0</v>
      </c>
      <c r="W2388" s="58"/>
      <c r="X2388" s="84"/>
      <c r="Y2388" s="85"/>
      <c r="Z2388" s="86"/>
      <c r="AA2388" s="87"/>
    </row>
    <row r="2389" spans="1:27" ht="15.75" hidden="1" customHeight="1">
      <c r="A2389" s="63"/>
      <c r="B2389" s="64"/>
      <c r="C2389" s="65"/>
      <c r="D2389" s="66"/>
      <c r="E2389" s="67"/>
      <c r="F2389" s="68"/>
      <c r="G2389" s="69"/>
      <c r="H2389" s="70"/>
      <c r="I2389" s="67"/>
      <c r="J2389" s="71"/>
      <c r="K2389" s="72"/>
      <c r="L2389" s="73"/>
      <c r="M2389" s="74"/>
      <c r="N2389" s="75"/>
      <c r="O2389" s="76"/>
      <c r="P2389" s="77"/>
      <c r="Q2389" s="78">
        <f t="shared" si="9"/>
        <v>0</v>
      </c>
      <c r="R2389" s="79"/>
      <c r="S2389" s="80"/>
      <c r="T2389" s="81"/>
      <c r="U2389" s="82">
        <f t="shared" si="7"/>
        <v>0</v>
      </c>
      <c r="V2389" s="83">
        <f t="shared" si="8"/>
        <v>0</v>
      </c>
      <c r="W2389" s="58"/>
      <c r="X2389" s="84"/>
      <c r="Y2389" s="85"/>
      <c r="Z2389" s="86"/>
      <c r="AA2389" s="87"/>
    </row>
    <row r="2390" spans="1:27" ht="15.75" hidden="1" customHeight="1">
      <c r="A2390" s="63"/>
      <c r="B2390" s="64"/>
      <c r="C2390" s="65"/>
      <c r="D2390" s="66"/>
      <c r="E2390" s="67"/>
      <c r="F2390" s="68"/>
      <c r="G2390" s="69"/>
      <c r="H2390" s="70"/>
      <c r="I2390" s="67"/>
      <c r="J2390" s="71"/>
      <c r="K2390" s="72"/>
      <c r="L2390" s="73"/>
      <c r="M2390" s="74"/>
      <c r="N2390" s="75"/>
      <c r="O2390" s="76"/>
      <c r="P2390" s="77"/>
      <c r="Q2390" s="78">
        <f t="shared" si="9"/>
        <v>0</v>
      </c>
      <c r="R2390" s="79"/>
      <c r="S2390" s="80"/>
      <c r="T2390" s="81"/>
      <c r="U2390" s="82">
        <f t="shared" si="7"/>
        <v>0</v>
      </c>
      <c r="V2390" s="83">
        <f t="shared" si="8"/>
        <v>0</v>
      </c>
      <c r="W2390" s="58"/>
      <c r="X2390" s="84"/>
      <c r="Y2390" s="85"/>
      <c r="Z2390" s="86"/>
      <c r="AA2390" s="87"/>
    </row>
    <row r="2391" spans="1:27" ht="15.75" hidden="1" customHeight="1">
      <c r="A2391" s="63"/>
      <c r="B2391" s="64"/>
      <c r="C2391" s="65"/>
      <c r="D2391" s="66"/>
      <c r="E2391" s="67"/>
      <c r="F2391" s="68"/>
      <c r="G2391" s="69"/>
      <c r="H2391" s="70"/>
      <c r="I2391" s="67"/>
      <c r="J2391" s="71"/>
      <c r="K2391" s="72"/>
      <c r="L2391" s="73"/>
      <c r="M2391" s="74"/>
      <c r="N2391" s="75"/>
      <c r="O2391" s="76"/>
      <c r="P2391" s="77"/>
      <c r="Q2391" s="78">
        <f t="shared" si="9"/>
        <v>0</v>
      </c>
      <c r="R2391" s="79"/>
      <c r="S2391" s="80"/>
      <c r="T2391" s="81"/>
      <c r="U2391" s="82">
        <f t="shared" si="7"/>
        <v>0</v>
      </c>
      <c r="V2391" s="83">
        <f t="shared" si="8"/>
        <v>0</v>
      </c>
      <c r="W2391" s="58"/>
      <c r="X2391" s="84"/>
      <c r="Y2391" s="85"/>
      <c r="Z2391" s="86"/>
      <c r="AA2391" s="87"/>
    </row>
    <row r="2392" spans="1:27" ht="15.75" hidden="1" customHeight="1">
      <c r="A2392" s="63"/>
      <c r="B2392" s="64"/>
      <c r="C2392" s="65"/>
      <c r="D2392" s="66"/>
      <c r="E2392" s="67"/>
      <c r="F2392" s="68"/>
      <c r="G2392" s="69"/>
      <c r="H2392" s="70"/>
      <c r="I2392" s="67"/>
      <c r="J2392" s="71"/>
      <c r="K2392" s="72"/>
      <c r="L2392" s="73"/>
      <c r="M2392" s="74"/>
      <c r="N2392" s="75"/>
      <c r="O2392" s="76"/>
      <c r="P2392" s="77"/>
      <c r="Q2392" s="78">
        <f t="shared" si="9"/>
        <v>0</v>
      </c>
      <c r="R2392" s="79"/>
      <c r="S2392" s="80"/>
      <c r="T2392" s="81"/>
      <c r="U2392" s="82">
        <f t="shared" si="7"/>
        <v>0</v>
      </c>
      <c r="V2392" s="83">
        <f t="shared" si="8"/>
        <v>0</v>
      </c>
      <c r="W2392" s="58"/>
      <c r="X2392" s="84"/>
      <c r="Y2392" s="85"/>
      <c r="Z2392" s="86"/>
      <c r="AA2392" s="87"/>
    </row>
    <row r="2393" spans="1:27" ht="15.75" hidden="1" customHeight="1">
      <c r="A2393" s="63"/>
      <c r="B2393" s="64"/>
      <c r="C2393" s="65"/>
      <c r="D2393" s="66"/>
      <c r="E2393" s="67"/>
      <c r="F2393" s="68"/>
      <c r="G2393" s="69"/>
      <c r="H2393" s="70"/>
      <c r="I2393" s="67"/>
      <c r="J2393" s="71"/>
      <c r="K2393" s="72"/>
      <c r="L2393" s="73"/>
      <c r="M2393" s="74"/>
      <c r="N2393" s="75"/>
      <c r="O2393" s="76"/>
      <c r="P2393" s="77"/>
      <c r="Q2393" s="78">
        <f t="shared" si="9"/>
        <v>0</v>
      </c>
      <c r="R2393" s="79"/>
      <c r="S2393" s="80"/>
      <c r="T2393" s="81"/>
      <c r="U2393" s="82">
        <f t="shared" si="7"/>
        <v>0</v>
      </c>
      <c r="V2393" s="83">
        <f t="shared" si="8"/>
        <v>0</v>
      </c>
      <c r="W2393" s="58"/>
      <c r="X2393" s="84"/>
      <c r="Y2393" s="85"/>
      <c r="Z2393" s="86"/>
      <c r="AA2393" s="87"/>
    </row>
    <row r="2394" spans="1:27" ht="15.75" hidden="1" customHeight="1">
      <c r="A2394" s="63"/>
      <c r="B2394" s="64"/>
      <c r="C2394" s="65"/>
      <c r="D2394" s="66"/>
      <c r="E2394" s="67"/>
      <c r="F2394" s="68"/>
      <c r="G2394" s="69"/>
      <c r="H2394" s="70"/>
      <c r="I2394" s="67"/>
      <c r="J2394" s="71"/>
      <c r="K2394" s="72"/>
      <c r="L2394" s="73"/>
      <c r="M2394" s="74"/>
      <c r="N2394" s="75"/>
      <c r="O2394" s="76"/>
      <c r="P2394" s="77"/>
      <c r="Q2394" s="78">
        <f t="shared" si="9"/>
        <v>0</v>
      </c>
      <c r="R2394" s="79"/>
      <c r="S2394" s="80"/>
      <c r="T2394" s="81"/>
      <c r="U2394" s="82">
        <f t="shared" si="7"/>
        <v>0</v>
      </c>
      <c r="V2394" s="83">
        <f t="shared" si="8"/>
        <v>0</v>
      </c>
      <c r="W2394" s="58"/>
      <c r="X2394" s="84"/>
      <c r="Y2394" s="85"/>
      <c r="Z2394" s="86"/>
      <c r="AA2394" s="87"/>
    </row>
    <row r="2395" spans="1:27" ht="15.75" hidden="1" customHeight="1">
      <c r="A2395" s="63"/>
      <c r="B2395" s="64"/>
      <c r="C2395" s="65"/>
      <c r="D2395" s="66"/>
      <c r="E2395" s="67"/>
      <c r="F2395" s="68"/>
      <c r="G2395" s="69"/>
      <c r="H2395" s="70"/>
      <c r="I2395" s="67"/>
      <c r="J2395" s="71"/>
      <c r="K2395" s="72"/>
      <c r="L2395" s="73"/>
      <c r="M2395" s="74"/>
      <c r="N2395" s="75"/>
      <c r="O2395" s="76"/>
      <c r="P2395" s="77"/>
      <c r="Q2395" s="78">
        <f t="shared" si="9"/>
        <v>0</v>
      </c>
      <c r="R2395" s="79"/>
      <c r="S2395" s="80"/>
      <c r="T2395" s="81"/>
      <c r="U2395" s="82">
        <f t="shared" si="7"/>
        <v>0</v>
      </c>
      <c r="V2395" s="83">
        <f t="shared" si="8"/>
        <v>0</v>
      </c>
      <c r="W2395" s="58"/>
      <c r="X2395" s="84"/>
      <c r="Y2395" s="85"/>
      <c r="Z2395" s="86"/>
      <c r="AA2395" s="87"/>
    </row>
    <row r="2396" spans="1:27" ht="15.75" hidden="1" customHeight="1">
      <c r="A2396" s="63"/>
      <c r="B2396" s="64"/>
      <c r="C2396" s="65"/>
      <c r="D2396" s="66"/>
      <c r="E2396" s="67"/>
      <c r="F2396" s="68"/>
      <c r="G2396" s="69"/>
      <c r="H2396" s="70"/>
      <c r="I2396" s="67"/>
      <c r="J2396" s="71"/>
      <c r="K2396" s="72"/>
      <c r="L2396" s="73"/>
      <c r="M2396" s="74"/>
      <c r="N2396" s="75"/>
      <c r="O2396" s="76"/>
      <c r="P2396" s="77"/>
      <c r="Q2396" s="78">
        <f t="shared" si="9"/>
        <v>0</v>
      </c>
      <c r="R2396" s="79"/>
      <c r="S2396" s="80"/>
      <c r="T2396" s="81"/>
      <c r="U2396" s="82">
        <f t="shared" si="7"/>
        <v>0</v>
      </c>
      <c r="V2396" s="83">
        <f t="shared" si="8"/>
        <v>0</v>
      </c>
      <c r="W2396" s="58"/>
      <c r="X2396" s="84"/>
      <c r="Y2396" s="85"/>
      <c r="Z2396" s="86"/>
      <c r="AA2396" s="87"/>
    </row>
    <row r="2397" spans="1:27" ht="15.75" hidden="1" customHeight="1">
      <c r="A2397" s="63"/>
      <c r="B2397" s="64"/>
      <c r="C2397" s="65"/>
      <c r="D2397" s="66"/>
      <c r="E2397" s="67"/>
      <c r="F2397" s="68"/>
      <c r="G2397" s="69"/>
      <c r="H2397" s="70"/>
      <c r="I2397" s="67"/>
      <c r="J2397" s="71"/>
      <c r="K2397" s="72"/>
      <c r="L2397" s="73"/>
      <c r="M2397" s="74"/>
      <c r="N2397" s="75"/>
      <c r="O2397" s="76"/>
      <c r="P2397" s="77"/>
      <c r="Q2397" s="78">
        <f t="shared" si="9"/>
        <v>0</v>
      </c>
      <c r="R2397" s="79"/>
      <c r="S2397" s="80"/>
      <c r="T2397" s="81"/>
      <c r="U2397" s="82">
        <f t="shared" si="7"/>
        <v>0</v>
      </c>
      <c r="V2397" s="83">
        <f t="shared" si="8"/>
        <v>0</v>
      </c>
      <c r="W2397" s="58"/>
      <c r="X2397" s="84"/>
      <c r="Y2397" s="85"/>
      <c r="Z2397" s="86"/>
      <c r="AA2397" s="87"/>
    </row>
    <row r="2398" spans="1:27" ht="15.75" hidden="1" customHeight="1">
      <c r="A2398" s="63"/>
      <c r="B2398" s="64"/>
      <c r="C2398" s="65"/>
      <c r="D2398" s="66"/>
      <c r="E2398" s="67"/>
      <c r="F2398" s="68"/>
      <c r="G2398" s="69"/>
      <c r="H2398" s="70"/>
      <c r="I2398" s="67"/>
      <c r="J2398" s="71"/>
      <c r="K2398" s="72"/>
      <c r="L2398" s="73"/>
      <c r="M2398" s="74"/>
      <c r="N2398" s="75"/>
      <c r="O2398" s="76"/>
      <c r="P2398" s="77"/>
      <c r="Q2398" s="78">
        <f t="shared" si="9"/>
        <v>0</v>
      </c>
      <c r="R2398" s="79"/>
      <c r="S2398" s="80"/>
      <c r="T2398" s="81"/>
      <c r="U2398" s="82">
        <f t="shared" si="7"/>
        <v>0</v>
      </c>
      <c r="V2398" s="83">
        <f t="shared" si="8"/>
        <v>0</v>
      </c>
      <c r="W2398" s="58"/>
      <c r="X2398" s="84"/>
      <c r="Y2398" s="85"/>
      <c r="Z2398" s="86"/>
      <c r="AA2398" s="87"/>
    </row>
    <row r="2399" spans="1:27" ht="15.75" hidden="1" customHeight="1">
      <c r="A2399" s="63"/>
      <c r="B2399" s="64"/>
      <c r="C2399" s="65"/>
      <c r="D2399" s="66"/>
      <c r="E2399" s="67"/>
      <c r="F2399" s="68"/>
      <c r="G2399" s="69"/>
      <c r="H2399" s="70"/>
      <c r="I2399" s="67"/>
      <c r="J2399" s="71"/>
      <c r="K2399" s="72"/>
      <c r="L2399" s="73"/>
      <c r="M2399" s="74"/>
      <c r="N2399" s="75"/>
      <c r="O2399" s="76"/>
      <c r="P2399" s="77"/>
      <c r="Q2399" s="78">
        <f t="shared" si="9"/>
        <v>0</v>
      </c>
      <c r="R2399" s="79"/>
      <c r="S2399" s="80"/>
      <c r="T2399" s="81"/>
      <c r="U2399" s="82">
        <f t="shared" si="7"/>
        <v>0</v>
      </c>
      <c r="V2399" s="83">
        <f t="shared" si="8"/>
        <v>0</v>
      </c>
      <c r="W2399" s="58"/>
      <c r="X2399" s="84"/>
      <c r="Y2399" s="85"/>
      <c r="Z2399" s="86"/>
      <c r="AA2399" s="87"/>
    </row>
    <row r="2400" spans="1:27" ht="15.75" hidden="1" customHeight="1">
      <c r="A2400" s="63"/>
      <c r="B2400" s="64"/>
      <c r="C2400" s="65"/>
      <c r="D2400" s="66"/>
      <c r="E2400" s="67"/>
      <c r="F2400" s="68"/>
      <c r="G2400" s="69"/>
      <c r="H2400" s="70"/>
      <c r="I2400" s="67"/>
      <c r="J2400" s="71"/>
      <c r="K2400" s="72"/>
      <c r="L2400" s="73"/>
      <c r="M2400" s="74"/>
      <c r="N2400" s="75"/>
      <c r="O2400" s="76"/>
      <c r="P2400" s="77"/>
      <c r="Q2400" s="78">
        <f t="shared" si="9"/>
        <v>0</v>
      </c>
      <c r="R2400" s="79"/>
      <c r="S2400" s="80"/>
      <c r="T2400" s="81"/>
      <c r="U2400" s="82">
        <f t="shared" si="7"/>
        <v>0</v>
      </c>
      <c r="V2400" s="83">
        <f t="shared" si="8"/>
        <v>0</v>
      </c>
      <c r="W2400" s="58"/>
      <c r="X2400" s="84"/>
      <c r="Y2400" s="85"/>
      <c r="Z2400" s="86"/>
      <c r="AA2400" s="87"/>
    </row>
    <row r="2401" spans="1:27" ht="15.75" hidden="1" customHeight="1">
      <c r="A2401" s="63"/>
      <c r="B2401" s="64"/>
      <c r="C2401" s="65"/>
      <c r="D2401" s="66"/>
      <c r="E2401" s="67"/>
      <c r="F2401" s="68"/>
      <c r="G2401" s="69"/>
      <c r="H2401" s="70"/>
      <c r="I2401" s="67"/>
      <c r="J2401" s="71"/>
      <c r="K2401" s="72"/>
      <c r="L2401" s="73"/>
      <c r="M2401" s="74"/>
      <c r="N2401" s="75"/>
      <c r="O2401" s="76"/>
      <c r="P2401" s="77"/>
      <c r="Q2401" s="78">
        <f t="shared" si="9"/>
        <v>0</v>
      </c>
      <c r="R2401" s="79"/>
      <c r="S2401" s="80"/>
      <c r="T2401" s="81"/>
      <c r="U2401" s="82">
        <f t="shared" si="7"/>
        <v>0</v>
      </c>
      <c r="V2401" s="83">
        <f t="shared" si="8"/>
        <v>0</v>
      </c>
      <c r="W2401" s="58"/>
      <c r="X2401" s="84"/>
      <c r="Y2401" s="85"/>
      <c r="Z2401" s="86"/>
      <c r="AA2401" s="87"/>
    </row>
    <row r="2402" spans="1:27" ht="15.75" hidden="1" customHeight="1">
      <c r="A2402" s="63"/>
      <c r="B2402" s="64"/>
      <c r="C2402" s="65"/>
      <c r="D2402" s="66"/>
      <c r="E2402" s="67"/>
      <c r="F2402" s="68"/>
      <c r="G2402" s="69"/>
      <c r="H2402" s="70"/>
      <c r="I2402" s="67"/>
      <c r="J2402" s="71"/>
      <c r="K2402" s="72"/>
      <c r="L2402" s="73"/>
      <c r="M2402" s="74"/>
      <c r="N2402" s="75"/>
      <c r="O2402" s="76"/>
      <c r="P2402" s="77"/>
      <c r="Q2402" s="78">
        <f t="shared" si="9"/>
        <v>0</v>
      </c>
      <c r="R2402" s="79"/>
      <c r="S2402" s="80"/>
      <c r="T2402" s="81"/>
      <c r="U2402" s="82">
        <f t="shared" si="7"/>
        <v>0</v>
      </c>
      <c r="V2402" s="83">
        <f t="shared" si="8"/>
        <v>0</v>
      </c>
      <c r="W2402" s="58"/>
      <c r="X2402" s="84"/>
      <c r="Y2402" s="85"/>
      <c r="Z2402" s="86"/>
      <c r="AA2402" s="87"/>
    </row>
    <row r="2403" spans="1:27" ht="15.75" hidden="1" customHeight="1">
      <c r="A2403" s="63"/>
      <c r="B2403" s="64"/>
      <c r="C2403" s="65"/>
      <c r="D2403" s="66"/>
      <c r="E2403" s="67"/>
      <c r="F2403" s="68"/>
      <c r="G2403" s="69"/>
      <c r="H2403" s="70"/>
      <c r="I2403" s="67"/>
      <c r="J2403" s="71"/>
      <c r="K2403" s="72"/>
      <c r="L2403" s="73"/>
      <c r="M2403" s="74"/>
      <c r="N2403" s="75"/>
      <c r="O2403" s="76"/>
      <c r="P2403" s="77"/>
      <c r="Q2403" s="78">
        <f t="shared" si="9"/>
        <v>0</v>
      </c>
      <c r="R2403" s="79"/>
      <c r="S2403" s="80"/>
      <c r="T2403" s="81"/>
      <c r="U2403" s="82">
        <f t="shared" si="7"/>
        <v>0</v>
      </c>
      <c r="V2403" s="83">
        <f t="shared" si="8"/>
        <v>0</v>
      </c>
      <c r="W2403" s="58"/>
      <c r="X2403" s="84"/>
      <c r="Y2403" s="85"/>
      <c r="Z2403" s="86"/>
      <c r="AA2403" s="87"/>
    </row>
    <row r="2404" spans="1:27" ht="15.75" hidden="1" customHeight="1">
      <c r="A2404" s="63"/>
      <c r="B2404" s="64"/>
      <c r="C2404" s="65"/>
      <c r="D2404" s="66"/>
      <c r="E2404" s="67"/>
      <c r="F2404" s="68"/>
      <c r="G2404" s="69"/>
      <c r="H2404" s="70"/>
      <c r="I2404" s="67"/>
      <c r="J2404" s="71"/>
      <c r="K2404" s="72"/>
      <c r="L2404" s="73"/>
      <c r="M2404" s="74"/>
      <c r="N2404" s="75"/>
      <c r="O2404" s="76"/>
      <c r="P2404" s="77"/>
      <c r="Q2404" s="78">
        <f t="shared" si="9"/>
        <v>0</v>
      </c>
      <c r="R2404" s="79"/>
      <c r="S2404" s="80"/>
      <c r="T2404" s="81"/>
      <c r="U2404" s="82">
        <f t="shared" si="7"/>
        <v>0</v>
      </c>
      <c r="V2404" s="83">
        <f t="shared" si="8"/>
        <v>0</v>
      </c>
      <c r="W2404" s="58"/>
      <c r="X2404" s="84"/>
      <c r="Y2404" s="85"/>
      <c r="Z2404" s="86"/>
      <c r="AA2404" s="87"/>
    </row>
    <row r="2405" spans="1:27" ht="15.75" hidden="1" customHeight="1">
      <c r="A2405" s="63"/>
      <c r="B2405" s="64"/>
      <c r="C2405" s="65"/>
      <c r="D2405" s="66"/>
      <c r="E2405" s="67"/>
      <c r="F2405" s="68"/>
      <c r="G2405" s="69"/>
      <c r="H2405" s="70"/>
      <c r="I2405" s="67"/>
      <c r="J2405" s="71"/>
      <c r="K2405" s="72"/>
      <c r="L2405" s="73"/>
      <c r="M2405" s="74"/>
      <c r="N2405" s="75"/>
      <c r="O2405" s="76"/>
      <c r="P2405" s="77"/>
      <c r="Q2405" s="78">
        <f t="shared" si="9"/>
        <v>0</v>
      </c>
      <c r="R2405" s="79"/>
      <c r="S2405" s="80"/>
      <c r="T2405" s="81"/>
      <c r="U2405" s="82">
        <f t="shared" si="7"/>
        <v>0</v>
      </c>
      <c r="V2405" s="83">
        <f t="shared" si="8"/>
        <v>0</v>
      </c>
      <c r="W2405" s="58"/>
      <c r="X2405" s="84"/>
      <c r="Y2405" s="85"/>
      <c r="Z2405" s="86"/>
      <c r="AA2405" s="87"/>
    </row>
    <row r="2406" spans="1:27" ht="15.75" hidden="1" customHeight="1">
      <c r="A2406" s="63"/>
      <c r="B2406" s="64"/>
      <c r="C2406" s="65"/>
      <c r="D2406" s="66"/>
      <c r="E2406" s="67"/>
      <c r="F2406" s="68"/>
      <c r="G2406" s="69"/>
      <c r="H2406" s="70"/>
      <c r="I2406" s="67"/>
      <c r="J2406" s="71"/>
      <c r="K2406" s="72"/>
      <c r="L2406" s="73"/>
      <c r="M2406" s="74"/>
      <c r="N2406" s="75"/>
      <c r="O2406" s="76"/>
      <c r="P2406" s="77"/>
      <c r="Q2406" s="78">
        <f t="shared" si="9"/>
        <v>0</v>
      </c>
      <c r="R2406" s="79"/>
      <c r="S2406" s="80"/>
      <c r="T2406" s="81"/>
      <c r="U2406" s="82">
        <f t="shared" si="7"/>
        <v>0</v>
      </c>
      <c r="V2406" s="83">
        <f t="shared" si="8"/>
        <v>0</v>
      </c>
      <c r="W2406" s="58"/>
      <c r="X2406" s="84"/>
      <c r="Y2406" s="85"/>
      <c r="Z2406" s="86"/>
      <c r="AA2406" s="87"/>
    </row>
    <row r="2407" spans="1:27" ht="15.75" hidden="1" customHeight="1">
      <c r="A2407" s="63"/>
      <c r="B2407" s="64"/>
      <c r="C2407" s="65"/>
      <c r="D2407" s="66"/>
      <c r="E2407" s="67"/>
      <c r="F2407" s="68"/>
      <c r="G2407" s="69"/>
      <c r="H2407" s="70"/>
      <c r="I2407" s="67"/>
      <c r="J2407" s="71"/>
      <c r="K2407" s="72"/>
      <c r="L2407" s="73"/>
      <c r="M2407" s="74"/>
      <c r="N2407" s="75"/>
      <c r="O2407" s="76"/>
      <c r="P2407" s="77"/>
      <c r="Q2407" s="78">
        <f t="shared" si="9"/>
        <v>0</v>
      </c>
      <c r="R2407" s="79"/>
      <c r="S2407" s="80"/>
      <c r="T2407" s="81"/>
      <c r="U2407" s="82">
        <f t="shared" si="7"/>
        <v>0</v>
      </c>
      <c r="V2407" s="83">
        <f t="shared" si="8"/>
        <v>0</v>
      </c>
      <c r="W2407" s="58"/>
      <c r="X2407" s="84"/>
      <c r="Y2407" s="85"/>
      <c r="Z2407" s="86"/>
      <c r="AA2407" s="87"/>
    </row>
    <row r="2408" spans="1:27" ht="15.75" hidden="1" customHeight="1">
      <c r="A2408" s="63"/>
      <c r="B2408" s="64"/>
      <c r="C2408" s="65"/>
      <c r="D2408" s="66"/>
      <c r="E2408" s="67"/>
      <c r="F2408" s="68"/>
      <c r="G2408" s="69"/>
      <c r="H2408" s="70"/>
      <c r="I2408" s="67"/>
      <c r="J2408" s="71"/>
      <c r="K2408" s="72"/>
      <c r="L2408" s="73"/>
      <c r="M2408" s="74"/>
      <c r="N2408" s="75"/>
      <c r="O2408" s="76"/>
      <c r="P2408" s="77"/>
      <c r="Q2408" s="78">
        <f t="shared" si="9"/>
        <v>0</v>
      </c>
      <c r="R2408" s="79"/>
      <c r="S2408" s="80"/>
      <c r="T2408" s="81"/>
      <c r="U2408" s="82">
        <f t="shared" si="7"/>
        <v>0</v>
      </c>
      <c r="V2408" s="83">
        <f t="shared" si="8"/>
        <v>0</v>
      </c>
      <c r="W2408" s="58"/>
      <c r="X2408" s="84"/>
      <c r="Y2408" s="85"/>
      <c r="Z2408" s="86"/>
      <c r="AA2408" s="87"/>
    </row>
    <row r="2409" spans="1:27" ht="15.75" hidden="1" customHeight="1">
      <c r="A2409" s="63"/>
      <c r="B2409" s="64"/>
      <c r="C2409" s="65"/>
      <c r="D2409" s="66"/>
      <c r="E2409" s="67"/>
      <c r="F2409" s="68"/>
      <c r="G2409" s="69"/>
      <c r="H2409" s="70"/>
      <c r="I2409" s="67"/>
      <c r="J2409" s="71"/>
      <c r="K2409" s="72"/>
      <c r="L2409" s="73"/>
      <c r="M2409" s="74"/>
      <c r="N2409" s="75"/>
      <c r="O2409" s="76"/>
      <c r="P2409" s="77"/>
      <c r="Q2409" s="78">
        <f t="shared" si="9"/>
        <v>0</v>
      </c>
      <c r="R2409" s="79"/>
      <c r="S2409" s="80"/>
      <c r="T2409" s="81"/>
      <c r="U2409" s="82">
        <f t="shared" si="7"/>
        <v>0</v>
      </c>
      <c r="V2409" s="83">
        <f t="shared" si="8"/>
        <v>0</v>
      </c>
      <c r="W2409" s="58"/>
      <c r="X2409" s="84"/>
      <c r="Y2409" s="85"/>
      <c r="Z2409" s="86"/>
      <c r="AA2409" s="87"/>
    </row>
    <row r="2410" spans="1:27" ht="15.75" hidden="1" customHeight="1">
      <c r="A2410" s="63"/>
      <c r="B2410" s="64"/>
      <c r="C2410" s="65"/>
      <c r="D2410" s="66"/>
      <c r="E2410" s="67"/>
      <c r="F2410" s="68"/>
      <c r="G2410" s="69"/>
      <c r="H2410" s="70"/>
      <c r="I2410" s="67"/>
      <c r="J2410" s="71"/>
      <c r="K2410" s="72"/>
      <c r="L2410" s="73"/>
      <c r="M2410" s="74"/>
      <c r="N2410" s="75"/>
      <c r="O2410" s="76"/>
      <c r="P2410" s="77"/>
      <c r="Q2410" s="78">
        <f t="shared" si="9"/>
        <v>0</v>
      </c>
      <c r="R2410" s="79"/>
      <c r="S2410" s="80"/>
      <c r="T2410" s="81"/>
      <c r="U2410" s="82">
        <f t="shared" si="7"/>
        <v>0</v>
      </c>
      <c r="V2410" s="83">
        <f t="shared" si="8"/>
        <v>0</v>
      </c>
      <c r="W2410" s="58"/>
      <c r="X2410" s="84"/>
      <c r="Y2410" s="85"/>
      <c r="Z2410" s="86"/>
      <c r="AA2410" s="87"/>
    </row>
    <row r="2411" spans="1:27" ht="15.75" hidden="1" customHeight="1">
      <c r="A2411" s="63"/>
      <c r="B2411" s="64"/>
      <c r="C2411" s="65"/>
      <c r="D2411" s="66"/>
      <c r="E2411" s="67"/>
      <c r="F2411" s="68"/>
      <c r="G2411" s="69"/>
      <c r="H2411" s="70"/>
      <c r="I2411" s="67"/>
      <c r="J2411" s="71"/>
      <c r="K2411" s="72"/>
      <c r="L2411" s="73"/>
      <c r="M2411" s="74"/>
      <c r="N2411" s="75"/>
      <c r="O2411" s="76"/>
      <c r="P2411" s="77"/>
      <c r="Q2411" s="78">
        <f t="shared" si="9"/>
        <v>0</v>
      </c>
      <c r="R2411" s="79"/>
      <c r="S2411" s="80"/>
      <c r="T2411" s="81"/>
      <c r="U2411" s="82">
        <f t="shared" si="7"/>
        <v>0</v>
      </c>
      <c r="V2411" s="83">
        <f t="shared" si="8"/>
        <v>0</v>
      </c>
      <c r="W2411" s="58"/>
      <c r="X2411" s="84"/>
      <c r="Y2411" s="85"/>
      <c r="Z2411" s="86"/>
      <c r="AA2411" s="87"/>
    </row>
    <row r="2412" spans="1:27" ht="15.75" hidden="1" customHeight="1">
      <c r="A2412" s="63"/>
      <c r="B2412" s="64"/>
      <c r="C2412" s="65"/>
      <c r="D2412" s="66"/>
      <c r="E2412" s="67"/>
      <c r="F2412" s="68"/>
      <c r="G2412" s="69"/>
      <c r="H2412" s="70"/>
      <c r="I2412" s="67"/>
      <c r="J2412" s="71"/>
      <c r="K2412" s="72"/>
      <c r="L2412" s="73"/>
      <c r="M2412" s="74"/>
      <c r="N2412" s="75"/>
      <c r="O2412" s="76"/>
      <c r="P2412" s="77"/>
      <c r="Q2412" s="78">
        <f t="shared" si="9"/>
        <v>0</v>
      </c>
      <c r="R2412" s="79"/>
      <c r="S2412" s="80"/>
      <c r="T2412" s="81"/>
      <c r="U2412" s="82">
        <f t="shared" si="7"/>
        <v>0</v>
      </c>
      <c r="V2412" s="83">
        <f t="shared" si="8"/>
        <v>0</v>
      </c>
      <c r="W2412" s="58"/>
      <c r="X2412" s="84"/>
      <c r="Y2412" s="85"/>
      <c r="Z2412" s="86"/>
      <c r="AA2412" s="87"/>
    </row>
    <row r="2413" spans="1:27" ht="15.75" hidden="1" customHeight="1">
      <c r="A2413" s="63"/>
      <c r="B2413" s="64"/>
      <c r="C2413" s="65"/>
      <c r="D2413" s="66"/>
      <c r="E2413" s="67"/>
      <c r="F2413" s="68"/>
      <c r="G2413" s="69"/>
      <c r="H2413" s="70"/>
      <c r="I2413" s="67"/>
      <c r="J2413" s="71"/>
      <c r="K2413" s="72"/>
      <c r="L2413" s="73"/>
      <c r="M2413" s="74"/>
      <c r="N2413" s="75"/>
      <c r="O2413" s="76"/>
      <c r="P2413" s="77"/>
      <c r="Q2413" s="78">
        <f t="shared" si="9"/>
        <v>0</v>
      </c>
      <c r="R2413" s="79"/>
      <c r="S2413" s="80"/>
      <c r="T2413" s="81"/>
      <c r="U2413" s="82">
        <f t="shared" si="7"/>
        <v>0</v>
      </c>
      <c r="V2413" s="83">
        <f t="shared" si="8"/>
        <v>0</v>
      </c>
      <c r="W2413" s="58"/>
      <c r="X2413" s="84"/>
      <c r="Y2413" s="85"/>
      <c r="Z2413" s="86"/>
      <c r="AA2413" s="87"/>
    </row>
    <row r="2414" spans="1:27" ht="15.75" hidden="1" customHeight="1">
      <c r="A2414" s="63"/>
      <c r="B2414" s="64"/>
      <c r="C2414" s="65"/>
      <c r="D2414" s="66"/>
      <c r="E2414" s="67"/>
      <c r="F2414" s="68"/>
      <c r="G2414" s="69"/>
      <c r="H2414" s="70"/>
      <c r="I2414" s="67"/>
      <c r="J2414" s="71"/>
      <c r="K2414" s="72"/>
      <c r="L2414" s="73"/>
      <c r="M2414" s="74"/>
      <c r="N2414" s="75"/>
      <c r="O2414" s="76"/>
      <c r="P2414" s="77"/>
      <c r="Q2414" s="78">
        <f t="shared" si="9"/>
        <v>0</v>
      </c>
      <c r="R2414" s="79"/>
      <c r="S2414" s="80"/>
      <c r="T2414" s="81"/>
      <c r="U2414" s="82">
        <f t="shared" si="7"/>
        <v>0</v>
      </c>
      <c r="V2414" s="83">
        <f t="shared" si="8"/>
        <v>0</v>
      </c>
      <c r="W2414" s="58"/>
      <c r="X2414" s="84"/>
      <c r="Y2414" s="85"/>
      <c r="Z2414" s="86"/>
      <c r="AA2414" s="87"/>
    </row>
    <row r="2415" spans="1:27" ht="15.75" hidden="1" customHeight="1">
      <c r="A2415" s="63"/>
      <c r="B2415" s="64"/>
      <c r="C2415" s="65"/>
      <c r="D2415" s="66"/>
      <c r="E2415" s="67"/>
      <c r="F2415" s="68"/>
      <c r="G2415" s="69"/>
      <c r="H2415" s="70"/>
      <c r="I2415" s="67"/>
      <c r="J2415" s="71"/>
      <c r="K2415" s="72"/>
      <c r="L2415" s="73"/>
      <c r="M2415" s="74"/>
      <c r="N2415" s="75"/>
      <c r="O2415" s="76"/>
      <c r="P2415" s="77"/>
      <c r="Q2415" s="78">
        <f t="shared" si="9"/>
        <v>0</v>
      </c>
      <c r="R2415" s="79"/>
      <c r="S2415" s="80"/>
      <c r="T2415" s="81"/>
      <c r="U2415" s="82">
        <f t="shared" si="7"/>
        <v>0</v>
      </c>
      <c r="V2415" s="83">
        <f t="shared" si="8"/>
        <v>0</v>
      </c>
      <c r="W2415" s="58"/>
      <c r="X2415" s="84"/>
      <c r="Y2415" s="85"/>
      <c r="Z2415" s="86"/>
      <c r="AA2415" s="87"/>
    </row>
    <row r="2416" spans="1:27" ht="15.75" hidden="1" customHeight="1">
      <c r="A2416" s="63"/>
      <c r="B2416" s="64"/>
      <c r="C2416" s="65"/>
      <c r="D2416" s="66"/>
      <c r="E2416" s="67"/>
      <c r="F2416" s="68"/>
      <c r="G2416" s="69"/>
      <c r="H2416" s="70"/>
      <c r="I2416" s="67"/>
      <c r="J2416" s="71"/>
      <c r="K2416" s="72"/>
      <c r="L2416" s="73"/>
      <c r="M2416" s="74"/>
      <c r="N2416" s="75"/>
      <c r="O2416" s="76"/>
      <c r="P2416" s="77"/>
      <c r="Q2416" s="78">
        <f t="shared" si="9"/>
        <v>0</v>
      </c>
      <c r="R2416" s="79"/>
      <c r="S2416" s="80"/>
      <c r="T2416" s="81"/>
      <c r="U2416" s="82">
        <f t="shared" si="7"/>
        <v>0</v>
      </c>
      <c r="V2416" s="83">
        <f t="shared" si="8"/>
        <v>0</v>
      </c>
      <c r="W2416" s="58"/>
      <c r="X2416" s="84"/>
      <c r="Y2416" s="85"/>
      <c r="Z2416" s="86"/>
      <c r="AA2416" s="87"/>
    </row>
    <row r="2417" spans="1:27" ht="15.75" hidden="1" customHeight="1">
      <c r="A2417" s="63"/>
      <c r="B2417" s="64"/>
      <c r="C2417" s="65"/>
      <c r="D2417" s="66"/>
      <c r="E2417" s="67"/>
      <c r="F2417" s="68"/>
      <c r="G2417" s="69"/>
      <c r="H2417" s="70"/>
      <c r="I2417" s="67"/>
      <c r="J2417" s="71"/>
      <c r="K2417" s="72"/>
      <c r="L2417" s="73"/>
      <c r="M2417" s="74"/>
      <c r="N2417" s="75"/>
      <c r="O2417" s="76"/>
      <c r="P2417" s="77"/>
      <c r="Q2417" s="78">
        <f t="shared" si="9"/>
        <v>0</v>
      </c>
      <c r="R2417" s="79"/>
      <c r="S2417" s="80"/>
      <c r="T2417" s="81"/>
      <c r="U2417" s="82">
        <f t="shared" si="7"/>
        <v>0</v>
      </c>
      <c r="V2417" s="83">
        <f t="shared" si="8"/>
        <v>0</v>
      </c>
      <c r="W2417" s="58"/>
      <c r="X2417" s="84"/>
      <c r="Y2417" s="85"/>
      <c r="Z2417" s="86"/>
      <c r="AA2417" s="87"/>
    </row>
    <row r="2418" spans="1:27" ht="15.75" hidden="1" customHeight="1">
      <c r="A2418" s="63"/>
      <c r="B2418" s="64"/>
      <c r="C2418" s="65"/>
      <c r="D2418" s="66"/>
      <c r="E2418" s="67"/>
      <c r="F2418" s="68"/>
      <c r="G2418" s="69"/>
      <c r="H2418" s="70"/>
      <c r="I2418" s="67"/>
      <c r="J2418" s="71"/>
      <c r="K2418" s="72"/>
      <c r="L2418" s="73"/>
      <c r="M2418" s="74"/>
      <c r="N2418" s="75"/>
      <c r="O2418" s="76"/>
      <c r="P2418" s="77"/>
      <c r="Q2418" s="78">
        <f t="shared" si="9"/>
        <v>0</v>
      </c>
      <c r="R2418" s="79"/>
      <c r="S2418" s="80"/>
      <c r="T2418" s="81"/>
      <c r="U2418" s="82">
        <f t="shared" si="7"/>
        <v>0</v>
      </c>
      <c r="V2418" s="83">
        <f t="shared" si="8"/>
        <v>0</v>
      </c>
      <c r="W2418" s="58"/>
      <c r="X2418" s="84"/>
      <c r="Y2418" s="85"/>
      <c r="Z2418" s="86"/>
      <c r="AA2418" s="87"/>
    </row>
    <row r="2419" spans="1:27" ht="15.75" hidden="1" customHeight="1">
      <c r="A2419" s="63"/>
      <c r="B2419" s="64"/>
      <c r="C2419" s="65"/>
      <c r="D2419" s="66"/>
      <c r="E2419" s="67"/>
      <c r="F2419" s="68"/>
      <c r="G2419" s="69"/>
      <c r="H2419" s="70"/>
      <c r="I2419" s="67"/>
      <c r="J2419" s="71"/>
      <c r="K2419" s="72"/>
      <c r="L2419" s="73"/>
      <c r="M2419" s="74"/>
      <c r="N2419" s="75"/>
      <c r="O2419" s="76"/>
      <c r="P2419" s="77"/>
      <c r="Q2419" s="78">
        <f t="shared" si="9"/>
        <v>0</v>
      </c>
      <c r="R2419" s="79"/>
      <c r="S2419" s="80"/>
      <c r="T2419" s="81"/>
      <c r="U2419" s="82">
        <f t="shared" si="7"/>
        <v>0</v>
      </c>
      <c r="V2419" s="83">
        <f t="shared" si="8"/>
        <v>0</v>
      </c>
      <c r="W2419" s="58"/>
      <c r="X2419" s="84"/>
      <c r="Y2419" s="85"/>
      <c r="Z2419" s="86"/>
      <c r="AA2419" s="87"/>
    </row>
    <row r="2420" spans="1:27" ht="15.75" hidden="1" customHeight="1">
      <c r="A2420" s="63"/>
      <c r="B2420" s="64"/>
      <c r="C2420" s="65"/>
      <c r="D2420" s="66"/>
      <c r="E2420" s="67"/>
      <c r="F2420" s="68"/>
      <c r="G2420" s="69"/>
      <c r="H2420" s="70"/>
      <c r="I2420" s="67"/>
      <c r="J2420" s="71"/>
      <c r="K2420" s="72"/>
      <c r="L2420" s="73"/>
      <c r="M2420" s="74"/>
      <c r="N2420" s="75"/>
      <c r="O2420" s="76"/>
      <c r="P2420" s="77"/>
      <c r="Q2420" s="78">
        <f t="shared" si="9"/>
        <v>0</v>
      </c>
      <c r="R2420" s="79"/>
      <c r="S2420" s="80"/>
      <c r="T2420" s="81"/>
      <c r="U2420" s="82">
        <f t="shared" si="7"/>
        <v>0</v>
      </c>
      <c r="V2420" s="83">
        <f t="shared" si="8"/>
        <v>0</v>
      </c>
      <c r="W2420" s="58"/>
      <c r="X2420" s="84"/>
      <c r="Y2420" s="85"/>
      <c r="Z2420" s="86"/>
      <c r="AA2420" s="87"/>
    </row>
    <row r="2421" spans="1:27" ht="15.75" hidden="1" customHeight="1">
      <c r="A2421" s="63"/>
      <c r="B2421" s="64"/>
      <c r="C2421" s="65"/>
      <c r="D2421" s="66"/>
      <c r="E2421" s="67"/>
      <c r="F2421" s="68"/>
      <c r="G2421" s="69"/>
      <c r="H2421" s="70"/>
      <c r="I2421" s="67"/>
      <c r="J2421" s="71"/>
      <c r="K2421" s="72"/>
      <c r="L2421" s="73"/>
      <c r="M2421" s="74"/>
      <c r="N2421" s="75"/>
      <c r="O2421" s="76"/>
      <c r="P2421" s="77"/>
      <c r="Q2421" s="78">
        <f t="shared" si="9"/>
        <v>0</v>
      </c>
      <c r="R2421" s="79"/>
      <c r="S2421" s="80"/>
      <c r="T2421" s="81"/>
      <c r="U2421" s="82">
        <f t="shared" si="7"/>
        <v>0</v>
      </c>
      <c r="V2421" s="83">
        <f t="shared" si="8"/>
        <v>0</v>
      </c>
      <c r="W2421" s="58"/>
      <c r="X2421" s="84"/>
      <c r="Y2421" s="85"/>
      <c r="Z2421" s="86"/>
      <c r="AA2421" s="87"/>
    </row>
    <row r="2422" spans="1:27" ht="15.75" hidden="1" customHeight="1">
      <c r="A2422" s="63"/>
      <c r="B2422" s="64"/>
      <c r="C2422" s="65"/>
      <c r="D2422" s="66"/>
      <c r="E2422" s="67"/>
      <c r="F2422" s="68"/>
      <c r="G2422" s="69"/>
      <c r="H2422" s="70"/>
      <c r="I2422" s="67"/>
      <c r="J2422" s="71"/>
      <c r="K2422" s="72"/>
      <c r="L2422" s="73"/>
      <c r="M2422" s="74"/>
      <c r="N2422" s="75"/>
      <c r="O2422" s="76"/>
      <c r="P2422" s="77"/>
      <c r="Q2422" s="78">
        <f t="shared" si="9"/>
        <v>0</v>
      </c>
      <c r="R2422" s="79"/>
      <c r="S2422" s="80"/>
      <c r="T2422" s="81"/>
      <c r="U2422" s="82">
        <f t="shared" si="7"/>
        <v>0</v>
      </c>
      <c r="V2422" s="83">
        <f t="shared" si="8"/>
        <v>0</v>
      </c>
      <c r="W2422" s="58"/>
      <c r="X2422" s="84"/>
      <c r="Y2422" s="85"/>
      <c r="Z2422" s="86"/>
      <c r="AA2422" s="87"/>
    </row>
    <row r="2423" spans="1:27" ht="15.75" hidden="1" customHeight="1">
      <c r="A2423" s="63"/>
      <c r="B2423" s="64"/>
      <c r="C2423" s="65"/>
      <c r="D2423" s="66"/>
      <c r="E2423" s="67"/>
      <c r="F2423" s="68"/>
      <c r="G2423" s="69"/>
      <c r="H2423" s="70"/>
      <c r="I2423" s="67"/>
      <c r="J2423" s="71"/>
      <c r="K2423" s="72"/>
      <c r="L2423" s="73"/>
      <c r="M2423" s="74"/>
      <c r="N2423" s="75"/>
      <c r="O2423" s="76"/>
      <c r="P2423" s="77"/>
      <c r="Q2423" s="78">
        <f t="shared" si="9"/>
        <v>0</v>
      </c>
      <c r="R2423" s="79"/>
      <c r="S2423" s="80"/>
      <c r="T2423" s="81"/>
      <c r="U2423" s="82">
        <f t="shared" ref="U2423:U2486" si="10">T2423*Q2423</f>
        <v>0</v>
      </c>
      <c r="V2423" s="83">
        <f t="shared" ref="V2423:V2486" si="11">T2423*R2423</f>
        <v>0</v>
      </c>
      <c r="W2423" s="58"/>
      <c r="X2423" s="84"/>
      <c r="Y2423" s="85"/>
      <c r="Z2423" s="86"/>
      <c r="AA2423" s="87"/>
    </row>
    <row r="2424" spans="1:27" ht="15.75" hidden="1" customHeight="1">
      <c r="A2424" s="63"/>
      <c r="B2424" s="64"/>
      <c r="C2424" s="65"/>
      <c r="D2424" s="66"/>
      <c r="E2424" s="67"/>
      <c r="F2424" s="68"/>
      <c r="G2424" s="69"/>
      <c r="H2424" s="70"/>
      <c r="I2424" s="67"/>
      <c r="J2424" s="71"/>
      <c r="K2424" s="72"/>
      <c r="L2424" s="73"/>
      <c r="M2424" s="74"/>
      <c r="N2424" s="75"/>
      <c r="O2424" s="76"/>
      <c r="P2424" s="77"/>
      <c r="Q2424" s="78">
        <f t="shared" si="9"/>
        <v>0</v>
      </c>
      <c r="R2424" s="79"/>
      <c r="S2424" s="80"/>
      <c r="T2424" s="81"/>
      <c r="U2424" s="82">
        <f t="shared" si="10"/>
        <v>0</v>
      </c>
      <c r="V2424" s="83">
        <f t="shared" si="11"/>
        <v>0</v>
      </c>
      <c r="W2424" s="58"/>
      <c r="X2424" s="84"/>
      <c r="Y2424" s="85"/>
      <c r="Z2424" s="86"/>
      <c r="AA2424" s="87"/>
    </row>
    <row r="2425" spans="1:27" ht="15.75" hidden="1" customHeight="1">
      <c r="A2425" s="63"/>
      <c r="B2425" s="64"/>
      <c r="C2425" s="65"/>
      <c r="D2425" s="66"/>
      <c r="E2425" s="67"/>
      <c r="F2425" s="68"/>
      <c r="G2425" s="69"/>
      <c r="H2425" s="70"/>
      <c r="I2425" s="67"/>
      <c r="J2425" s="71"/>
      <c r="K2425" s="72"/>
      <c r="L2425" s="73"/>
      <c r="M2425" s="74"/>
      <c r="N2425" s="75"/>
      <c r="O2425" s="76"/>
      <c r="P2425" s="77"/>
      <c r="Q2425" s="78">
        <f t="shared" si="9"/>
        <v>0</v>
      </c>
      <c r="R2425" s="79"/>
      <c r="S2425" s="80"/>
      <c r="T2425" s="81"/>
      <c r="U2425" s="82">
        <f t="shared" si="10"/>
        <v>0</v>
      </c>
      <c r="V2425" s="83">
        <f t="shared" si="11"/>
        <v>0</v>
      </c>
      <c r="W2425" s="58"/>
      <c r="X2425" s="84"/>
      <c r="Y2425" s="85"/>
      <c r="Z2425" s="86"/>
      <c r="AA2425" s="87"/>
    </row>
    <row r="2426" spans="1:27" ht="15.75" hidden="1" customHeight="1">
      <c r="A2426" s="63"/>
      <c r="B2426" s="64"/>
      <c r="C2426" s="65"/>
      <c r="D2426" s="66"/>
      <c r="E2426" s="67"/>
      <c r="F2426" s="68"/>
      <c r="G2426" s="69"/>
      <c r="H2426" s="70"/>
      <c r="I2426" s="67"/>
      <c r="J2426" s="71"/>
      <c r="K2426" s="72"/>
      <c r="L2426" s="73"/>
      <c r="M2426" s="74"/>
      <c r="N2426" s="75"/>
      <c r="O2426" s="76"/>
      <c r="P2426" s="77"/>
      <c r="Q2426" s="78">
        <f t="shared" si="9"/>
        <v>0</v>
      </c>
      <c r="R2426" s="79"/>
      <c r="S2426" s="80"/>
      <c r="T2426" s="81"/>
      <c r="U2426" s="82">
        <f t="shared" si="10"/>
        <v>0</v>
      </c>
      <c r="V2426" s="83">
        <f t="shared" si="11"/>
        <v>0</v>
      </c>
      <c r="W2426" s="58"/>
      <c r="X2426" s="84"/>
      <c r="Y2426" s="85"/>
      <c r="Z2426" s="86"/>
      <c r="AA2426" s="87"/>
    </row>
    <row r="2427" spans="1:27" ht="15.75" hidden="1" customHeight="1">
      <c r="A2427" s="63"/>
      <c r="B2427" s="64"/>
      <c r="C2427" s="65"/>
      <c r="D2427" s="66"/>
      <c r="E2427" s="67"/>
      <c r="F2427" s="68"/>
      <c r="G2427" s="69"/>
      <c r="H2427" s="70"/>
      <c r="I2427" s="67"/>
      <c r="J2427" s="71"/>
      <c r="K2427" s="72"/>
      <c r="L2427" s="73"/>
      <c r="M2427" s="74"/>
      <c r="N2427" s="75"/>
      <c r="O2427" s="76"/>
      <c r="P2427" s="77"/>
      <c r="Q2427" s="78">
        <f t="shared" si="9"/>
        <v>0</v>
      </c>
      <c r="R2427" s="79"/>
      <c r="S2427" s="80"/>
      <c r="T2427" s="81"/>
      <c r="U2427" s="82">
        <f t="shared" si="10"/>
        <v>0</v>
      </c>
      <c r="V2427" s="83">
        <f t="shared" si="11"/>
        <v>0</v>
      </c>
      <c r="W2427" s="58"/>
      <c r="X2427" s="84"/>
      <c r="Y2427" s="85"/>
      <c r="Z2427" s="86"/>
      <c r="AA2427" s="87"/>
    </row>
    <row r="2428" spans="1:27" ht="15.75" hidden="1" customHeight="1">
      <c r="A2428" s="63"/>
      <c r="B2428" s="64"/>
      <c r="C2428" s="65"/>
      <c r="D2428" s="66"/>
      <c r="E2428" s="67"/>
      <c r="F2428" s="68"/>
      <c r="G2428" s="69"/>
      <c r="H2428" s="70"/>
      <c r="I2428" s="67"/>
      <c r="J2428" s="71"/>
      <c r="K2428" s="72"/>
      <c r="L2428" s="73"/>
      <c r="M2428" s="74"/>
      <c r="N2428" s="75"/>
      <c r="O2428" s="76"/>
      <c r="P2428" s="77"/>
      <c r="Q2428" s="78">
        <f t="shared" si="9"/>
        <v>0</v>
      </c>
      <c r="R2428" s="79"/>
      <c r="S2428" s="80"/>
      <c r="T2428" s="81"/>
      <c r="U2428" s="82">
        <f t="shared" si="10"/>
        <v>0</v>
      </c>
      <c r="V2428" s="83">
        <f t="shared" si="11"/>
        <v>0</v>
      </c>
      <c r="W2428" s="58"/>
      <c r="X2428" s="84"/>
      <c r="Y2428" s="85"/>
      <c r="Z2428" s="86"/>
      <c r="AA2428" s="87"/>
    </row>
    <row r="2429" spans="1:27" ht="15.75" hidden="1" customHeight="1">
      <c r="A2429" s="63"/>
      <c r="B2429" s="64"/>
      <c r="C2429" s="65"/>
      <c r="D2429" s="66"/>
      <c r="E2429" s="67"/>
      <c r="F2429" s="68"/>
      <c r="G2429" s="69"/>
      <c r="H2429" s="70"/>
      <c r="I2429" s="67"/>
      <c r="J2429" s="71"/>
      <c r="K2429" s="72"/>
      <c r="L2429" s="73"/>
      <c r="M2429" s="74"/>
      <c r="N2429" s="75"/>
      <c r="O2429" s="76"/>
      <c r="P2429" s="77"/>
      <c r="Q2429" s="78">
        <f t="shared" si="9"/>
        <v>0</v>
      </c>
      <c r="R2429" s="79"/>
      <c r="S2429" s="80"/>
      <c r="T2429" s="81"/>
      <c r="U2429" s="82">
        <f t="shared" si="10"/>
        <v>0</v>
      </c>
      <c r="V2429" s="83">
        <f t="shared" si="11"/>
        <v>0</v>
      </c>
      <c r="W2429" s="58"/>
      <c r="X2429" s="84"/>
      <c r="Y2429" s="85"/>
      <c r="Z2429" s="86"/>
      <c r="AA2429" s="87"/>
    </row>
    <row r="2430" spans="1:27" ht="15.75" hidden="1" customHeight="1">
      <c r="A2430" s="63"/>
      <c r="B2430" s="64"/>
      <c r="C2430" s="65"/>
      <c r="D2430" s="66"/>
      <c r="E2430" s="67"/>
      <c r="F2430" s="68"/>
      <c r="G2430" s="69"/>
      <c r="H2430" s="70"/>
      <c r="I2430" s="67"/>
      <c r="J2430" s="71"/>
      <c r="K2430" s="72"/>
      <c r="L2430" s="73"/>
      <c r="M2430" s="74"/>
      <c r="N2430" s="75"/>
      <c r="O2430" s="76"/>
      <c r="P2430" s="77"/>
      <c r="Q2430" s="78">
        <f t="shared" si="9"/>
        <v>0</v>
      </c>
      <c r="R2430" s="79"/>
      <c r="S2430" s="80"/>
      <c r="T2430" s="81"/>
      <c r="U2430" s="82">
        <f t="shared" si="10"/>
        <v>0</v>
      </c>
      <c r="V2430" s="83">
        <f t="shared" si="11"/>
        <v>0</v>
      </c>
      <c r="W2430" s="58"/>
      <c r="X2430" s="84"/>
      <c r="Y2430" s="85"/>
      <c r="Z2430" s="86"/>
      <c r="AA2430" s="87"/>
    </row>
    <row r="2431" spans="1:27" ht="15.75" hidden="1" customHeight="1">
      <c r="A2431" s="63"/>
      <c r="B2431" s="64"/>
      <c r="C2431" s="65"/>
      <c r="D2431" s="66"/>
      <c r="E2431" s="67"/>
      <c r="F2431" s="68"/>
      <c r="G2431" s="69"/>
      <c r="H2431" s="70"/>
      <c r="I2431" s="67"/>
      <c r="J2431" s="71"/>
      <c r="K2431" s="72"/>
      <c r="L2431" s="73"/>
      <c r="M2431" s="74"/>
      <c r="N2431" s="75"/>
      <c r="O2431" s="76"/>
      <c r="P2431" s="77"/>
      <c r="Q2431" s="78">
        <f t="shared" si="9"/>
        <v>0</v>
      </c>
      <c r="R2431" s="79"/>
      <c r="S2431" s="80"/>
      <c r="T2431" s="81"/>
      <c r="U2431" s="82">
        <f t="shared" si="10"/>
        <v>0</v>
      </c>
      <c r="V2431" s="83">
        <f t="shared" si="11"/>
        <v>0</v>
      </c>
      <c r="W2431" s="58"/>
      <c r="X2431" s="84"/>
      <c r="Y2431" s="85"/>
      <c r="Z2431" s="86"/>
      <c r="AA2431" s="87"/>
    </row>
    <row r="2432" spans="1:27" ht="15.75" hidden="1" customHeight="1">
      <c r="A2432" s="63"/>
      <c r="B2432" s="64"/>
      <c r="C2432" s="65"/>
      <c r="D2432" s="66"/>
      <c r="E2432" s="67"/>
      <c r="F2432" s="68"/>
      <c r="G2432" s="69"/>
      <c r="H2432" s="70"/>
      <c r="I2432" s="67"/>
      <c r="J2432" s="71"/>
      <c r="K2432" s="72"/>
      <c r="L2432" s="73"/>
      <c r="M2432" s="74"/>
      <c r="N2432" s="75"/>
      <c r="O2432" s="76"/>
      <c r="P2432" s="77"/>
      <c r="Q2432" s="78">
        <f t="shared" si="9"/>
        <v>0</v>
      </c>
      <c r="R2432" s="79"/>
      <c r="S2432" s="80"/>
      <c r="T2432" s="81"/>
      <c r="U2432" s="82">
        <f t="shared" si="10"/>
        <v>0</v>
      </c>
      <c r="V2432" s="83">
        <f t="shared" si="11"/>
        <v>0</v>
      </c>
      <c r="W2432" s="58"/>
      <c r="X2432" s="84"/>
      <c r="Y2432" s="85"/>
      <c r="Z2432" s="86"/>
      <c r="AA2432" s="87"/>
    </row>
    <row r="2433" spans="1:27" ht="15.75" hidden="1" customHeight="1">
      <c r="A2433" s="63"/>
      <c r="B2433" s="64"/>
      <c r="C2433" s="65"/>
      <c r="D2433" s="66"/>
      <c r="E2433" s="67"/>
      <c r="F2433" s="68"/>
      <c r="G2433" s="69"/>
      <c r="H2433" s="70"/>
      <c r="I2433" s="67"/>
      <c r="J2433" s="71"/>
      <c r="K2433" s="72"/>
      <c r="L2433" s="73"/>
      <c r="M2433" s="74"/>
      <c r="N2433" s="75"/>
      <c r="O2433" s="76"/>
      <c r="P2433" s="77"/>
      <c r="Q2433" s="78">
        <f t="shared" si="9"/>
        <v>0</v>
      </c>
      <c r="R2433" s="79"/>
      <c r="S2433" s="80"/>
      <c r="T2433" s="81"/>
      <c r="U2433" s="82">
        <f t="shared" si="10"/>
        <v>0</v>
      </c>
      <c r="V2433" s="83">
        <f t="shared" si="11"/>
        <v>0</v>
      </c>
      <c r="W2433" s="58"/>
      <c r="X2433" s="84"/>
      <c r="Y2433" s="85"/>
      <c r="Z2433" s="86"/>
      <c r="AA2433" s="87"/>
    </row>
    <row r="2434" spans="1:27" ht="15.75" hidden="1" customHeight="1">
      <c r="A2434" s="63"/>
      <c r="B2434" s="64"/>
      <c r="C2434" s="65"/>
      <c r="D2434" s="66"/>
      <c r="E2434" s="67"/>
      <c r="F2434" s="68"/>
      <c r="G2434" s="69"/>
      <c r="H2434" s="70"/>
      <c r="I2434" s="67"/>
      <c r="J2434" s="71"/>
      <c r="K2434" s="72"/>
      <c r="L2434" s="73"/>
      <c r="M2434" s="74"/>
      <c r="N2434" s="75"/>
      <c r="O2434" s="76"/>
      <c r="P2434" s="77"/>
      <c r="Q2434" s="78">
        <f t="shared" si="9"/>
        <v>0</v>
      </c>
      <c r="R2434" s="79"/>
      <c r="S2434" s="80"/>
      <c r="T2434" s="81"/>
      <c r="U2434" s="82">
        <f t="shared" si="10"/>
        <v>0</v>
      </c>
      <c r="V2434" s="83">
        <f t="shared" si="11"/>
        <v>0</v>
      </c>
      <c r="W2434" s="58"/>
      <c r="X2434" s="84"/>
      <c r="Y2434" s="85"/>
      <c r="Z2434" s="86"/>
      <c r="AA2434" s="87"/>
    </row>
    <row r="2435" spans="1:27" ht="15.75" hidden="1" customHeight="1">
      <c r="A2435" s="63"/>
      <c r="B2435" s="64"/>
      <c r="C2435" s="65"/>
      <c r="D2435" s="66"/>
      <c r="E2435" s="67"/>
      <c r="F2435" s="68"/>
      <c r="G2435" s="69"/>
      <c r="H2435" s="70"/>
      <c r="I2435" s="67"/>
      <c r="J2435" s="71"/>
      <c r="K2435" s="72"/>
      <c r="L2435" s="73"/>
      <c r="M2435" s="74"/>
      <c r="N2435" s="75"/>
      <c r="O2435" s="76"/>
      <c r="P2435" s="77"/>
      <c r="Q2435" s="78">
        <f t="shared" si="9"/>
        <v>0</v>
      </c>
      <c r="R2435" s="79"/>
      <c r="S2435" s="80"/>
      <c r="T2435" s="81"/>
      <c r="U2435" s="82">
        <f t="shared" si="10"/>
        <v>0</v>
      </c>
      <c r="V2435" s="83">
        <f t="shared" si="11"/>
        <v>0</v>
      </c>
      <c r="W2435" s="58"/>
      <c r="X2435" s="84"/>
      <c r="Y2435" s="85"/>
      <c r="Z2435" s="86"/>
      <c r="AA2435" s="87"/>
    </row>
    <row r="2436" spans="1:27" ht="15.75" hidden="1" customHeight="1">
      <c r="A2436" s="63"/>
      <c r="B2436" s="64"/>
      <c r="C2436" s="65"/>
      <c r="D2436" s="66"/>
      <c r="E2436" s="67"/>
      <c r="F2436" s="68"/>
      <c r="G2436" s="69"/>
      <c r="H2436" s="70"/>
      <c r="I2436" s="67"/>
      <c r="J2436" s="71"/>
      <c r="K2436" s="72"/>
      <c r="L2436" s="73"/>
      <c r="M2436" s="74"/>
      <c r="N2436" s="75"/>
      <c r="O2436" s="76"/>
      <c r="P2436" s="77"/>
      <c r="Q2436" s="78">
        <f t="shared" si="9"/>
        <v>0</v>
      </c>
      <c r="R2436" s="79"/>
      <c r="S2436" s="80"/>
      <c r="T2436" s="81"/>
      <c r="U2436" s="82">
        <f t="shared" si="10"/>
        <v>0</v>
      </c>
      <c r="V2436" s="83">
        <f t="shared" si="11"/>
        <v>0</v>
      </c>
      <c r="W2436" s="58"/>
      <c r="X2436" s="84"/>
      <c r="Y2436" s="85"/>
      <c r="Z2436" s="86"/>
      <c r="AA2436" s="87"/>
    </row>
    <row r="2437" spans="1:27" ht="15.75" hidden="1" customHeight="1">
      <c r="A2437" s="63"/>
      <c r="B2437" s="64"/>
      <c r="C2437" s="65"/>
      <c r="D2437" s="66"/>
      <c r="E2437" s="67"/>
      <c r="F2437" s="68"/>
      <c r="G2437" s="69"/>
      <c r="H2437" s="70"/>
      <c r="I2437" s="67"/>
      <c r="J2437" s="71"/>
      <c r="K2437" s="72"/>
      <c r="L2437" s="73"/>
      <c r="M2437" s="74"/>
      <c r="N2437" s="75"/>
      <c r="O2437" s="76"/>
      <c r="P2437" s="77"/>
      <c r="Q2437" s="78">
        <f t="shared" si="9"/>
        <v>0</v>
      </c>
      <c r="R2437" s="79"/>
      <c r="S2437" s="80"/>
      <c r="T2437" s="81"/>
      <c r="U2437" s="82">
        <f t="shared" si="10"/>
        <v>0</v>
      </c>
      <c r="V2437" s="83">
        <f t="shared" si="11"/>
        <v>0</v>
      </c>
      <c r="W2437" s="58"/>
      <c r="X2437" s="84"/>
      <c r="Y2437" s="85"/>
      <c r="Z2437" s="86"/>
      <c r="AA2437" s="87"/>
    </row>
    <row r="2438" spans="1:27" ht="15.75" hidden="1" customHeight="1">
      <c r="A2438" s="63"/>
      <c r="B2438" s="64"/>
      <c r="C2438" s="65"/>
      <c r="D2438" s="66"/>
      <c r="E2438" s="67"/>
      <c r="F2438" s="68"/>
      <c r="G2438" s="69"/>
      <c r="H2438" s="70"/>
      <c r="I2438" s="67"/>
      <c r="J2438" s="71"/>
      <c r="K2438" s="72"/>
      <c r="L2438" s="73"/>
      <c r="M2438" s="74"/>
      <c r="N2438" s="75"/>
      <c r="O2438" s="76"/>
      <c r="P2438" s="77"/>
      <c r="Q2438" s="78">
        <f t="shared" si="9"/>
        <v>0</v>
      </c>
      <c r="R2438" s="79"/>
      <c r="S2438" s="80"/>
      <c r="T2438" s="81"/>
      <c r="U2438" s="82">
        <f t="shared" si="10"/>
        <v>0</v>
      </c>
      <c r="V2438" s="83">
        <f t="shared" si="11"/>
        <v>0</v>
      </c>
      <c r="W2438" s="58"/>
      <c r="X2438" s="84"/>
      <c r="Y2438" s="85"/>
      <c r="Z2438" s="86"/>
      <c r="AA2438" s="87"/>
    </row>
    <row r="2439" spans="1:27" ht="15.75" hidden="1" customHeight="1">
      <c r="A2439" s="63"/>
      <c r="B2439" s="64"/>
      <c r="C2439" s="65"/>
      <c r="D2439" s="66"/>
      <c r="E2439" s="67"/>
      <c r="F2439" s="68"/>
      <c r="G2439" s="69"/>
      <c r="H2439" s="70"/>
      <c r="I2439" s="67"/>
      <c r="J2439" s="71"/>
      <c r="K2439" s="72"/>
      <c r="L2439" s="73"/>
      <c r="M2439" s="74"/>
      <c r="N2439" s="75"/>
      <c r="O2439" s="76"/>
      <c r="P2439" s="77"/>
      <c r="Q2439" s="78">
        <f t="shared" si="9"/>
        <v>0</v>
      </c>
      <c r="R2439" s="79"/>
      <c r="S2439" s="80"/>
      <c r="T2439" s="81"/>
      <c r="U2439" s="82">
        <f t="shared" si="10"/>
        <v>0</v>
      </c>
      <c r="V2439" s="83">
        <f t="shared" si="11"/>
        <v>0</v>
      </c>
      <c r="W2439" s="58"/>
      <c r="X2439" s="84"/>
      <c r="Y2439" s="85"/>
      <c r="Z2439" s="86"/>
      <c r="AA2439" s="87"/>
    </row>
    <row r="2440" spans="1:27" ht="15.75" hidden="1" customHeight="1">
      <c r="A2440" s="63"/>
      <c r="B2440" s="64"/>
      <c r="C2440" s="65"/>
      <c r="D2440" s="66"/>
      <c r="E2440" s="67"/>
      <c r="F2440" s="68"/>
      <c r="G2440" s="69"/>
      <c r="H2440" s="70"/>
      <c r="I2440" s="67"/>
      <c r="J2440" s="71"/>
      <c r="K2440" s="72"/>
      <c r="L2440" s="73"/>
      <c r="M2440" s="74"/>
      <c r="N2440" s="75"/>
      <c r="O2440" s="76"/>
      <c r="P2440" s="77"/>
      <c r="Q2440" s="78">
        <f t="shared" si="9"/>
        <v>0</v>
      </c>
      <c r="R2440" s="79"/>
      <c r="S2440" s="80"/>
      <c r="T2440" s="81"/>
      <c r="U2440" s="82">
        <f t="shared" si="10"/>
        <v>0</v>
      </c>
      <c r="V2440" s="83">
        <f t="shared" si="11"/>
        <v>0</v>
      </c>
      <c r="W2440" s="58"/>
      <c r="X2440" s="84"/>
      <c r="Y2440" s="85"/>
      <c r="Z2440" s="86"/>
      <c r="AA2440" s="87"/>
    </row>
    <row r="2441" spans="1:27" ht="15.75" hidden="1" customHeight="1">
      <c r="A2441" s="63"/>
      <c r="B2441" s="64"/>
      <c r="C2441" s="65"/>
      <c r="D2441" s="66"/>
      <c r="E2441" s="67"/>
      <c r="F2441" s="68"/>
      <c r="G2441" s="69"/>
      <c r="H2441" s="70"/>
      <c r="I2441" s="67"/>
      <c r="J2441" s="71"/>
      <c r="K2441" s="72"/>
      <c r="L2441" s="73"/>
      <c r="M2441" s="74"/>
      <c r="N2441" s="75"/>
      <c r="O2441" s="76"/>
      <c r="P2441" s="77"/>
      <c r="Q2441" s="78">
        <f t="shared" si="9"/>
        <v>0</v>
      </c>
      <c r="R2441" s="79"/>
      <c r="S2441" s="80"/>
      <c r="T2441" s="81"/>
      <c r="U2441" s="82">
        <f t="shared" si="10"/>
        <v>0</v>
      </c>
      <c r="V2441" s="83">
        <f t="shared" si="11"/>
        <v>0</v>
      </c>
      <c r="W2441" s="58"/>
      <c r="X2441" s="84"/>
      <c r="Y2441" s="85"/>
      <c r="Z2441" s="86"/>
      <c r="AA2441" s="87"/>
    </row>
    <row r="2442" spans="1:27" ht="15.75" hidden="1" customHeight="1">
      <c r="A2442" s="63"/>
      <c r="B2442" s="64"/>
      <c r="C2442" s="65"/>
      <c r="D2442" s="66"/>
      <c r="E2442" s="67"/>
      <c r="F2442" s="68"/>
      <c r="G2442" s="69"/>
      <c r="H2442" s="70"/>
      <c r="I2442" s="67"/>
      <c r="J2442" s="71"/>
      <c r="K2442" s="72"/>
      <c r="L2442" s="73"/>
      <c r="M2442" s="74"/>
      <c r="N2442" s="75"/>
      <c r="O2442" s="76"/>
      <c r="P2442" s="77"/>
      <c r="Q2442" s="78">
        <f t="shared" si="9"/>
        <v>0</v>
      </c>
      <c r="R2442" s="79"/>
      <c r="S2442" s="80"/>
      <c r="T2442" s="81"/>
      <c r="U2442" s="82">
        <f t="shared" si="10"/>
        <v>0</v>
      </c>
      <c r="V2442" s="83">
        <f t="shared" si="11"/>
        <v>0</v>
      </c>
      <c r="W2442" s="58"/>
      <c r="X2442" s="84"/>
      <c r="Y2442" s="85"/>
      <c r="Z2442" s="86"/>
      <c r="AA2442" s="87"/>
    </row>
    <row r="2443" spans="1:27" ht="15.75" hidden="1" customHeight="1">
      <c r="A2443" s="63"/>
      <c r="B2443" s="64"/>
      <c r="C2443" s="65"/>
      <c r="D2443" s="66"/>
      <c r="E2443" s="67"/>
      <c r="F2443" s="68"/>
      <c r="G2443" s="69"/>
      <c r="H2443" s="70"/>
      <c r="I2443" s="67"/>
      <c r="J2443" s="71"/>
      <c r="K2443" s="72"/>
      <c r="L2443" s="73"/>
      <c r="M2443" s="74"/>
      <c r="N2443" s="75"/>
      <c r="O2443" s="76"/>
      <c r="P2443" s="77"/>
      <c r="Q2443" s="78">
        <f t="shared" si="9"/>
        <v>0</v>
      </c>
      <c r="R2443" s="79"/>
      <c r="S2443" s="80"/>
      <c r="T2443" s="81"/>
      <c r="U2443" s="82">
        <f t="shared" si="10"/>
        <v>0</v>
      </c>
      <c r="V2443" s="83">
        <f t="shared" si="11"/>
        <v>0</v>
      </c>
      <c r="W2443" s="58"/>
      <c r="X2443" s="84"/>
      <c r="Y2443" s="85"/>
      <c r="Z2443" s="86"/>
      <c r="AA2443" s="87"/>
    </row>
    <row r="2444" spans="1:27" ht="15.75" hidden="1" customHeight="1">
      <c r="A2444" s="63"/>
      <c r="B2444" s="64"/>
      <c r="C2444" s="65"/>
      <c r="D2444" s="66"/>
      <c r="E2444" s="67"/>
      <c r="F2444" s="68"/>
      <c r="G2444" s="69"/>
      <c r="H2444" s="70"/>
      <c r="I2444" s="67"/>
      <c r="J2444" s="71"/>
      <c r="K2444" s="72"/>
      <c r="L2444" s="73"/>
      <c r="M2444" s="74"/>
      <c r="N2444" s="75"/>
      <c r="O2444" s="76"/>
      <c r="P2444" s="77"/>
      <c r="Q2444" s="78">
        <f t="shared" si="9"/>
        <v>0</v>
      </c>
      <c r="R2444" s="79"/>
      <c r="S2444" s="80"/>
      <c r="T2444" s="81"/>
      <c r="U2444" s="82">
        <f t="shared" si="10"/>
        <v>0</v>
      </c>
      <c r="V2444" s="83">
        <f t="shared" si="11"/>
        <v>0</v>
      </c>
      <c r="W2444" s="58"/>
      <c r="X2444" s="84"/>
      <c r="Y2444" s="85"/>
      <c r="Z2444" s="86"/>
      <c r="AA2444" s="87"/>
    </row>
    <row r="2445" spans="1:27" ht="15.75" hidden="1" customHeight="1">
      <c r="A2445" s="63"/>
      <c r="B2445" s="64"/>
      <c r="C2445" s="65"/>
      <c r="D2445" s="66"/>
      <c r="E2445" s="67"/>
      <c r="F2445" s="68"/>
      <c r="G2445" s="69"/>
      <c r="H2445" s="70"/>
      <c r="I2445" s="67"/>
      <c r="J2445" s="71"/>
      <c r="K2445" s="72"/>
      <c r="L2445" s="73"/>
      <c r="M2445" s="74"/>
      <c r="N2445" s="75"/>
      <c r="O2445" s="76"/>
      <c r="P2445" s="77"/>
      <c r="Q2445" s="78">
        <f t="shared" si="9"/>
        <v>0</v>
      </c>
      <c r="R2445" s="79"/>
      <c r="S2445" s="80"/>
      <c r="T2445" s="81"/>
      <c r="U2445" s="82">
        <f t="shared" si="10"/>
        <v>0</v>
      </c>
      <c r="V2445" s="83">
        <f t="shared" si="11"/>
        <v>0</v>
      </c>
      <c r="W2445" s="58"/>
      <c r="X2445" s="84"/>
      <c r="Y2445" s="85"/>
      <c r="Z2445" s="86"/>
      <c r="AA2445" s="87"/>
    </row>
    <row r="2446" spans="1:27" ht="15.75" hidden="1" customHeight="1">
      <c r="A2446" s="63"/>
      <c r="B2446" s="64"/>
      <c r="C2446" s="65"/>
      <c r="D2446" s="66"/>
      <c r="E2446" s="67"/>
      <c r="F2446" s="68"/>
      <c r="G2446" s="69"/>
      <c r="H2446" s="70"/>
      <c r="I2446" s="67"/>
      <c r="J2446" s="71"/>
      <c r="K2446" s="72"/>
      <c r="L2446" s="73"/>
      <c r="M2446" s="74"/>
      <c r="N2446" s="75"/>
      <c r="O2446" s="76"/>
      <c r="P2446" s="77"/>
      <c r="Q2446" s="78">
        <f t="shared" ref="Q2446:Q2509" si="12">IF(P2446="U",R2446/1.2,R2446)</f>
        <v>0</v>
      </c>
      <c r="R2446" s="79"/>
      <c r="S2446" s="80"/>
      <c r="T2446" s="81"/>
      <c r="U2446" s="82">
        <f t="shared" si="10"/>
        <v>0</v>
      </c>
      <c r="V2446" s="83">
        <f t="shared" si="11"/>
        <v>0</v>
      </c>
      <c r="W2446" s="58"/>
      <c r="X2446" s="84"/>
      <c r="Y2446" s="85"/>
      <c r="Z2446" s="86"/>
      <c r="AA2446" s="87"/>
    </row>
    <row r="2447" spans="1:27" ht="15.75" hidden="1" customHeight="1">
      <c r="A2447" s="63"/>
      <c r="B2447" s="64"/>
      <c r="C2447" s="65"/>
      <c r="D2447" s="66"/>
      <c r="E2447" s="67"/>
      <c r="F2447" s="68"/>
      <c r="G2447" s="69"/>
      <c r="H2447" s="70"/>
      <c r="I2447" s="67"/>
      <c r="J2447" s="71"/>
      <c r="K2447" s="72"/>
      <c r="L2447" s="73"/>
      <c r="M2447" s="74"/>
      <c r="N2447" s="75"/>
      <c r="O2447" s="76"/>
      <c r="P2447" s="77"/>
      <c r="Q2447" s="78">
        <f t="shared" si="12"/>
        <v>0</v>
      </c>
      <c r="R2447" s="79"/>
      <c r="S2447" s="80"/>
      <c r="T2447" s="81"/>
      <c r="U2447" s="82">
        <f t="shared" si="10"/>
        <v>0</v>
      </c>
      <c r="V2447" s="83">
        <f t="shared" si="11"/>
        <v>0</v>
      </c>
      <c r="W2447" s="58"/>
      <c r="X2447" s="84"/>
      <c r="Y2447" s="85"/>
      <c r="Z2447" s="86"/>
      <c r="AA2447" s="87"/>
    </row>
    <row r="2448" spans="1:27" ht="15.75" hidden="1" customHeight="1">
      <c r="A2448" s="63"/>
      <c r="B2448" s="64"/>
      <c r="C2448" s="65"/>
      <c r="D2448" s="66"/>
      <c r="E2448" s="67"/>
      <c r="F2448" s="68"/>
      <c r="G2448" s="69"/>
      <c r="H2448" s="70"/>
      <c r="I2448" s="67"/>
      <c r="J2448" s="71"/>
      <c r="K2448" s="72"/>
      <c r="L2448" s="73"/>
      <c r="M2448" s="74"/>
      <c r="N2448" s="75"/>
      <c r="O2448" s="76"/>
      <c r="P2448" s="77"/>
      <c r="Q2448" s="78">
        <f t="shared" si="12"/>
        <v>0</v>
      </c>
      <c r="R2448" s="79"/>
      <c r="S2448" s="80"/>
      <c r="T2448" s="81"/>
      <c r="U2448" s="82">
        <f t="shared" si="10"/>
        <v>0</v>
      </c>
      <c r="V2448" s="83">
        <f t="shared" si="11"/>
        <v>0</v>
      </c>
      <c r="W2448" s="58"/>
      <c r="X2448" s="84"/>
      <c r="Y2448" s="85"/>
      <c r="Z2448" s="86"/>
      <c r="AA2448" s="87"/>
    </row>
    <row r="2449" spans="1:27" ht="15.75" hidden="1" customHeight="1">
      <c r="A2449" s="63"/>
      <c r="B2449" s="64"/>
      <c r="C2449" s="65"/>
      <c r="D2449" s="66"/>
      <c r="E2449" s="67"/>
      <c r="F2449" s="68"/>
      <c r="G2449" s="69"/>
      <c r="H2449" s="70"/>
      <c r="I2449" s="67"/>
      <c r="J2449" s="71"/>
      <c r="K2449" s="72"/>
      <c r="L2449" s="73"/>
      <c r="M2449" s="74"/>
      <c r="N2449" s="75"/>
      <c r="O2449" s="76"/>
      <c r="P2449" s="77"/>
      <c r="Q2449" s="78">
        <f t="shared" si="12"/>
        <v>0</v>
      </c>
      <c r="R2449" s="79"/>
      <c r="S2449" s="80"/>
      <c r="T2449" s="81"/>
      <c r="U2449" s="82">
        <f t="shared" si="10"/>
        <v>0</v>
      </c>
      <c r="V2449" s="83">
        <f t="shared" si="11"/>
        <v>0</v>
      </c>
      <c r="W2449" s="58"/>
      <c r="X2449" s="84"/>
      <c r="Y2449" s="85"/>
      <c r="Z2449" s="86"/>
      <c r="AA2449" s="87"/>
    </row>
    <row r="2450" spans="1:27" ht="15.75" hidden="1" customHeight="1">
      <c r="A2450" s="63"/>
      <c r="B2450" s="64"/>
      <c r="C2450" s="65"/>
      <c r="D2450" s="66"/>
      <c r="E2450" s="67"/>
      <c r="F2450" s="68"/>
      <c r="G2450" s="69"/>
      <c r="H2450" s="70"/>
      <c r="I2450" s="67"/>
      <c r="J2450" s="71"/>
      <c r="K2450" s="72"/>
      <c r="L2450" s="73"/>
      <c r="M2450" s="74"/>
      <c r="N2450" s="75"/>
      <c r="O2450" s="76"/>
      <c r="P2450" s="77"/>
      <c r="Q2450" s="78">
        <f t="shared" si="12"/>
        <v>0</v>
      </c>
      <c r="R2450" s="79"/>
      <c r="S2450" s="80"/>
      <c r="T2450" s="81"/>
      <c r="U2450" s="82">
        <f t="shared" si="10"/>
        <v>0</v>
      </c>
      <c r="V2450" s="83">
        <f t="shared" si="11"/>
        <v>0</v>
      </c>
      <c r="W2450" s="58"/>
      <c r="X2450" s="84"/>
      <c r="Y2450" s="85"/>
      <c r="Z2450" s="86"/>
      <c r="AA2450" s="87"/>
    </row>
    <row r="2451" spans="1:27" ht="15.75" hidden="1" customHeight="1">
      <c r="A2451" s="63"/>
      <c r="B2451" s="64"/>
      <c r="C2451" s="65"/>
      <c r="D2451" s="66"/>
      <c r="E2451" s="67"/>
      <c r="F2451" s="68"/>
      <c r="G2451" s="69"/>
      <c r="H2451" s="70"/>
      <c r="I2451" s="67"/>
      <c r="J2451" s="71"/>
      <c r="K2451" s="72"/>
      <c r="L2451" s="73"/>
      <c r="M2451" s="74"/>
      <c r="N2451" s="75"/>
      <c r="O2451" s="76"/>
      <c r="P2451" s="77"/>
      <c r="Q2451" s="78">
        <f t="shared" si="12"/>
        <v>0</v>
      </c>
      <c r="R2451" s="79"/>
      <c r="S2451" s="80"/>
      <c r="T2451" s="81"/>
      <c r="U2451" s="82">
        <f t="shared" si="10"/>
        <v>0</v>
      </c>
      <c r="V2451" s="83">
        <f t="shared" si="11"/>
        <v>0</v>
      </c>
      <c r="W2451" s="58"/>
      <c r="X2451" s="84"/>
      <c r="Y2451" s="85"/>
      <c r="Z2451" s="86"/>
      <c r="AA2451" s="87"/>
    </row>
    <row r="2452" spans="1:27" ht="15.75" hidden="1" customHeight="1">
      <c r="A2452" s="63"/>
      <c r="B2452" s="64"/>
      <c r="C2452" s="65"/>
      <c r="D2452" s="66"/>
      <c r="E2452" s="67"/>
      <c r="F2452" s="68"/>
      <c r="G2452" s="69"/>
      <c r="H2452" s="70"/>
      <c r="I2452" s="67"/>
      <c r="J2452" s="71"/>
      <c r="K2452" s="72"/>
      <c r="L2452" s="73"/>
      <c r="M2452" s="74"/>
      <c r="N2452" s="75"/>
      <c r="O2452" s="76"/>
      <c r="P2452" s="77"/>
      <c r="Q2452" s="78">
        <f t="shared" si="12"/>
        <v>0</v>
      </c>
      <c r="R2452" s="79"/>
      <c r="S2452" s="80"/>
      <c r="T2452" s="81"/>
      <c r="U2452" s="82">
        <f t="shared" si="10"/>
        <v>0</v>
      </c>
      <c r="V2452" s="83">
        <f t="shared" si="11"/>
        <v>0</v>
      </c>
      <c r="W2452" s="58"/>
      <c r="X2452" s="84"/>
      <c r="Y2452" s="85"/>
      <c r="Z2452" s="86"/>
      <c r="AA2452" s="87"/>
    </row>
    <row r="2453" spans="1:27" ht="15.75" hidden="1" customHeight="1">
      <c r="A2453" s="63"/>
      <c r="B2453" s="64"/>
      <c r="C2453" s="65"/>
      <c r="D2453" s="66"/>
      <c r="E2453" s="67"/>
      <c r="F2453" s="68"/>
      <c r="G2453" s="69"/>
      <c r="H2453" s="70"/>
      <c r="I2453" s="67"/>
      <c r="J2453" s="71"/>
      <c r="K2453" s="72"/>
      <c r="L2453" s="73"/>
      <c r="M2453" s="74"/>
      <c r="N2453" s="75"/>
      <c r="O2453" s="76"/>
      <c r="P2453" s="77"/>
      <c r="Q2453" s="78">
        <f t="shared" si="12"/>
        <v>0</v>
      </c>
      <c r="R2453" s="79"/>
      <c r="S2453" s="80"/>
      <c r="T2453" s="81"/>
      <c r="U2453" s="82">
        <f t="shared" si="10"/>
        <v>0</v>
      </c>
      <c r="V2453" s="83">
        <f t="shared" si="11"/>
        <v>0</v>
      </c>
      <c r="W2453" s="58"/>
      <c r="X2453" s="84"/>
      <c r="Y2453" s="85"/>
      <c r="Z2453" s="86"/>
      <c r="AA2453" s="87"/>
    </row>
    <row r="2454" spans="1:27" ht="15.75" hidden="1" customHeight="1">
      <c r="A2454" s="63"/>
      <c r="B2454" s="64"/>
      <c r="C2454" s="65"/>
      <c r="D2454" s="66"/>
      <c r="E2454" s="67"/>
      <c r="F2454" s="68"/>
      <c r="G2454" s="69"/>
      <c r="H2454" s="70"/>
      <c r="I2454" s="67"/>
      <c r="J2454" s="71"/>
      <c r="K2454" s="72"/>
      <c r="L2454" s="73"/>
      <c r="M2454" s="74"/>
      <c r="N2454" s="75"/>
      <c r="O2454" s="76"/>
      <c r="P2454" s="77"/>
      <c r="Q2454" s="78">
        <f t="shared" si="12"/>
        <v>0</v>
      </c>
      <c r="R2454" s="79"/>
      <c r="S2454" s="80"/>
      <c r="T2454" s="81"/>
      <c r="U2454" s="82">
        <f t="shared" si="10"/>
        <v>0</v>
      </c>
      <c r="V2454" s="83">
        <f t="shared" si="11"/>
        <v>0</v>
      </c>
      <c r="W2454" s="58"/>
      <c r="X2454" s="84"/>
      <c r="Y2454" s="85"/>
      <c r="Z2454" s="86"/>
      <c r="AA2454" s="87"/>
    </row>
    <row r="2455" spans="1:27" ht="15.75" hidden="1" customHeight="1">
      <c r="A2455" s="63"/>
      <c r="B2455" s="64"/>
      <c r="C2455" s="65"/>
      <c r="D2455" s="66"/>
      <c r="E2455" s="67"/>
      <c r="F2455" s="68"/>
      <c r="G2455" s="69"/>
      <c r="H2455" s="70"/>
      <c r="I2455" s="67"/>
      <c r="J2455" s="71"/>
      <c r="K2455" s="72"/>
      <c r="L2455" s="73"/>
      <c r="M2455" s="74"/>
      <c r="N2455" s="75"/>
      <c r="O2455" s="76"/>
      <c r="P2455" s="77"/>
      <c r="Q2455" s="78">
        <f t="shared" si="12"/>
        <v>0</v>
      </c>
      <c r="R2455" s="79"/>
      <c r="S2455" s="80"/>
      <c r="T2455" s="81"/>
      <c r="U2455" s="82">
        <f t="shared" si="10"/>
        <v>0</v>
      </c>
      <c r="V2455" s="83">
        <f t="shared" si="11"/>
        <v>0</v>
      </c>
      <c r="W2455" s="58"/>
      <c r="X2455" s="84"/>
      <c r="Y2455" s="85"/>
      <c r="Z2455" s="86"/>
      <c r="AA2455" s="87"/>
    </row>
    <row r="2456" spans="1:27" ht="15.75" hidden="1" customHeight="1">
      <c r="A2456" s="63"/>
      <c r="B2456" s="64"/>
      <c r="C2456" s="65"/>
      <c r="D2456" s="66"/>
      <c r="E2456" s="67"/>
      <c r="F2456" s="68"/>
      <c r="G2456" s="69"/>
      <c r="H2456" s="70"/>
      <c r="I2456" s="67"/>
      <c r="J2456" s="71"/>
      <c r="K2456" s="72"/>
      <c r="L2456" s="73"/>
      <c r="M2456" s="74"/>
      <c r="N2456" s="75"/>
      <c r="O2456" s="76"/>
      <c r="P2456" s="77"/>
      <c r="Q2456" s="78">
        <f t="shared" si="12"/>
        <v>0</v>
      </c>
      <c r="R2456" s="79"/>
      <c r="S2456" s="80"/>
      <c r="T2456" s="81"/>
      <c r="U2456" s="82">
        <f t="shared" si="10"/>
        <v>0</v>
      </c>
      <c r="V2456" s="83">
        <f t="shared" si="11"/>
        <v>0</v>
      </c>
      <c r="W2456" s="58"/>
      <c r="X2456" s="84"/>
      <c r="Y2456" s="85"/>
      <c r="Z2456" s="86"/>
      <c r="AA2456" s="87"/>
    </row>
    <row r="2457" spans="1:27" ht="15.75" hidden="1" customHeight="1">
      <c r="A2457" s="63"/>
      <c r="B2457" s="64"/>
      <c r="C2457" s="65"/>
      <c r="D2457" s="66"/>
      <c r="E2457" s="67"/>
      <c r="F2457" s="68"/>
      <c r="G2457" s="69"/>
      <c r="H2457" s="70"/>
      <c r="I2457" s="67"/>
      <c r="J2457" s="71"/>
      <c r="K2457" s="72"/>
      <c r="L2457" s="73"/>
      <c r="M2457" s="74"/>
      <c r="N2457" s="75"/>
      <c r="O2457" s="76"/>
      <c r="P2457" s="77"/>
      <c r="Q2457" s="78">
        <f t="shared" si="12"/>
        <v>0</v>
      </c>
      <c r="R2457" s="79"/>
      <c r="S2457" s="80"/>
      <c r="T2457" s="81"/>
      <c r="U2457" s="82">
        <f t="shared" si="10"/>
        <v>0</v>
      </c>
      <c r="V2457" s="83">
        <f t="shared" si="11"/>
        <v>0</v>
      </c>
      <c r="W2457" s="58"/>
      <c r="X2457" s="84"/>
      <c r="Y2457" s="85"/>
      <c r="Z2457" s="86"/>
      <c r="AA2457" s="87"/>
    </row>
    <row r="2458" spans="1:27" ht="15.75" hidden="1" customHeight="1">
      <c r="A2458" s="63"/>
      <c r="B2458" s="64"/>
      <c r="C2458" s="65"/>
      <c r="D2458" s="66"/>
      <c r="E2458" s="67"/>
      <c r="F2458" s="68"/>
      <c r="G2458" s="69"/>
      <c r="H2458" s="70"/>
      <c r="I2458" s="67"/>
      <c r="J2458" s="71"/>
      <c r="K2458" s="72"/>
      <c r="L2458" s="73"/>
      <c r="M2458" s="74"/>
      <c r="N2458" s="75"/>
      <c r="O2458" s="76"/>
      <c r="P2458" s="77"/>
      <c r="Q2458" s="78">
        <f t="shared" si="12"/>
        <v>0</v>
      </c>
      <c r="R2458" s="79"/>
      <c r="S2458" s="80"/>
      <c r="T2458" s="81"/>
      <c r="U2458" s="82">
        <f t="shared" si="10"/>
        <v>0</v>
      </c>
      <c r="V2458" s="83">
        <f t="shared" si="11"/>
        <v>0</v>
      </c>
      <c r="W2458" s="58"/>
      <c r="X2458" s="84"/>
      <c r="Y2458" s="85"/>
      <c r="Z2458" s="86"/>
      <c r="AA2458" s="87"/>
    </row>
    <row r="2459" spans="1:27" ht="15.75" hidden="1" customHeight="1">
      <c r="A2459" s="63"/>
      <c r="B2459" s="64"/>
      <c r="C2459" s="65"/>
      <c r="D2459" s="66"/>
      <c r="E2459" s="67"/>
      <c r="F2459" s="68"/>
      <c r="G2459" s="69"/>
      <c r="H2459" s="70"/>
      <c r="I2459" s="67"/>
      <c r="J2459" s="71"/>
      <c r="K2459" s="72"/>
      <c r="L2459" s="73"/>
      <c r="M2459" s="74"/>
      <c r="N2459" s="75"/>
      <c r="O2459" s="76"/>
      <c r="P2459" s="77"/>
      <c r="Q2459" s="78">
        <f t="shared" si="12"/>
        <v>0</v>
      </c>
      <c r="R2459" s="79"/>
      <c r="S2459" s="80"/>
      <c r="T2459" s="81"/>
      <c r="U2459" s="82">
        <f t="shared" si="10"/>
        <v>0</v>
      </c>
      <c r="V2459" s="83">
        <f t="shared" si="11"/>
        <v>0</v>
      </c>
      <c r="W2459" s="58"/>
      <c r="X2459" s="84"/>
      <c r="Y2459" s="85"/>
      <c r="Z2459" s="86"/>
      <c r="AA2459" s="87"/>
    </row>
    <row r="2460" spans="1:27" ht="15.75" hidden="1" customHeight="1">
      <c r="A2460" s="63"/>
      <c r="B2460" s="64"/>
      <c r="C2460" s="65"/>
      <c r="D2460" s="66"/>
      <c r="E2460" s="67"/>
      <c r="F2460" s="68"/>
      <c r="G2460" s="69"/>
      <c r="H2460" s="70"/>
      <c r="I2460" s="67"/>
      <c r="J2460" s="71"/>
      <c r="K2460" s="72"/>
      <c r="L2460" s="73"/>
      <c r="M2460" s="74"/>
      <c r="N2460" s="75"/>
      <c r="O2460" s="76"/>
      <c r="P2460" s="77"/>
      <c r="Q2460" s="78">
        <f t="shared" si="12"/>
        <v>0</v>
      </c>
      <c r="R2460" s="79"/>
      <c r="S2460" s="80"/>
      <c r="T2460" s="81"/>
      <c r="U2460" s="82">
        <f t="shared" si="10"/>
        <v>0</v>
      </c>
      <c r="V2460" s="83">
        <f t="shared" si="11"/>
        <v>0</v>
      </c>
      <c r="W2460" s="58"/>
      <c r="X2460" s="84"/>
      <c r="Y2460" s="85"/>
      <c r="Z2460" s="86"/>
      <c r="AA2460" s="87"/>
    </row>
    <row r="2461" spans="1:27" ht="15.75" hidden="1" customHeight="1">
      <c r="A2461" s="63"/>
      <c r="B2461" s="64"/>
      <c r="C2461" s="65"/>
      <c r="D2461" s="66"/>
      <c r="E2461" s="67"/>
      <c r="F2461" s="68"/>
      <c r="G2461" s="69"/>
      <c r="H2461" s="70"/>
      <c r="I2461" s="67"/>
      <c r="J2461" s="71"/>
      <c r="K2461" s="72"/>
      <c r="L2461" s="73"/>
      <c r="M2461" s="74"/>
      <c r="N2461" s="75"/>
      <c r="O2461" s="76"/>
      <c r="P2461" s="77"/>
      <c r="Q2461" s="78">
        <f t="shared" si="12"/>
        <v>0</v>
      </c>
      <c r="R2461" s="79"/>
      <c r="S2461" s="80"/>
      <c r="T2461" s="81"/>
      <c r="U2461" s="82">
        <f t="shared" si="10"/>
        <v>0</v>
      </c>
      <c r="V2461" s="83">
        <f t="shared" si="11"/>
        <v>0</v>
      </c>
      <c r="W2461" s="58"/>
      <c r="X2461" s="84"/>
      <c r="Y2461" s="85"/>
      <c r="Z2461" s="86"/>
      <c r="AA2461" s="87"/>
    </row>
    <row r="2462" spans="1:27" ht="15.75" hidden="1" customHeight="1">
      <c r="A2462" s="63"/>
      <c r="B2462" s="64"/>
      <c r="C2462" s="65"/>
      <c r="D2462" s="66"/>
      <c r="E2462" s="67"/>
      <c r="F2462" s="68"/>
      <c r="G2462" s="69"/>
      <c r="H2462" s="70"/>
      <c r="I2462" s="67"/>
      <c r="J2462" s="71"/>
      <c r="K2462" s="72"/>
      <c r="L2462" s="73"/>
      <c r="M2462" s="74"/>
      <c r="N2462" s="75"/>
      <c r="O2462" s="76"/>
      <c r="P2462" s="77"/>
      <c r="Q2462" s="78">
        <f t="shared" si="12"/>
        <v>0</v>
      </c>
      <c r="R2462" s="79"/>
      <c r="S2462" s="80"/>
      <c r="T2462" s="81"/>
      <c r="U2462" s="82">
        <f t="shared" si="10"/>
        <v>0</v>
      </c>
      <c r="V2462" s="83">
        <f t="shared" si="11"/>
        <v>0</v>
      </c>
      <c r="W2462" s="58"/>
      <c r="X2462" s="84"/>
      <c r="Y2462" s="85"/>
      <c r="Z2462" s="86"/>
      <c r="AA2462" s="87"/>
    </row>
    <row r="2463" spans="1:27" ht="15.75" hidden="1" customHeight="1">
      <c r="A2463" s="63"/>
      <c r="B2463" s="64"/>
      <c r="C2463" s="65"/>
      <c r="D2463" s="66"/>
      <c r="E2463" s="67"/>
      <c r="F2463" s="68"/>
      <c r="G2463" s="69"/>
      <c r="H2463" s="70"/>
      <c r="I2463" s="67"/>
      <c r="J2463" s="71"/>
      <c r="K2463" s="72"/>
      <c r="L2463" s="73"/>
      <c r="M2463" s="74"/>
      <c r="N2463" s="75"/>
      <c r="O2463" s="76"/>
      <c r="P2463" s="77"/>
      <c r="Q2463" s="78">
        <f t="shared" si="12"/>
        <v>0</v>
      </c>
      <c r="R2463" s="79"/>
      <c r="S2463" s="80"/>
      <c r="T2463" s="81"/>
      <c r="U2463" s="82">
        <f t="shared" si="10"/>
        <v>0</v>
      </c>
      <c r="V2463" s="83">
        <f t="shared" si="11"/>
        <v>0</v>
      </c>
      <c r="W2463" s="58"/>
      <c r="X2463" s="84"/>
      <c r="Y2463" s="85"/>
      <c r="Z2463" s="86"/>
      <c r="AA2463" s="87"/>
    </row>
    <row r="2464" spans="1:27" ht="15.75" hidden="1" customHeight="1">
      <c r="A2464" s="63"/>
      <c r="B2464" s="64"/>
      <c r="C2464" s="65"/>
      <c r="D2464" s="66"/>
      <c r="E2464" s="67"/>
      <c r="F2464" s="68"/>
      <c r="G2464" s="69"/>
      <c r="H2464" s="70"/>
      <c r="I2464" s="67"/>
      <c r="J2464" s="71"/>
      <c r="K2464" s="72"/>
      <c r="L2464" s="73"/>
      <c r="M2464" s="74"/>
      <c r="N2464" s="75"/>
      <c r="O2464" s="76"/>
      <c r="P2464" s="77"/>
      <c r="Q2464" s="78">
        <f t="shared" si="12"/>
        <v>0</v>
      </c>
      <c r="R2464" s="79"/>
      <c r="S2464" s="80"/>
      <c r="T2464" s="81"/>
      <c r="U2464" s="82">
        <f t="shared" si="10"/>
        <v>0</v>
      </c>
      <c r="V2464" s="83">
        <f t="shared" si="11"/>
        <v>0</v>
      </c>
      <c r="W2464" s="58"/>
      <c r="X2464" s="84"/>
      <c r="Y2464" s="85"/>
      <c r="Z2464" s="86"/>
      <c r="AA2464" s="87"/>
    </row>
    <row r="2465" spans="1:27" ht="15.75" hidden="1" customHeight="1">
      <c r="A2465" s="63"/>
      <c r="B2465" s="64"/>
      <c r="C2465" s="65"/>
      <c r="D2465" s="66"/>
      <c r="E2465" s="67"/>
      <c r="F2465" s="68"/>
      <c r="G2465" s="69"/>
      <c r="H2465" s="70"/>
      <c r="I2465" s="67"/>
      <c r="J2465" s="71"/>
      <c r="K2465" s="72"/>
      <c r="L2465" s="73"/>
      <c r="M2465" s="74"/>
      <c r="N2465" s="75"/>
      <c r="O2465" s="76"/>
      <c r="P2465" s="77"/>
      <c r="Q2465" s="78">
        <f t="shared" si="12"/>
        <v>0</v>
      </c>
      <c r="R2465" s="79"/>
      <c r="S2465" s="80"/>
      <c r="T2465" s="81"/>
      <c r="U2465" s="82">
        <f t="shared" si="10"/>
        <v>0</v>
      </c>
      <c r="V2465" s="83">
        <f t="shared" si="11"/>
        <v>0</v>
      </c>
      <c r="W2465" s="58"/>
      <c r="X2465" s="84"/>
      <c r="Y2465" s="85"/>
      <c r="Z2465" s="86"/>
      <c r="AA2465" s="87"/>
    </row>
    <row r="2466" spans="1:27" ht="15.75" hidden="1" customHeight="1">
      <c r="A2466" s="63"/>
      <c r="B2466" s="64"/>
      <c r="C2466" s="65"/>
      <c r="D2466" s="66"/>
      <c r="E2466" s="67"/>
      <c r="F2466" s="68"/>
      <c r="G2466" s="69"/>
      <c r="H2466" s="70"/>
      <c r="I2466" s="67"/>
      <c r="J2466" s="71"/>
      <c r="K2466" s="72"/>
      <c r="L2466" s="73"/>
      <c r="M2466" s="74"/>
      <c r="N2466" s="75"/>
      <c r="O2466" s="76"/>
      <c r="P2466" s="77"/>
      <c r="Q2466" s="78">
        <f t="shared" si="12"/>
        <v>0</v>
      </c>
      <c r="R2466" s="79"/>
      <c r="S2466" s="80"/>
      <c r="T2466" s="81"/>
      <c r="U2466" s="82">
        <f t="shared" si="10"/>
        <v>0</v>
      </c>
      <c r="V2466" s="83">
        <f t="shared" si="11"/>
        <v>0</v>
      </c>
      <c r="W2466" s="58"/>
      <c r="X2466" s="84"/>
      <c r="Y2466" s="85"/>
      <c r="Z2466" s="86"/>
      <c r="AA2466" s="87"/>
    </row>
    <row r="2467" spans="1:27" ht="15.75" hidden="1" customHeight="1">
      <c r="A2467" s="63"/>
      <c r="B2467" s="64"/>
      <c r="C2467" s="65"/>
      <c r="D2467" s="66"/>
      <c r="E2467" s="67"/>
      <c r="F2467" s="68"/>
      <c r="G2467" s="69"/>
      <c r="H2467" s="70"/>
      <c r="I2467" s="67"/>
      <c r="J2467" s="71"/>
      <c r="K2467" s="72"/>
      <c r="L2467" s="73"/>
      <c r="M2467" s="74"/>
      <c r="N2467" s="75"/>
      <c r="O2467" s="76"/>
      <c r="P2467" s="77"/>
      <c r="Q2467" s="78">
        <f t="shared" si="12"/>
        <v>0</v>
      </c>
      <c r="R2467" s="79"/>
      <c r="S2467" s="80"/>
      <c r="T2467" s="81"/>
      <c r="U2467" s="82">
        <f t="shared" si="10"/>
        <v>0</v>
      </c>
      <c r="V2467" s="83">
        <f t="shared" si="11"/>
        <v>0</v>
      </c>
      <c r="W2467" s="58"/>
      <c r="X2467" s="84"/>
      <c r="Y2467" s="85"/>
      <c r="Z2467" s="86"/>
      <c r="AA2467" s="87"/>
    </row>
    <row r="2468" spans="1:27" ht="15.75" hidden="1" customHeight="1">
      <c r="A2468" s="63"/>
      <c r="B2468" s="64"/>
      <c r="C2468" s="65"/>
      <c r="D2468" s="66"/>
      <c r="E2468" s="67"/>
      <c r="F2468" s="68"/>
      <c r="G2468" s="69"/>
      <c r="H2468" s="70"/>
      <c r="I2468" s="67"/>
      <c r="J2468" s="71"/>
      <c r="K2468" s="72"/>
      <c r="L2468" s="73"/>
      <c r="M2468" s="74"/>
      <c r="N2468" s="75"/>
      <c r="O2468" s="76"/>
      <c r="P2468" s="77"/>
      <c r="Q2468" s="78">
        <f t="shared" si="12"/>
        <v>0</v>
      </c>
      <c r="R2468" s="79"/>
      <c r="S2468" s="80"/>
      <c r="T2468" s="81"/>
      <c r="U2468" s="82">
        <f t="shared" si="10"/>
        <v>0</v>
      </c>
      <c r="V2468" s="83">
        <f t="shared" si="11"/>
        <v>0</v>
      </c>
      <c r="W2468" s="58"/>
      <c r="X2468" s="84"/>
      <c r="Y2468" s="85"/>
      <c r="Z2468" s="86"/>
      <c r="AA2468" s="87"/>
    </row>
    <row r="2469" spans="1:27" ht="15.75" hidden="1" customHeight="1">
      <c r="A2469" s="63"/>
      <c r="B2469" s="64"/>
      <c r="C2469" s="65"/>
      <c r="D2469" s="66"/>
      <c r="E2469" s="67"/>
      <c r="F2469" s="68"/>
      <c r="G2469" s="69"/>
      <c r="H2469" s="70"/>
      <c r="I2469" s="67"/>
      <c r="J2469" s="71"/>
      <c r="K2469" s="72"/>
      <c r="L2469" s="73"/>
      <c r="M2469" s="74"/>
      <c r="N2469" s="75"/>
      <c r="O2469" s="76"/>
      <c r="P2469" s="77"/>
      <c r="Q2469" s="78">
        <f t="shared" si="12"/>
        <v>0</v>
      </c>
      <c r="R2469" s="79"/>
      <c r="S2469" s="80"/>
      <c r="T2469" s="81"/>
      <c r="U2469" s="82">
        <f t="shared" si="10"/>
        <v>0</v>
      </c>
      <c r="V2469" s="83">
        <f t="shared" si="11"/>
        <v>0</v>
      </c>
      <c r="W2469" s="58"/>
      <c r="X2469" s="84"/>
      <c r="Y2469" s="85"/>
      <c r="Z2469" s="86"/>
      <c r="AA2469" s="87"/>
    </row>
    <row r="2470" spans="1:27" ht="15.75" hidden="1" customHeight="1">
      <c r="A2470" s="63"/>
      <c r="B2470" s="64"/>
      <c r="C2470" s="65"/>
      <c r="D2470" s="66"/>
      <c r="E2470" s="67"/>
      <c r="F2470" s="68"/>
      <c r="G2470" s="69"/>
      <c r="H2470" s="70"/>
      <c r="I2470" s="67"/>
      <c r="J2470" s="71"/>
      <c r="K2470" s="72"/>
      <c r="L2470" s="73"/>
      <c r="M2470" s="74"/>
      <c r="N2470" s="75"/>
      <c r="O2470" s="76"/>
      <c r="P2470" s="77"/>
      <c r="Q2470" s="78">
        <f t="shared" si="12"/>
        <v>0</v>
      </c>
      <c r="R2470" s="79"/>
      <c r="S2470" s="80"/>
      <c r="T2470" s="81"/>
      <c r="U2470" s="82">
        <f t="shared" si="10"/>
        <v>0</v>
      </c>
      <c r="V2470" s="83">
        <f t="shared" si="11"/>
        <v>0</v>
      </c>
      <c r="W2470" s="58"/>
      <c r="X2470" s="84"/>
      <c r="Y2470" s="85"/>
      <c r="Z2470" s="86"/>
      <c r="AA2470" s="87"/>
    </row>
    <row r="2471" spans="1:27" ht="15.75" hidden="1" customHeight="1">
      <c r="A2471" s="63"/>
      <c r="B2471" s="64"/>
      <c r="C2471" s="65"/>
      <c r="D2471" s="66"/>
      <c r="E2471" s="67"/>
      <c r="F2471" s="68"/>
      <c r="G2471" s="69"/>
      <c r="H2471" s="70"/>
      <c r="I2471" s="67"/>
      <c r="J2471" s="71"/>
      <c r="K2471" s="72"/>
      <c r="L2471" s="73"/>
      <c r="M2471" s="74"/>
      <c r="N2471" s="75"/>
      <c r="O2471" s="76"/>
      <c r="P2471" s="77"/>
      <c r="Q2471" s="78">
        <f t="shared" si="12"/>
        <v>0</v>
      </c>
      <c r="R2471" s="79"/>
      <c r="S2471" s="80"/>
      <c r="T2471" s="81"/>
      <c r="U2471" s="82">
        <f t="shared" si="10"/>
        <v>0</v>
      </c>
      <c r="V2471" s="83">
        <f t="shared" si="11"/>
        <v>0</v>
      </c>
      <c r="W2471" s="58"/>
      <c r="X2471" s="84"/>
      <c r="Y2471" s="85"/>
      <c r="Z2471" s="86"/>
      <c r="AA2471" s="87"/>
    </row>
    <row r="2472" spans="1:27" ht="15.75" hidden="1" customHeight="1">
      <c r="A2472" s="63"/>
      <c r="B2472" s="64"/>
      <c r="C2472" s="65"/>
      <c r="D2472" s="66"/>
      <c r="E2472" s="67"/>
      <c r="F2472" s="68"/>
      <c r="G2472" s="69"/>
      <c r="H2472" s="70"/>
      <c r="I2472" s="67"/>
      <c r="J2472" s="71"/>
      <c r="K2472" s="72"/>
      <c r="L2472" s="73"/>
      <c r="M2472" s="74"/>
      <c r="N2472" s="75"/>
      <c r="O2472" s="76"/>
      <c r="P2472" s="77"/>
      <c r="Q2472" s="78">
        <f t="shared" si="12"/>
        <v>0</v>
      </c>
      <c r="R2472" s="79"/>
      <c r="S2472" s="80"/>
      <c r="T2472" s="81"/>
      <c r="U2472" s="82">
        <f t="shared" si="10"/>
        <v>0</v>
      </c>
      <c r="V2472" s="83">
        <f t="shared" si="11"/>
        <v>0</v>
      </c>
      <c r="W2472" s="58"/>
      <c r="X2472" s="84"/>
      <c r="Y2472" s="85"/>
      <c r="Z2472" s="86"/>
      <c r="AA2472" s="87"/>
    </row>
    <row r="2473" spans="1:27" ht="15.75" hidden="1" customHeight="1">
      <c r="A2473" s="63"/>
      <c r="B2473" s="64"/>
      <c r="C2473" s="65"/>
      <c r="D2473" s="66"/>
      <c r="E2473" s="67"/>
      <c r="F2473" s="68"/>
      <c r="G2473" s="69"/>
      <c r="H2473" s="70"/>
      <c r="I2473" s="67"/>
      <c r="J2473" s="71"/>
      <c r="K2473" s="72"/>
      <c r="L2473" s="73"/>
      <c r="M2473" s="74"/>
      <c r="N2473" s="75"/>
      <c r="O2473" s="76"/>
      <c r="P2473" s="77"/>
      <c r="Q2473" s="78">
        <f t="shared" si="12"/>
        <v>0</v>
      </c>
      <c r="R2473" s="79"/>
      <c r="S2473" s="80"/>
      <c r="T2473" s="81"/>
      <c r="U2473" s="82">
        <f t="shared" si="10"/>
        <v>0</v>
      </c>
      <c r="V2473" s="83">
        <f t="shared" si="11"/>
        <v>0</v>
      </c>
      <c r="W2473" s="58"/>
      <c r="X2473" s="84"/>
      <c r="Y2473" s="85"/>
      <c r="Z2473" s="86"/>
      <c r="AA2473" s="87"/>
    </row>
    <row r="2474" spans="1:27" ht="15.75" hidden="1" customHeight="1">
      <c r="A2474" s="63"/>
      <c r="B2474" s="64"/>
      <c r="C2474" s="65"/>
      <c r="D2474" s="66"/>
      <c r="E2474" s="67"/>
      <c r="F2474" s="68"/>
      <c r="G2474" s="69"/>
      <c r="H2474" s="70"/>
      <c r="I2474" s="67"/>
      <c r="J2474" s="71"/>
      <c r="K2474" s="72"/>
      <c r="L2474" s="73"/>
      <c r="M2474" s="74"/>
      <c r="N2474" s="75"/>
      <c r="O2474" s="76"/>
      <c r="P2474" s="77"/>
      <c r="Q2474" s="78">
        <f t="shared" si="12"/>
        <v>0</v>
      </c>
      <c r="R2474" s="79"/>
      <c r="S2474" s="80"/>
      <c r="T2474" s="81"/>
      <c r="U2474" s="82">
        <f t="shared" si="10"/>
        <v>0</v>
      </c>
      <c r="V2474" s="83">
        <f t="shared" si="11"/>
        <v>0</v>
      </c>
      <c r="W2474" s="58"/>
      <c r="X2474" s="84"/>
      <c r="Y2474" s="85"/>
      <c r="Z2474" s="86"/>
      <c r="AA2474" s="87"/>
    </row>
    <row r="2475" spans="1:27" ht="15.75" hidden="1" customHeight="1">
      <c r="A2475" s="63"/>
      <c r="B2475" s="64"/>
      <c r="C2475" s="65"/>
      <c r="D2475" s="66"/>
      <c r="E2475" s="67"/>
      <c r="F2475" s="68"/>
      <c r="G2475" s="69"/>
      <c r="H2475" s="70"/>
      <c r="I2475" s="67"/>
      <c r="J2475" s="71"/>
      <c r="K2475" s="72"/>
      <c r="L2475" s="73"/>
      <c r="M2475" s="74"/>
      <c r="N2475" s="75"/>
      <c r="O2475" s="76"/>
      <c r="P2475" s="77"/>
      <c r="Q2475" s="78">
        <f t="shared" si="12"/>
        <v>0</v>
      </c>
      <c r="R2475" s="79"/>
      <c r="S2475" s="80"/>
      <c r="T2475" s="81"/>
      <c r="U2475" s="82">
        <f t="shared" si="10"/>
        <v>0</v>
      </c>
      <c r="V2475" s="83">
        <f t="shared" si="11"/>
        <v>0</v>
      </c>
      <c r="W2475" s="58"/>
      <c r="X2475" s="84"/>
      <c r="Y2475" s="85"/>
      <c r="Z2475" s="86"/>
      <c r="AA2475" s="87"/>
    </row>
    <row r="2476" spans="1:27" ht="15.75" hidden="1" customHeight="1">
      <c r="A2476" s="63"/>
      <c r="B2476" s="64"/>
      <c r="C2476" s="65"/>
      <c r="D2476" s="66"/>
      <c r="E2476" s="67"/>
      <c r="F2476" s="68"/>
      <c r="G2476" s="69"/>
      <c r="H2476" s="70"/>
      <c r="I2476" s="67"/>
      <c r="J2476" s="71"/>
      <c r="K2476" s="72"/>
      <c r="L2476" s="73"/>
      <c r="M2476" s="74"/>
      <c r="N2476" s="75"/>
      <c r="O2476" s="76"/>
      <c r="P2476" s="77"/>
      <c r="Q2476" s="78">
        <f t="shared" si="12"/>
        <v>0</v>
      </c>
      <c r="R2476" s="79"/>
      <c r="S2476" s="80"/>
      <c r="T2476" s="81"/>
      <c r="U2476" s="82">
        <f t="shared" si="10"/>
        <v>0</v>
      </c>
      <c r="V2476" s="83">
        <f t="shared" si="11"/>
        <v>0</v>
      </c>
      <c r="W2476" s="58"/>
      <c r="X2476" s="84"/>
      <c r="Y2476" s="85"/>
      <c r="Z2476" s="86"/>
      <c r="AA2476" s="87"/>
    </row>
    <row r="2477" spans="1:27" ht="15.75" hidden="1" customHeight="1">
      <c r="A2477" s="63"/>
      <c r="B2477" s="64"/>
      <c r="C2477" s="65"/>
      <c r="D2477" s="66"/>
      <c r="E2477" s="67"/>
      <c r="F2477" s="68"/>
      <c r="G2477" s="69"/>
      <c r="H2477" s="70"/>
      <c r="I2477" s="67"/>
      <c r="J2477" s="71"/>
      <c r="K2477" s="72"/>
      <c r="L2477" s="73"/>
      <c r="M2477" s="74"/>
      <c r="N2477" s="75"/>
      <c r="O2477" s="76"/>
      <c r="P2477" s="77"/>
      <c r="Q2477" s="78">
        <f t="shared" si="12"/>
        <v>0</v>
      </c>
      <c r="R2477" s="79"/>
      <c r="S2477" s="80"/>
      <c r="T2477" s="81"/>
      <c r="U2477" s="82">
        <f t="shared" si="10"/>
        <v>0</v>
      </c>
      <c r="V2477" s="83">
        <f t="shared" si="11"/>
        <v>0</v>
      </c>
      <c r="W2477" s="58"/>
      <c r="X2477" s="84"/>
      <c r="Y2477" s="85"/>
      <c r="Z2477" s="86"/>
      <c r="AA2477" s="87"/>
    </row>
    <row r="2478" spans="1:27" ht="15.75" hidden="1" customHeight="1">
      <c r="A2478" s="63"/>
      <c r="B2478" s="64"/>
      <c r="C2478" s="65"/>
      <c r="D2478" s="66"/>
      <c r="E2478" s="67"/>
      <c r="F2478" s="68"/>
      <c r="G2478" s="69"/>
      <c r="H2478" s="70"/>
      <c r="I2478" s="67"/>
      <c r="J2478" s="71"/>
      <c r="K2478" s="72"/>
      <c r="L2478" s="73"/>
      <c r="M2478" s="74"/>
      <c r="N2478" s="75"/>
      <c r="O2478" s="76"/>
      <c r="P2478" s="77"/>
      <c r="Q2478" s="78">
        <f t="shared" si="12"/>
        <v>0</v>
      </c>
      <c r="R2478" s="79"/>
      <c r="S2478" s="80"/>
      <c r="T2478" s="81"/>
      <c r="U2478" s="82">
        <f t="shared" si="10"/>
        <v>0</v>
      </c>
      <c r="V2478" s="83">
        <f t="shared" si="11"/>
        <v>0</v>
      </c>
      <c r="W2478" s="58"/>
      <c r="X2478" s="84"/>
      <c r="Y2478" s="85"/>
      <c r="Z2478" s="86"/>
      <c r="AA2478" s="87"/>
    </row>
    <row r="2479" spans="1:27" ht="15.75" hidden="1" customHeight="1">
      <c r="A2479" s="63"/>
      <c r="B2479" s="64"/>
      <c r="C2479" s="65"/>
      <c r="D2479" s="66"/>
      <c r="E2479" s="67"/>
      <c r="F2479" s="68"/>
      <c r="G2479" s="69"/>
      <c r="H2479" s="70"/>
      <c r="I2479" s="67"/>
      <c r="J2479" s="71"/>
      <c r="K2479" s="72"/>
      <c r="L2479" s="73"/>
      <c r="M2479" s="74"/>
      <c r="N2479" s="75"/>
      <c r="O2479" s="76"/>
      <c r="P2479" s="77"/>
      <c r="Q2479" s="78">
        <f t="shared" si="12"/>
        <v>0</v>
      </c>
      <c r="R2479" s="79"/>
      <c r="S2479" s="80"/>
      <c r="T2479" s="81"/>
      <c r="U2479" s="82">
        <f t="shared" si="10"/>
        <v>0</v>
      </c>
      <c r="V2479" s="83">
        <f t="shared" si="11"/>
        <v>0</v>
      </c>
      <c r="W2479" s="58"/>
      <c r="X2479" s="84"/>
      <c r="Y2479" s="85"/>
      <c r="Z2479" s="86"/>
      <c r="AA2479" s="87"/>
    </row>
    <row r="2480" spans="1:27" ht="15.75" hidden="1" customHeight="1">
      <c r="A2480" s="63"/>
      <c r="B2480" s="64"/>
      <c r="C2480" s="65"/>
      <c r="D2480" s="66"/>
      <c r="E2480" s="67"/>
      <c r="F2480" s="68"/>
      <c r="G2480" s="69"/>
      <c r="H2480" s="70"/>
      <c r="I2480" s="67"/>
      <c r="J2480" s="71"/>
      <c r="K2480" s="72"/>
      <c r="L2480" s="73"/>
      <c r="M2480" s="74"/>
      <c r="N2480" s="75"/>
      <c r="O2480" s="76"/>
      <c r="P2480" s="77"/>
      <c r="Q2480" s="78">
        <f t="shared" si="12"/>
        <v>0</v>
      </c>
      <c r="R2480" s="79"/>
      <c r="S2480" s="80"/>
      <c r="T2480" s="81"/>
      <c r="U2480" s="82">
        <f t="shared" si="10"/>
        <v>0</v>
      </c>
      <c r="V2480" s="83">
        <f t="shared" si="11"/>
        <v>0</v>
      </c>
      <c r="W2480" s="58"/>
      <c r="X2480" s="84"/>
      <c r="Y2480" s="85"/>
      <c r="Z2480" s="86"/>
      <c r="AA2480" s="87"/>
    </row>
    <row r="2481" spans="1:27" ht="15.75" hidden="1" customHeight="1">
      <c r="A2481" s="63"/>
      <c r="B2481" s="64"/>
      <c r="C2481" s="65"/>
      <c r="D2481" s="66"/>
      <c r="E2481" s="67"/>
      <c r="F2481" s="68"/>
      <c r="G2481" s="69"/>
      <c r="H2481" s="70"/>
      <c r="I2481" s="67"/>
      <c r="J2481" s="71"/>
      <c r="K2481" s="72"/>
      <c r="L2481" s="73"/>
      <c r="M2481" s="74"/>
      <c r="N2481" s="75"/>
      <c r="O2481" s="76"/>
      <c r="P2481" s="77"/>
      <c r="Q2481" s="78">
        <f t="shared" si="12"/>
        <v>0</v>
      </c>
      <c r="R2481" s="79"/>
      <c r="S2481" s="80"/>
      <c r="T2481" s="81"/>
      <c r="U2481" s="82">
        <f t="shared" si="10"/>
        <v>0</v>
      </c>
      <c r="V2481" s="83">
        <f t="shared" si="11"/>
        <v>0</v>
      </c>
      <c r="W2481" s="58"/>
      <c r="X2481" s="84"/>
      <c r="Y2481" s="85"/>
      <c r="Z2481" s="86"/>
      <c r="AA2481" s="87"/>
    </row>
    <row r="2482" spans="1:27" ht="15.75" hidden="1" customHeight="1">
      <c r="A2482" s="63"/>
      <c r="B2482" s="64"/>
      <c r="C2482" s="65"/>
      <c r="D2482" s="66"/>
      <c r="E2482" s="67"/>
      <c r="F2482" s="68"/>
      <c r="G2482" s="69"/>
      <c r="H2482" s="70"/>
      <c r="I2482" s="67"/>
      <c r="J2482" s="71"/>
      <c r="K2482" s="72"/>
      <c r="L2482" s="73"/>
      <c r="M2482" s="74"/>
      <c r="N2482" s="75"/>
      <c r="O2482" s="76"/>
      <c r="P2482" s="77"/>
      <c r="Q2482" s="78">
        <f t="shared" si="12"/>
        <v>0</v>
      </c>
      <c r="R2482" s="79"/>
      <c r="S2482" s="80"/>
      <c r="T2482" s="81"/>
      <c r="U2482" s="82">
        <f t="shared" si="10"/>
        <v>0</v>
      </c>
      <c r="V2482" s="83">
        <f t="shared" si="11"/>
        <v>0</v>
      </c>
      <c r="W2482" s="58"/>
      <c r="X2482" s="84"/>
      <c r="Y2482" s="85"/>
      <c r="Z2482" s="86"/>
      <c r="AA2482" s="87"/>
    </row>
    <row r="2483" spans="1:27" ht="15.75" hidden="1" customHeight="1">
      <c r="A2483" s="63"/>
      <c r="B2483" s="64"/>
      <c r="C2483" s="65"/>
      <c r="D2483" s="66"/>
      <c r="E2483" s="67"/>
      <c r="F2483" s="68"/>
      <c r="G2483" s="69"/>
      <c r="H2483" s="70"/>
      <c r="I2483" s="67"/>
      <c r="J2483" s="71"/>
      <c r="K2483" s="72"/>
      <c r="L2483" s="73"/>
      <c r="M2483" s="74"/>
      <c r="N2483" s="75"/>
      <c r="O2483" s="76"/>
      <c r="P2483" s="77"/>
      <c r="Q2483" s="78">
        <f t="shared" si="12"/>
        <v>0</v>
      </c>
      <c r="R2483" s="79"/>
      <c r="S2483" s="80"/>
      <c r="T2483" s="81"/>
      <c r="U2483" s="82">
        <f t="shared" si="10"/>
        <v>0</v>
      </c>
      <c r="V2483" s="83">
        <f t="shared" si="11"/>
        <v>0</v>
      </c>
      <c r="W2483" s="58"/>
      <c r="X2483" s="84"/>
      <c r="Y2483" s="85"/>
      <c r="Z2483" s="86"/>
      <c r="AA2483" s="87"/>
    </row>
    <row r="2484" spans="1:27" ht="15.75" hidden="1" customHeight="1">
      <c r="A2484" s="63"/>
      <c r="B2484" s="64"/>
      <c r="C2484" s="65"/>
      <c r="D2484" s="66"/>
      <c r="E2484" s="67"/>
      <c r="F2484" s="68"/>
      <c r="G2484" s="69"/>
      <c r="H2484" s="70"/>
      <c r="I2484" s="67"/>
      <c r="J2484" s="71"/>
      <c r="K2484" s="72"/>
      <c r="L2484" s="73"/>
      <c r="M2484" s="74"/>
      <c r="N2484" s="75"/>
      <c r="O2484" s="76"/>
      <c r="P2484" s="77"/>
      <c r="Q2484" s="78">
        <f t="shared" si="12"/>
        <v>0</v>
      </c>
      <c r="R2484" s="79"/>
      <c r="S2484" s="80"/>
      <c r="T2484" s="81"/>
      <c r="U2484" s="82">
        <f t="shared" si="10"/>
        <v>0</v>
      </c>
      <c r="V2484" s="83">
        <f t="shared" si="11"/>
        <v>0</v>
      </c>
      <c r="W2484" s="58"/>
      <c r="X2484" s="84"/>
      <c r="Y2484" s="85"/>
      <c r="Z2484" s="86"/>
      <c r="AA2484" s="87"/>
    </row>
    <row r="2485" spans="1:27" ht="15.75" hidden="1" customHeight="1">
      <c r="A2485" s="63"/>
      <c r="B2485" s="64"/>
      <c r="C2485" s="65"/>
      <c r="D2485" s="66"/>
      <c r="E2485" s="67"/>
      <c r="F2485" s="68"/>
      <c r="G2485" s="69"/>
      <c r="H2485" s="70"/>
      <c r="I2485" s="67"/>
      <c r="J2485" s="71"/>
      <c r="K2485" s="72"/>
      <c r="L2485" s="73"/>
      <c r="M2485" s="74"/>
      <c r="N2485" s="75"/>
      <c r="O2485" s="76"/>
      <c r="P2485" s="77"/>
      <c r="Q2485" s="78">
        <f t="shared" si="12"/>
        <v>0</v>
      </c>
      <c r="R2485" s="79"/>
      <c r="S2485" s="80"/>
      <c r="T2485" s="81"/>
      <c r="U2485" s="82">
        <f t="shared" si="10"/>
        <v>0</v>
      </c>
      <c r="V2485" s="83">
        <f t="shared" si="11"/>
        <v>0</v>
      </c>
      <c r="W2485" s="58"/>
      <c r="X2485" s="84"/>
      <c r="Y2485" s="85"/>
      <c r="Z2485" s="86"/>
      <c r="AA2485" s="87"/>
    </row>
    <row r="2486" spans="1:27" ht="15.75" hidden="1" customHeight="1">
      <c r="A2486" s="63"/>
      <c r="B2486" s="64"/>
      <c r="C2486" s="65"/>
      <c r="D2486" s="66"/>
      <c r="E2486" s="67"/>
      <c r="F2486" s="68"/>
      <c r="G2486" s="69"/>
      <c r="H2486" s="70"/>
      <c r="I2486" s="67"/>
      <c r="J2486" s="71"/>
      <c r="K2486" s="72"/>
      <c r="L2486" s="73"/>
      <c r="M2486" s="74"/>
      <c r="N2486" s="75"/>
      <c r="O2486" s="76"/>
      <c r="P2486" s="77"/>
      <c r="Q2486" s="78">
        <f t="shared" si="12"/>
        <v>0</v>
      </c>
      <c r="R2486" s="79"/>
      <c r="S2486" s="80"/>
      <c r="T2486" s="81"/>
      <c r="U2486" s="82">
        <f t="shared" si="10"/>
        <v>0</v>
      </c>
      <c r="V2486" s="83">
        <f t="shared" si="11"/>
        <v>0</v>
      </c>
      <c r="W2486" s="58"/>
      <c r="X2486" s="84"/>
      <c r="Y2486" s="85"/>
      <c r="Z2486" s="86"/>
      <c r="AA2486" s="87"/>
    </row>
    <row r="2487" spans="1:27" ht="15.75" hidden="1" customHeight="1">
      <c r="A2487" s="63"/>
      <c r="B2487" s="64"/>
      <c r="C2487" s="65"/>
      <c r="D2487" s="66"/>
      <c r="E2487" s="67"/>
      <c r="F2487" s="68"/>
      <c r="G2487" s="69"/>
      <c r="H2487" s="70"/>
      <c r="I2487" s="67"/>
      <c r="J2487" s="71"/>
      <c r="K2487" s="72"/>
      <c r="L2487" s="73"/>
      <c r="M2487" s="74"/>
      <c r="N2487" s="75"/>
      <c r="O2487" s="76"/>
      <c r="P2487" s="77"/>
      <c r="Q2487" s="78">
        <f t="shared" si="12"/>
        <v>0</v>
      </c>
      <c r="R2487" s="79"/>
      <c r="S2487" s="80"/>
      <c r="T2487" s="81"/>
      <c r="U2487" s="82">
        <f t="shared" ref="U2487:U2505" si="13">T2487*Q2487</f>
        <v>0</v>
      </c>
      <c r="V2487" s="83">
        <f t="shared" ref="V2487:V2505" si="14">T2487*R2487</f>
        <v>0</v>
      </c>
      <c r="W2487" s="58"/>
      <c r="X2487" s="84"/>
      <c r="Y2487" s="85"/>
      <c r="Z2487" s="86"/>
      <c r="AA2487" s="87"/>
    </row>
    <row r="2488" spans="1:27" ht="15.75" hidden="1" customHeight="1">
      <c r="A2488" s="63"/>
      <c r="B2488" s="64"/>
      <c r="C2488" s="65"/>
      <c r="D2488" s="66"/>
      <c r="E2488" s="67"/>
      <c r="F2488" s="68"/>
      <c r="G2488" s="69"/>
      <c r="H2488" s="70"/>
      <c r="I2488" s="67"/>
      <c r="J2488" s="71"/>
      <c r="K2488" s="72"/>
      <c r="L2488" s="73"/>
      <c r="M2488" s="74"/>
      <c r="N2488" s="75"/>
      <c r="O2488" s="76"/>
      <c r="P2488" s="77"/>
      <c r="Q2488" s="78">
        <f t="shared" si="12"/>
        <v>0</v>
      </c>
      <c r="R2488" s="79"/>
      <c r="S2488" s="80"/>
      <c r="T2488" s="81"/>
      <c r="U2488" s="82">
        <f t="shared" si="13"/>
        <v>0</v>
      </c>
      <c r="V2488" s="83">
        <f t="shared" si="14"/>
        <v>0</v>
      </c>
      <c r="W2488" s="58"/>
      <c r="X2488" s="84"/>
      <c r="Y2488" s="85"/>
      <c r="Z2488" s="86"/>
      <c r="AA2488" s="87"/>
    </row>
    <row r="2489" spans="1:27" ht="15.75" hidden="1" customHeight="1">
      <c r="A2489" s="63"/>
      <c r="B2489" s="64"/>
      <c r="C2489" s="65"/>
      <c r="D2489" s="66"/>
      <c r="E2489" s="67"/>
      <c r="F2489" s="68"/>
      <c r="G2489" s="69"/>
      <c r="H2489" s="70"/>
      <c r="I2489" s="67"/>
      <c r="J2489" s="71"/>
      <c r="K2489" s="72"/>
      <c r="L2489" s="73"/>
      <c r="M2489" s="74"/>
      <c r="N2489" s="75"/>
      <c r="O2489" s="76"/>
      <c r="P2489" s="77"/>
      <c r="Q2489" s="78">
        <f t="shared" si="12"/>
        <v>0</v>
      </c>
      <c r="R2489" s="79"/>
      <c r="S2489" s="80"/>
      <c r="T2489" s="81"/>
      <c r="U2489" s="82">
        <f t="shared" si="13"/>
        <v>0</v>
      </c>
      <c r="V2489" s="83">
        <f t="shared" si="14"/>
        <v>0</v>
      </c>
      <c r="W2489" s="58"/>
      <c r="X2489" s="84"/>
      <c r="Y2489" s="85"/>
      <c r="Z2489" s="86"/>
      <c r="AA2489" s="87"/>
    </row>
    <row r="2490" spans="1:27" ht="15.75" hidden="1" customHeight="1">
      <c r="A2490" s="63"/>
      <c r="B2490" s="64"/>
      <c r="C2490" s="65"/>
      <c r="D2490" s="66"/>
      <c r="E2490" s="67"/>
      <c r="F2490" s="68"/>
      <c r="G2490" s="69"/>
      <c r="H2490" s="70"/>
      <c r="I2490" s="67"/>
      <c r="J2490" s="71"/>
      <c r="K2490" s="72"/>
      <c r="L2490" s="73"/>
      <c r="M2490" s="74"/>
      <c r="N2490" s="75"/>
      <c r="O2490" s="76"/>
      <c r="P2490" s="77"/>
      <c r="Q2490" s="78">
        <f t="shared" si="12"/>
        <v>0</v>
      </c>
      <c r="R2490" s="79"/>
      <c r="S2490" s="80"/>
      <c r="T2490" s="81"/>
      <c r="U2490" s="82">
        <f t="shared" si="13"/>
        <v>0</v>
      </c>
      <c r="V2490" s="83">
        <f t="shared" si="14"/>
        <v>0</v>
      </c>
      <c r="W2490" s="58"/>
      <c r="X2490" s="84"/>
      <c r="Y2490" s="85"/>
      <c r="Z2490" s="86"/>
      <c r="AA2490" s="87"/>
    </row>
    <row r="2491" spans="1:27" ht="15.75" hidden="1" customHeight="1">
      <c r="A2491" s="63"/>
      <c r="B2491" s="64"/>
      <c r="C2491" s="65"/>
      <c r="D2491" s="66"/>
      <c r="E2491" s="67"/>
      <c r="F2491" s="68"/>
      <c r="G2491" s="69"/>
      <c r="H2491" s="70"/>
      <c r="I2491" s="67"/>
      <c r="J2491" s="71"/>
      <c r="K2491" s="72"/>
      <c r="L2491" s="73"/>
      <c r="M2491" s="74"/>
      <c r="N2491" s="75"/>
      <c r="O2491" s="76"/>
      <c r="P2491" s="77"/>
      <c r="Q2491" s="78">
        <f t="shared" si="12"/>
        <v>0</v>
      </c>
      <c r="R2491" s="79"/>
      <c r="S2491" s="80"/>
      <c r="T2491" s="81"/>
      <c r="U2491" s="82">
        <f t="shared" si="13"/>
        <v>0</v>
      </c>
      <c r="V2491" s="83">
        <f t="shared" si="14"/>
        <v>0</v>
      </c>
      <c r="W2491" s="58"/>
      <c r="X2491" s="84"/>
      <c r="Y2491" s="85"/>
      <c r="Z2491" s="86"/>
      <c r="AA2491" s="87"/>
    </row>
    <row r="2492" spans="1:27" ht="15.75" hidden="1" customHeight="1">
      <c r="A2492" s="63"/>
      <c r="B2492" s="64"/>
      <c r="C2492" s="65"/>
      <c r="D2492" s="66"/>
      <c r="E2492" s="67"/>
      <c r="F2492" s="68"/>
      <c r="G2492" s="69"/>
      <c r="H2492" s="70"/>
      <c r="I2492" s="67"/>
      <c r="J2492" s="71"/>
      <c r="K2492" s="72"/>
      <c r="L2492" s="73"/>
      <c r="M2492" s="74"/>
      <c r="N2492" s="75"/>
      <c r="O2492" s="76"/>
      <c r="P2492" s="77"/>
      <c r="Q2492" s="78">
        <f t="shared" si="12"/>
        <v>0</v>
      </c>
      <c r="R2492" s="79"/>
      <c r="S2492" s="80"/>
      <c r="T2492" s="81"/>
      <c r="U2492" s="82">
        <f t="shared" si="13"/>
        <v>0</v>
      </c>
      <c r="V2492" s="83">
        <f t="shared" si="14"/>
        <v>0</v>
      </c>
      <c r="W2492" s="58"/>
      <c r="X2492" s="84"/>
      <c r="Y2492" s="85"/>
      <c r="Z2492" s="86"/>
      <c r="AA2492" s="87"/>
    </row>
    <row r="2493" spans="1:27" ht="15.75" hidden="1" customHeight="1">
      <c r="A2493" s="63"/>
      <c r="B2493" s="64"/>
      <c r="C2493" s="65"/>
      <c r="D2493" s="66"/>
      <c r="E2493" s="67"/>
      <c r="F2493" s="68"/>
      <c r="G2493" s="69"/>
      <c r="H2493" s="70"/>
      <c r="I2493" s="67"/>
      <c r="J2493" s="71"/>
      <c r="K2493" s="72"/>
      <c r="L2493" s="73"/>
      <c r="M2493" s="74"/>
      <c r="N2493" s="75"/>
      <c r="O2493" s="76"/>
      <c r="P2493" s="77"/>
      <c r="Q2493" s="78">
        <f t="shared" si="12"/>
        <v>0</v>
      </c>
      <c r="R2493" s="79"/>
      <c r="S2493" s="80"/>
      <c r="T2493" s="81"/>
      <c r="U2493" s="82">
        <f t="shared" si="13"/>
        <v>0</v>
      </c>
      <c r="V2493" s="83">
        <f t="shared" si="14"/>
        <v>0</v>
      </c>
      <c r="W2493" s="58"/>
      <c r="X2493" s="84"/>
      <c r="Y2493" s="85"/>
      <c r="Z2493" s="86"/>
      <c r="AA2493" s="87"/>
    </row>
    <row r="2494" spans="1:27" ht="15.75" hidden="1" customHeight="1">
      <c r="A2494" s="63"/>
      <c r="B2494" s="64"/>
      <c r="C2494" s="65"/>
      <c r="D2494" s="66"/>
      <c r="E2494" s="67"/>
      <c r="F2494" s="68"/>
      <c r="G2494" s="69"/>
      <c r="H2494" s="70"/>
      <c r="I2494" s="67"/>
      <c r="J2494" s="71"/>
      <c r="K2494" s="72"/>
      <c r="L2494" s="73"/>
      <c r="M2494" s="74"/>
      <c r="N2494" s="75"/>
      <c r="O2494" s="76"/>
      <c r="P2494" s="77"/>
      <c r="Q2494" s="78">
        <f t="shared" si="12"/>
        <v>0</v>
      </c>
      <c r="R2494" s="79"/>
      <c r="S2494" s="80"/>
      <c r="T2494" s="81"/>
      <c r="U2494" s="82">
        <f t="shared" si="13"/>
        <v>0</v>
      </c>
      <c r="V2494" s="83">
        <f t="shared" si="14"/>
        <v>0</v>
      </c>
      <c r="W2494" s="58"/>
      <c r="X2494" s="84"/>
      <c r="Y2494" s="85"/>
      <c r="Z2494" s="86"/>
      <c r="AA2494" s="87"/>
    </row>
    <row r="2495" spans="1:27" ht="15.75" hidden="1" customHeight="1">
      <c r="A2495" s="63"/>
      <c r="B2495" s="64"/>
      <c r="C2495" s="65"/>
      <c r="D2495" s="66"/>
      <c r="E2495" s="67"/>
      <c r="F2495" s="68"/>
      <c r="G2495" s="69"/>
      <c r="H2495" s="70"/>
      <c r="I2495" s="67"/>
      <c r="J2495" s="71"/>
      <c r="K2495" s="72"/>
      <c r="L2495" s="73"/>
      <c r="M2495" s="74"/>
      <c r="N2495" s="75"/>
      <c r="O2495" s="76"/>
      <c r="P2495" s="77"/>
      <c r="Q2495" s="78">
        <f t="shared" si="12"/>
        <v>0</v>
      </c>
      <c r="R2495" s="79"/>
      <c r="S2495" s="80"/>
      <c r="T2495" s="81"/>
      <c r="U2495" s="82">
        <f t="shared" si="13"/>
        <v>0</v>
      </c>
      <c r="V2495" s="83">
        <f t="shared" si="14"/>
        <v>0</v>
      </c>
      <c r="W2495" s="58"/>
      <c r="X2495" s="84"/>
      <c r="Y2495" s="85"/>
      <c r="Z2495" s="86"/>
      <c r="AA2495" s="87"/>
    </row>
    <row r="2496" spans="1:27" ht="15.75" hidden="1" customHeight="1">
      <c r="A2496" s="63"/>
      <c r="B2496" s="64"/>
      <c r="C2496" s="65"/>
      <c r="D2496" s="66"/>
      <c r="E2496" s="67"/>
      <c r="F2496" s="68"/>
      <c r="G2496" s="69"/>
      <c r="H2496" s="70"/>
      <c r="I2496" s="67"/>
      <c r="J2496" s="71"/>
      <c r="K2496" s="72"/>
      <c r="L2496" s="73"/>
      <c r="M2496" s="74"/>
      <c r="N2496" s="75"/>
      <c r="O2496" s="76"/>
      <c r="P2496" s="77"/>
      <c r="Q2496" s="78">
        <f t="shared" si="12"/>
        <v>0</v>
      </c>
      <c r="R2496" s="79"/>
      <c r="S2496" s="80"/>
      <c r="T2496" s="81"/>
      <c r="U2496" s="82">
        <f t="shared" si="13"/>
        <v>0</v>
      </c>
      <c r="V2496" s="83">
        <f t="shared" si="14"/>
        <v>0</v>
      </c>
      <c r="W2496" s="58"/>
      <c r="X2496" s="84"/>
      <c r="Y2496" s="85"/>
      <c r="Z2496" s="86"/>
      <c r="AA2496" s="87"/>
    </row>
    <row r="2497" spans="1:27" ht="15.75" hidden="1" customHeight="1">
      <c r="A2497" s="63"/>
      <c r="B2497" s="64"/>
      <c r="C2497" s="65"/>
      <c r="D2497" s="66"/>
      <c r="E2497" s="67"/>
      <c r="F2497" s="68"/>
      <c r="G2497" s="69"/>
      <c r="H2497" s="70"/>
      <c r="I2497" s="67"/>
      <c r="J2497" s="71"/>
      <c r="K2497" s="72"/>
      <c r="L2497" s="73"/>
      <c r="M2497" s="74"/>
      <c r="N2497" s="75"/>
      <c r="O2497" s="76"/>
      <c r="P2497" s="77"/>
      <c r="Q2497" s="78">
        <f t="shared" si="12"/>
        <v>0</v>
      </c>
      <c r="R2497" s="79"/>
      <c r="S2497" s="80"/>
      <c r="T2497" s="81"/>
      <c r="U2497" s="82">
        <f t="shared" si="13"/>
        <v>0</v>
      </c>
      <c r="V2497" s="83">
        <f t="shared" si="14"/>
        <v>0</v>
      </c>
      <c r="W2497" s="58"/>
      <c r="X2497" s="84"/>
      <c r="Y2497" s="85"/>
      <c r="Z2497" s="86"/>
      <c r="AA2497" s="87"/>
    </row>
    <row r="2498" spans="1:27" ht="15.75" hidden="1" customHeight="1">
      <c r="A2498" s="63"/>
      <c r="B2498" s="64"/>
      <c r="C2498" s="65"/>
      <c r="D2498" s="66"/>
      <c r="E2498" s="67"/>
      <c r="F2498" s="68"/>
      <c r="G2498" s="69"/>
      <c r="H2498" s="70"/>
      <c r="I2498" s="67"/>
      <c r="J2498" s="71"/>
      <c r="K2498" s="72"/>
      <c r="L2498" s="73"/>
      <c r="M2498" s="74"/>
      <c r="N2498" s="75"/>
      <c r="O2498" s="76"/>
      <c r="P2498" s="77"/>
      <c r="Q2498" s="78">
        <f t="shared" si="12"/>
        <v>0</v>
      </c>
      <c r="R2498" s="79"/>
      <c r="S2498" s="80"/>
      <c r="T2498" s="81"/>
      <c r="U2498" s="82">
        <f t="shared" si="13"/>
        <v>0</v>
      </c>
      <c r="V2498" s="83">
        <f t="shared" si="14"/>
        <v>0</v>
      </c>
      <c r="W2498" s="58"/>
      <c r="X2498" s="84"/>
      <c r="Y2498" s="85"/>
      <c r="Z2498" s="86"/>
      <c r="AA2498" s="87"/>
    </row>
    <row r="2499" spans="1:27" ht="15.75" hidden="1" customHeight="1">
      <c r="A2499" s="63"/>
      <c r="B2499" s="64"/>
      <c r="C2499" s="65"/>
      <c r="D2499" s="66"/>
      <c r="E2499" s="67"/>
      <c r="F2499" s="68"/>
      <c r="G2499" s="69"/>
      <c r="H2499" s="70"/>
      <c r="I2499" s="67"/>
      <c r="J2499" s="71"/>
      <c r="K2499" s="72"/>
      <c r="L2499" s="73"/>
      <c r="M2499" s="74"/>
      <c r="N2499" s="75"/>
      <c r="O2499" s="76"/>
      <c r="P2499" s="77"/>
      <c r="Q2499" s="78">
        <f t="shared" si="12"/>
        <v>0</v>
      </c>
      <c r="R2499" s="79"/>
      <c r="S2499" s="80"/>
      <c r="T2499" s="81"/>
      <c r="U2499" s="82">
        <f t="shared" si="13"/>
        <v>0</v>
      </c>
      <c r="V2499" s="83">
        <f t="shared" si="14"/>
        <v>0</v>
      </c>
      <c r="W2499" s="58"/>
      <c r="X2499" s="84"/>
      <c r="Y2499" s="85"/>
      <c r="Z2499" s="86"/>
      <c r="AA2499" s="87"/>
    </row>
    <row r="2500" spans="1:27" ht="15.75" hidden="1" customHeight="1">
      <c r="A2500" s="63"/>
      <c r="B2500" s="64"/>
      <c r="C2500" s="65"/>
      <c r="D2500" s="66"/>
      <c r="E2500" s="67"/>
      <c r="F2500" s="68"/>
      <c r="G2500" s="69"/>
      <c r="H2500" s="70"/>
      <c r="I2500" s="67"/>
      <c r="J2500" s="71"/>
      <c r="K2500" s="72"/>
      <c r="L2500" s="73"/>
      <c r="M2500" s="74"/>
      <c r="N2500" s="75"/>
      <c r="O2500" s="76"/>
      <c r="P2500" s="77"/>
      <c r="Q2500" s="78">
        <f t="shared" si="12"/>
        <v>0</v>
      </c>
      <c r="R2500" s="79"/>
      <c r="S2500" s="80"/>
      <c r="T2500" s="81"/>
      <c r="U2500" s="82">
        <f t="shared" si="13"/>
        <v>0</v>
      </c>
      <c r="V2500" s="83">
        <f t="shared" si="14"/>
        <v>0</v>
      </c>
      <c r="W2500" s="58"/>
      <c r="X2500" s="84"/>
      <c r="Y2500" s="85"/>
      <c r="Z2500" s="86"/>
      <c r="AA2500" s="87"/>
    </row>
    <row r="2501" spans="1:27" ht="15.75" hidden="1" customHeight="1">
      <c r="A2501" s="63"/>
      <c r="B2501" s="64"/>
      <c r="C2501" s="65"/>
      <c r="D2501" s="66"/>
      <c r="E2501" s="67"/>
      <c r="F2501" s="68"/>
      <c r="G2501" s="69"/>
      <c r="H2501" s="70"/>
      <c r="I2501" s="67"/>
      <c r="J2501" s="71"/>
      <c r="K2501" s="72"/>
      <c r="L2501" s="73"/>
      <c r="M2501" s="74"/>
      <c r="N2501" s="75"/>
      <c r="O2501" s="76"/>
      <c r="P2501" s="77"/>
      <c r="Q2501" s="78">
        <f t="shared" si="12"/>
        <v>0</v>
      </c>
      <c r="R2501" s="79"/>
      <c r="S2501" s="80"/>
      <c r="T2501" s="81"/>
      <c r="U2501" s="82">
        <f t="shared" si="13"/>
        <v>0</v>
      </c>
      <c r="V2501" s="83">
        <f t="shared" si="14"/>
        <v>0</v>
      </c>
      <c r="W2501" s="58"/>
      <c r="X2501" s="84"/>
      <c r="Y2501" s="85"/>
      <c r="Z2501" s="86"/>
      <c r="AA2501" s="87"/>
    </row>
    <row r="2502" spans="1:27" ht="15.75" hidden="1" customHeight="1">
      <c r="A2502" s="63"/>
      <c r="B2502" s="64"/>
      <c r="C2502" s="65"/>
      <c r="D2502" s="66"/>
      <c r="E2502" s="67"/>
      <c r="F2502" s="68"/>
      <c r="G2502" s="69"/>
      <c r="H2502" s="70"/>
      <c r="I2502" s="67"/>
      <c r="J2502" s="71"/>
      <c r="K2502" s="72"/>
      <c r="L2502" s="73"/>
      <c r="M2502" s="74"/>
      <c r="N2502" s="75"/>
      <c r="O2502" s="76"/>
      <c r="P2502" s="77"/>
      <c r="Q2502" s="78">
        <f t="shared" si="12"/>
        <v>0</v>
      </c>
      <c r="R2502" s="79"/>
      <c r="S2502" s="80"/>
      <c r="T2502" s="81"/>
      <c r="U2502" s="82">
        <f t="shared" si="13"/>
        <v>0</v>
      </c>
      <c r="V2502" s="83">
        <f t="shared" si="14"/>
        <v>0</v>
      </c>
      <c r="W2502" s="58"/>
      <c r="X2502" s="84"/>
      <c r="Y2502" s="85"/>
      <c r="Z2502" s="86"/>
      <c r="AA2502" s="87"/>
    </row>
    <row r="2503" spans="1:27" ht="15.75" hidden="1" customHeight="1">
      <c r="A2503" s="63"/>
      <c r="B2503" s="64"/>
      <c r="C2503" s="65"/>
      <c r="D2503" s="66"/>
      <c r="E2503" s="67"/>
      <c r="F2503" s="68"/>
      <c r="G2503" s="69"/>
      <c r="H2503" s="70"/>
      <c r="I2503" s="67"/>
      <c r="J2503" s="71"/>
      <c r="K2503" s="72"/>
      <c r="L2503" s="73"/>
      <c r="M2503" s="74"/>
      <c r="N2503" s="75"/>
      <c r="O2503" s="76"/>
      <c r="P2503" s="77"/>
      <c r="Q2503" s="78">
        <f t="shared" si="12"/>
        <v>0</v>
      </c>
      <c r="R2503" s="79"/>
      <c r="S2503" s="80"/>
      <c r="T2503" s="81"/>
      <c r="U2503" s="82">
        <f t="shared" si="13"/>
        <v>0</v>
      </c>
      <c r="V2503" s="83">
        <f t="shared" si="14"/>
        <v>0</v>
      </c>
      <c r="W2503" s="58"/>
      <c r="X2503" s="84"/>
      <c r="Y2503" s="85"/>
      <c r="Z2503" s="86"/>
      <c r="AA2503" s="87"/>
    </row>
    <row r="2504" spans="1:27" ht="15.75" hidden="1" customHeight="1">
      <c r="A2504" s="63"/>
      <c r="B2504" s="64"/>
      <c r="C2504" s="65"/>
      <c r="D2504" s="66"/>
      <c r="E2504" s="67"/>
      <c r="F2504" s="68"/>
      <c r="G2504" s="69"/>
      <c r="H2504" s="70"/>
      <c r="I2504" s="67"/>
      <c r="J2504" s="71"/>
      <c r="K2504" s="72"/>
      <c r="L2504" s="73"/>
      <c r="M2504" s="74"/>
      <c r="N2504" s="75"/>
      <c r="O2504" s="76"/>
      <c r="P2504" s="77"/>
      <c r="Q2504" s="78">
        <f t="shared" si="12"/>
        <v>0</v>
      </c>
      <c r="R2504" s="79"/>
      <c r="S2504" s="80"/>
      <c r="T2504" s="81"/>
      <c r="U2504" s="82">
        <f t="shared" si="13"/>
        <v>0</v>
      </c>
      <c r="V2504" s="83">
        <f t="shared" si="14"/>
        <v>0</v>
      </c>
      <c r="W2504" s="58"/>
      <c r="X2504" s="84"/>
      <c r="Y2504" s="85"/>
      <c r="Z2504" s="86"/>
      <c r="AA2504" s="87"/>
    </row>
    <row r="2505" spans="1:27" ht="15.75" hidden="1" customHeight="1">
      <c r="A2505" s="63"/>
      <c r="B2505" s="64"/>
      <c r="C2505" s="65"/>
      <c r="D2505" s="66"/>
      <c r="E2505" s="67"/>
      <c r="F2505" s="68"/>
      <c r="G2505" s="69"/>
      <c r="H2505" s="70"/>
      <c r="I2505" s="67"/>
      <c r="J2505" s="71"/>
      <c r="K2505" s="72"/>
      <c r="L2505" s="73"/>
      <c r="M2505" s="74"/>
      <c r="N2505" s="75"/>
      <c r="O2505" s="76"/>
      <c r="P2505" s="77"/>
      <c r="Q2505" s="78">
        <f t="shared" si="12"/>
        <v>0</v>
      </c>
      <c r="R2505" s="79"/>
      <c r="S2505" s="80"/>
      <c r="T2505" s="81"/>
      <c r="U2505" s="82">
        <f t="shared" si="13"/>
        <v>0</v>
      </c>
      <c r="V2505" s="83">
        <f t="shared" si="14"/>
        <v>0</v>
      </c>
      <c r="W2505" s="58"/>
      <c r="X2505" s="84"/>
      <c r="Y2505" s="85"/>
      <c r="Z2505" s="86"/>
      <c r="AA2505" s="87"/>
    </row>
    <row r="2506" spans="1:27" ht="15.75" hidden="1" customHeight="1">
      <c r="A2506" s="63"/>
      <c r="B2506" s="64"/>
      <c r="C2506" s="65"/>
      <c r="D2506" s="66"/>
      <c r="E2506" s="67"/>
      <c r="F2506" s="68"/>
      <c r="G2506" s="69"/>
      <c r="H2506" s="70"/>
      <c r="I2506" s="67"/>
      <c r="J2506" s="71"/>
      <c r="K2506" s="72"/>
      <c r="L2506" s="73"/>
      <c r="M2506" s="74"/>
      <c r="N2506" s="75"/>
      <c r="O2506" s="76"/>
      <c r="P2506" s="77"/>
      <c r="Q2506" s="78">
        <f t="shared" si="12"/>
        <v>0</v>
      </c>
      <c r="R2506" s="79"/>
      <c r="S2506" s="80"/>
      <c r="T2506" s="81"/>
      <c r="U2506" s="82">
        <f t="shared" ref="U2094:U2559" si="15">T2506*Q2506</f>
        <v>0</v>
      </c>
      <c r="V2506" s="83">
        <f t="shared" ref="V2094:V2559" si="16">T2506*R2506</f>
        <v>0</v>
      </c>
      <c r="W2506" s="58"/>
      <c r="X2506" s="84"/>
      <c r="Y2506" s="85"/>
      <c r="Z2506" s="86"/>
      <c r="AA2506" s="87"/>
    </row>
    <row r="2507" spans="1:27" ht="15.75" hidden="1" customHeight="1">
      <c r="A2507" s="63"/>
      <c r="B2507" s="64"/>
      <c r="C2507" s="65"/>
      <c r="D2507" s="66"/>
      <c r="E2507" s="67"/>
      <c r="F2507" s="68"/>
      <c r="G2507" s="69"/>
      <c r="H2507" s="70"/>
      <c r="I2507" s="67"/>
      <c r="J2507" s="71"/>
      <c r="K2507" s="72"/>
      <c r="L2507" s="73"/>
      <c r="M2507" s="74"/>
      <c r="N2507" s="75"/>
      <c r="O2507" s="76"/>
      <c r="P2507" s="77"/>
      <c r="Q2507" s="78">
        <f t="shared" si="12"/>
        <v>0</v>
      </c>
      <c r="R2507" s="79"/>
      <c r="S2507" s="80"/>
      <c r="T2507" s="81"/>
      <c r="U2507" s="82">
        <f t="shared" si="15"/>
        <v>0</v>
      </c>
      <c r="V2507" s="83">
        <f t="shared" si="16"/>
        <v>0</v>
      </c>
      <c r="W2507" s="58"/>
      <c r="X2507" s="84"/>
      <c r="Y2507" s="85"/>
      <c r="Z2507" s="86"/>
      <c r="AA2507" s="87"/>
    </row>
    <row r="2508" spans="1:27" ht="15.75" hidden="1" customHeight="1">
      <c r="A2508" s="63"/>
      <c r="B2508" s="64"/>
      <c r="C2508" s="65"/>
      <c r="D2508" s="66"/>
      <c r="E2508" s="67"/>
      <c r="F2508" s="68"/>
      <c r="G2508" s="69"/>
      <c r="H2508" s="70"/>
      <c r="I2508" s="67"/>
      <c r="J2508" s="71"/>
      <c r="K2508" s="72"/>
      <c r="L2508" s="73"/>
      <c r="M2508" s="74"/>
      <c r="N2508" s="75"/>
      <c r="O2508" s="76"/>
      <c r="P2508" s="77"/>
      <c r="Q2508" s="78">
        <f t="shared" si="12"/>
        <v>0</v>
      </c>
      <c r="R2508" s="79"/>
      <c r="S2508" s="80"/>
      <c r="T2508" s="81"/>
      <c r="U2508" s="82">
        <f t="shared" si="15"/>
        <v>0</v>
      </c>
      <c r="V2508" s="83">
        <f t="shared" si="16"/>
        <v>0</v>
      </c>
      <c r="W2508" s="58"/>
      <c r="X2508" s="84"/>
      <c r="Y2508" s="85"/>
      <c r="Z2508" s="86"/>
      <c r="AA2508" s="87"/>
    </row>
    <row r="2509" spans="1:27" ht="15.75" hidden="1" customHeight="1">
      <c r="A2509" s="63"/>
      <c r="B2509" s="64"/>
      <c r="C2509" s="65"/>
      <c r="D2509" s="66"/>
      <c r="E2509" s="67"/>
      <c r="F2509" s="68"/>
      <c r="G2509" s="69"/>
      <c r="H2509" s="70"/>
      <c r="I2509" s="67"/>
      <c r="J2509" s="71"/>
      <c r="K2509" s="72"/>
      <c r="L2509" s="73"/>
      <c r="M2509" s="74"/>
      <c r="N2509" s="75"/>
      <c r="O2509" s="76"/>
      <c r="P2509" s="77"/>
      <c r="Q2509" s="78">
        <f t="shared" si="12"/>
        <v>0</v>
      </c>
      <c r="R2509" s="79"/>
      <c r="S2509" s="80"/>
      <c r="T2509" s="81"/>
      <c r="U2509" s="82">
        <f t="shared" si="15"/>
        <v>0</v>
      </c>
      <c r="V2509" s="83">
        <f t="shared" si="16"/>
        <v>0</v>
      </c>
      <c r="W2509" s="58"/>
      <c r="X2509" s="84"/>
      <c r="Y2509" s="85"/>
      <c r="Z2509" s="86"/>
      <c r="AA2509" s="87"/>
    </row>
    <row r="2510" spans="1:27" ht="15.75" hidden="1" customHeight="1">
      <c r="A2510" s="63"/>
      <c r="B2510" s="64"/>
      <c r="C2510" s="65"/>
      <c r="D2510" s="66"/>
      <c r="E2510" s="67"/>
      <c r="F2510" s="68"/>
      <c r="G2510" s="69"/>
      <c r="H2510" s="70"/>
      <c r="I2510" s="67"/>
      <c r="J2510" s="71"/>
      <c r="K2510" s="72"/>
      <c r="L2510" s="73"/>
      <c r="M2510" s="74"/>
      <c r="N2510" s="75"/>
      <c r="O2510" s="76"/>
      <c r="P2510" s="77"/>
      <c r="Q2510" s="78">
        <f t="shared" ref="Q2510:Q2573" si="17">IF(P2510="U",R2510/1.2,R2510)</f>
        <v>0</v>
      </c>
      <c r="R2510" s="79"/>
      <c r="S2510" s="80"/>
      <c r="T2510" s="81"/>
      <c r="U2510" s="82">
        <f t="shared" si="15"/>
        <v>0</v>
      </c>
      <c r="V2510" s="83">
        <f t="shared" si="16"/>
        <v>0</v>
      </c>
      <c r="W2510" s="58"/>
      <c r="X2510" s="84"/>
      <c r="Y2510" s="85"/>
      <c r="Z2510" s="86"/>
      <c r="AA2510" s="87"/>
    </row>
    <row r="2511" spans="1:27" ht="15.75" hidden="1" customHeight="1">
      <c r="A2511" s="63"/>
      <c r="B2511" s="64"/>
      <c r="C2511" s="65"/>
      <c r="D2511" s="66"/>
      <c r="E2511" s="67"/>
      <c r="F2511" s="68"/>
      <c r="G2511" s="69"/>
      <c r="H2511" s="70"/>
      <c r="I2511" s="67"/>
      <c r="J2511" s="71"/>
      <c r="K2511" s="72"/>
      <c r="L2511" s="73"/>
      <c r="M2511" s="74"/>
      <c r="N2511" s="75"/>
      <c r="O2511" s="76"/>
      <c r="P2511" s="77"/>
      <c r="Q2511" s="78">
        <f t="shared" si="17"/>
        <v>0</v>
      </c>
      <c r="R2511" s="79"/>
      <c r="S2511" s="80"/>
      <c r="T2511" s="81"/>
      <c r="U2511" s="82">
        <f t="shared" si="15"/>
        <v>0</v>
      </c>
      <c r="V2511" s="83">
        <f t="shared" si="16"/>
        <v>0</v>
      </c>
      <c r="W2511" s="58"/>
      <c r="X2511" s="84"/>
      <c r="Y2511" s="85"/>
      <c r="Z2511" s="86"/>
      <c r="AA2511" s="87"/>
    </row>
    <row r="2512" spans="1:27" ht="15.75" hidden="1" customHeight="1">
      <c r="A2512" s="63"/>
      <c r="B2512" s="64"/>
      <c r="C2512" s="65"/>
      <c r="D2512" s="66"/>
      <c r="E2512" s="67"/>
      <c r="F2512" s="68"/>
      <c r="G2512" s="69"/>
      <c r="H2512" s="70"/>
      <c r="I2512" s="67"/>
      <c r="J2512" s="71"/>
      <c r="K2512" s="72"/>
      <c r="L2512" s="73"/>
      <c r="M2512" s="74"/>
      <c r="N2512" s="75"/>
      <c r="O2512" s="76"/>
      <c r="P2512" s="77"/>
      <c r="Q2512" s="78">
        <f t="shared" si="17"/>
        <v>0</v>
      </c>
      <c r="R2512" s="79"/>
      <c r="S2512" s="80"/>
      <c r="T2512" s="81"/>
      <c r="U2512" s="82">
        <f t="shared" si="15"/>
        <v>0</v>
      </c>
      <c r="V2512" s="83">
        <f t="shared" si="16"/>
        <v>0</v>
      </c>
      <c r="W2512" s="58"/>
      <c r="X2512" s="84"/>
      <c r="Y2512" s="85"/>
      <c r="Z2512" s="86"/>
      <c r="AA2512" s="87"/>
    </row>
    <row r="2513" spans="1:27" ht="15.75" hidden="1" customHeight="1">
      <c r="A2513" s="63"/>
      <c r="B2513" s="64"/>
      <c r="C2513" s="65"/>
      <c r="D2513" s="66"/>
      <c r="E2513" s="67"/>
      <c r="F2513" s="68"/>
      <c r="G2513" s="69"/>
      <c r="H2513" s="70"/>
      <c r="I2513" s="67"/>
      <c r="J2513" s="71"/>
      <c r="K2513" s="72"/>
      <c r="L2513" s="73"/>
      <c r="M2513" s="74"/>
      <c r="N2513" s="75"/>
      <c r="O2513" s="76"/>
      <c r="P2513" s="77"/>
      <c r="Q2513" s="78">
        <f t="shared" si="17"/>
        <v>0</v>
      </c>
      <c r="R2513" s="79"/>
      <c r="S2513" s="80"/>
      <c r="T2513" s="81"/>
      <c r="U2513" s="82">
        <f t="shared" si="15"/>
        <v>0</v>
      </c>
      <c r="V2513" s="83">
        <f t="shared" si="16"/>
        <v>0</v>
      </c>
      <c r="W2513" s="58"/>
      <c r="X2513" s="84"/>
      <c r="Y2513" s="85"/>
      <c r="Z2513" s="86"/>
      <c r="AA2513" s="87"/>
    </row>
    <row r="2514" spans="1:27" ht="15.75" hidden="1" customHeight="1">
      <c r="A2514" s="63"/>
      <c r="B2514" s="64"/>
      <c r="C2514" s="65"/>
      <c r="D2514" s="66"/>
      <c r="E2514" s="67"/>
      <c r="F2514" s="68"/>
      <c r="G2514" s="69"/>
      <c r="H2514" s="70"/>
      <c r="I2514" s="67"/>
      <c r="J2514" s="71"/>
      <c r="K2514" s="72"/>
      <c r="L2514" s="73"/>
      <c r="M2514" s="74"/>
      <c r="N2514" s="75"/>
      <c r="O2514" s="76"/>
      <c r="P2514" s="77"/>
      <c r="Q2514" s="78">
        <f t="shared" si="17"/>
        <v>0</v>
      </c>
      <c r="R2514" s="79"/>
      <c r="S2514" s="80"/>
      <c r="T2514" s="81"/>
      <c r="U2514" s="82">
        <f t="shared" si="15"/>
        <v>0</v>
      </c>
      <c r="V2514" s="83">
        <f t="shared" si="16"/>
        <v>0</v>
      </c>
      <c r="W2514" s="58"/>
      <c r="X2514" s="84"/>
      <c r="Y2514" s="85"/>
      <c r="Z2514" s="86"/>
      <c r="AA2514" s="87"/>
    </row>
    <row r="2515" spans="1:27" ht="15.75" hidden="1" customHeight="1">
      <c r="A2515" s="63"/>
      <c r="B2515" s="64"/>
      <c r="C2515" s="65"/>
      <c r="D2515" s="66"/>
      <c r="E2515" s="67"/>
      <c r="F2515" s="68"/>
      <c r="G2515" s="69"/>
      <c r="H2515" s="70"/>
      <c r="I2515" s="67"/>
      <c r="J2515" s="71"/>
      <c r="K2515" s="72"/>
      <c r="L2515" s="73"/>
      <c r="M2515" s="74"/>
      <c r="N2515" s="75"/>
      <c r="O2515" s="76"/>
      <c r="P2515" s="77"/>
      <c r="Q2515" s="78">
        <f t="shared" si="17"/>
        <v>0</v>
      </c>
      <c r="R2515" s="79"/>
      <c r="S2515" s="80"/>
      <c r="T2515" s="81"/>
      <c r="U2515" s="82">
        <f t="shared" si="15"/>
        <v>0</v>
      </c>
      <c r="V2515" s="83">
        <f t="shared" si="16"/>
        <v>0</v>
      </c>
      <c r="W2515" s="58"/>
      <c r="X2515" s="84"/>
      <c r="Y2515" s="85"/>
      <c r="Z2515" s="86"/>
      <c r="AA2515" s="87"/>
    </row>
    <row r="2516" spans="1:27" ht="15.75" hidden="1" customHeight="1">
      <c r="A2516" s="63"/>
      <c r="B2516" s="64"/>
      <c r="C2516" s="65"/>
      <c r="D2516" s="66"/>
      <c r="E2516" s="67"/>
      <c r="F2516" s="68"/>
      <c r="G2516" s="69"/>
      <c r="H2516" s="70"/>
      <c r="I2516" s="67"/>
      <c r="J2516" s="71"/>
      <c r="K2516" s="72"/>
      <c r="L2516" s="73"/>
      <c r="M2516" s="74"/>
      <c r="N2516" s="75"/>
      <c r="O2516" s="76"/>
      <c r="P2516" s="77"/>
      <c r="Q2516" s="78">
        <f t="shared" si="17"/>
        <v>0</v>
      </c>
      <c r="R2516" s="79"/>
      <c r="S2516" s="80"/>
      <c r="T2516" s="81"/>
      <c r="U2516" s="82">
        <f t="shared" si="15"/>
        <v>0</v>
      </c>
      <c r="V2516" s="83">
        <f t="shared" si="16"/>
        <v>0</v>
      </c>
      <c r="W2516" s="58"/>
      <c r="X2516" s="84"/>
      <c r="Y2516" s="85"/>
      <c r="Z2516" s="86"/>
      <c r="AA2516" s="87"/>
    </row>
    <row r="2517" spans="1:27" ht="15.75" hidden="1" customHeight="1">
      <c r="A2517" s="63"/>
      <c r="B2517" s="64"/>
      <c r="C2517" s="65"/>
      <c r="D2517" s="66"/>
      <c r="E2517" s="67"/>
      <c r="F2517" s="68"/>
      <c r="G2517" s="69"/>
      <c r="H2517" s="70"/>
      <c r="I2517" s="67"/>
      <c r="J2517" s="71"/>
      <c r="K2517" s="72"/>
      <c r="L2517" s="73"/>
      <c r="M2517" s="74"/>
      <c r="N2517" s="75"/>
      <c r="O2517" s="76"/>
      <c r="P2517" s="77"/>
      <c r="Q2517" s="78">
        <f t="shared" si="17"/>
        <v>0</v>
      </c>
      <c r="R2517" s="79"/>
      <c r="S2517" s="80"/>
      <c r="T2517" s="81"/>
      <c r="U2517" s="82">
        <f t="shared" si="15"/>
        <v>0</v>
      </c>
      <c r="V2517" s="83">
        <f t="shared" si="16"/>
        <v>0</v>
      </c>
      <c r="W2517" s="58"/>
      <c r="X2517" s="84"/>
      <c r="Y2517" s="85"/>
      <c r="Z2517" s="86"/>
      <c r="AA2517" s="87"/>
    </row>
    <row r="2518" spans="1:27" ht="15.75" hidden="1" customHeight="1">
      <c r="A2518" s="63"/>
      <c r="B2518" s="64"/>
      <c r="C2518" s="65"/>
      <c r="D2518" s="66"/>
      <c r="E2518" s="67"/>
      <c r="F2518" s="68"/>
      <c r="G2518" s="69"/>
      <c r="H2518" s="70"/>
      <c r="I2518" s="67"/>
      <c r="J2518" s="71"/>
      <c r="K2518" s="72"/>
      <c r="L2518" s="73"/>
      <c r="M2518" s="74"/>
      <c r="N2518" s="75"/>
      <c r="O2518" s="76"/>
      <c r="P2518" s="77"/>
      <c r="Q2518" s="78">
        <f t="shared" si="17"/>
        <v>0</v>
      </c>
      <c r="R2518" s="79"/>
      <c r="S2518" s="80"/>
      <c r="T2518" s="81"/>
      <c r="U2518" s="82">
        <f t="shared" si="15"/>
        <v>0</v>
      </c>
      <c r="V2518" s="83">
        <f t="shared" si="16"/>
        <v>0</v>
      </c>
      <c r="W2518" s="58"/>
      <c r="X2518" s="84"/>
      <c r="Y2518" s="85"/>
      <c r="Z2518" s="86"/>
      <c r="AA2518" s="87"/>
    </row>
    <row r="2519" spans="1:27" ht="15.75" hidden="1" customHeight="1">
      <c r="A2519" s="63"/>
      <c r="B2519" s="64"/>
      <c r="C2519" s="65"/>
      <c r="D2519" s="66"/>
      <c r="E2519" s="67"/>
      <c r="F2519" s="68"/>
      <c r="G2519" s="69"/>
      <c r="H2519" s="70"/>
      <c r="I2519" s="67"/>
      <c r="J2519" s="71"/>
      <c r="K2519" s="72"/>
      <c r="L2519" s="73"/>
      <c r="M2519" s="74"/>
      <c r="N2519" s="75"/>
      <c r="O2519" s="76"/>
      <c r="P2519" s="77"/>
      <c r="Q2519" s="78">
        <f t="shared" si="17"/>
        <v>0</v>
      </c>
      <c r="R2519" s="79"/>
      <c r="S2519" s="80"/>
      <c r="T2519" s="81"/>
      <c r="U2519" s="82">
        <f t="shared" si="15"/>
        <v>0</v>
      </c>
      <c r="V2519" s="83">
        <f t="shared" si="16"/>
        <v>0</v>
      </c>
      <c r="W2519" s="58"/>
      <c r="X2519" s="84"/>
      <c r="Y2519" s="85"/>
      <c r="Z2519" s="86"/>
      <c r="AA2519" s="87"/>
    </row>
    <row r="2520" spans="1:27" ht="15.75" hidden="1" customHeight="1">
      <c r="A2520" s="63"/>
      <c r="B2520" s="64"/>
      <c r="C2520" s="65"/>
      <c r="D2520" s="66"/>
      <c r="E2520" s="67"/>
      <c r="F2520" s="68"/>
      <c r="G2520" s="69"/>
      <c r="H2520" s="70"/>
      <c r="I2520" s="67"/>
      <c r="J2520" s="71"/>
      <c r="K2520" s="72"/>
      <c r="L2520" s="73"/>
      <c r="M2520" s="74"/>
      <c r="N2520" s="75"/>
      <c r="O2520" s="76"/>
      <c r="P2520" s="77"/>
      <c r="Q2520" s="78">
        <f t="shared" si="17"/>
        <v>0</v>
      </c>
      <c r="R2520" s="79"/>
      <c r="S2520" s="80"/>
      <c r="T2520" s="81"/>
      <c r="U2520" s="82">
        <f t="shared" si="15"/>
        <v>0</v>
      </c>
      <c r="V2520" s="83">
        <f t="shared" si="16"/>
        <v>0</v>
      </c>
      <c r="W2520" s="58"/>
      <c r="X2520" s="84"/>
      <c r="Y2520" s="85"/>
      <c r="Z2520" s="86"/>
      <c r="AA2520" s="87"/>
    </row>
    <row r="2521" spans="1:27" ht="15.75" hidden="1" customHeight="1">
      <c r="A2521" s="63"/>
      <c r="B2521" s="64"/>
      <c r="C2521" s="65"/>
      <c r="D2521" s="66"/>
      <c r="E2521" s="67"/>
      <c r="F2521" s="68"/>
      <c r="G2521" s="69"/>
      <c r="H2521" s="70"/>
      <c r="I2521" s="67"/>
      <c r="J2521" s="71"/>
      <c r="K2521" s="72"/>
      <c r="L2521" s="73"/>
      <c r="M2521" s="74"/>
      <c r="N2521" s="75"/>
      <c r="O2521" s="76"/>
      <c r="P2521" s="77"/>
      <c r="Q2521" s="78">
        <f t="shared" si="17"/>
        <v>0</v>
      </c>
      <c r="R2521" s="79"/>
      <c r="S2521" s="80"/>
      <c r="T2521" s="81"/>
      <c r="U2521" s="82">
        <f t="shared" si="15"/>
        <v>0</v>
      </c>
      <c r="V2521" s="83">
        <f t="shared" si="16"/>
        <v>0</v>
      </c>
      <c r="W2521" s="58"/>
      <c r="X2521" s="84"/>
      <c r="Y2521" s="85"/>
      <c r="Z2521" s="86"/>
      <c r="AA2521" s="87"/>
    </row>
    <row r="2522" spans="1:27" ht="15.75" hidden="1" customHeight="1">
      <c r="A2522" s="63"/>
      <c r="B2522" s="64"/>
      <c r="C2522" s="65"/>
      <c r="D2522" s="66"/>
      <c r="E2522" s="67"/>
      <c r="F2522" s="68"/>
      <c r="G2522" s="69"/>
      <c r="H2522" s="70"/>
      <c r="I2522" s="67"/>
      <c r="J2522" s="71"/>
      <c r="K2522" s="72"/>
      <c r="L2522" s="73"/>
      <c r="M2522" s="74"/>
      <c r="N2522" s="75"/>
      <c r="O2522" s="76"/>
      <c r="P2522" s="77"/>
      <c r="Q2522" s="78">
        <f t="shared" si="17"/>
        <v>0</v>
      </c>
      <c r="R2522" s="79"/>
      <c r="S2522" s="80"/>
      <c r="T2522" s="81"/>
      <c r="U2522" s="82">
        <f t="shared" si="15"/>
        <v>0</v>
      </c>
      <c r="V2522" s="83">
        <f t="shared" si="16"/>
        <v>0</v>
      </c>
      <c r="W2522" s="58"/>
      <c r="X2522" s="84"/>
      <c r="Y2522" s="85"/>
      <c r="Z2522" s="86"/>
      <c r="AA2522" s="87"/>
    </row>
    <row r="2523" spans="1:27" ht="15.75" hidden="1" customHeight="1">
      <c r="A2523" s="63"/>
      <c r="B2523" s="64"/>
      <c r="C2523" s="65"/>
      <c r="D2523" s="66"/>
      <c r="E2523" s="67"/>
      <c r="F2523" s="68"/>
      <c r="G2523" s="69"/>
      <c r="H2523" s="70"/>
      <c r="I2523" s="67"/>
      <c r="J2523" s="71"/>
      <c r="K2523" s="72"/>
      <c r="L2523" s="73"/>
      <c r="M2523" s="74"/>
      <c r="N2523" s="75"/>
      <c r="O2523" s="76"/>
      <c r="P2523" s="77"/>
      <c r="Q2523" s="78">
        <f t="shared" si="17"/>
        <v>0</v>
      </c>
      <c r="R2523" s="79"/>
      <c r="S2523" s="80"/>
      <c r="T2523" s="81"/>
      <c r="U2523" s="82">
        <f t="shared" si="15"/>
        <v>0</v>
      </c>
      <c r="V2523" s="83">
        <f t="shared" si="16"/>
        <v>0</v>
      </c>
      <c r="W2523" s="58"/>
      <c r="X2523" s="84"/>
      <c r="Y2523" s="85"/>
      <c r="Z2523" s="86"/>
      <c r="AA2523" s="87"/>
    </row>
    <row r="2524" spans="1:27" ht="15.75" hidden="1" customHeight="1">
      <c r="A2524" s="63"/>
      <c r="B2524" s="64"/>
      <c r="C2524" s="65"/>
      <c r="D2524" s="66"/>
      <c r="E2524" s="67"/>
      <c r="F2524" s="68"/>
      <c r="G2524" s="69"/>
      <c r="H2524" s="70"/>
      <c r="I2524" s="67"/>
      <c r="J2524" s="71"/>
      <c r="K2524" s="72"/>
      <c r="L2524" s="73"/>
      <c r="M2524" s="74"/>
      <c r="N2524" s="75"/>
      <c r="O2524" s="76"/>
      <c r="P2524" s="77"/>
      <c r="Q2524" s="78">
        <f t="shared" si="17"/>
        <v>0</v>
      </c>
      <c r="R2524" s="79"/>
      <c r="S2524" s="80"/>
      <c r="T2524" s="81"/>
      <c r="U2524" s="82">
        <f t="shared" si="15"/>
        <v>0</v>
      </c>
      <c r="V2524" s="83">
        <f t="shared" si="16"/>
        <v>0</v>
      </c>
      <c r="W2524" s="58"/>
      <c r="X2524" s="84"/>
      <c r="Y2524" s="85"/>
      <c r="Z2524" s="86"/>
      <c r="AA2524" s="87"/>
    </row>
    <row r="2525" spans="1:27" ht="15.75" hidden="1" customHeight="1">
      <c r="A2525" s="63"/>
      <c r="B2525" s="64"/>
      <c r="C2525" s="65"/>
      <c r="D2525" s="66"/>
      <c r="E2525" s="67"/>
      <c r="F2525" s="68"/>
      <c r="G2525" s="69"/>
      <c r="H2525" s="70"/>
      <c r="I2525" s="67"/>
      <c r="J2525" s="71"/>
      <c r="K2525" s="72"/>
      <c r="L2525" s="73"/>
      <c r="M2525" s="74"/>
      <c r="N2525" s="75"/>
      <c r="O2525" s="76"/>
      <c r="P2525" s="77"/>
      <c r="Q2525" s="78">
        <f t="shared" si="17"/>
        <v>0</v>
      </c>
      <c r="R2525" s="79"/>
      <c r="S2525" s="80"/>
      <c r="T2525" s="81"/>
      <c r="U2525" s="82">
        <f t="shared" si="15"/>
        <v>0</v>
      </c>
      <c r="V2525" s="83">
        <f t="shared" si="16"/>
        <v>0</v>
      </c>
      <c r="W2525" s="58"/>
      <c r="X2525" s="84"/>
      <c r="Y2525" s="85"/>
      <c r="Z2525" s="86"/>
      <c r="AA2525" s="87"/>
    </row>
    <row r="2526" spans="1:27" ht="15.75" hidden="1" customHeight="1">
      <c r="A2526" s="63"/>
      <c r="B2526" s="64"/>
      <c r="C2526" s="65"/>
      <c r="D2526" s="66"/>
      <c r="E2526" s="67"/>
      <c r="F2526" s="68"/>
      <c r="G2526" s="69"/>
      <c r="H2526" s="70"/>
      <c r="I2526" s="67"/>
      <c r="J2526" s="71"/>
      <c r="K2526" s="72"/>
      <c r="L2526" s="73"/>
      <c r="M2526" s="74"/>
      <c r="N2526" s="75"/>
      <c r="O2526" s="76"/>
      <c r="P2526" s="77"/>
      <c r="Q2526" s="78">
        <f t="shared" si="17"/>
        <v>0</v>
      </c>
      <c r="R2526" s="79"/>
      <c r="S2526" s="80"/>
      <c r="T2526" s="81"/>
      <c r="U2526" s="82">
        <f t="shared" si="15"/>
        <v>0</v>
      </c>
      <c r="V2526" s="83">
        <f t="shared" si="16"/>
        <v>0</v>
      </c>
      <c r="W2526" s="58"/>
      <c r="X2526" s="84"/>
      <c r="Y2526" s="85"/>
      <c r="Z2526" s="86"/>
      <c r="AA2526" s="87"/>
    </row>
    <row r="2527" spans="1:27" ht="15.75" hidden="1" customHeight="1">
      <c r="A2527" s="63"/>
      <c r="B2527" s="64"/>
      <c r="C2527" s="65"/>
      <c r="D2527" s="66"/>
      <c r="E2527" s="67"/>
      <c r="F2527" s="68"/>
      <c r="G2527" s="69"/>
      <c r="H2527" s="70"/>
      <c r="I2527" s="67"/>
      <c r="J2527" s="71"/>
      <c r="K2527" s="72"/>
      <c r="L2527" s="73"/>
      <c r="M2527" s="74"/>
      <c r="N2527" s="75"/>
      <c r="O2527" s="76"/>
      <c r="P2527" s="77"/>
      <c r="Q2527" s="78">
        <f t="shared" si="17"/>
        <v>0</v>
      </c>
      <c r="R2527" s="79"/>
      <c r="S2527" s="80"/>
      <c r="T2527" s="81"/>
      <c r="U2527" s="82">
        <f t="shared" si="15"/>
        <v>0</v>
      </c>
      <c r="V2527" s="83">
        <f t="shared" si="16"/>
        <v>0</v>
      </c>
      <c r="W2527" s="58"/>
      <c r="X2527" s="84"/>
      <c r="Y2527" s="85"/>
      <c r="Z2527" s="86"/>
      <c r="AA2527" s="87"/>
    </row>
    <row r="2528" spans="1:27" ht="15.75" hidden="1" customHeight="1">
      <c r="A2528" s="63"/>
      <c r="B2528" s="64"/>
      <c r="C2528" s="65"/>
      <c r="D2528" s="66"/>
      <c r="E2528" s="67"/>
      <c r="F2528" s="68"/>
      <c r="G2528" s="69"/>
      <c r="H2528" s="70"/>
      <c r="I2528" s="67"/>
      <c r="J2528" s="71"/>
      <c r="K2528" s="72"/>
      <c r="L2528" s="73"/>
      <c r="M2528" s="74"/>
      <c r="N2528" s="75"/>
      <c r="O2528" s="76"/>
      <c r="P2528" s="77"/>
      <c r="Q2528" s="78">
        <f t="shared" si="17"/>
        <v>0</v>
      </c>
      <c r="R2528" s="79"/>
      <c r="S2528" s="80"/>
      <c r="T2528" s="81"/>
      <c r="U2528" s="82">
        <f t="shared" si="15"/>
        <v>0</v>
      </c>
      <c r="V2528" s="83">
        <f t="shared" si="16"/>
        <v>0</v>
      </c>
      <c r="W2528" s="58"/>
      <c r="X2528" s="84"/>
      <c r="Y2528" s="85"/>
      <c r="Z2528" s="86"/>
      <c r="AA2528" s="87"/>
    </row>
    <row r="2529" spans="1:27" ht="15.75" hidden="1" customHeight="1">
      <c r="A2529" s="63"/>
      <c r="B2529" s="64"/>
      <c r="C2529" s="65"/>
      <c r="D2529" s="66"/>
      <c r="E2529" s="67"/>
      <c r="F2529" s="68"/>
      <c r="G2529" s="69"/>
      <c r="H2529" s="70"/>
      <c r="I2529" s="67"/>
      <c r="J2529" s="71"/>
      <c r="K2529" s="72"/>
      <c r="L2529" s="73"/>
      <c r="M2529" s="74"/>
      <c r="N2529" s="75"/>
      <c r="O2529" s="76"/>
      <c r="P2529" s="77"/>
      <c r="Q2529" s="78">
        <f t="shared" si="17"/>
        <v>0</v>
      </c>
      <c r="R2529" s="79"/>
      <c r="S2529" s="80"/>
      <c r="T2529" s="81"/>
      <c r="U2529" s="82">
        <f t="shared" si="15"/>
        <v>0</v>
      </c>
      <c r="V2529" s="83">
        <f t="shared" si="16"/>
        <v>0</v>
      </c>
      <c r="W2529" s="58"/>
      <c r="X2529" s="84"/>
      <c r="Y2529" s="85"/>
      <c r="Z2529" s="86"/>
      <c r="AA2529" s="87"/>
    </row>
    <row r="2530" spans="1:27" ht="15.75" hidden="1" customHeight="1">
      <c r="A2530" s="63"/>
      <c r="B2530" s="64"/>
      <c r="C2530" s="65"/>
      <c r="D2530" s="66"/>
      <c r="E2530" s="67"/>
      <c r="F2530" s="68"/>
      <c r="G2530" s="69"/>
      <c r="H2530" s="70"/>
      <c r="I2530" s="67"/>
      <c r="J2530" s="71"/>
      <c r="K2530" s="72"/>
      <c r="L2530" s="73"/>
      <c r="M2530" s="74"/>
      <c r="N2530" s="75"/>
      <c r="O2530" s="76"/>
      <c r="P2530" s="77"/>
      <c r="Q2530" s="78">
        <f t="shared" si="17"/>
        <v>0</v>
      </c>
      <c r="R2530" s="79"/>
      <c r="S2530" s="80"/>
      <c r="T2530" s="81"/>
      <c r="U2530" s="82">
        <f t="shared" si="15"/>
        <v>0</v>
      </c>
      <c r="V2530" s="83">
        <f t="shared" si="16"/>
        <v>0</v>
      </c>
      <c r="W2530" s="58"/>
      <c r="X2530" s="84"/>
      <c r="Y2530" s="85"/>
      <c r="Z2530" s="86"/>
      <c r="AA2530" s="87"/>
    </row>
    <row r="2531" spans="1:27" ht="15.75" hidden="1" customHeight="1">
      <c r="A2531" s="63"/>
      <c r="B2531" s="64"/>
      <c r="C2531" s="65"/>
      <c r="D2531" s="66"/>
      <c r="E2531" s="67"/>
      <c r="F2531" s="68"/>
      <c r="G2531" s="69"/>
      <c r="H2531" s="70"/>
      <c r="I2531" s="67"/>
      <c r="J2531" s="71"/>
      <c r="K2531" s="72"/>
      <c r="L2531" s="73"/>
      <c r="M2531" s="74"/>
      <c r="N2531" s="75"/>
      <c r="O2531" s="76"/>
      <c r="P2531" s="77"/>
      <c r="Q2531" s="78">
        <f t="shared" si="17"/>
        <v>0</v>
      </c>
      <c r="R2531" s="79"/>
      <c r="S2531" s="80"/>
      <c r="T2531" s="81"/>
      <c r="U2531" s="82">
        <f t="shared" si="15"/>
        <v>0</v>
      </c>
      <c r="V2531" s="83">
        <f t="shared" si="16"/>
        <v>0</v>
      </c>
      <c r="W2531" s="58"/>
      <c r="X2531" s="84"/>
      <c r="Y2531" s="85"/>
      <c r="Z2531" s="86"/>
      <c r="AA2531" s="87"/>
    </row>
    <row r="2532" spans="1:27" ht="15.75" hidden="1" customHeight="1">
      <c r="A2532" s="63"/>
      <c r="B2532" s="64"/>
      <c r="C2532" s="65"/>
      <c r="D2532" s="66"/>
      <c r="E2532" s="67"/>
      <c r="F2532" s="68"/>
      <c r="G2532" s="69"/>
      <c r="H2532" s="70"/>
      <c r="I2532" s="67"/>
      <c r="J2532" s="71"/>
      <c r="K2532" s="72"/>
      <c r="L2532" s="73"/>
      <c r="M2532" s="74"/>
      <c r="N2532" s="75"/>
      <c r="O2532" s="76"/>
      <c r="P2532" s="77"/>
      <c r="Q2532" s="78">
        <f t="shared" si="17"/>
        <v>0</v>
      </c>
      <c r="R2532" s="79"/>
      <c r="S2532" s="80"/>
      <c r="T2532" s="81"/>
      <c r="U2532" s="82">
        <f t="shared" si="15"/>
        <v>0</v>
      </c>
      <c r="V2532" s="83">
        <f t="shared" si="16"/>
        <v>0</v>
      </c>
      <c r="W2532" s="58"/>
      <c r="X2532" s="84"/>
      <c r="Y2532" s="85"/>
      <c r="Z2532" s="86"/>
      <c r="AA2532" s="87"/>
    </row>
    <row r="2533" spans="1:27" ht="15.75" hidden="1" customHeight="1">
      <c r="A2533" s="63"/>
      <c r="B2533" s="64"/>
      <c r="C2533" s="65"/>
      <c r="D2533" s="66"/>
      <c r="E2533" s="67"/>
      <c r="F2533" s="68"/>
      <c r="G2533" s="69"/>
      <c r="H2533" s="70"/>
      <c r="I2533" s="67"/>
      <c r="J2533" s="71"/>
      <c r="K2533" s="72"/>
      <c r="L2533" s="73"/>
      <c r="M2533" s="74"/>
      <c r="N2533" s="75"/>
      <c r="O2533" s="76"/>
      <c r="P2533" s="77"/>
      <c r="Q2533" s="78">
        <f t="shared" si="17"/>
        <v>0</v>
      </c>
      <c r="R2533" s="79"/>
      <c r="S2533" s="80"/>
      <c r="T2533" s="81"/>
      <c r="U2533" s="82">
        <f t="shared" si="15"/>
        <v>0</v>
      </c>
      <c r="V2533" s="83">
        <f t="shared" si="16"/>
        <v>0</v>
      </c>
      <c r="W2533" s="58"/>
      <c r="X2533" s="84"/>
      <c r="Y2533" s="85"/>
      <c r="Z2533" s="86"/>
      <c r="AA2533" s="87"/>
    </row>
    <row r="2534" spans="1:27" ht="15.75" hidden="1" customHeight="1">
      <c r="A2534" s="63"/>
      <c r="B2534" s="64"/>
      <c r="C2534" s="65"/>
      <c r="D2534" s="66"/>
      <c r="E2534" s="67"/>
      <c r="F2534" s="68"/>
      <c r="G2534" s="69"/>
      <c r="H2534" s="70"/>
      <c r="I2534" s="67"/>
      <c r="J2534" s="71"/>
      <c r="K2534" s="72"/>
      <c r="L2534" s="73"/>
      <c r="M2534" s="74"/>
      <c r="N2534" s="75"/>
      <c r="O2534" s="76"/>
      <c r="P2534" s="77"/>
      <c r="Q2534" s="78">
        <f t="shared" si="17"/>
        <v>0</v>
      </c>
      <c r="R2534" s="79"/>
      <c r="S2534" s="80"/>
      <c r="T2534" s="81"/>
      <c r="U2534" s="82">
        <f t="shared" si="15"/>
        <v>0</v>
      </c>
      <c r="V2534" s="83">
        <f t="shared" si="16"/>
        <v>0</v>
      </c>
      <c r="W2534" s="58"/>
      <c r="X2534" s="84"/>
      <c r="Y2534" s="85"/>
      <c r="Z2534" s="86"/>
      <c r="AA2534" s="87"/>
    </row>
    <row r="2535" spans="1:27" ht="15.75" hidden="1" customHeight="1">
      <c r="A2535" s="63"/>
      <c r="B2535" s="64"/>
      <c r="C2535" s="65"/>
      <c r="D2535" s="66"/>
      <c r="E2535" s="67"/>
      <c r="F2535" s="68"/>
      <c r="G2535" s="69"/>
      <c r="H2535" s="70"/>
      <c r="I2535" s="67"/>
      <c r="J2535" s="71"/>
      <c r="K2535" s="72"/>
      <c r="L2535" s="73"/>
      <c r="M2535" s="74"/>
      <c r="N2535" s="75"/>
      <c r="O2535" s="76"/>
      <c r="P2535" s="77"/>
      <c r="Q2535" s="78">
        <f t="shared" si="17"/>
        <v>0</v>
      </c>
      <c r="R2535" s="79"/>
      <c r="S2535" s="80"/>
      <c r="T2535" s="81"/>
      <c r="U2535" s="82">
        <f t="shared" si="15"/>
        <v>0</v>
      </c>
      <c r="V2535" s="83">
        <f t="shared" si="16"/>
        <v>0</v>
      </c>
      <c r="W2535" s="58"/>
      <c r="X2535" s="84"/>
      <c r="Y2535" s="85"/>
      <c r="Z2535" s="86"/>
      <c r="AA2535" s="87"/>
    </row>
    <row r="2536" spans="1:27" ht="15.75" hidden="1" customHeight="1">
      <c r="A2536" s="63"/>
      <c r="B2536" s="64"/>
      <c r="C2536" s="65"/>
      <c r="D2536" s="66"/>
      <c r="E2536" s="67"/>
      <c r="F2536" s="68"/>
      <c r="G2536" s="69"/>
      <c r="H2536" s="70"/>
      <c r="I2536" s="67"/>
      <c r="J2536" s="71"/>
      <c r="K2536" s="72"/>
      <c r="L2536" s="73"/>
      <c r="M2536" s="74"/>
      <c r="N2536" s="75"/>
      <c r="O2536" s="76"/>
      <c r="P2536" s="77"/>
      <c r="Q2536" s="78">
        <f t="shared" si="17"/>
        <v>0</v>
      </c>
      <c r="R2536" s="79"/>
      <c r="S2536" s="80"/>
      <c r="T2536" s="81"/>
      <c r="U2536" s="82">
        <f t="shared" si="15"/>
        <v>0</v>
      </c>
      <c r="V2536" s="83">
        <f t="shared" si="16"/>
        <v>0</v>
      </c>
      <c r="W2536" s="58"/>
      <c r="X2536" s="84"/>
      <c r="Y2536" s="85"/>
      <c r="Z2536" s="86"/>
      <c r="AA2536" s="87"/>
    </row>
    <row r="2537" spans="1:27" ht="15.75" hidden="1" customHeight="1">
      <c r="A2537" s="63"/>
      <c r="B2537" s="64"/>
      <c r="C2537" s="65"/>
      <c r="D2537" s="66"/>
      <c r="E2537" s="67"/>
      <c r="F2537" s="68"/>
      <c r="G2537" s="69"/>
      <c r="H2537" s="70"/>
      <c r="I2537" s="67"/>
      <c r="J2537" s="71"/>
      <c r="K2537" s="72"/>
      <c r="L2537" s="73"/>
      <c r="M2537" s="74"/>
      <c r="N2537" s="75"/>
      <c r="O2537" s="76"/>
      <c r="P2537" s="77"/>
      <c r="Q2537" s="78">
        <f t="shared" si="17"/>
        <v>0</v>
      </c>
      <c r="R2537" s="79"/>
      <c r="S2537" s="80"/>
      <c r="T2537" s="81"/>
      <c r="U2537" s="82">
        <f t="shared" si="15"/>
        <v>0</v>
      </c>
      <c r="V2537" s="83">
        <f t="shared" si="16"/>
        <v>0</v>
      </c>
      <c r="W2537" s="58"/>
      <c r="X2537" s="84"/>
      <c r="Y2537" s="85"/>
      <c r="Z2537" s="86"/>
      <c r="AA2537" s="87"/>
    </row>
    <row r="2538" spans="1:27" ht="15.75" hidden="1" customHeight="1">
      <c r="A2538" s="63"/>
      <c r="B2538" s="64"/>
      <c r="C2538" s="65"/>
      <c r="D2538" s="66"/>
      <c r="E2538" s="67"/>
      <c r="F2538" s="68"/>
      <c r="G2538" s="69"/>
      <c r="H2538" s="70"/>
      <c r="I2538" s="67"/>
      <c r="J2538" s="71"/>
      <c r="K2538" s="72"/>
      <c r="L2538" s="73"/>
      <c r="M2538" s="74"/>
      <c r="N2538" s="75"/>
      <c r="O2538" s="76"/>
      <c r="P2538" s="77"/>
      <c r="Q2538" s="78">
        <f t="shared" si="17"/>
        <v>0</v>
      </c>
      <c r="R2538" s="79"/>
      <c r="S2538" s="80"/>
      <c r="T2538" s="81"/>
      <c r="U2538" s="82">
        <f t="shared" si="15"/>
        <v>0</v>
      </c>
      <c r="V2538" s="83">
        <f t="shared" si="16"/>
        <v>0</v>
      </c>
      <c r="W2538" s="58"/>
      <c r="X2538" s="84"/>
      <c r="Y2538" s="85"/>
      <c r="Z2538" s="86"/>
      <c r="AA2538" s="87"/>
    </row>
    <row r="2539" spans="1:27" ht="15.75" hidden="1" customHeight="1">
      <c r="A2539" s="63"/>
      <c r="B2539" s="64"/>
      <c r="C2539" s="65"/>
      <c r="D2539" s="66"/>
      <c r="E2539" s="67"/>
      <c r="F2539" s="68"/>
      <c r="G2539" s="69"/>
      <c r="H2539" s="70"/>
      <c r="I2539" s="67"/>
      <c r="J2539" s="71"/>
      <c r="K2539" s="72"/>
      <c r="L2539" s="73"/>
      <c r="M2539" s="74"/>
      <c r="N2539" s="75"/>
      <c r="O2539" s="76"/>
      <c r="P2539" s="77"/>
      <c r="Q2539" s="78">
        <f t="shared" si="17"/>
        <v>0</v>
      </c>
      <c r="R2539" s="79"/>
      <c r="S2539" s="80"/>
      <c r="T2539" s="81"/>
      <c r="U2539" s="82">
        <f t="shared" si="15"/>
        <v>0</v>
      </c>
      <c r="V2539" s="83">
        <f t="shared" si="16"/>
        <v>0</v>
      </c>
      <c r="W2539" s="58"/>
      <c r="X2539" s="84"/>
      <c r="Y2539" s="85"/>
      <c r="Z2539" s="86"/>
      <c r="AA2539" s="87"/>
    </row>
    <row r="2540" spans="1:27" ht="15.75" hidden="1" customHeight="1">
      <c r="A2540" s="63"/>
      <c r="B2540" s="64"/>
      <c r="C2540" s="65"/>
      <c r="D2540" s="66"/>
      <c r="E2540" s="67"/>
      <c r="F2540" s="68"/>
      <c r="G2540" s="69"/>
      <c r="H2540" s="70"/>
      <c r="I2540" s="67"/>
      <c r="J2540" s="71"/>
      <c r="K2540" s="72"/>
      <c r="L2540" s="73"/>
      <c r="M2540" s="74"/>
      <c r="N2540" s="75"/>
      <c r="O2540" s="76"/>
      <c r="P2540" s="77"/>
      <c r="Q2540" s="78">
        <f t="shared" si="17"/>
        <v>0</v>
      </c>
      <c r="R2540" s="79"/>
      <c r="S2540" s="80"/>
      <c r="T2540" s="81"/>
      <c r="U2540" s="82">
        <f t="shared" si="15"/>
        <v>0</v>
      </c>
      <c r="V2540" s="83">
        <f t="shared" si="16"/>
        <v>0</v>
      </c>
      <c r="W2540" s="58"/>
      <c r="X2540" s="84"/>
      <c r="Y2540" s="85"/>
      <c r="Z2540" s="86"/>
      <c r="AA2540" s="87"/>
    </row>
    <row r="2541" spans="1:27" ht="15.75" hidden="1" customHeight="1">
      <c r="A2541" s="63"/>
      <c r="B2541" s="64"/>
      <c r="C2541" s="65"/>
      <c r="D2541" s="66"/>
      <c r="E2541" s="67"/>
      <c r="F2541" s="68"/>
      <c r="G2541" s="69"/>
      <c r="H2541" s="70"/>
      <c r="I2541" s="67"/>
      <c r="J2541" s="71"/>
      <c r="K2541" s="72"/>
      <c r="L2541" s="73"/>
      <c r="M2541" s="74"/>
      <c r="N2541" s="75"/>
      <c r="O2541" s="76"/>
      <c r="P2541" s="77"/>
      <c r="Q2541" s="78">
        <f t="shared" si="17"/>
        <v>0</v>
      </c>
      <c r="R2541" s="79"/>
      <c r="S2541" s="80"/>
      <c r="T2541" s="81"/>
      <c r="U2541" s="82">
        <f t="shared" si="15"/>
        <v>0</v>
      </c>
      <c r="V2541" s="83">
        <f t="shared" si="16"/>
        <v>0</v>
      </c>
      <c r="W2541" s="58"/>
      <c r="X2541" s="84"/>
      <c r="Y2541" s="85"/>
      <c r="Z2541" s="86"/>
      <c r="AA2541" s="87"/>
    </row>
    <row r="2542" spans="1:27" ht="15.75" hidden="1" customHeight="1">
      <c r="A2542" s="63"/>
      <c r="B2542" s="64"/>
      <c r="C2542" s="65"/>
      <c r="D2542" s="66"/>
      <c r="E2542" s="67"/>
      <c r="F2542" s="68"/>
      <c r="G2542" s="69"/>
      <c r="H2542" s="70"/>
      <c r="I2542" s="67"/>
      <c r="J2542" s="71"/>
      <c r="K2542" s="72"/>
      <c r="L2542" s="73"/>
      <c r="M2542" s="74"/>
      <c r="N2542" s="75"/>
      <c r="O2542" s="76"/>
      <c r="P2542" s="77"/>
      <c r="Q2542" s="78">
        <f t="shared" si="17"/>
        <v>0</v>
      </c>
      <c r="R2542" s="79"/>
      <c r="S2542" s="80"/>
      <c r="T2542" s="81"/>
      <c r="U2542" s="82">
        <f t="shared" si="15"/>
        <v>0</v>
      </c>
      <c r="V2542" s="83">
        <f t="shared" si="16"/>
        <v>0</v>
      </c>
      <c r="W2542" s="58"/>
      <c r="X2542" s="84"/>
      <c r="Y2542" s="85"/>
      <c r="Z2542" s="86"/>
      <c r="AA2542" s="87"/>
    </row>
    <row r="2543" spans="1:27" ht="15.75" hidden="1" customHeight="1">
      <c r="A2543" s="63"/>
      <c r="B2543" s="64"/>
      <c r="C2543" s="65"/>
      <c r="D2543" s="66"/>
      <c r="E2543" s="67"/>
      <c r="F2543" s="68"/>
      <c r="G2543" s="69"/>
      <c r="H2543" s="70"/>
      <c r="I2543" s="67"/>
      <c r="J2543" s="71"/>
      <c r="K2543" s="72"/>
      <c r="L2543" s="73"/>
      <c r="M2543" s="74"/>
      <c r="N2543" s="75"/>
      <c r="O2543" s="76"/>
      <c r="P2543" s="77"/>
      <c r="Q2543" s="78">
        <f t="shared" si="17"/>
        <v>0</v>
      </c>
      <c r="R2543" s="79"/>
      <c r="S2543" s="80"/>
      <c r="T2543" s="81"/>
      <c r="U2543" s="82">
        <f t="shared" si="15"/>
        <v>0</v>
      </c>
      <c r="V2543" s="83">
        <f t="shared" si="16"/>
        <v>0</v>
      </c>
      <c r="W2543" s="58"/>
      <c r="X2543" s="84"/>
      <c r="Y2543" s="85"/>
      <c r="Z2543" s="86"/>
      <c r="AA2543" s="87"/>
    </row>
    <row r="2544" spans="1:27" ht="15.75" hidden="1" customHeight="1">
      <c r="A2544" s="63"/>
      <c r="B2544" s="64"/>
      <c r="C2544" s="65"/>
      <c r="D2544" s="66"/>
      <c r="E2544" s="67"/>
      <c r="F2544" s="68"/>
      <c r="G2544" s="69"/>
      <c r="H2544" s="70"/>
      <c r="I2544" s="67"/>
      <c r="J2544" s="71"/>
      <c r="K2544" s="72"/>
      <c r="L2544" s="73"/>
      <c r="M2544" s="74"/>
      <c r="N2544" s="75"/>
      <c r="O2544" s="76"/>
      <c r="P2544" s="77"/>
      <c r="Q2544" s="78">
        <f t="shared" si="17"/>
        <v>0</v>
      </c>
      <c r="R2544" s="79"/>
      <c r="S2544" s="80"/>
      <c r="T2544" s="81"/>
      <c r="U2544" s="82">
        <f t="shared" si="15"/>
        <v>0</v>
      </c>
      <c r="V2544" s="83">
        <f t="shared" si="16"/>
        <v>0</v>
      </c>
      <c r="W2544" s="58"/>
      <c r="X2544" s="84"/>
      <c r="Y2544" s="85"/>
      <c r="Z2544" s="86"/>
      <c r="AA2544" s="87"/>
    </row>
    <row r="2545" spans="1:27" ht="15.75" hidden="1" customHeight="1">
      <c r="A2545" s="63"/>
      <c r="B2545" s="64"/>
      <c r="C2545" s="65"/>
      <c r="D2545" s="66"/>
      <c r="E2545" s="67"/>
      <c r="F2545" s="68"/>
      <c r="G2545" s="69"/>
      <c r="H2545" s="70"/>
      <c r="I2545" s="67"/>
      <c r="J2545" s="71"/>
      <c r="K2545" s="72"/>
      <c r="L2545" s="73"/>
      <c r="M2545" s="74"/>
      <c r="N2545" s="75"/>
      <c r="O2545" s="76"/>
      <c r="P2545" s="77"/>
      <c r="Q2545" s="78">
        <f t="shared" si="17"/>
        <v>0</v>
      </c>
      <c r="R2545" s="79"/>
      <c r="S2545" s="80"/>
      <c r="T2545" s="81"/>
      <c r="U2545" s="82">
        <f t="shared" si="15"/>
        <v>0</v>
      </c>
      <c r="V2545" s="83">
        <f t="shared" si="16"/>
        <v>0</v>
      </c>
      <c r="W2545" s="58"/>
      <c r="X2545" s="84"/>
      <c r="Y2545" s="85"/>
      <c r="Z2545" s="86"/>
      <c r="AA2545" s="87"/>
    </row>
    <row r="2546" spans="1:27" ht="15.75" hidden="1" customHeight="1">
      <c r="A2546" s="63"/>
      <c r="B2546" s="64"/>
      <c r="C2546" s="65"/>
      <c r="D2546" s="66"/>
      <c r="E2546" s="67"/>
      <c r="F2546" s="68"/>
      <c r="G2546" s="69"/>
      <c r="H2546" s="70"/>
      <c r="I2546" s="67"/>
      <c r="J2546" s="71"/>
      <c r="K2546" s="72"/>
      <c r="L2546" s="73"/>
      <c r="M2546" s="74"/>
      <c r="N2546" s="75"/>
      <c r="O2546" s="76"/>
      <c r="P2546" s="77"/>
      <c r="Q2546" s="78">
        <f t="shared" si="17"/>
        <v>0</v>
      </c>
      <c r="R2546" s="79"/>
      <c r="S2546" s="80"/>
      <c r="T2546" s="81"/>
      <c r="U2546" s="82">
        <f t="shared" si="15"/>
        <v>0</v>
      </c>
      <c r="V2546" s="83">
        <f t="shared" si="16"/>
        <v>0</v>
      </c>
      <c r="W2546" s="58"/>
      <c r="X2546" s="84"/>
      <c r="Y2546" s="85"/>
      <c r="Z2546" s="86"/>
      <c r="AA2546" s="87"/>
    </row>
    <row r="2547" spans="1:27" ht="15.75" hidden="1" customHeight="1">
      <c r="A2547" s="63"/>
      <c r="B2547" s="64"/>
      <c r="C2547" s="65"/>
      <c r="D2547" s="66"/>
      <c r="E2547" s="67"/>
      <c r="F2547" s="68"/>
      <c r="G2547" s="69"/>
      <c r="H2547" s="70"/>
      <c r="I2547" s="67"/>
      <c r="J2547" s="71"/>
      <c r="K2547" s="72"/>
      <c r="L2547" s="73"/>
      <c r="M2547" s="74"/>
      <c r="N2547" s="75"/>
      <c r="O2547" s="76"/>
      <c r="P2547" s="77"/>
      <c r="Q2547" s="78">
        <f t="shared" si="17"/>
        <v>0</v>
      </c>
      <c r="R2547" s="79"/>
      <c r="S2547" s="80"/>
      <c r="T2547" s="81"/>
      <c r="U2547" s="82">
        <f t="shared" si="15"/>
        <v>0</v>
      </c>
      <c r="V2547" s="83">
        <f t="shared" si="16"/>
        <v>0</v>
      </c>
      <c r="W2547" s="58"/>
      <c r="X2547" s="84"/>
      <c r="Y2547" s="85"/>
      <c r="Z2547" s="86"/>
      <c r="AA2547" s="87"/>
    </row>
    <row r="2548" spans="1:27" ht="15.75" hidden="1" customHeight="1">
      <c r="A2548" s="63"/>
      <c r="B2548" s="64"/>
      <c r="C2548" s="65"/>
      <c r="D2548" s="66"/>
      <c r="E2548" s="67"/>
      <c r="F2548" s="68"/>
      <c r="G2548" s="69"/>
      <c r="H2548" s="70"/>
      <c r="I2548" s="67"/>
      <c r="J2548" s="71"/>
      <c r="K2548" s="72"/>
      <c r="L2548" s="73"/>
      <c r="M2548" s="74"/>
      <c r="N2548" s="75"/>
      <c r="O2548" s="76"/>
      <c r="P2548" s="77"/>
      <c r="Q2548" s="78">
        <f t="shared" si="17"/>
        <v>0</v>
      </c>
      <c r="R2548" s="79"/>
      <c r="S2548" s="80"/>
      <c r="T2548" s="81"/>
      <c r="U2548" s="82">
        <f t="shared" si="15"/>
        <v>0</v>
      </c>
      <c r="V2548" s="83">
        <f t="shared" si="16"/>
        <v>0</v>
      </c>
      <c r="W2548" s="58"/>
      <c r="X2548" s="84"/>
      <c r="Y2548" s="85"/>
      <c r="Z2548" s="86"/>
      <c r="AA2548" s="87"/>
    </row>
    <row r="2549" spans="1:27" ht="15.75" hidden="1" customHeight="1">
      <c r="A2549" s="63"/>
      <c r="B2549" s="64"/>
      <c r="C2549" s="65"/>
      <c r="D2549" s="66"/>
      <c r="E2549" s="67"/>
      <c r="F2549" s="68"/>
      <c r="G2549" s="69"/>
      <c r="H2549" s="70"/>
      <c r="I2549" s="67"/>
      <c r="J2549" s="71"/>
      <c r="K2549" s="72"/>
      <c r="L2549" s="73"/>
      <c r="M2549" s="74"/>
      <c r="N2549" s="75"/>
      <c r="O2549" s="76"/>
      <c r="P2549" s="77"/>
      <c r="Q2549" s="78">
        <f t="shared" si="17"/>
        <v>0</v>
      </c>
      <c r="R2549" s="79"/>
      <c r="S2549" s="80"/>
      <c r="T2549" s="81"/>
      <c r="U2549" s="82">
        <f t="shared" si="15"/>
        <v>0</v>
      </c>
      <c r="V2549" s="83">
        <f t="shared" si="16"/>
        <v>0</v>
      </c>
      <c r="W2549" s="58"/>
      <c r="X2549" s="84"/>
      <c r="Y2549" s="85"/>
      <c r="Z2549" s="86"/>
      <c r="AA2549" s="87"/>
    </row>
    <row r="2550" spans="1:27" ht="15.75" hidden="1" customHeight="1">
      <c r="A2550" s="63"/>
      <c r="B2550" s="64"/>
      <c r="C2550" s="65"/>
      <c r="D2550" s="66"/>
      <c r="E2550" s="67"/>
      <c r="F2550" s="68"/>
      <c r="G2550" s="69"/>
      <c r="H2550" s="70"/>
      <c r="I2550" s="67"/>
      <c r="J2550" s="71"/>
      <c r="K2550" s="72"/>
      <c r="L2550" s="73"/>
      <c r="M2550" s="74"/>
      <c r="N2550" s="75"/>
      <c r="O2550" s="76"/>
      <c r="P2550" s="77"/>
      <c r="Q2550" s="78">
        <f t="shared" si="17"/>
        <v>0</v>
      </c>
      <c r="R2550" s="79"/>
      <c r="S2550" s="80"/>
      <c r="T2550" s="81"/>
      <c r="U2550" s="82">
        <f t="shared" si="15"/>
        <v>0</v>
      </c>
      <c r="V2550" s="83">
        <f t="shared" si="16"/>
        <v>0</v>
      </c>
      <c r="W2550" s="58"/>
      <c r="X2550" s="84"/>
      <c r="Y2550" s="85"/>
      <c r="Z2550" s="86"/>
      <c r="AA2550" s="87"/>
    </row>
    <row r="2551" spans="1:27" ht="15.75" hidden="1" customHeight="1">
      <c r="A2551" s="63"/>
      <c r="B2551" s="64"/>
      <c r="C2551" s="65"/>
      <c r="D2551" s="66"/>
      <c r="E2551" s="67"/>
      <c r="F2551" s="68"/>
      <c r="G2551" s="69"/>
      <c r="H2551" s="70"/>
      <c r="I2551" s="67"/>
      <c r="J2551" s="71"/>
      <c r="K2551" s="72"/>
      <c r="L2551" s="73"/>
      <c r="M2551" s="74"/>
      <c r="N2551" s="75"/>
      <c r="O2551" s="76"/>
      <c r="P2551" s="77"/>
      <c r="Q2551" s="78">
        <f t="shared" si="17"/>
        <v>0</v>
      </c>
      <c r="R2551" s="79"/>
      <c r="S2551" s="80"/>
      <c r="T2551" s="81"/>
      <c r="U2551" s="82">
        <f t="shared" si="15"/>
        <v>0</v>
      </c>
      <c r="V2551" s="83">
        <f t="shared" si="16"/>
        <v>0</v>
      </c>
      <c r="W2551" s="58"/>
      <c r="X2551" s="84"/>
      <c r="Y2551" s="85"/>
      <c r="Z2551" s="86"/>
      <c r="AA2551" s="87"/>
    </row>
    <row r="2552" spans="1:27" ht="15.75" hidden="1" customHeight="1">
      <c r="A2552" s="63"/>
      <c r="B2552" s="64"/>
      <c r="C2552" s="65"/>
      <c r="D2552" s="66"/>
      <c r="E2552" s="67"/>
      <c r="F2552" s="68"/>
      <c r="G2552" s="69"/>
      <c r="H2552" s="70"/>
      <c r="I2552" s="67"/>
      <c r="J2552" s="71"/>
      <c r="K2552" s="72"/>
      <c r="L2552" s="73"/>
      <c r="M2552" s="74"/>
      <c r="N2552" s="75"/>
      <c r="O2552" s="76"/>
      <c r="P2552" s="77"/>
      <c r="Q2552" s="78">
        <f t="shared" si="17"/>
        <v>0</v>
      </c>
      <c r="R2552" s="79"/>
      <c r="S2552" s="80"/>
      <c r="T2552" s="81"/>
      <c r="U2552" s="82">
        <f t="shared" si="15"/>
        <v>0</v>
      </c>
      <c r="V2552" s="83">
        <f t="shared" si="16"/>
        <v>0</v>
      </c>
      <c r="W2552" s="58"/>
      <c r="X2552" s="84"/>
      <c r="Y2552" s="85"/>
      <c r="Z2552" s="86"/>
      <c r="AA2552" s="87"/>
    </row>
    <row r="2553" spans="1:27" ht="15.75" hidden="1" customHeight="1">
      <c r="A2553" s="63"/>
      <c r="B2553" s="64"/>
      <c r="C2553" s="65"/>
      <c r="D2553" s="66"/>
      <c r="E2553" s="67"/>
      <c r="F2553" s="68"/>
      <c r="G2553" s="69"/>
      <c r="H2553" s="70"/>
      <c r="I2553" s="67"/>
      <c r="J2553" s="71"/>
      <c r="K2553" s="72"/>
      <c r="L2553" s="73"/>
      <c r="M2553" s="74"/>
      <c r="N2553" s="75"/>
      <c r="O2553" s="76"/>
      <c r="P2553" s="77"/>
      <c r="Q2553" s="78">
        <f t="shared" si="17"/>
        <v>0</v>
      </c>
      <c r="R2553" s="79"/>
      <c r="S2553" s="80"/>
      <c r="T2553" s="81"/>
      <c r="U2553" s="82">
        <f t="shared" si="15"/>
        <v>0</v>
      </c>
      <c r="V2553" s="83">
        <f t="shared" si="16"/>
        <v>0</v>
      </c>
      <c r="W2553" s="58"/>
      <c r="X2553" s="84"/>
      <c r="Y2553" s="85"/>
      <c r="Z2553" s="86"/>
      <c r="AA2553" s="87"/>
    </row>
    <row r="2554" spans="1:27" ht="15.75" hidden="1" customHeight="1">
      <c r="A2554" s="63"/>
      <c r="B2554" s="64"/>
      <c r="C2554" s="65"/>
      <c r="D2554" s="66"/>
      <c r="E2554" s="67"/>
      <c r="F2554" s="68"/>
      <c r="G2554" s="69"/>
      <c r="H2554" s="70"/>
      <c r="I2554" s="67"/>
      <c r="J2554" s="71"/>
      <c r="K2554" s="72"/>
      <c r="L2554" s="73"/>
      <c r="M2554" s="74"/>
      <c r="N2554" s="75"/>
      <c r="O2554" s="76"/>
      <c r="P2554" s="77"/>
      <c r="Q2554" s="78">
        <f t="shared" si="17"/>
        <v>0</v>
      </c>
      <c r="R2554" s="79"/>
      <c r="S2554" s="80"/>
      <c r="T2554" s="81"/>
      <c r="U2554" s="82">
        <f t="shared" si="15"/>
        <v>0</v>
      </c>
      <c r="V2554" s="83">
        <f t="shared" si="16"/>
        <v>0</v>
      </c>
      <c r="W2554" s="58"/>
      <c r="X2554" s="84"/>
      <c r="Y2554" s="85"/>
      <c r="Z2554" s="86"/>
      <c r="AA2554" s="87"/>
    </row>
    <row r="2555" spans="1:27" ht="15.75" hidden="1" customHeight="1">
      <c r="A2555" s="63"/>
      <c r="B2555" s="64"/>
      <c r="C2555" s="65"/>
      <c r="D2555" s="66"/>
      <c r="E2555" s="67"/>
      <c r="F2555" s="68"/>
      <c r="G2555" s="69"/>
      <c r="H2555" s="70"/>
      <c r="I2555" s="67"/>
      <c r="J2555" s="71"/>
      <c r="K2555" s="72"/>
      <c r="L2555" s="73"/>
      <c r="M2555" s="74"/>
      <c r="N2555" s="75"/>
      <c r="O2555" s="76"/>
      <c r="P2555" s="77"/>
      <c r="Q2555" s="78">
        <f t="shared" si="17"/>
        <v>0</v>
      </c>
      <c r="R2555" s="79"/>
      <c r="S2555" s="80"/>
      <c r="T2555" s="81"/>
      <c r="U2555" s="82">
        <f t="shared" si="15"/>
        <v>0</v>
      </c>
      <c r="V2555" s="83">
        <f t="shared" si="16"/>
        <v>0</v>
      </c>
      <c r="W2555" s="58"/>
      <c r="X2555" s="84"/>
      <c r="Y2555" s="85"/>
      <c r="Z2555" s="86"/>
      <c r="AA2555" s="87"/>
    </row>
    <row r="2556" spans="1:27" ht="15.75" hidden="1" customHeight="1">
      <c r="A2556" s="63"/>
      <c r="B2556" s="64"/>
      <c r="C2556" s="65"/>
      <c r="D2556" s="66"/>
      <c r="E2556" s="67"/>
      <c r="F2556" s="68"/>
      <c r="G2556" s="69"/>
      <c r="H2556" s="70"/>
      <c r="I2556" s="67"/>
      <c r="J2556" s="71"/>
      <c r="K2556" s="72"/>
      <c r="L2556" s="73"/>
      <c r="M2556" s="74"/>
      <c r="N2556" s="75"/>
      <c r="O2556" s="76"/>
      <c r="P2556" s="77"/>
      <c r="Q2556" s="78">
        <f t="shared" si="17"/>
        <v>0</v>
      </c>
      <c r="R2556" s="79"/>
      <c r="S2556" s="80"/>
      <c r="T2556" s="81"/>
      <c r="U2556" s="82">
        <f t="shared" si="15"/>
        <v>0</v>
      </c>
      <c r="V2556" s="83">
        <f t="shared" si="16"/>
        <v>0</v>
      </c>
      <c r="W2556" s="58"/>
      <c r="X2556" s="84"/>
      <c r="Y2556" s="85"/>
      <c r="Z2556" s="86"/>
      <c r="AA2556" s="87"/>
    </row>
    <row r="2557" spans="1:27" ht="15.75" hidden="1" customHeight="1">
      <c r="A2557" s="63"/>
      <c r="B2557" s="64"/>
      <c r="C2557" s="65"/>
      <c r="D2557" s="66"/>
      <c r="E2557" s="67"/>
      <c r="F2557" s="68"/>
      <c r="G2557" s="69"/>
      <c r="H2557" s="70"/>
      <c r="I2557" s="67"/>
      <c r="J2557" s="71"/>
      <c r="K2557" s="72"/>
      <c r="L2557" s="73"/>
      <c r="M2557" s="74"/>
      <c r="N2557" s="75"/>
      <c r="O2557" s="76"/>
      <c r="P2557" s="77"/>
      <c r="Q2557" s="78">
        <f t="shared" si="17"/>
        <v>0</v>
      </c>
      <c r="R2557" s="79"/>
      <c r="S2557" s="80"/>
      <c r="T2557" s="81"/>
      <c r="U2557" s="82">
        <f t="shared" si="15"/>
        <v>0</v>
      </c>
      <c r="V2557" s="83">
        <f t="shared" si="16"/>
        <v>0</v>
      </c>
      <c r="W2557" s="58"/>
      <c r="X2557" s="84"/>
      <c r="Y2557" s="85"/>
      <c r="Z2557" s="86"/>
      <c r="AA2557" s="87"/>
    </row>
    <row r="2558" spans="1:27" ht="15.75" hidden="1" customHeight="1">
      <c r="A2558" s="63"/>
      <c r="B2558" s="64"/>
      <c r="C2558" s="65"/>
      <c r="D2558" s="66"/>
      <c r="E2558" s="67"/>
      <c r="F2558" s="68"/>
      <c r="G2558" s="69"/>
      <c r="H2558" s="70"/>
      <c r="I2558" s="67"/>
      <c r="J2558" s="71"/>
      <c r="K2558" s="72"/>
      <c r="L2558" s="73"/>
      <c r="M2558" s="74"/>
      <c r="N2558" s="75"/>
      <c r="O2558" s="76"/>
      <c r="P2558" s="77"/>
      <c r="Q2558" s="78">
        <f t="shared" si="17"/>
        <v>0</v>
      </c>
      <c r="R2558" s="79"/>
      <c r="S2558" s="80"/>
      <c r="T2558" s="81"/>
      <c r="U2558" s="82">
        <f t="shared" si="15"/>
        <v>0</v>
      </c>
      <c r="V2558" s="83">
        <f t="shared" si="16"/>
        <v>0</v>
      </c>
      <c r="W2558" s="58"/>
      <c r="X2558" s="84"/>
      <c r="Y2558" s="85"/>
      <c r="Z2558" s="86"/>
      <c r="AA2558" s="87"/>
    </row>
    <row r="2559" spans="1:27" ht="15.75" hidden="1" customHeight="1">
      <c r="A2559" s="63"/>
      <c r="B2559" s="64"/>
      <c r="C2559" s="65"/>
      <c r="D2559" s="66"/>
      <c r="E2559" s="67"/>
      <c r="F2559" s="68"/>
      <c r="G2559" s="69"/>
      <c r="H2559" s="70"/>
      <c r="I2559" s="67"/>
      <c r="J2559" s="71"/>
      <c r="K2559" s="72"/>
      <c r="L2559" s="73"/>
      <c r="M2559" s="74"/>
      <c r="N2559" s="75"/>
      <c r="O2559" s="76"/>
      <c r="P2559" s="77"/>
      <c r="Q2559" s="78">
        <f t="shared" si="17"/>
        <v>0</v>
      </c>
      <c r="R2559" s="79"/>
      <c r="S2559" s="80"/>
      <c r="T2559" s="81"/>
      <c r="U2559" s="82">
        <f t="shared" si="15"/>
        <v>0</v>
      </c>
      <c r="V2559" s="83">
        <f t="shared" si="16"/>
        <v>0</v>
      </c>
      <c r="W2559" s="58"/>
      <c r="X2559" s="84"/>
      <c r="Y2559" s="85"/>
      <c r="Z2559" s="86"/>
      <c r="AA2559" s="87"/>
    </row>
    <row r="2560" spans="1:27" ht="15.75" hidden="1" customHeight="1">
      <c r="A2560" s="63"/>
      <c r="B2560" s="64"/>
      <c r="C2560" s="65"/>
      <c r="D2560" s="66"/>
      <c r="E2560" s="67"/>
      <c r="F2560" s="68"/>
      <c r="G2560" s="69"/>
      <c r="H2560" s="70"/>
      <c r="I2560" s="67"/>
      <c r="J2560" s="71"/>
      <c r="K2560" s="72"/>
      <c r="L2560" s="73"/>
      <c r="M2560" s="74"/>
      <c r="N2560" s="75"/>
      <c r="O2560" s="76"/>
      <c r="P2560" s="77"/>
      <c r="Q2560" s="78">
        <f t="shared" si="17"/>
        <v>0</v>
      </c>
      <c r="R2560" s="79"/>
      <c r="S2560" s="80"/>
      <c r="T2560" s="81"/>
      <c r="U2560" s="82">
        <f t="shared" ref="U2560:U2623" si="18">T2560*Q2560</f>
        <v>0</v>
      </c>
      <c r="V2560" s="83">
        <f t="shared" ref="V2560:V2623" si="19">T2560*R2560</f>
        <v>0</v>
      </c>
      <c r="W2560" s="58"/>
      <c r="X2560" s="84"/>
      <c r="Y2560" s="85"/>
      <c r="Z2560" s="86"/>
      <c r="AA2560" s="87"/>
    </row>
    <row r="2561" spans="1:27" ht="15.75" hidden="1" customHeight="1">
      <c r="A2561" s="63"/>
      <c r="B2561" s="64"/>
      <c r="C2561" s="65"/>
      <c r="D2561" s="66"/>
      <c r="E2561" s="67"/>
      <c r="F2561" s="68"/>
      <c r="G2561" s="69"/>
      <c r="H2561" s="70"/>
      <c r="I2561" s="67"/>
      <c r="J2561" s="71"/>
      <c r="K2561" s="72"/>
      <c r="L2561" s="73"/>
      <c r="M2561" s="74"/>
      <c r="N2561" s="75"/>
      <c r="O2561" s="76"/>
      <c r="P2561" s="77"/>
      <c r="Q2561" s="78">
        <f t="shared" si="17"/>
        <v>0</v>
      </c>
      <c r="R2561" s="79"/>
      <c r="S2561" s="80"/>
      <c r="T2561" s="81"/>
      <c r="U2561" s="82">
        <f t="shared" si="18"/>
        <v>0</v>
      </c>
      <c r="V2561" s="83">
        <f t="shared" si="19"/>
        <v>0</v>
      </c>
      <c r="W2561" s="58"/>
      <c r="X2561" s="84"/>
      <c r="Y2561" s="85"/>
      <c r="Z2561" s="86"/>
      <c r="AA2561" s="87"/>
    </row>
    <row r="2562" spans="1:27" ht="15.75" hidden="1" customHeight="1">
      <c r="A2562" s="63"/>
      <c r="B2562" s="64"/>
      <c r="C2562" s="65"/>
      <c r="D2562" s="66"/>
      <c r="E2562" s="67"/>
      <c r="F2562" s="68"/>
      <c r="G2562" s="69"/>
      <c r="H2562" s="70"/>
      <c r="I2562" s="67"/>
      <c r="J2562" s="71"/>
      <c r="K2562" s="72"/>
      <c r="L2562" s="73"/>
      <c r="M2562" s="74"/>
      <c r="N2562" s="75"/>
      <c r="O2562" s="76"/>
      <c r="P2562" s="77"/>
      <c r="Q2562" s="78">
        <f t="shared" si="17"/>
        <v>0</v>
      </c>
      <c r="R2562" s="79"/>
      <c r="S2562" s="80"/>
      <c r="T2562" s="81"/>
      <c r="U2562" s="82">
        <f t="shared" si="18"/>
        <v>0</v>
      </c>
      <c r="V2562" s="83">
        <f t="shared" si="19"/>
        <v>0</v>
      </c>
      <c r="W2562" s="58"/>
      <c r="X2562" s="84"/>
      <c r="Y2562" s="85"/>
      <c r="Z2562" s="86"/>
      <c r="AA2562" s="87"/>
    </row>
    <row r="2563" spans="1:27" ht="15.75" hidden="1" customHeight="1">
      <c r="A2563" s="63"/>
      <c r="B2563" s="64"/>
      <c r="C2563" s="65"/>
      <c r="D2563" s="66"/>
      <c r="E2563" s="67"/>
      <c r="F2563" s="68"/>
      <c r="G2563" s="69"/>
      <c r="H2563" s="70"/>
      <c r="I2563" s="67"/>
      <c r="J2563" s="71"/>
      <c r="K2563" s="72"/>
      <c r="L2563" s="73"/>
      <c r="M2563" s="74"/>
      <c r="N2563" s="75"/>
      <c r="O2563" s="76"/>
      <c r="P2563" s="77"/>
      <c r="Q2563" s="78">
        <f t="shared" si="17"/>
        <v>0</v>
      </c>
      <c r="R2563" s="79"/>
      <c r="S2563" s="80"/>
      <c r="T2563" s="81"/>
      <c r="U2563" s="82">
        <f t="shared" si="18"/>
        <v>0</v>
      </c>
      <c r="V2563" s="83">
        <f t="shared" si="19"/>
        <v>0</v>
      </c>
      <c r="W2563" s="58"/>
      <c r="X2563" s="84"/>
      <c r="Y2563" s="85"/>
      <c r="Z2563" s="86"/>
      <c r="AA2563" s="87"/>
    </row>
    <row r="2564" spans="1:27" ht="15.75" hidden="1" customHeight="1">
      <c r="A2564" s="63"/>
      <c r="B2564" s="64"/>
      <c r="C2564" s="65"/>
      <c r="D2564" s="66"/>
      <c r="E2564" s="67"/>
      <c r="F2564" s="68"/>
      <c r="G2564" s="69"/>
      <c r="H2564" s="70"/>
      <c r="I2564" s="67"/>
      <c r="J2564" s="71"/>
      <c r="K2564" s="72"/>
      <c r="L2564" s="73"/>
      <c r="M2564" s="74"/>
      <c r="N2564" s="75"/>
      <c r="O2564" s="76"/>
      <c r="P2564" s="77"/>
      <c r="Q2564" s="78">
        <f t="shared" si="17"/>
        <v>0</v>
      </c>
      <c r="R2564" s="79"/>
      <c r="S2564" s="80"/>
      <c r="T2564" s="81"/>
      <c r="U2564" s="82">
        <f t="shared" si="18"/>
        <v>0</v>
      </c>
      <c r="V2564" s="83">
        <f t="shared" si="19"/>
        <v>0</v>
      </c>
      <c r="W2564" s="58"/>
      <c r="X2564" s="84"/>
      <c r="Y2564" s="85"/>
      <c r="Z2564" s="86"/>
      <c r="AA2564" s="87"/>
    </row>
    <row r="2565" spans="1:27" ht="15.75" hidden="1" customHeight="1">
      <c r="A2565" s="63"/>
      <c r="B2565" s="64"/>
      <c r="C2565" s="65"/>
      <c r="D2565" s="66"/>
      <c r="E2565" s="67"/>
      <c r="F2565" s="68"/>
      <c r="G2565" s="69"/>
      <c r="H2565" s="70"/>
      <c r="I2565" s="67"/>
      <c r="J2565" s="71"/>
      <c r="K2565" s="72"/>
      <c r="L2565" s="73"/>
      <c r="M2565" s="74"/>
      <c r="N2565" s="75"/>
      <c r="O2565" s="76"/>
      <c r="P2565" s="77"/>
      <c r="Q2565" s="78">
        <f t="shared" si="17"/>
        <v>0</v>
      </c>
      <c r="R2565" s="79"/>
      <c r="S2565" s="80"/>
      <c r="T2565" s="81"/>
      <c r="U2565" s="82">
        <f t="shared" si="18"/>
        <v>0</v>
      </c>
      <c r="V2565" s="83">
        <f t="shared" si="19"/>
        <v>0</v>
      </c>
      <c r="W2565" s="58"/>
      <c r="X2565" s="84"/>
      <c r="Y2565" s="85"/>
      <c r="Z2565" s="86"/>
      <c r="AA2565" s="87"/>
    </row>
    <row r="2566" spans="1:27" ht="15.75" hidden="1" customHeight="1">
      <c r="A2566" s="63"/>
      <c r="B2566" s="64"/>
      <c r="C2566" s="65"/>
      <c r="D2566" s="66"/>
      <c r="E2566" s="67"/>
      <c r="F2566" s="68"/>
      <c r="G2566" s="69"/>
      <c r="H2566" s="70"/>
      <c r="I2566" s="67"/>
      <c r="J2566" s="71"/>
      <c r="K2566" s="72"/>
      <c r="L2566" s="73"/>
      <c r="M2566" s="74"/>
      <c r="N2566" s="75"/>
      <c r="O2566" s="76"/>
      <c r="P2566" s="77"/>
      <c r="Q2566" s="78">
        <f t="shared" si="17"/>
        <v>0</v>
      </c>
      <c r="R2566" s="79"/>
      <c r="S2566" s="80"/>
      <c r="T2566" s="81"/>
      <c r="U2566" s="82">
        <f t="shared" si="18"/>
        <v>0</v>
      </c>
      <c r="V2566" s="83">
        <f t="shared" si="19"/>
        <v>0</v>
      </c>
      <c r="W2566" s="58"/>
      <c r="X2566" s="84"/>
      <c r="Y2566" s="85"/>
      <c r="Z2566" s="86"/>
      <c r="AA2566" s="87"/>
    </row>
    <row r="2567" spans="1:27" ht="15.75" hidden="1" customHeight="1">
      <c r="A2567" s="63"/>
      <c r="B2567" s="64"/>
      <c r="C2567" s="65"/>
      <c r="D2567" s="66"/>
      <c r="E2567" s="67"/>
      <c r="F2567" s="68"/>
      <c r="G2567" s="69"/>
      <c r="H2567" s="70"/>
      <c r="I2567" s="67"/>
      <c r="J2567" s="71"/>
      <c r="K2567" s="72"/>
      <c r="L2567" s="73"/>
      <c r="M2567" s="74"/>
      <c r="N2567" s="75"/>
      <c r="O2567" s="76"/>
      <c r="P2567" s="77"/>
      <c r="Q2567" s="78">
        <f t="shared" si="17"/>
        <v>0</v>
      </c>
      <c r="R2567" s="79"/>
      <c r="S2567" s="80"/>
      <c r="T2567" s="81"/>
      <c r="U2567" s="82">
        <f t="shared" si="18"/>
        <v>0</v>
      </c>
      <c r="V2567" s="83">
        <f t="shared" si="19"/>
        <v>0</v>
      </c>
      <c r="W2567" s="58"/>
      <c r="X2567" s="84"/>
      <c r="Y2567" s="85"/>
      <c r="Z2567" s="86"/>
      <c r="AA2567" s="87"/>
    </row>
    <row r="2568" spans="1:27" ht="15.75" hidden="1" customHeight="1">
      <c r="A2568" s="63"/>
      <c r="B2568" s="64"/>
      <c r="C2568" s="65"/>
      <c r="D2568" s="66"/>
      <c r="E2568" s="67"/>
      <c r="F2568" s="68"/>
      <c r="G2568" s="69"/>
      <c r="H2568" s="70"/>
      <c r="I2568" s="67"/>
      <c r="J2568" s="71"/>
      <c r="K2568" s="72"/>
      <c r="L2568" s="73"/>
      <c r="M2568" s="74"/>
      <c r="N2568" s="75"/>
      <c r="O2568" s="76"/>
      <c r="P2568" s="77"/>
      <c r="Q2568" s="78">
        <f t="shared" si="17"/>
        <v>0</v>
      </c>
      <c r="R2568" s="79"/>
      <c r="S2568" s="80"/>
      <c r="T2568" s="81"/>
      <c r="U2568" s="82">
        <f t="shared" si="18"/>
        <v>0</v>
      </c>
      <c r="V2568" s="83">
        <f t="shared" si="19"/>
        <v>0</v>
      </c>
      <c r="W2568" s="58"/>
      <c r="X2568" s="84"/>
      <c r="Y2568" s="85"/>
      <c r="Z2568" s="86"/>
      <c r="AA2568" s="87"/>
    </row>
    <row r="2569" spans="1:27" ht="15.75" hidden="1" customHeight="1">
      <c r="A2569" s="63"/>
      <c r="B2569" s="64"/>
      <c r="C2569" s="65"/>
      <c r="D2569" s="66"/>
      <c r="E2569" s="67"/>
      <c r="F2569" s="68"/>
      <c r="G2569" s="69"/>
      <c r="H2569" s="70"/>
      <c r="I2569" s="67"/>
      <c r="J2569" s="71"/>
      <c r="K2569" s="72"/>
      <c r="L2569" s="73"/>
      <c r="M2569" s="74"/>
      <c r="N2569" s="75"/>
      <c r="O2569" s="76"/>
      <c r="P2569" s="77"/>
      <c r="Q2569" s="78">
        <f t="shared" si="17"/>
        <v>0</v>
      </c>
      <c r="R2569" s="79"/>
      <c r="S2569" s="80"/>
      <c r="T2569" s="81"/>
      <c r="U2569" s="82">
        <f t="shared" si="18"/>
        <v>0</v>
      </c>
      <c r="V2569" s="83">
        <f t="shared" si="19"/>
        <v>0</v>
      </c>
      <c r="W2569" s="58"/>
      <c r="X2569" s="84"/>
      <c r="Y2569" s="85"/>
      <c r="Z2569" s="86"/>
      <c r="AA2569" s="87"/>
    </row>
    <row r="2570" spans="1:27" ht="15.75" hidden="1" customHeight="1">
      <c r="A2570" s="63"/>
      <c r="B2570" s="64"/>
      <c r="C2570" s="65"/>
      <c r="D2570" s="66"/>
      <c r="E2570" s="67"/>
      <c r="F2570" s="68"/>
      <c r="G2570" s="69"/>
      <c r="H2570" s="70"/>
      <c r="I2570" s="67"/>
      <c r="J2570" s="71"/>
      <c r="K2570" s="72"/>
      <c r="L2570" s="73"/>
      <c r="M2570" s="74"/>
      <c r="N2570" s="75"/>
      <c r="O2570" s="76"/>
      <c r="P2570" s="77"/>
      <c r="Q2570" s="78">
        <f t="shared" si="17"/>
        <v>0</v>
      </c>
      <c r="R2570" s="79"/>
      <c r="S2570" s="80"/>
      <c r="T2570" s="81"/>
      <c r="U2570" s="82">
        <f t="shared" si="18"/>
        <v>0</v>
      </c>
      <c r="V2570" s="83">
        <f t="shared" si="19"/>
        <v>0</v>
      </c>
      <c r="W2570" s="58"/>
      <c r="X2570" s="84"/>
      <c r="Y2570" s="85"/>
      <c r="Z2570" s="86"/>
      <c r="AA2570" s="87"/>
    </row>
    <row r="2571" spans="1:27" ht="15.75" hidden="1" customHeight="1">
      <c r="A2571" s="63"/>
      <c r="B2571" s="64"/>
      <c r="C2571" s="65"/>
      <c r="D2571" s="66"/>
      <c r="E2571" s="67"/>
      <c r="F2571" s="68"/>
      <c r="G2571" s="69"/>
      <c r="H2571" s="70"/>
      <c r="I2571" s="67"/>
      <c r="J2571" s="71"/>
      <c r="K2571" s="72"/>
      <c r="L2571" s="73"/>
      <c r="M2571" s="74"/>
      <c r="N2571" s="75"/>
      <c r="O2571" s="76"/>
      <c r="P2571" s="77"/>
      <c r="Q2571" s="78">
        <f t="shared" si="17"/>
        <v>0</v>
      </c>
      <c r="R2571" s="79"/>
      <c r="S2571" s="80"/>
      <c r="T2571" s="81"/>
      <c r="U2571" s="82">
        <f t="shared" si="18"/>
        <v>0</v>
      </c>
      <c r="V2571" s="83">
        <f t="shared" si="19"/>
        <v>0</v>
      </c>
      <c r="W2571" s="58"/>
      <c r="X2571" s="84"/>
      <c r="Y2571" s="85"/>
      <c r="Z2571" s="86"/>
      <c r="AA2571" s="87"/>
    </row>
    <row r="2572" spans="1:27" ht="15.75" hidden="1" customHeight="1">
      <c r="A2572" s="63"/>
      <c r="B2572" s="64"/>
      <c r="C2572" s="65"/>
      <c r="D2572" s="66"/>
      <c r="E2572" s="67"/>
      <c r="F2572" s="68"/>
      <c r="G2572" s="69"/>
      <c r="H2572" s="70"/>
      <c r="I2572" s="67"/>
      <c r="J2572" s="71"/>
      <c r="K2572" s="72"/>
      <c r="L2572" s="73"/>
      <c r="M2572" s="74"/>
      <c r="N2572" s="75"/>
      <c r="O2572" s="76"/>
      <c r="P2572" s="77"/>
      <c r="Q2572" s="78">
        <f t="shared" si="17"/>
        <v>0</v>
      </c>
      <c r="R2572" s="79"/>
      <c r="S2572" s="80"/>
      <c r="T2572" s="81"/>
      <c r="U2572" s="82">
        <f t="shared" si="18"/>
        <v>0</v>
      </c>
      <c r="V2572" s="83">
        <f t="shared" si="19"/>
        <v>0</v>
      </c>
      <c r="W2572" s="58"/>
      <c r="X2572" s="84"/>
      <c r="Y2572" s="85"/>
      <c r="Z2572" s="86"/>
      <c r="AA2572" s="87"/>
    </row>
    <row r="2573" spans="1:27" ht="15.75" hidden="1" customHeight="1">
      <c r="A2573" s="63"/>
      <c r="B2573" s="64"/>
      <c r="C2573" s="65"/>
      <c r="D2573" s="66"/>
      <c r="E2573" s="67"/>
      <c r="F2573" s="68"/>
      <c r="G2573" s="69"/>
      <c r="H2573" s="70"/>
      <c r="I2573" s="67"/>
      <c r="J2573" s="71"/>
      <c r="K2573" s="72"/>
      <c r="L2573" s="73"/>
      <c r="M2573" s="74"/>
      <c r="N2573" s="75"/>
      <c r="O2573" s="76"/>
      <c r="P2573" s="77"/>
      <c r="Q2573" s="78">
        <f t="shared" si="17"/>
        <v>0</v>
      </c>
      <c r="R2573" s="79"/>
      <c r="S2573" s="80"/>
      <c r="T2573" s="81"/>
      <c r="U2573" s="82">
        <f t="shared" si="18"/>
        <v>0</v>
      </c>
      <c r="V2573" s="83">
        <f t="shared" si="19"/>
        <v>0</v>
      </c>
      <c r="W2573" s="58"/>
      <c r="X2573" s="84"/>
      <c r="Y2573" s="85"/>
      <c r="Z2573" s="86"/>
      <c r="AA2573" s="87"/>
    </row>
    <row r="2574" spans="1:27" ht="15.75" hidden="1" customHeight="1">
      <c r="A2574" s="63"/>
      <c r="B2574" s="64"/>
      <c r="C2574" s="65"/>
      <c r="D2574" s="66"/>
      <c r="E2574" s="67"/>
      <c r="F2574" s="68"/>
      <c r="G2574" s="69"/>
      <c r="H2574" s="70"/>
      <c r="I2574" s="67"/>
      <c r="J2574" s="71"/>
      <c r="K2574" s="72"/>
      <c r="L2574" s="73"/>
      <c r="M2574" s="74"/>
      <c r="N2574" s="75"/>
      <c r="O2574" s="76"/>
      <c r="P2574" s="77"/>
      <c r="Q2574" s="78">
        <f t="shared" ref="Q2574:Q2637" si="20">IF(P2574="U",R2574/1.2,R2574)</f>
        <v>0</v>
      </c>
      <c r="R2574" s="79"/>
      <c r="S2574" s="80"/>
      <c r="T2574" s="81"/>
      <c r="U2574" s="82">
        <f t="shared" si="18"/>
        <v>0</v>
      </c>
      <c r="V2574" s="83">
        <f t="shared" si="19"/>
        <v>0</v>
      </c>
      <c r="W2574" s="58"/>
      <c r="X2574" s="84"/>
      <c r="Y2574" s="85"/>
      <c r="Z2574" s="86"/>
      <c r="AA2574" s="87"/>
    </row>
    <row r="2575" spans="1:27" ht="15.75" hidden="1" customHeight="1">
      <c r="A2575" s="63"/>
      <c r="B2575" s="64"/>
      <c r="C2575" s="65"/>
      <c r="D2575" s="66"/>
      <c r="E2575" s="67"/>
      <c r="F2575" s="68"/>
      <c r="G2575" s="69"/>
      <c r="H2575" s="70"/>
      <c r="I2575" s="67"/>
      <c r="J2575" s="71"/>
      <c r="K2575" s="72"/>
      <c r="L2575" s="73"/>
      <c r="M2575" s="74"/>
      <c r="N2575" s="75"/>
      <c r="O2575" s="76"/>
      <c r="P2575" s="77"/>
      <c r="Q2575" s="78">
        <f t="shared" si="20"/>
        <v>0</v>
      </c>
      <c r="R2575" s="79"/>
      <c r="S2575" s="80"/>
      <c r="T2575" s="81"/>
      <c r="U2575" s="82">
        <f t="shared" si="18"/>
        <v>0</v>
      </c>
      <c r="V2575" s="83">
        <f t="shared" si="19"/>
        <v>0</v>
      </c>
      <c r="W2575" s="58"/>
      <c r="X2575" s="84"/>
      <c r="Y2575" s="85"/>
      <c r="Z2575" s="86"/>
      <c r="AA2575" s="87"/>
    </row>
    <row r="2576" spans="1:27" ht="15.75" hidden="1" customHeight="1">
      <c r="A2576" s="63"/>
      <c r="B2576" s="64"/>
      <c r="C2576" s="65"/>
      <c r="D2576" s="66"/>
      <c r="E2576" s="67"/>
      <c r="F2576" s="68"/>
      <c r="G2576" s="69"/>
      <c r="H2576" s="70"/>
      <c r="I2576" s="67"/>
      <c r="J2576" s="71"/>
      <c r="K2576" s="72"/>
      <c r="L2576" s="73"/>
      <c r="M2576" s="74"/>
      <c r="N2576" s="75"/>
      <c r="O2576" s="76"/>
      <c r="P2576" s="77"/>
      <c r="Q2576" s="78">
        <f t="shared" si="20"/>
        <v>0</v>
      </c>
      <c r="R2576" s="79"/>
      <c r="S2576" s="80"/>
      <c r="T2576" s="81"/>
      <c r="U2576" s="82">
        <f t="shared" si="18"/>
        <v>0</v>
      </c>
      <c r="V2576" s="83">
        <f t="shared" si="19"/>
        <v>0</v>
      </c>
      <c r="W2576" s="58"/>
      <c r="X2576" s="84"/>
      <c r="Y2576" s="85"/>
      <c r="Z2576" s="86"/>
      <c r="AA2576" s="87"/>
    </row>
    <row r="2577" spans="1:27" ht="15.75" hidden="1" customHeight="1">
      <c r="A2577" s="63"/>
      <c r="B2577" s="64"/>
      <c r="C2577" s="65"/>
      <c r="D2577" s="66"/>
      <c r="E2577" s="67"/>
      <c r="F2577" s="68"/>
      <c r="G2577" s="69"/>
      <c r="H2577" s="70"/>
      <c r="I2577" s="67"/>
      <c r="J2577" s="71"/>
      <c r="K2577" s="72"/>
      <c r="L2577" s="73"/>
      <c r="M2577" s="74"/>
      <c r="N2577" s="75"/>
      <c r="O2577" s="76"/>
      <c r="P2577" s="77"/>
      <c r="Q2577" s="78">
        <f t="shared" si="20"/>
        <v>0</v>
      </c>
      <c r="R2577" s="79"/>
      <c r="S2577" s="80"/>
      <c r="T2577" s="81"/>
      <c r="U2577" s="82">
        <f t="shared" si="18"/>
        <v>0</v>
      </c>
      <c r="V2577" s="83">
        <f t="shared" si="19"/>
        <v>0</v>
      </c>
      <c r="W2577" s="58"/>
      <c r="X2577" s="84"/>
      <c r="Y2577" s="85"/>
      <c r="Z2577" s="86"/>
      <c r="AA2577" s="87"/>
    </row>
    <row r="2578" spans="1:27" ht="15.75" hidden="1" customHeight="1">
      <c r="A2578" s="63"/>
      <c r="B2578" s="64"/>
      <c r="C2578" s="65"/>
      <c r="D2578" s="66"/>
      <c r="E2578" s="67"/>
      <c r="F2578" s="68"/>
      <c r="G2578" s="69"/>
      <c r="H2578" s="70"/>
      <c r="I2578" s="67"/>
      <c r="J2578" s="71"/>
      <c r="K2578" s="72"/>
      <c r="L2578" s="73"/>
      <c r="M2578" s="74"/>
      <c r="N2578" s="75"/>
      <c r="O2578" s="76"/>
      <c r="P2578" s="77"/>
      <c r="Q2578" s="78">
        <f t="shared" si="20"/>
        <v>0</v>
      </c>
      <c r="R2578" s="79"/>
      <c r="S2578" s="80"/>
      <c r="T2578" s="81"/>
      <c r="U2578" s="82">
        <f t="shared" si="18"/>
        <v>0</v>
      </c>
      <c r="V2578" s="83">
        <f t="shared" si="19"/>
        <v>0</v>
      </c>
      <c r="W2578" s="58"/>
      <c r="X2578" s="84"/>
      <c r="Y2578" s="85"/>
      <c r="Z2578" s="86"/>
      <c r="AA2578" s="87"/>
    </row>
    <row r="2579" spans="1:27" ht="15.75" hidden="1" customHeight="1">
      <c r="A2579" s="63"/>
      <c r="B2579" s="64"/>
      <c r="C2579" s="65"/>
      <c r="D2579" s="66"/>
      <c r="E2579" s="67"/>
      <c r="F2579" s="68"/>
      <c r="G2579" s="69"/>
      <c r="H2579" s="70"/>
      <c r="I2579" s="67"/>
      <c r="J2579" s="71"/>
      <c r="K2579" s="72"/>
      <c r="L2579" s="73"/>
      <c r="M2579" s="74"/>
      <c r="N2579" s="75"/>
      <c r="O2579" s="76"/>
      <c r="P2579" s="77"/>
      <c r="Q2579" s="78">
        <f t="shared" si="20"/>
        <v>0</v>
      </c>
      <c r="R2579" s="79"/>
      <c r="S2579" s="80"/>
      <c r="T2579" s="81"/>
      <c r="U2579" s="82">
        <f t="shared" si="18"/>
        <v>0</v>
      </c>
      <c r="V2579" s="83">
        <f t="shared" si="19"/>
        <v>0</v>
      </c>
      <c r="W2579" s="58"/>
      <c r="X2579" s="84"/>
      <c r="Y2579" s="85"/>
      <c r="Z2579" s="86"/>
      <c r="AA2579" s="87"/>
    </row>
    <row r="2580" spans="1:27" ht="15.75" hidden="1" customHeight="1">
      <c r="A2580" s="63"/>
      <c r="B2580" s="64"/>
      <c r="C2580" s="65"/>
      <c r="D2580" s="66"/>
      <c r="E2580" s="67"/>
      <c r="F2580" s="68"/>
      <c r="G2580" s="69"/>
      <c r="H2580" s="70"/>
      <c r="I2580" s="67"/>
      <c r="J2580" s="71"/>
      <c r="K2580" s="72"/>
      <c r="L2580" s="73"/>
      <c r="M2580" s="74"/>
      <c r="N2580" s="75"/>
      <c r="O2580" s="76"/>
      <c r="P2580" s="77"/>
      <c r="Q2580" s="78">
        <f t="shared" si="20"/>
        <v>0</v>
      </c>
      <c r="R2580" s="79"/>
      <c r="S2580" s="80"/>
      <c r="T2580" s="81"/>
      <c r="U2580" s="82">
        <f t="shared" si="18"/>
        <v>0</v>
      </c>
      <c r="V2580" s="83">
        <f t="shared" si="19"/>
        <v>0</v>
      </c>
      <c r="W2580" s="58"/>
      <c r="X2580" s="84"/>
      <c r="Y2580" s="85"/>
      <c r="Z2580" s="86"/>
      <c r="AA2580" s="87"/>
    </row>
    <row r="2581" spans="1:27" ht="15.75" hidden="1" customHeight="1">
      <c r="A2581" s="63"/>
      <c r="B2581" s="64"/>
      <c r="C2581" s="65"/>
      <c r="D2581" s="66"/>
      <c r="E2581" s="67"/>
      <c r="F2581" s="68"/>
      <c r="G2581" s="69"/>
      <c r="H2581" s="70"/>
      <c r="I2581" s="67"/>
      <c r="J2581" s="71"/>
      <c r="K2581" s="72"/>
      <c r="L2581" s="73"/>
      <c r="M2581" s="74"/>
      <c r="N2581" s="75"/>
      <c r="O2581" s="76"/>
      <c r="P2581" s="77"/>
      <c r="Q2581" s="78">
        <f t="shared" si="20"/>
        <v>0</v>
      </c>
      <c r="R2581" s="79"/>
      <c r="S2581" s="80"/>
      <c r="T2581" s="81"/>
      <c r="U2581" s="82">
        <f t="shared" si="18"/>
        <v>0</v>
      </c>
      <c r="V2581" s="83">
        <f t="shared" si="19"/>
        <v>0</v>
      </c>
      <c r="W2581" s="58"/>
      <c r="X2581" s="84"/>
      <c r="Y2581" s="85"/>
      <c r="Z2581" s="86"/>
      <c r="AA2581" s="87"/>
    </row>
    <row r="2582" spans="1:27" ht="15.75" hidden="1" customHeight="1">
      <c r="A2582" s="63"/>
      <c r="B2582" s="64"/>
      <c r="C2582" s="65"/>
      <c r="D2582" s="66"/>
      <c r="E2582" s="67"/>
      <c r="F2582" s="68"/>
      <c r="G2582" s="69"/>
      <c r="H2582" s="70"/>
      <c r="I2582" s="67"/>
      <c r="J2582" s="71"/>
      <c r="K2582" s="72"/>
      <c r="L2582" s="73"/>
      <c r="M2582" s="74"/>
      <c r="N2582" s="75"/>
      <c r="O2582" s="76"/>
      <c r="P2582" s="77"/>
      <c r="Q2582" s="78">
        <f t="shared" si="20"/>
        <v>0</v>
      </c>
      <c r="R2582" s="79"/>
      <c r="S2582" s="80"/>
      <c r="T2582" s="81"/>
      <c r="U2582" s="82">
        <f t="shared" si="18"/>
        <v>0</v>
      </c>
      <c r="V2582" s="83">
        <f t="shared" si="19"/>
        <v>0</v>
      </c>
      <c r="W2582" s="58"/>
      <c r="X2582" s="84"/>
      <c r="Y2582" s="85"/>
      <c r="Z2582" s="86"/>
      <c r="AA2582" s="87"/>
    </row>
    <row r="2583" spans="1:27" ht="15.75" hidden="1" customHeight="1">
      <c r="A2583" s="63"/>
      <c r="B2583" s="64"/>
      <c r="C2583" s="65"/>
      <c r="D2583" s="66"/>
      <c r="E2583" s="67"/>
      <c r="F2583" s="68"/>
      <c r="G2583" s="69"/>
      <c r="H2583" s="70"/>
      <c r="I2583" s="67"/>
      <c r="J2583" s="71"/>
      <c r="K2583" s="72"/>
      <c r="L2583" s="73"/>
      <c r="M2583" s="74"/>
      <c r="N2583" s="75"/>
      <c r="O2583" s="76"/>
      <c r="P2583" s="77"/>
      <c r="Q2583" s="78">
        <f t="shared" si="20"/>
        <v>0</v>
      </c>
      <c r="R2583" s="79"/>
      <c r="S2583" s="80"/>
      <c r="T2583" s="81"/>
      <c r="U2583" s="82">
        <f t="shared" si="18"/>
        <v>0</v>
      </c>
      <c r="V2583" s="83">
        <f t="shared" si="19"/>
        <v>0</v>
      </c>
      <c r="W2583" s="58"/>
      <c r="X2583" s="84"/>
      <c r="Y2583" s="85"/>
      <c r="Z2583" s="86"/>
      <c r="AA2583" s="87"/>
    </row>
    <row r="2584" spans="1:27" ht="15.75" hidden="1" customHeight="1">
      <c r="A2584" s="63"/>
      <c r="B2584" s="64"/>
      <c r="C2584" s="65"/>
      <c r="D2584" s="66"/>
      <c r="E2584" s="67"/>
      <c r="F2584" s="68"/>
      <c r="G2584" s="69"/>
      <c r="H2584" s="70"/>
      <c r="I2584" s="67"/>
      <c r="J2584" s="71"/>
      <c r="K2584" s="72"/>
      <c r="L2584" s="73"/>
      <c r="M2584" s="74"/>
      <c r="N2584" s="75"/>
      <c r="O2584" s="76"/>
      <c r="P2584" s="77"/>
      <c r="Q2584" s="78">
        <f t="shared" si="20"/>
        <v>0</v>
      </c>
      <c r="R2584" s="79"/>
      <c r="S2584" s="80"/>
      <c r="T2584" s="81"/>
      <c r="U2584" s="82">
        <f t="shared" si="18"/>
        <v>0</v>
      </c>
      <c r="V2584" s="83">
        <f t="shared" si="19"/>
        <v>0</v>
      </c>
      <c r="W2584" s="58"/>
      <c r="X2584" s="84"/>
      <c r="Y2584" s="85"/>
      <c r="Z2584" s="86"/>
      <c r="AA2584" s="87"/>
    </row>
    <row r="2585" spans="1:27" ht="15.75" hidden="1" customHeight="1">
      <c r="A2585" s="63"/>
      <c r="B2585" s="64"/>
      <c r="C2585" s="65"/>
      <c r="D2585" s="66"/>
      <c r="E2585" s="67"/>
      <c r="F2585" s="68"/>
      <c r="G2585" s="69"/>
      <c r="H2585" s="70"/>
      <c r="I2585" s="67"/>
      <c r="J2585" s="71"/>
      <c r="K2585" s="72"/>
      <c r="L2585" s="73"/>
      <c r="M2585" s="74"/>
      <c r="N2585" s="75"/>
      <c r="O2585" s="76"/>
      <c r="P2585" s="77"/>
      <c r="Q2585" s="78">
        <f t="shared" si="20"/>
        <v>0</v>
      </c>
      <c r="R2585" s="79"/>
      <c r="S2585" s="80"/>
      <c r="T2585" s="81"/>
      <c r="U2585" s="82">
        <f t="shared" si="18"/>
        <v>0</v>
      </c>
      <c r="V2585" s="83">
        <f t="shared" si="19"/>
        <v>0</v>
      </c>
      <c r="W2585" s="58"/>
      <c r="X2585" s="84"/>
      <c r="Y2585" s="85"/>
      <c r="Z2585" s="86"/>
      <c r="AA2585" s="87"/>
    </row>
    <row r="2586" spans="1:27" ht="15.75" hidden="1" customHeight="1">
      <c r="A2586" s="63"/>
      <c r="B2586" s="64"/>
      <c r="C2586" s="65"/>
      <c r="D2586" s="66"/>
      <c r="E2586" s="67"/>
      <c r="F2586" s="68"/>
      <c r="G2586" s="69"/>
      <c r="H2586" s="70"/>
      <c r="I2586" s="67"/>
      <c r="J2586" s="71"/>
      <c r="K2586" s="72"/>
      <c r="L2586" s="73"/>
      <c r="M2586" s="74"/>
      <c r="N2586" s="75"/>
      <c r="O2586" s="76"/>
      <c r="P2586" s="77"/>
      <c r="Q2586" s="78">
        <f t="shared" si="20"/>
        <v>0</v>
      </c>
      <c r="R2586" s="79"/>
      <c r="S2586" s="80"/>
      <c r="T2586" s="81"/>
      <c r="U2586" s="82">
        <f t="shared" si="18"/>
        <v>0</v>
      </c>
      <c r="V2586" s="83">
        <f t="shared" si="19"/>
        <v>0</v>
      </c>
      <c r="W2586" s="58"/>
      <c r="X2586" s="84"/>
      <c r="Y2586" s="85"/>
      <c r="Z2586" s="86"/>
      <c r="AA2586" s="87"/>
    </row>
    <row r="2587" spans="1:27" ht="15.75" hidden="1" customHeight="1">
      <c r="A2587" s="63"/>
      <c r="B2587" s="64"/>
      <c r="C2587" s="65"/>
      <c r="D2587" s="66"/>
      <c r="E2587" s="67"/>
      <c r="F2587" s="68"/>
      <c r="G2587" s="69"/>
      <c r="H2587" s="70"/>
      <c r="I2587" s="67"/>
      <c r="J2587" s="71"/>
      <c r="K2587" s="72"/>
      <c r="L2587" s="73"/>
      <c r="M2587" s="74"/>
      <c r="N2587" s="75"/>
      <c r="O2587" s="76"/>
      <c r="P2587" s="77"/>
      <c r="Q2587" s="78">
        <f t="shared" si="20"/>
        <v>0</v>
      </c>
      <c r="R2587" s="79"/>
      <c r="S2587" s="80"/>
      <c r="T2587" s="81"/>
      <c r="U2587" s="82">
        <f t="shared" si="18"/>
        <v>0</v>
      </c>
      <c r="V2587" s="83">
        <f t="shared" si="19"/>
        <v>0</v>
      </c>
      <c r="W2587" s="58"/>
      <c r="X2587" s="84"/>
      <c r="Y2587" s="85"/>
      <c r="Z2587" s="86"/>
      <c r="AA2587" s="87"/>
    </row>
    <row r="2588" spans="1:27" ht="15.75" hidden="1" customHeight="1">
      <c r="A2588" s="63"/>
      <c r="B2588" s="64"/>
      <c r="C2588" s="65"/>
      <c r="D2588" s="66"/>
      <c r="E2588" s="67"/>
      <c r="F2588" s="68"/>
      <c r="G2588" s="69"/>
      <c r="H2588" s="70"/>
      <c r="I2588" s="67"/>
      <c r="J2588" s="71"/>
      <c r="K2588" s="72"/>
      <c r="L2588" s="73"/>
      <c r="M2588" s="74"/>
      <c r="N2588" s="75"/>
      <c r="O2588" s="76"/>
      <c r="P2588" s="77"/>
      <c r="Q2588" s="78">
        <f t="shared" si="20"/>
        <v>0</v>
      </c>
      <c r="R2588" s="79"/>
      <c r="S2588" s="80"/>
      <c r="T2588" s="81"/>
      <c r="U2588" s="82">
        <f t="shared" si="18"/>
        <v>0</v>
      </c>
      <c r="V2588" s="83">
        <f t="shared" si="19"/>
        <v>0</v>
      </c>
      <c r="W2588" s="58"/>
      <c r="X2588" s="84"/>
      <c r="Y2588" s="85"/>
      <c r="Z2588" s="86"/>
      <c r="AA2588" s="87"/>
    </row>
    <row r="2589" spans="1:27" ht="15.75" hidden="1" customHeight="1">
      <c r="A2589" s="63"/>
      <c r="B2589" s="64"/>
      <c r="C2589" s="65"/>
      <c r="D2589" s="66"/>
      <c r="E2589" s="67"/>
      <c r="F2589" s="68"/>
      <c r="G2589" s="69"/>
      <c r="H2589" s="70"/>
      <c r="I2589" s="67"/>
      <c r="J2589" s="71"/>
      <c r="K2589" s="72"/>
      <c r="L2589" s="73"/>
      <c r="M2589" s="74"/>
      <c r="N2589" s="75"/>
      <c r="O2589" s="76"/>
      <c r="P2589" s="77"/>
      <c r="Q2589" s="78">
        <f t="shared" si="20"/>
        <v>0</v>
      </c>
      <c r="R2589" s="79"/>
      <c r="S2589" s="80"/>
      <c r="T2589" s="81"/>
      <c r="U2589" s="82">
        <f t="shared" si="18"/>
        <v>0</v>
      </c>
      <c r="V2589" s="83">
        <f t="shared" si="19"/>
        <v>0</v>
      </c>
      <c r="W2589" s="58"/>
      <c r="X2589" s="84"/>
      <c r="Y2589" s="85"/>
      <c r="Z2589" s="86"/>
      <c r="AA2589" s="87"/>
    </row>
    <row r="2590" spans="1:27" ht="15.75" hidden="1" customHeight="1">
      <c r="A2590" s="63"/>
      <c r="B2590" s="64"/>
      <c r="C2590" s="65"/>
      <c r="D2590" s="66"/>
      <c r="E2590" s="67"/>
      <c r="F2590" s="68"/>
      <c r="G2590" s="69"/>
      <c r="H2590" s="70"/>
      <c r="I2590" s="67"/>
      <c r="J2590" s="71"/>
      <c r="K2590" s="72"/>
      <c r="L2590" s="73"/>
      <c r="M2590" s="74"/>
      <c r="N2590" s="75"/>
      <c r="O2590" s="76"/>
      <c r="P2590" s="77"/>
      <c r="Q2590" s="78">
        <f t="shared" si="20"/>
        <v>0</v>
      </c>
      <c r="R2590" s="79"/>
      <c r="S2590" s="80"/>
      <c r="T2590" s="81"/>
      <c r="U2590" s="82">
        <f t="shared" si="18"/>
        <v>0</v>
      </c>
      <c r="V2590" s="83">
        <f t="shared" si="19"/>
        <v>0</v>
      </c>
      <c r="W2590" s="58"/>
      <c r="X2590" s="84"/>
      <c r="Y2590" s="85"/>
      <c r="Z2590" s="86"/>
      <c r="AA2590" s="87"/>
    </row>
    <row r="2591" spans="1:27" ht="15.75" hidden="1" customHeight="1">
      <c r="A2591" s="63"/>
      <c r="B2591" s="64"/>
      <c r="C2591" s="65"/>
      <c r="D2591" s="66"/>
      <c r="E2591" s="67"/>
      <c r="F2591" s="68"/>
      <c r="G2591" s="69"/>
      <c r="H2591" s="70"/>
      <c r="I2591" s="67"/>
      <c r="J2591" s="71"/>
      <c r="K2591" s="72"/>
      <c r="L2591" s="73"/>
      <c r="M2591" s="74"/>
      <c r="N2591" s="75"/>
      <c r="O2591" s="76"/>
      <c r="P2591" s="77"/>
      <c r="Q2591" s="78">
        <f t="shared" si="20"/>
        <v>0</v>
      </c>
      <c r="R2591" s="79"/>
      <c r="S2591" s="80"/>
      <c r="T2591" s="81"/>
      <c r="U2591" s="82">
        <f t="shared" si="18"/>
        <v>0</v>
      </c>
      <c r="V2591" s="83">
        <f t="shared" si="19"/>
        <v>0</v>
      </c>
      <c r="W2591" s="58"/>
      <c r="X2591" s="84"/>
      <c r="Y2591" s="85"/>
      <c r="Z2591" s="86"/>
      <c r="AA2591" s="87"/>
    </row>
    <row r="2592" spans="1:27" ht="15.75" hidden="1" customHeight="1">
      <c r="A2592" s="63"/>
      <c r="B2592" s="64"/>
      <c r="C2592" s="65"/>
      <c r="D2592" s="66"/>
      <c r="E2592" s="67"/>
      <c r="F2592" s="68"/>
      <c r="G2592" s="69"/>
      <c r="H2592" s="70"/>
      <c r="I2592" s="67"/>
      <c r="J2592" s="71"/>
      <c r="K2592" s="72"/>
      <c r="L2592" s="73"/>
      <c r="M2592" s="74"/>
      <c r="N2592" s="75"/>
      <c r="O2592" s="76"/>
      <c r="P2592" s="77"/>
      <c r="Q2592" s="78">
        <f t="shared" si="20"/>
        <v>0</v>
      </c>
      <c r="R2592" s="79"/>
      <c r="S2592" s="80"/>
      <c r="T2592" s="81"/>
      <c r="U2592" s="82">
        <f t="shared" si="18"/>
        <v>0</v>
      </c>
      <c r="V2592" s="83">
        <f t="shared" si="19"/>
        <v>0</v>
      </c>
      <c r="W2592" s="58"/>
      <c r="X2592" s="84"/>
      <c r="Y2592" s="85"/>
      <c r="Z2592" s="86"/>
      <c r="AA2592" s="87"/>
    </row>
    <row r="2593" spans="1:27" ht="15.75" hidden="1" customHeight="1">
      <c r="A2593" s="63"/>
      <c r="B2593" s="64"/>
      <c r="C2593" s="65"/>
      <c r="D2593" s="66"/>
      <c r="E2593" s="67"/>
      <c r="F2593" s="68"/>
      <c r="G2593" s="69"/>
      <c r="H2593" s="70"/>
      <c r="I2593" s="67"/>
      <c r="J2593" s="71"/>
      <c r="K2593" s="72"/>
      <c r="L2593" s="73"/>
      <c r="M2593" s="74"/>
      <c r="N2593" s="75"/>
      <c r="O2593" s="76"/>
      <c r="P2593" s="77"/>
      <c r="Q2593" s="78">
        <f t="shared" si="20"/>
        <v>0</v>
      </c>
      <c r="R2593" s="79"/>
      <c r="S2593" s="80"/>
      <c r="T2593" s="81"/>
      <c r="U2593" s="82">
        <f t="shared" si="18"/>
        <v>0</v>
      </c>
      <c r="V2593" s="83">
        <f t="shared" si="19"/>
        <v>0</v>
      </c>
      <c r="W2593" s="58"/>
      <c r="X2593" s="84"/>
      <c r="Y2593" s="85"/>
      <c r="Z2593" s="86"/>
      <c r="AA2593" s="87"/>
    </row>
    <row r="2594" spans="1:27" ht="15.75" hidden="1" customHeight="1">
      <c r="A2594" s="63"/>
      <c r="B2594" s="64"/>
      <c r="C2594" s="65"/>
      <c r="D2594" s="66"/>
      <c r="E2594" s="67"/>
      <c r="F2594" s="68"/>
      <c r="G2594" s="69"/>
      <c r="H2594" s="70"/>
      <c r="I2594" s="67"/>
      <c r="J2594" s="71"/>
      <c r="K2594" s="72"/>
      <c r="L2594" s="73"/>
      <c r="M2594" s="74"/>
      <c r="N2594" s="75"/>
      <c r="O2594" s="76"/>
      <c r="P2594" s="77"/>
      <c r="Q2594" s="78">
        <f t="shared" si="20"/>
        <v>0</v>
      </c>
      <c r="R2594" s="79"/>
      <c r="S2594" s="80"/>
      <c r="T2594" s="81"/>
      <c r="U2594" s="82">
        <f t="shared" si="18"/>
        <v>0</v>
      </c>
      <c r="V2594" s="83">
        <f t="shared" si="19"/>
        <v>0</v>
      </c>
      <c r="W2594" s="58"/>
      <c r="X2594" s="84"/>
      <c r="Y2594" s="85"/>
      <c r="Z2594" s="86"/>
      <c r="AA2594" s="87"/>
    </row>
    <row r="2595" spans="1:27" ht="15.75" hidden="1" customHeight="1">
      <c r="A2595" s="63"/>
      <c r="B2595" s="64"/>
      <c r="C2595" s="65"/>
      <c r="D2595" s="66"/>
      <c r="E2595" s="67"/>
      <c r="F2595" s="68"/>
      <c r="G2595" s="69"/>
      <c r="H2595" s="70"/>
      <c r="I2595" s="67"/>
      <c r="J2595" s="71"/>
      <c r="K2595" s="72"/>
      <c r="L2595" s="73"/>
      <c r="M2595" s="74"/>
      <c r="N2595" s="75"/>
      <c r="O2595" s="76"/>
      <c r="P2595" s="77"/>
      <c r="Q2595" s="78">
        <f t="shared" si="20"/>
        <v>0</v>
      </c>
      <c r="R2595" s="79"/>
      <c r="S2595" s="80"/>
      <c r="T2595" s="81"/>
      <c r="U2595" s="82">
        <f t="shared" si="18"/>
        <v>0</v>
      </c>
      <c r="V2595" s="83">
        <f t="shared" si="19"/>
        <v>0</v>
      </c>
      <c r="W2595" s="58"/>
      <c r="X2595" s="84"/>
      <c r="Y2595" s="85"/>
      <c r="Z2595" s="86"/>
      <c r="AA2595" s="87"/>
    </row>
    <row r="2596" spans="1:27" ht="15.75" hidden="1" customHeight="1">
      <c r="A2596" s="63"/>
      <c r="B2596" s="64"/>
      <c r="C2596" s="65"/>
      <c r="D2596" s="66"/>
      <c r="E2596" s="67"/>
      <c r="F2596" s="68"/>
      <c r="G2596" s="69"/>
      <c r="H2596" s="70"/>
      <c r="I2596" s="67"/>
      <c r="J2596" s="71"/>
      <c r="K2596" s="72"/>
      <c r="L2596" s="73"/>
      <c r="M2596" s="74"/>
      <c r="N2596" s="75"/>
      <c r="O2596" s="76"/>
      <c r="P2596" s="77"/>
      <c r="Q2596" s="78">
        <f t="shared" si="20"/>
        <v>0</v>
      </c>
      <c r="R2596" s="79"/>
      <c r="S2596" s="80"/>
      <c r="T2596" s="81"/>
      <c r="U2596" s="82">
        <f t="shared" si="18"/>
        <v>0</v>
      </c>
      <c r="V2596" s="83">
        <f t="shared" si="19"/>
        <v>0</v>
      </c>
      <c r="W2596" s="58"/>
      <c r="X2596" s="84"/>
      <c r="Y2596" s="85"/>
      <c r="Z2596" s="86"/>
      <c r="AA2596" s="87"/>
    </row>
    <row r="2597" spans="1:27" ht="15.75" hidden="1" customHeight="1">
      <c r="A2597" s="63"/>
      <c r="B2597" s="64"/>
      <c r="C2597" s="65"/>
      <c r="D2597" s="66"/>
      <c r="E2597" s="67"/>
      <c r="F2597" s="68"/>
      <c r="G2597" s="69"/>
      <c r="H2597" s="70"/>
      <c r="I2597" s="67"/>
      <c r="J2597" s="71"/>
      <c r="K2597" s="72"/>
      <c r="L2597" s="73"/>
      <c r="M2597" s="74"/>
      <c r="N2597" s="75"/>
      <c r="O2597" s="76"/>
      <c r="P2597" s="77"/>
      <c r="Q2597" s="78">
        <f t="shared" si="20"/>
        <v>0</v>
      </c>
      <c r="R2597" s="79"/>
      <c r="S2597" s="80"/>
      <c r="T2597" s="81"/>
      <c r="U2597" s="82">
        <f t="shared" si="18"/>
        <v>0</v>
      </c>
      <c r="V2597" s="83">
        <f t="shared" si="19"/>
        <v>0</v>
      </c>
      <c r="W2597" s="58"/>
      <c r="X2597" s="84"/>
      <c r="Y2597" s="85"/>
      <c r="Z2597" s="86"/>
      <c r="AA2597" s="87"/>
    </row>
    <row r="2598" spans="1:27" ht="15.75" hidden="1" customHeight="1">
      <c r="A2598" s="63"/>
      <c r="B2598" s="64"/>
      <c r="C2598" s="65"/>
      <c r="D2598" s="66"/>
      <c r="E2598" s="67"/>
      <c r="F2598" s="68"/>
      <c r="G2598" s="69"/>
      <c r="H2598" s="70"/>
      <c r="I2598" s="67"/>
      <c r="J2598" s="71"/>
      <c r="K2598" s="72"/>
      <c r="L2598" s="73"/>
      <c r="M2598" s="74"/>
      <c r="N2598" s="75"/>
      <c r="O2598" s="76"/>
      <c r="P2598" s="77"/>
      <c r="Q2598" s="78">
        <f t="shared" si="20"/>
        <v>0</v>
      </c>
      <c r="R2598" s="79"/>
      <c r="S2598" s="80"/>
      <c r="T2598" s="81"/>
      <c r="U2598" s="82">
        <f t="shared" si="18"/>
        <v>0</v>
      </c>
      <c r="V2598" s="83">
        <f t="shared" si="19"/>
        <v>0</v>
      </c>
      <c r="W2598" s="58"/>
      <c r="X2598" s="84"/>
      <c r="Y2598" s="85"/>
      <c r="Z2598" s="86"/>
      <c r="AA2598" s="87"/>
    </row>
    <row r="2599" spans="1:27" ht="15.75" hidden="1" customHeight="1">
      <c r="A2599" s="63"/>
      <c r="B2599" s="64"/>
      <c r="C2599" s="65"/>
      <c r="D2599" s="66"/>
      <c r="E2599" s="67"/>
      <c r="F2599" s="68"/>
      <c r="G2599" s="69"/>
      <c r="H2599" s="70"/>
      <c r="I2599" s="67"/>
      <c r="J2599" s="71"/>
      <c r="K2599" s="72"/>
      <c r="L2599" s="73"/>
      <c r="M2599" s="74"/>
      <c r="N2599" s="75"/>
      <c r="O2599" s="76"/>
      <c r="P2599" s="77"/>
      <c r="Q2599" s="78">
        <f t="shared" si="20"/>
        <v>0</v>
      </c>
      <c r="R2599" s="79"/>
      <c r="S2599" s="80"/>
      <c r="T2599" s="81"/>
      <c r="U2599" s="82">
        <f t="shared" si="18"/>
        <v>0</v>
      </c>
      <c r="V2599" s="83">
        <f t="shared" si="19"/>
        <v>0</v>
      </c>
      <c r="W2599" s="58"/>
      <c r="X2599" s="84"/>
      <c r="Y2599" s="85"/>
      <c r="Z2599" s="86"/>
      <c r="AA2599" s="87"/>
    </row>
    <row r="2600" spans="1:27" ht="15.75" hidden="1" customHeight="1">
      <c r="A2600" s="63"/>
      <c r="B2600" s="64"/>
      <c r="C2600" s="65"/>
      <c r="D2600" s="66"/>
      <c r="E2600" s="67"/>
      <c r="F2600" s="68"/>
      <c r="G2600" s="69"/>
      <c r="H2600" s="70"/>
      <c r="I2600" s="67"/>
      <c r="J2600" s="71"/>
      <c r="K2600" s="72"/>
      <c r="L2600" s="73"/>
      <c r="M2600" s="74"/>
      <c r="N2600" s="75"/>
      <c r="O2600" s="76"/>
      <c r="P2600" s="77"/>
      <c r="Q2600" s="78">
        <f t="shared" si="20"/>
        <v>0</v>
      </c>
      <c r="R2600" s="79"/>
      <c r="S2600" s="80"/>
      <c r="T2600" s="81"/>
      <c r="U2600" s="82">
        <f t="shared" si="18"/>
        <v>0</v>
      </c>
      <c r="V2600" s="83">
        <f t="shared" si="19"/>
        <v>0</v>
      </c>
      <c r="W2600" s="58"/>
      <c r="X2600" s="84"/>
      <c r="Y2600" s="85"/>
      <c r="Z2600" s="86"/>
      <c r="AA2600" s="87"/>
    </row>
    <row r="2601" spans="1:27" ht="15.75" hidden="1" customHeight="1">
      <c r="A2601" s="63"/>
      <c r="B2601" s="64"/>
      <c r="C2601" s="65"/>
      <c r="D2601" s="66"/>
      <c r="E2601" s="67"/>
      <c r="F2601" s="68"/>
      <c r="G2601" s="69"/>
      <c r="H2601" s="70"/>
      <c r="I2601" s="67"/>
      <c r="J2601" s="71"/>
      <c r="K2601" s="72"/>
      <c r="L2601" s="73"/>
      <c r="M2601" s="74"/>
      <c r="N2601" s="75"/>
      <c r="O2601" s="76"/>
      <c r="P2601" s="77"/>
      <c r="Q2601" s="78">
        <f t="shared" si="20"/>
        <v>0</v>
      </c>
      <c r="R2601" s="79"/>
      <c r="S2601" s="80"/>
      <c r="T2601" s="81"/>
      <c r="U2601" s="82">
        <f t="shared" si="18"/>
        <v>0</v>
      </c>
      <c r="V2601" s="83">
        <f t="shared" si="19"/>
        <v>0</v>
      </c>
      <c r="W2601" s="58"/>
      <c r="X2601" s="84"/>
      <c r="Y2601" s="85"/>
      <c r="Z2601" s="86"/>
      <c r="AA2601" s="87"/>
    </row>
    <row r="2602" spans="1:27" ht="15.75" hidden="1" customHeight="1">
      <c r="A2602" s="63"/>
      <c r="B2602" s="64"/>
      <c r="C2602" s="65"/>
      <c r="D2602" s="66"/>
      <c r="E2602" s="67"/>
      <c r="F2602" s="68"/>
      <c r="G2602" s="69"/>
      <c r="H2602" s="70"/>
      <c r="I2602" s="67"/>
      <c r="J2602" s="71"/>
      <c r="K2602" s="72"/>
      <c r="L2602" s="73"/>
      <c r="M2602" s="74"/>
      <c r="N2602" s="75"/>
      <c r="O2602" s="76"/>
      <c r="P2602" s="77"/>
      <c r="Q2602" s="78">
        <f t="shared" si="20"/>
        <v>0</v>
      </c>
      <c r="R2602" s="79"/>
      <c r="S2602" s="80"/>
      <c r="T2602" s="81"/>
      <c r="U2602" s="82">
        <f t="shared" si="18"/>
        <v>0</v>
      </c>
      <c r="V2602" s="83">
        <f t="shared" si="19"/>
        <v>0</v>
      </c>
      <c r="W2602" s="58"/>
      <c r="X2602" s="84"/>
      <c r="Y2602" s="85"/>
      <c r="Z2602" s="86"/>
      <c r="AA2602" s="87"/>
    </row>
    <row r="2603" spans="1:27" ht="15.75" hidden="1" customHeight="1">
      <c r="A2603" s="63"/>
      <c r="B2603" s="64"/>
      <c r="C2603" s="65"/>
      <c r="D2603" s="66"/>
      <c r="E2603" s="67"/>
      <c r="F2603" s="68"/>
      <c r="G2603" s="69"/>
      <c r="H2603" s="70"/>
      <c r="I2603" s="67"/>
      <c r="J2603" s="71"/>
      <c r="K2603" s="72"/>
      <c r="L2603" s="73"/>
      <c r="M2603" s="74"/>
      <c r="N2603" s="75"/>
      <c r="O2603" s="76"/>
      <c r="P2603" s="77"/>
      <c r="Q2603" s="78">
        <f t="shared" si="20"/>
        <v>0</v>
      </c>
      <c r="R2603" s="79"/>
      <c r="S2603" s="80"/>
      <c r="T2603" s="81"/>
      <c r="U2603" s="82">
        <f t="shared" si="18"/>
        <v>0</v>
      </c>
      <c r="V2603" s="83">
        <f t="shared" si="19"/>
        <v>0</v>
      </c>
      <c r="W2603" s="58"/>
      <c r="X2603" s="84"/>
      <c r="Y2603" s="85"/>
      <c r="Z2603" s="86"/>
      <c r="AA2603" s="87"/>
    </row>
    <row r="2604" spans="1:27" ht="15.75" hidden="1" customHeight="1">
      <c r="A2604" s="63"/>
      <c r="B2604" s="64"/>
      <c r="C2604" s="65"/>
      <c r="D2604" s="66"/>
      <c r="E2604" s="67"/>
      <c r="F2604" s="68"/>
      <c r="G2604" s="69"/>
      <c r="H2604" s="70"/>
      <c r="I2604" s="67"/>
      <c r="J2604" s="71"/>
      <c r="K2604" s="72"/>
      <c r="L2604" s="73"/>
      <c r="M2604" s="74"/>
      <c r="N2604" s="75"/>
      <c r="O2604" s="76"/>
      <c r="P2604" s="77"/>
      <c r="Q2604" s="78">
        <f t="shared" si="20"/>
        <v>0</v>
      </c>
      <c r="R2604" s="79"/>
      <c r="S2604" s="80"/>
      <c r="T2604" s="81"/>
      <c r="U2604" s="82">
        <f t="shared" si="18"/>
        <v>0</v>
      </c>
      <c r="V2604" s="83">
        <f t="shared" si="19"/>
        <v>0</v>
      </c>
      <c r="W2604" s="58"/>
      <c r="X2604" s="84"/>
      <c r="Y2604" s="85"/>
      <c r="Z2604" s="86"/>
      <c r="AA2604" s="87"/>
    </row>
    <row r="2605" spans="1:27" ht="15.75" hidden="1" customHeight="1">
      <c r="A2605" s="63"/>
      <c r="B2605" s="64"/>
      <c r="C2605" s="65"/>
      <c r="D2605" s="66"/>
      <c r="E2605" s="67"/>
      <c r="F2605" s="68"/>
      <c r="G2605" s="69"/>
      <c r="H2605" s="70"/>
      <c r="I2605" s="67"/>
      <c r="J2605" s="71"/>
      <c r="K2605" s="72"/>
      <c r="L2605" s="73"/>
      <c r="M2605" s="74"/>
      <c r="N2605" s="75"/>
      <c r="O2605" s="76"/>
      <c r="P2605" s="77"/>
      <c r="Q2605" s="78">
        <f t="shared" si="20"/>
        <v>0</v>
      </c>
      <c r="R2605" s="79"/>
      <c r="S2605" s="80"/>
      <c r="T2605" s="81"/>
      <c r="U2605" s="82">
        <f t="shared" si="18"/>
        <v>0</v>
      </c>
      <c r="V2605" s="83">
        <f t="shared" si="19"/>
        <v>0</v>
      </c>
      <c r="W2605" s="58"/>
      <c r="X2605" s="84"/>
      <c r="Y2605" s="85"/>
      <c r="Z2605" s="86"/>
      <c r="AA2605" s="87"/>
    </row>
    <row r="2606" spans="1:27" ht="15.75" hidden="1" customHeight="1">
      <c r="A2606" s="63"/>
      <c r="B2606" s="64"/>
      <c r="C2606" s="65"/>
      <c r="D2606" s="66"/>
      <c r="E2606" s="67"/>
      <c r="F2606" s="68"/>
      <c r="G2606" s="69"/>
      <c r="H2606" s="70"/>
      <c r="I2606" s="67"/>
      <c r="J2606" s="71"/>
      <c r="K2606" s="72"/>
      <c r="L2606" s="73"/>
      <c r="M2606" s="74"/>
      <c r="N2606" s="75"/>
      <c r="O2606" s="76"/>
      <c r="P2606" s="77"/>
      <c r="Q2606" s="78">
        <f t="shared" si="20"/>
        <v>0</v>
      </c>
      <c r="R2606" s="79"/>
      <c r="S2606" s="80"/>
      <c r="T2606" s="81"/>
      <c r="U2606" s="82">
        <f t="shared" si="18"/>
        <v>0</v>
      </c>
      <c r="V2606" s="83">
        <f t="shared" si="19"/>
        <v>0</v>
      </c>
      <c r="W2606" s="58"/>
      <c r="X2606" s="84"/>
      <c r="Y2606" s="85"/>
      <c r="Z2606" s="86"/>
      <c r="AA2606" s="87"/>
    </row>
    <row r="2607" spans="1:27" ht="15.75" hidden="1" customHeight="1">
      <c r="A2607" s="63"/>
      <c r="B2607" s="64"/>
      <c r="C2607" s="65"/>
      <c r="D2607" s="66"/>
      <c r="E2607" s="67"/>
      <c r="F2607" s="68"/>
      <c r="G2607" s="69"/>
      <c r="H2607" s="70"/>
      <c r="I2607" s="67"/>
      <c r="J2607" s="71"/>
      <c r="K2607" s="72"/>
      <c r="L2607" s="73"/>
      <c r="M2607" s="74"/>
      <c r="N2607" s="75"/>
      <c r="O2607" s="76"/>
      <c r="P2607" s="77"/>
      <c r="Q2607" s="78">
        <f t="shared" si="20"/>
        <v>0</v>
      </c>
      <c r="R2607" s="79"/>
      <c r="S2607" s="80"/>
      <c r="T2607" s="81"/>
      <c r="U2607" s="82">
        <f t="shared" si="18"/>
        <v>0</v>
      </c>
      <c r="V2607" s="83">
        <f t="shared" si="19"/>
        <v>0</v>
      </c>
      <c r="W2607" s="58"/>
      <c r="X2607" s="84"/>
      <c r="Y2607" s="85"/>
      <c r="Z2607" s="86"/>
      <c r="AA2607" s="87"/>
    </row>
    <row r="2608" spans="1:27" ht="15.75" hidden="1" customHeight="1">
      <c r="A2608" s="63"/>
      <c r="B2608" s="64"/>
      <c r="C2608" s="65"/>
      <c r="D2608" s="66"/>
      <c r="E2608" s="67"/>
      <c r="F2608" s="68"/>
      <c r="G2608" s="69"/>
      <c r="H2608" s="70"/>
      <c r="I2608" s="67"/>
      <c r="J2608" s="71"/>
      <c r="K2608" s="72"/>
      <c r="L2608" s="73"/>
      <c r="M2608" s="74"/>
      <c r="N2608" s="75"/>
      <c r="O2608" s="76"/>
      <c r="P2608" s="77"/>
      <c r="Q2608" s="78">
        <f t="shared" si="20"/>
        <v>0</v>
      </c>
      <c r="R2608" s="79"/>
      <c r="S2608" s="80"/>
      <c r="T2608" s="81"/>
      <c r="U2608" s="82">
        <f t="shared" si="18"/>
        <v>0</v>
      </c>
      <c r="V2608" s="83">
        <f t="shared" si="19"/>
        <v>0</v>
      </c>
      <c r="W2608" s="58"/>
      <c r="X2608" s="84"/>
      <c r="Y2608" s="85"/>
      <c r="Z2608" s="86"/>
      <c r="AA2608" s="87"/>
    </row>
    <row r="2609" spans="1:27" ht="15.75" hidden="1" customHeight="1">
      <c r="A2609" s="63"/>
      <c r="B2609" s="64"/>
      <c r="C2609" s="65"/>
      <c r="D2609" s="66"/>
      <c r="E2609" s="67"/>
      <c r="F2609" s="68"/>
      <c r="G2609" s="69"/>
      <c r="H2609" s="70"/>
      <c r="I2609" s="67"/>
      <c r="J2609" s="71"/>
      <c r="K2609" s="72"/>
      <c r="L2609" s="73"/>
      <c r="M2609" s="74"/>
      <c r="N2609" s="75"/>
      <c r="O2609" s="76"/>
      <c r="P2609" s="77"/>
      <c r="Q2609" s="78">
        <f t="shared" si="20"/>
        <v>0</v>
      </c>
      <c r="R2609" s="79"/>
      <c r="S2609" s="80"/>
      <c r="T2609" s="81"/>
      <c r="U2609" s="82">
        <f t="shared" si="18"/>
        <v>0</v>
      </c>
      <c r="V2609" s="83">
        <f t="shared" si="19"/>
        <v>0</v>
      </c>
      <c r="W2609" s="58"/>
      <c r="X2609" s="84"/>
      <c r="Y2609" s="85"/>
      <c r="Z2609" s="86"/>
      <c r="AA2609" s="87"/>
    </row>
    <row r="2610" spans="1:27" ht="15.75" hidden="1" customHeight="1">
      <c r="A2610" s="63"/>
      <c r="B2610" s="64"/>
      <c r="C2610" s="65"/>
      <c r="D2610" s="66"/>
      <c r="E2610" s="67"/>
      <c r="F2610" s="68"/>
      <c r="G2610" s="69"/>
      <c r="H2610" s="70"/>
      <c r="I2610" s="67"/>
      <c r="J2610" s="71"/>
      <c r="K2610" s="72"/>
      <c r="L2610" s="73"/>
      <c r="M2610" s="74"/>
      <c r="N2610" s="75"/>
      <c r="O2610" s="76"/>
      <c r="P2610" s="77"/>
      <c r="Q2610" s="78">
        <f t="shared" si="20"/>
        <v>0</v>
      </c>
      <c r="R2610" s="79"/>
      <c r="S2610" s="80"/>
      <c r="T2610" s="81"/>
      <c r="U2610" s="82">
        <f t="shared" si="18"/>
        <v>0</v>
      </c>
      <c r="V2610" s="83">
        <f t="shared" si="19"/>
        <v>0</v>
      </c>
      <c r="W2610" s="58"/>
      <c r="X2610" s="84"/>
      <c r="Y2610" s="85"/>
      <c r="Z2610" s="86"/>
      <c r="AA2610" s="87"/>
    </row>
    <row r="2611" spans="1:27" ht="15.75" hidden="1" customHeight="1">
      <c r="A2611" s="63"/>
      <c r="B2611" s="64"/>
      <c r="C2611" s="65"/>
      <c r="D2611" s="66"/>
      <c r="E2611" s="67"/>
      <c r="F2611" s="68"/>
      <c r="G2611" s="69"/>
      <c r="H2611" s="70"/>
      <c r="I2611" s="67"/>
      <c r="J2611" s="71"/>
      <c r="K2611" s="72"/>
      <c r="L2611" s="73"/>
      <c r="M2611" s="74"/>
      <c r="N2611" s="75"/>
      <c r="O2611" s="76"/>
      <c r="P2611" s="77"/>
      <c r="Q2611" s="78">
        <f t="shared" si="20"/>
        <v>0</v>
      </c>
      <c r="R2611" s="79"/>
      <c r="S2611" s="80"/>
      <c r="T2611" s="81"/>
      <c r="U2611" s="82">
        <f t="shared" si="18"/>
        <v>0</v>
      </c>
      <c r="V2611" s="83">
        <f t="shared" si="19"/>
        <v>0</v>
      </c>
      <c r="W2611" s="58"/>
      <c r="X2611" s="84"/>
      <c r="Y2611" s="85"/>
      <c r="Z2611" s="86"/>
      <c r="AA2611" s="87"/>
    </row>
    <row r="2612" spans="1:27" ht="15.75" hidden="1" customHeight="1">
      <c r="A2612" s="63"/>
      <c r="B2612" s="64"/>
      <c r="C2612" s="65"/>
      <c r="D2612" s="66"/>
      <c r="E2612" s="67"/>
      <c r="F2612" s="68"/>
      <c r="G2612" s="69"/>
      <c r="H2612" s="70"/>
      <c r="I2612" s="67"/>
      <c r="J2612" s="71"/>
      <c r="K2612" s="72"/>
      <c r="L2612" s="73"/>
      <c r="M2612" s="74"/>
      <c r="N2612" s="75"/>
      <c r="O2612" s="76"/>
      <c r="P2612" s="77"/>
      <c r="Q2612" s="78">
        <f t="shared" si="20"/>
        <v>0</v>
      </c>
      <c r="R2612" s="79"/>
      <c r="S2612" s="80"/>
      <c r="T2612" s="81"/>
      <c r="U2612" s="82">
        <f t="shared" si="18"/>
        <v>0</v>
      </c>
      <c r="V2612" s="83">
        <f t="shared" si="19"/>
        <v>0</v>
      </c>
      <c r="W2612" s="58"/>
      <c r="X2612" s="84"/>
      <c r="Y2612" s="85"/>
      <c r="Z2612" s="86"/>
      <c r="AA2612" s="87"/>
    </row>
    <row r="2613" spans="1:27" ht="15.75" hidden="1" customHeight="1">
      <c r="A2613" s="63"/>
      <c r="B2613" s="64"/>
      <c r="C2613" s="65"/>
      <c r="D2613" s="66"/>
      <c r="E2613" s="67"/>
      <c r="F2613" s="68"/>
      <c r="G2613" s="69"/>
      <c r="H2613" s="70"/>
      <c r="I2613" s="67"/>
      <c r="J2613" s="71"/>
      <c r="K2613" s="72"/>
      <c r="L2613" s="73"/>
      <c r="M2613" s="74"/>
      <c r="N2613" s="75"/>
      <c r="O2613" s="76"/>
      <c r="P2613" s="77"/>
      <c r="Q2613" s="78">
        <f t="shared" si="20"/>
        <v>0</v>
      </c>
      <c r="R2613" s="79"/>
      <c r="S2613" s="80"/>
      <c r="T2613" s="81"/>
      <c r="U2613" s="82">
        <f t="shared" si="18"/>
        <v>0</v>
      </c>
      <c r="V2613" s="83">
        <f t="shared" si="19"/>
        <v>0</v>
      </c>
      <c r="W2613" s="58"/>
      <c r="X2613" s="84"/>
      <c r="Y2613" s="85"/>
      <c r="Z2613" s="86"/>
      <c r="AA2613" s="87"/>
    </row>
    <row r="2614" spans="1:27" ht="15.75" hidden="1" customHeight="1">
      <c r="A2614" s="63"/>
      <c r="B2614" s="64"/>
      <c r="C2614" s="65"/>
      <c r="D2614" s="66"/>
      <c r="E2614" s="67"/>
      <c r="F2614" s="68"/>
      <c r="G2614" s="69"/>
      <c r="H2614" s="70"/>
      <c r="I2614" s="67"/>
      <c r="J2614" s="71"/>
      <c r="K2614" s="72"/>
      <c r="L2614" s="73"/>
      <c r="M2614" s="74"/>
      <c r="N2614" s="75"/>
      <c r="O2614" s="76"/>
      <c r="P2614" s="77"/>
      <c r="Q2614" s="78">
        <f t="shared" si="20"/>
        <v>0</v>
      </c>
      <c r="R2614" s="79"/>
      <c r="S2614" s="80"/>
      <c r="T2614" s="81"/>
      <c r="U2614" s="82">
        <f t="shared" si="18"/>
        <v>0</v>
      </c>
      <c r="V2614" s="83">
        <f t="shared" si="19"/>
        <v>0</v>
      </c>
      <c r="W2614" s="58"/>
      <c r="X2614" s="84"/>
      <c r="Y2614" s="85"/>
      <c r="Z2614" s="86"/>
      <c r="AA2614" s="87"/>
    </row>
    <row r="2615" spans="1:27" ht="15.75" hidden="1" customHeight="1">
      <c r="A2615" s="63"/>
      <c r="B2615" s="64"/>
      <c r="C2615" s="65"/>
      <c r="D2615" s="66"/>
      <c r="E2615" s="67"/>
      <c r="F2615" s="68"/>
      <c r="G2615" s="69"/>
      <c r="H2615" s="70"/>
      <c r="I2615" s="67"/>
      <c r="J2615" s="71"/>
      <c r="K2615" s="72"/>
      <c r="L2615" s="73"/>
      <c r="M2615" s="74"/>
      <c r="N2615" s="75"/>
      <c r="O2615" s="76"/>
      <c r="P2615" s="77"/>
      <c r="Q2615" s="78">
        <f t="shared" si="20"/>
        <v>0</v>
      </c>
      <c r="R2615" s="79"/>
      <c r="S2615" s="80"/>
      <c r="T2615" s="81"/>
      <c r="U2615" s="82">
        <f t="shared" si="18"/>
        <v>0</v>
      </c>
      <c r="V2615" s="83">
        <f t="shared" si="19"/>
        <v>0</v>
      </c>
      <c r="W2615" s="58"/>
      <c r="X2615" s="84"/>
      <c r="Y2615" s="85"/>
      <c r="Z2615" s="86"/>
      <c r="AA2615" s="87"/>
    </row>
    <row r="2616" spans="1:27" ht="15.75" hidden="1" customHeight="1">
      <c r="A2616" s="63"/>
      <c r="B2616" s="64"/>
      <c r="C2616" s="65"/>
      <c r="D2616" s="66"/>
      <c r="E2616" s="67"/>
      <c r="F2616" s="68"/>
      <c r="G2616" s="69"/>
      <c r="H2616" s="70"/>
      <c r="I2616" s="67"/>
      <c r="J2616" s="71"/>
      <c r="K2616" s="72"/>
      <c r="L2616" s="73"/>
      <c r="M2616" s="74"/>
      <c r="N2616" s="75"/>
      <c r="O2616" s="76"/>
      <c r="P2616" s="77"/>
      <c r="Q2616" s="78">
        <f t="shared" si="20"/>
        <v>0</v>
      </c>
      <c r="R2616" s="79"/>
      <c r="S2616" s="80"/>
      <c r="T2616" s="81"/>
      <c r="U2616" s="82">
        <f t="shared" si="18"/>
        <v>0</v>
      </c>
      <c r="V2616" s="83">
        <f t="shared" si="19"/>
        <v>0</v>
      </c>
      <c r="W2616" s="58"/>
      <c r="X2616" s="84"/>
      <c r="Y2616" s="85"/>
      <c r="Z2616" s="86"/>
      <c r="AA2616" s="87"/>
    </row>
    <row r="2617" spans="1:27" ht="15.75" hidden="1" customHeight="1">
      <c r="A2617" s="63"/>
      <c r="B2617" s="64"/>
      <c r="C2617" s="65"/>
      <c r="D2617" s="66"/>
      <c r="E2617" s="67"/>
      <c r="F2617" s="68"/>
      <c r="G2617" s="69"/>
      <c r="H2617" s="70"/>
      <c r="I2617" s="67"/>
      <c r="J2617" s="71"/>
      <c r="K2617" s="72"/>
      <c r="L2617" s="73"/>
      <c r="M2617" s="74"/>
      <c r="N2617" s="75"/>
      <c r="O2617" s="76"/>
      <c r="P2617" s="77"/>
      <c r="Q2617" s="78">
        <f t="shared" si="20"/>
        <v>0</v>
      </c>
      <c r="R2617" s="79"/>
      <c r="S2617" s="80"/>
      <c r="T2617" s="81"/>
      <c r="U2617" s="82">
        <f t="shared" si="18"/>
        <v>0</v>
      </c>
      <c r="V2617" s="83">
        <f t="shared" si="19"/>
        <v>0</v>
      </c>
      <c r="W2617" s="58"/>
      <c r="X2617" s="84"/>
      <c r="Y2617" s="85"/>
      <c r="Z2617" s="86"/>
      <c r="AA2617" s="87"/>
    </row>
    <row r="2618" spans="1:27" ht="15.75" hidden="1" customHeight="1">
      <c r="A2618" s="63"/>
      <c r="B2618" s="64"/>
      <c r="C2618" s="65"/>
      <c r="D2618" s="66"/>
      <c r="E2618" s="67"/>
      <c r="F2618" s="68"/>
      <c r="G2618" s="69"/>
      <c r="H2618" s="70"/>
      <c r="I2618" s="67"/>
      <c r="J2618" s="71"/>
      <c r="K2618" s="72"/>
      <c r="L2618" s="73"/>
      <c r="M2618" s="74"/>
      <c r="N2618" s="75"/>
      <c r="O2618" s="76"/>
      <c r="P2618" s="77"/>
      <c r="Q2618" s="78">
        <f t="shared" si="20"/>
        <v>0</v>
      </c>
      <c r="R2618" s="79"/>
      <c r="S2618" s="80"/>
      <c r="T2618" s="81"/>
      <c r="U2618" s="82">
        <f t="shared" si="18"/>
        <v>0</v>
      </c>
      <c r="V2618" s="83">
        <f t="shared" si="19"/>
        <v>0</v>
      </c>
      <c r="W2618" s="58"/>
      <c r="X2618" s="84"/>
      <c r="Y2618" s="85"/>
      <c r="Z2618" s="86"/>
      <c r="AA2618" s="87"/>
    </row>
    <row r="2619" spans="1:27" ht="15.75" hidden="1" customHeight="1">
      <c r="A2619" s="63"/>
      <c r="B2619" s="64"/>
      <c r="C2619" s="65"/>
      <c r="D2619" s="66"/>
      <c r="E2619" s="67"/>
      <c r="F2619" s="68"/>
      <c r="G2619" s="69"/>
      <c r="H2619" s="70"/>
      <c r="I2619" s="67"/>
      <c r="J2619" s="71"/>
      <c r="K2619" s="72"/>
      <c r="L2619" s="73"/>
      <c r="M2619" s="74"/>
      <c r="N2619" s="75"/>
      <c r="O2619" s="76"/>
      <c r="P2619" s="77"/>
      <c r="Q2619" s="78">
        <f t="shared" si="20"/>
        <v>0</v>
      </c>
      <c r="R2619" s="79"/>
      <c r="S2619" s="80"/>
      <c r="T2619" s="81"/>
      <c r="U2619" s="82">
        <f t="shared" si="18"/>
        <v>0</v>
      </c>
      <c r="V2619" s="83">
        <f t="shared" si="19"/>
        <v>0</v>
      </c>
      <c r="W2619" s="58"/>
      <c r="X2619" s="84"/>
      <c r="Y2619" s="85"/>
      <c r="Z2619" s="86"/>
      <c r="AA2619" s="87"/>
    </row>
    <row r="2620" spans="1:27" ht="15.75" hidden="1" customHeight="1">
      <c r="A2620" s="63"/>
      <c r="B2620" s="64"/>
      <c r="C2620" s="65"/>
      <c r="D2620" s="66"/>
      <c r="E2620" s="67"/>
      <c r="F2620" s="68"/>
      <c r="G2620" s="69"/>
      <c r="H2620" s="70"/>
      <c r="I2620" s="67"/>
      <c r="J2620" s="71"/>
      <c r="K2620" s="72"/>
      <c r="L2620" s="73"/>
      <c r="M2620" s="74"/>
      <c r="N2620" s="75"/>
      <c r="O2620" s="76"/>
      <c r="P2620" s="77"/>
      <c r="Q2620" s="78">
        <f t="shared" si="20"/>
        <v>0</v>
      </c>
      <c r="R2620" s="79"/>
      <c r="S2620" s="80"/>
      <c r="T2620" s="81"/>
      <c r="U2620" s="82">
        <f t="shared" si="18"/>
        <v>0</v>
      </c>
      <c r="V2620" s="83">
        <f t="shared" si="19"/>
        <v>0</v>
      </c>
      <c r="W2620" s="58"/>
      <c r="X2620" s="84"/>
      <c r="Y2620" s="85"/>
      <c r="Z2620" s="86"/>
      <c r="AA2620" s="87"/>
    </row>
    <row r="2621" spans="1:27" ht="15.75" hidden="1" customHeight="1">
      <c r="A2621" s="63"/>
      <c r="B2621" s="64"/>
      <c r="C2621" s="65"/>
      <c r="D2621" s="66"/>
      <c r="E2621" s="67"/>
      <c r="F2621" s="68"/>
      <c r="G2621" s="69"/>
      <c r="H2621" s="70"/>
      <c r="I2621" s="67"/>
      <c r="J2621" s="71"/>
      <c r="K2621" s="72"/>
      <c r="L2621" s="73"/>
      <c r="M2621" s="74"/>
      <c r="N2621" s="75"/>
      <c r="O2621" s="76"/>
      <c r="P2621" s="77"/>
      <c r="Q2621" s="78">
        <f t="shared" si="20"/>
        <v>0</v>
      </c>
      <c r="R2621" s="79"/>
      <c r="S2621" s="80"/>
      <c r="T2621" s="81"/>
      <c r="U2621" s="82">
        <f t="shared" si="18"/>
        <v>0</v>
      </c>
      <c r="V2621" s="83">
        <f t="shared" si="19"/>
        <v>0</v>
      </c>
      <c r="W2621" s="58"/>
      <c r="X2621" s="84"/>
      <c r="Y2621" s="85"/>
      <c r="Z2621" s="86"/>
      <c r="AA2621" s="87"/>
    </row>
    <row r="2622" spans="1:27" ht="15.75" hidden="1" customHeight="1">
      <c r="A2622" s="63"/>
      <c r="B2622" s="64"/>
      <c r="C2622" s="65"/>
      <c r="D2622" s="66"/>
      <c r="E2622" s="67"/>
      <c r="F2622" s="68"/>
      <c r="G2622" s="69"/>
      <c r="H2622" s="70"/>
      <c r="I2622" s="67"/>
      <c r="J2622" s="71"/>
      <c r="K2622" s="72"/>
      <c r="L2622" s="73"/>
      <c r="M2622" s="74"/>
      <c r="N2622" s="75"/>
      <c r="O2622" s="76"/>
      <c r="P2622" s="77"/>
      <c r="Q2622" s="78">
        <f t="shared" si="20"/>
        <v>0</v>
      </c>
      <c r="R2622" s="79"/>
      <c r="S2622" s="80"/>
      <c r="T2622" s="81"/>
      <c r="U2622" s="82">
        <f t="shared" si="18"/>
        <v>0</v>
      </c>
      <c r="V2622" s="83">
        <f t="shared" si="19"/>
        <v>0</v>
      </c>
      <c r="W2622" s="58"/>
      <c r="X2622" s="84"/>
      <c r="Y2622" s="85"/>
      <c r="Z2622" s="86"/>
      <c r="AA2622" s="87"/>
    </row>
    <row r="2623" spans="1:27" ht="15.75" hidden="1" customHeight="1">
      <c r="A2623" s="63"/>
      <c r="B2623" s="64"/>
      <c r="C2623" s="65"/>
      <c r="D2623" s="66"/>
      <c r="E2623" s="67"/>
      <c r="F2623" s="68"/>
      <c r="G2623" s="69"/>
      <c r="H2623" s="70"/>
      <c r="I2623" s="67"/>
      <c r="J2623" s="71"/>
      <c r="K2623" s="72"/>
      <c r="L2623" s="73"/>
      <c r="M2623" s="74"/>
      <c r="N2623" s="75"/>
      <c r="O2623" s="76"/>
      <c r="P2623" s="77"/>
      <c r="Q2623" s="78">
        <f t="shared" si="20"/>
        <v>0</v>
      </c>
      <c r="R2623" s="79"/>
      <c r="S2623" s="80"/>
      <c r="T2623" s="81"/>
      <c r="U2623" s="82">
        <f t="shared" si="18"/>
        <v>0</v>
      </c>
      <c r="V2623" s="83">
        <f t="shared" si="19"/>
        <v>0</v>
      </c>
      <c r="W2623" s="58"/>
      <c r="X2623" s="84"/>
      <c r="Y2623" s="85"/>
      <c r="Z2623" s="86"/>
      <c r="AA2623" s="87"/>
    </row>
    <row r="2624" spans="1:27" ht="15.75" hidden="1" customHeight="1">
      <c r="A2624" s="63"/>
      <c r="B2624" s="64"/>
      <c r="C2624" s="65"/>
      <c r="D2624" s="66"/>
      <c r="E2624" s="67"/>
      <c r="F2624" s="68"/>
      <c r="G2624" s="69"/>
      <c r="H2624" s="70"/>
      <c r="I2624" s="67"/>
      <c r="J2624" s="71"/>
      <c r="K2624" s="72"/>
      <c r="L2624" s="73"/>
      <c r="M2624" s="74"/>
      <c r="N2624" s="75"/>
      <c r="O2624" s="76"/>
      <c r="P2624" s="77"/>
      <c r="Q2624" s="78">
        <f t="shared" si="20"/>
        <v>0</v>
      </c>
      <c r="R2624" s="79"/>
      <c r="S2624" s="80"/>
      <c r="T2624" s="81"/>
      <c r="U2624" s="82">
        <f t="shared" ref="U2624:U2687" si="21">T2624*Q2624</f>
        <v>0</v>
      </c>
      <c r="V2624" s="83">
        <f t="shared" ref="V2624:V2687" si="22">T2624*R2624</f>
        <v>0</v>
      </c>
      <c r="W2624" s="58"/>
      <c r="X2624" s="84"/>
      <c r="Y2624" s="85"/>
      <c r="Z2624" s="86"/>
      <c r="AA2624" s="87"/>
    </row>
    <row r="2625" spans="1:27" ht="15.75" hidden="1" customHeight="1">
      <c r="A2625" s="63"/>
      <c r="B2625" s="64"/>
      <c r="C2625" s="65"/>
      <c r="D2625" s="66"/>
      <c r="E2625" s="67"/>
      <c r="F2625" s="68"/>
      <c r="G2625" s="69"/>
      <c r="H2625" s="70"/>
      <c r="I2625" s="67"/>
      <c r="J2625" s="71"/>
      <c r="K2625" s="72"/>
      <c r="L2625" s="73"/>
      <c r="M2625" s="74"/>
      <c r="N2625" s="75"/>
      <c r="O2625" s="76"/>
      <c r="P2625" s="77"/>
      <c r="Q2625" s="78">
        <f t="shared" si="20"/>
        <v>0</v>
      </c>
      <c r="R2625" s="79"/>
      <c r="S2625" s="80"/>
      <c r="T2625" s="81"/>
      <c r="U2625" s="82">
        <f t="shared" si="21"/>
        <v>0</v>
      </c>
      <c r="V2625" s="83">
        <f t="shared" si="22"/>
        <v>0</v>
      </c>
      <c r="W2625" s="58"/>
      <c r="X2625" s="84"/>
      <c r="Y2625" s="85"/>
      <c r="Z2625" s="86"/>
      <c r="AA2625" s="87"/>
    </row>
    <row r="2626" spans="1:27" ht="15.75" hidden="1" customHeight="1">
      <c r="A2626" s="63"/>
      <c r="B2626" s="64"/>
      <c r="C2626" s="65"/>
      <c r="D2626" s="66"/>
      <c r="E2626" s="67"/>
      <c r="F2626" s="68"/>
      <c r="G2626" s="69"/>
      <c r="H2626" s="70"/>
      <c r="I2626" s="67"/>
      <c r="J2626" s="71"/>
      <c r="K2626" s="72"/>
      <c r="L2626" s="73"/>
      <c r="M2626" s="74"/>
      <c r="N2626" s="75"/>
      <c r="O2626" s="76"/>
      <c r="P2626" s="77"/>
      <c r="Q2626" s="78">
        <f t="shared" si="20"/>
        <v>0</v>
      </c>
      <c r="R2626" s="79"/>
      <c r="S2626" s="80"/>
      <c r="T2626" s="81"/>
      <c r="U2626" s="82">
        <f t="shared" si="21"/>
        <v>0</v>
      </c>
      <c r="V2626" s="83">
        <f t="shared" si="22"/>
        <v>0</v>
      </c>
      <c r="W2626" s="58"/>
      <c r="X2626" s="84"/>
      <c r="Y2626" s="85"/>
      <c r="Z2626" s="86"/>
      <c r="AA2626" s="87"/>
    </row>
    <row r="2627" spans="1:27" ht="15.75" hidden="1" customHeight="1">
      <c r="A2627" s="63"/>
      <c r="B2627" s="64"/>
      <c r="C2627" s="65"/>
      <c r="D2627" s="66"/>
      <c r="E2627" s="67"/>
      <c r="F2627" s="68"/>
      <c r="G2627" s="69"/>
      <c r="H2627" s="70"/>
      <c r="I2627" s="67"/>
      <c r="J2627" s="71"/>
      <c r="K2627" s="72"/>
      <c r="L2627" s="73"/>
      <c r="M2627" s="74"/>
      <c r="N2627" s="75"/>
      <c r="O2627" s="76"/>
      <c r="P2627" s="77"/>
      <c r="Q2627" s="78">
        <f t="shared" si="20"/>
        <v>0</v>
      </c>
      <c r="R2627" s="79"/>
      <c r="S2627" s="80"/>
      <c r="T2627" s="81"/>
      <c r="U2627" s="82">
        <f t="shared" si="21"/>
        <v>0</v>
      </c>
      <c r="V2627" s="83">
        <f t="shared" si="22"/>
        <v>0</v>
      </c>
      <c r="W2627" s="58"/>
      <c r="X2627" s="84"/>
      <c r="Y2627" s="85"/>
      <c r="Z2627" s="86"/>
      <c r="AA2627" s="87"/>
    </row>
    <row r="2628" spans="1:27" ht="15.75" hidden="1" customHeight="1">
      <c r="A2628" s="63"/>
      <c r="B2628" s="64"/>
      <c r="C2628" s="65"/>
      <c r="D2628" s="66"/>
      <c r="E2628" s="67"/>
      <c r="F2628" s="68"/>
      <c r="G2628" s="69"/>
      <c r="H2628" s="70"/>
      <c r="I2628" s="67"/>
      <c r="J2628" s="71"/>
      <c r="K2628" s="72"/>
      <c r="L2628" s="73"/>
      <c r="M2628" s="74"/>
      <c r="N2628" s="75"/>
      <c r="O2628" s="76"/>
      <c r="P2628" s="77"/>
      <c r="Q2628" s="78">
        <f t="shared" si="20"/>
        <v>0</v>
      </c>
      <c r="R2628" s="79"/>
      <c r="S2628" s="80"/>
      <c r="T2628" s="81"/>
      <c r="U2628" s="82">
        <f t="shared" si="21"/>
        <v>0</v>
      </c>
      <c r="V2628" s="83">
        <f t="shared" si="22"/>
        <v>0</v>
      </c>
      <c r="W2628" s="58"/>
      <c r="X2628" s="84"/>
      <c r="Y2628" s="85"/>
      <c r="Z2628" s="86"/>
      <c r="AA2628" s="87"/>
    </row>
    <row r="2629" spans="1:27" ht="15.75" hidden="1" customHeight="1">
      <c r="A2629" s="63"/>
      <c r="B2629" s="64"/>
      <c r="C2629" s="65"/>
      <c r="D2629" s="66"/>
      <c r="E2629" s="67"/>
      <c r="F2629" s="68"/>
      <c r="G2629" s="69"/>
      <c r="H2629" s="70"/>
      <c r="I2629" s="67"/>
      <c r="J2629" s="71"/>
      <c r="K2629" s="72"/>
      <c r="L2629" s="73"/>
      <c r="M2629" s="74"/>
      <c r="N2629" s="75"/>
      <c r="O2629" s="76"/>
      <c r="P2629" s="77"/>
      <c r="Q2629" s="78">
        <f t="shared" si="20"/>
        <v>0</v>
      </c>
      <c r="R2629" s="79"/>
      <c r="S2629" s="80"/>
      <c r="T2629" s="81"/>
      <c r="U2629" s="82">
        <f t="shared" si="21"/>
        <v>0</v>
      </c>
      <c r="V2629" s="83">
        <f t="shared" si="22"/>
        <v>0</v>
      </c>
      <c r="W2629" s="58"/>
      <c r="X2629" s="84"/>
      <c r="Y2629" s="85"/>
      <c r="Z2629" s="86"/>
      <c r="AA2629" s="87"/>
    </row>
    <row r="2630" spans="1:27" ht="15.75" hidden="1" customHeight="1">
      <c r="A2630" s="63"/>
      <c r="B2630" s="64"/>
      <c r="C2630" s="65"/>
      <c r="D2630" s="66"/>
      <c r="E2630" s="67"/>
      <c r="F2630" s="68"/>
      <c r="G2630" s="69"/>
      <c r="H2630" s="70"/>
      <c r="I2630" s="67"/>
      <c r="J2630" s="71"/>
      <c r="K2630" s="72"/>
      <c r="L2630" s="73"/>
      <c r="M2630" s="74"/>
      <c r="N2630" s="75"/>
      <c r="O2630" s="76"/>
      <c r="P2630" s="77"/>
      <c r="Q2630" s="78">
        <f t="shared" si="20"/>
        <v>0</v>
      </c>
      <c r="R2630" s="79"/>
      <c r="S2630" s="80"/>
      <c r="T2630" s="81"/>
      <c r="U2630" s="82">
        <f t="shared" si="21"/>
        <v>0</v>
      </c>
      <c r="V2630" s="83">
        <f t="shared" si="22"/>
        <v>0</v>
      </c>
      <c r="W2630" s="58"/>
      <c r="X2630" s="84"/>
      <c r="Y2630" s="85"/>
      <c r="Z2630" s="86"/>
      <c r="AA2630" s="87"/>
    </row>
    <row r="2631" spans="1:27" ht="15.75" hidden="1" customHeight="1">
      <c r="A2631" s="63"/>
      <c r="B2631" s="64"/>
      <c r="C2631" s="65"/>
      <c r="D2631" s="66"/>
      <c r="E2631" s="67"/>
      <c r="F2631" s="68"/>
      <c r="G2631" s="69"/>
      <c r="H2631" s="70"/>
      <c r="I2631" s="67"/>
      <c r="J2631" s="71"/>
      <c r="K2631" s="72"/>
      <c r="L2631" s="73"/>
      <c r="M2631" s="74"/>
      <c r="N2631" s="75"/>
      <c r="O2631" s="76"/>
      <c r="P2631" s="77"/>
      <c r="Q2631" s="78">
        <f t="shared" si="20"/>
        <v>0</v>
      </c>
      <c r="R2631" s="79"/>
      <c r="S2631" s="80"/>
      <c r="T2631" s="81"/>
      <c r="U2631" s="82">
        <f t="shared" si="21"/>
        <v>0</v>
      </c>
      <c r="V2631" s="83">
        <f t="shared" si="22"/>
        <v>0</v>
      </c>
      <c r="W2631" s="58"/>
      <c r="X2631" s="84"/>
      <c r="Y2631" s="85"/>
      <c r="Z2631" s="86"/>
      <c r="AA2631" s="87"/>
    </row>
    <row r="2632" spans="1:27" ht="15.75" hidden="1" customHeight="1">
      <c r="A2632" s="63"/>
      <c r="B2632" s="64"/>
      <c r="C2632" s="65"/>
      <c r="D2632" s="66"/>
      <c r="E2632" s="67"/>
      <c r="F2632" s="68"/>
      <c r="G2632" s="69"/>
      <c r="H2632" s="70"/>
      <c r="I2632" s="67"/>
      <c r="J2632" s="71"/>
      <c r="K2632" s="72"/>
      <c r="L2632" s="73"/>
      <c r="M2632" s="74"/>
      <c r="N2632" s="75"/>
      <c r="O2632" s="76"/>
      <c r="P2632" s="77"/>
      <c r="Q2632" s="78">
        <f t="shared" si="20"/>
        <v>0</v>
      </c>
      <c r="R2632" s="79"/>
      <c r="S2632" s="80"/>
      <c r="T2632" s="81"/>
      <c r="U2632" s="82">
        <f t="shared" si="21"/>
        <v>0</v>
      </c>
      <c r="V2632" s="83">
        <f t="shared" si="22"/>
        <v>0</v>
      </c>
      <c r="W2632" s="58"/>
      <c r="X2632" s="84"/>
      <c r="Y2632" s="85"/>
      <c r="Z2632" s="86"/>
      <c r="AA2632" s="87"/>
    </row>
    <row r="2633" spans="1:27" ht="15.75" hidden="1" customHeight="1">
      <c r="A2633" s="63"/>
      <c r="B2633" s="64"/>
      <c r="C2633" s="65"/>
      <c r="D2633" s="66"/>
      <c r="E2633" s="67"/>
      <c r="F2633" s="68"/>
      <c r="G2633" s="69"/>
      <c r="H2633" s="70"/>
      <c r="I2633" s="67"/>
      <c r="J2633" s="71"/>
      <c r="K2633" s="72"/>
      <c r="L2633" s="73"/>
      <c r="M2633" s="74"/>
      <c r="N2633" s="75"/>
      <c r="O2633" s="76"/>
      <c r="P2633" s="77"/>
      <c r="Q2633" s="78">
        <f t="shared" si="20"/>
        <v>0</v>
      </c>
      <c r="R2633" s="79"/>
      <c r="S2633" s="80"/>
      <c r="T2633" s="81"/>
      <c r="U2633" s="82">
        <f t="shared" si="21"/>
        <v>0</v>
      </c>
      <c r="V2633" s="83">
        <f t="shared" si="22"/>
        <v>0</v>
      </c>
      <c r="W2633" s="58"/>
      <c r="X2633" s="84"/>
      <c r="Y2633" s="85"/>
      <c r="Z2633" s="86"/>
      <c r="AA2633" s="87"/>
    </row>
    <row r="2634" spans="1:27" ht="15.75" hidden="1" customHeight="1">
      <c r="A2634" s="63"/>
      <c r="B2634" s="64"/>
      <c r="C2634" s="65"/>
      <c r="D2634" s="66"/>
      <c r="E2634" s="67"/>
      <c r="F2634" s="68"/>
      <c r="G2634" s="69"/>
      <c r="H2634" s="70"/>
      <c r="I2634" s="67"/>
      <c r="J2634" s="71"/>
      <c r="K2634" s="72"/>
      <c r="L2634" s="73"/>
      <c r="M2634" s="74"/>
      <c r="N2634" s="75"/>
      <c r="O2634" s="76"/>
      <c r="P2634" s="77"/>
      <c r="Q2634" s="78">
        <f t="shared" si="20"/>
        <v>0</v>
      </c>
      <c r="R2634" s="79"/>
      <c r="S2634" s="80"/>
      <c r="T2634" s="81"/>
      <c r="U2634" s="82">
        <f t="shared" si="21"/>
        <v>0</v>
      </c>
      <c r="V2634" s="83">
        <f t="shared" si="22"/>
        <v>0</v>
      </c>
      <c r="W2634" s="58"/>
      <c r="X2634" s="84"/>
      <c r="Y2634" s="85"/>
      <c r="Z2634" s="86"/>
      <c r="AA2634" s="87"/>
    </row>
    <row r="2635" spans="1:27" ht="15.75" hidden="1" customHeight="1">
      <c r="A2635" s="63"/>
      <c r="B2635" s="64"/>
      <c r="C2635" s="65"/>
      <c r="D2635" s="66"/>
      <c r="E2635" s="67"/>
      <c r="F2635" s="68"/>
      <c r="G2635" s="69"/>
      <c r="H2635" s="70"/>
      <c r="I2635" s="67"/>
      <c r="J2635" s="71"/>
      <c r="K2635" s="72"/>
      <c r="L2635" s="73"/>
      <c r="M2635" s="74"/>
      <c r="N2635" s="75"/>
      <c r="O2635" s="76"/>
      <c r="P2635" s="77"/>
      <c r="Q2635" s="78">
        <f t="shared" si="20"/>
        <v>0</v>
      </c>
      <c r="R2635" s="79"/>
      <c r="S2635" s="80"/>
      <c r="T2635" s="81"/>
      <c r="U2635" s="82">
        <f t="shared" si="21"/>
        <v>0</v>
      </c>
      <c r="V2635" s="83">
        <f t="shared" si="22"/>
        <v>0</v>
      </c>
      <c r="W2635" s="58"/>
      <c r="X2635" s="84"/>
      <c r="Y2635" s="85"/>
      <c r="Z2635" s="86"/>
      <c r="AA2635" s="87"/>
    </row>
    <row r="2636" spans="1:27" ht="15.75" hidden="1" customHeight="1">
      <c r="A2636" s="63"/>
      <c r="B2636" s="64"/>
      <c r="C2636" s="65"/>
      <c r="D2636" s="66"/>
      <c r="E2636" s="67"/>
      <c r="F2636" s="68"/>
      <c r="G2636" s="69"/>
      <c r="H2636" s="70"/>
      <c r="I2636" s="67"/>
      <c r="J2636" s="71"/>
      <c r="K2636" s="72"/>
      <c r="L2636" s="73"/>
      <c r="M2636" s="74"/>
      <c r="N2636" s="75"/>
      <c r="O2636" s="76"/>
      <c r="P2636" s="77"/>
      <c r="Q2636" s="78">
        <f t="shared" si="20"/>
        <v>0</v>
      </c>
      <c r="R2636" s="79"/>
      <c r="S2636" s="80"/>
      <c r="T2636" s="81"/>
      <c r="U2636" s="82">
        <f t="shared" si="21"/>
        <v>0</v>
      </c>
      <c r="V2636" s="83">
        <f t="shared" si="22"/>
        <v>0</v>
      </c>
      <c r="W2636" s="58"/>
      <c r="X2636" s="84"/>
      <c r="Y2636" s="85"/>
      <c r="Z2636" s="86"/>
      <c r="AA2636" s="87"/>
    </row>
    <row r="2637" spans="1:27" ht="15.75" hidden="1" customHeight="1">
      <c r="A2637" s="63"/>
      <c r="B2637" s="64"/>
      <c r="C2637" s="65"/>
      <c r="D2637" s="66"/>
      <c r="E2637" s="67"/>
      <c r="F2637" s="68"/>
      <c r="G2637" s="69"/>
      <c r="H2637" s="70"/>
      <c r="I2637" s="67"/>
      <c r="J2637" s="71"/>
      <c r="K2637" s="72"/>
      <c r="L2637" s="73"/>
      <c r="M2637" s="74"/>
      <c r="N2637" s="75"/>
      <c r="O2637" s="76"/>
      <c r="P2637" s="77"/>
      <c r="Q2637" s="78">
        <f t="shared" si="20"/>
        <v>0</v>
      </c>
      <c r="R2637" s="79"/>
      <c r="S2637" s="80"/>
      <c r="T2637" s="81"/>
      <c r="U2637" s="82">
        <f t="shared" si="21"/>
        <v>0</v>
      </c>
      <c r="V2637" s="83">
        <f t="shared" si="22"/>
        <v>0</v>
      </c>
      <c r="W2637" s="58"/>
      <c r="X2637" s="84"/>
      <c r="Y2637" s="85"/>
      <c r="Z2637" s="86"/>
      <c r="AA2637" s="87"/>
    </row>
    <row r="2638" spans="1:27" ht="15.75" hidden="1" customHeight="1">
      <c r="A2638" s="63"/>
      <c r="B2638" s="64"/>
      <c r="C2638" s="65"/>
      <c r="D2638" s="66"/>
      <c r="E2638" s="67"/>
      <c r="F2638" s="68"/>
      <c r="G2638" s="69"/>
      <c r="H2638" s="70"/>
      <c r="I2638" s="67"/>
      <c r="J2638" s="71"/>
      <c r="K2638" s="72"/>
      <c r="L2638" s="73"/>
      <c r="M2638" s="74"/>
      <c r="N2638" s="75"/>
      <c r="O2638" s="76"/>
      <c r="P2638" s="77"/>
      <c r="Q2638" s="78">
        <f t="shared" ref="Q2638:Q2701" si="23">IF(P2638="U",R2638/1.2,R2638)</f>
        <v>0</v>
      </c>
      <c r="R2638" s="79"/>
      <c r="S2638" s="80"/>
      <c r="T2638" s="81"/>
      <c r="U2638" s="82">
        <f t="shared" si="21"/>
        <v>0</v>
      </c>
      <c r="V2638" s="83">
        <f t="shared" si="22"/>
        <v>0</v>
      </c>
      <c r="W2638" s="58"/>
      <c r="X2638" s="84"/>
      <c r="Y2638" s="85"/>
      <c r="Z2638" s="86"/>
      <c r="AA2638" s="87"/>
    </row>
    <row r="2639" spans="1:27" ht="15.75" hidden="1" customHeight="1">
      <c r="A2639" s="63"/>
      <c r="B2639" s="64"/>
      <c r="C2639" s="65"/>
      <c r="D2639" s="66"/>
      <c r="E2639" s="67"/>
      <c r="F2639" s="68"/>
      <c r="G2639" s="69"/>
      <c r="H2639" s="70"/>
      <c r="I2639" s="67"/>
      <c r="J2639" s="71"/>
      <c r="K2639" s="72"/>
      <c r="L2639" s="73"/>
      <c r="M2639" s="74"/>
      <c r="N2639" s="75"/>
      <c r="O2639" s="76"/>
      <c r="P2639" s="77"/>
      <c r="Q2639" s="78">
        <f t="shared" si="23"/>
        <v>0</v>
      </c>
      <c r="R2639" s="79"/>
      <c r="S2639" s="80"/>
      <c r="T2639" s="81"/>
      <c r="U2639" s="82">
        <f t="shared" si="21"/>
        <v>0</v>
      </c>
      <c r="V2639" s="83">
        <f t="shared" si="22"/>
        <v>0</v>
      </c>
      <c r="W2639" s="58"/>
      <c r="X2639" s="84"/>
      <c r="Y2639" s="85"/>
      <c r="Z2639" s="86"/>
      <c r="AA2639" s="87"/>
    </row>
    <row r="2640" spans="1:27" ht="15.75" hidden="1" customHeight="1">
      <c r="A2640" s="63"/>
      <c r="B2640" s="64"/>
      <c r="C2640" s="65"/>
      <c r="D2640" s="66"/>
      <c r="E2640" s="67"/>
      <c r="F2640" s="68"/>
      <c r="G2640" s="69"/>
      <c r="H2640" s="70"/>
      <c r="I2640" s="67"/>
      <c r="J2640" s="71"/>
      <c r="K2640" s="72"/>
      <c r="L2640" s="73"/>
      <c r="M2640" s="74"/>
      <c r="N2640" s="75"/>
      <c r="O2640" s="76"/>
      <c r="P2640" s="77"/>
      <c r="Q2640" s="78">
        <f t="shared" si="23"/>
        <v>0</v>
      </c>
      <c r="R2640" s="79"/>
      <c r="S2640" s="80"/>
      <c r="T2640" s="81"/>
      <c r="U2640" s="82">
        <f t="shared" si="21"/>
        <v>0</v>
      </c>
      <c r="V2640" s="83">
        <f t="shared" si="22"/>
        <v>0</v>
      </c>
      <c r="W2640" s="58"/>
      <c r="X2640" s="84"/>
      <c r="Y2640" s="85"/>
      <c r="Z2640" s="86"/>
      <c r="AA2640" s="87"/>
    </row>
    <row r="2641" spans="1:27" ht="15.75" hidden="1" customHeight="1">
      <c r="A2641" s="63"/>
      <c r="B2641" s="64"/>
      <c r="C2641" s="65"/>
      <c r="D2641" s="66"/>
      <c r="E2641" s="67"/>
      <c r="F2641" s="68"/>
      <c r="G2641" s="69"/>
      <c r="H2641" s="70"/>
      <c r="I2641" s="67"/>
      <c r="J2641" s="71"/>
      <c r="K2641" s="72"/>
      <c r="L2641" s="73"/>
      <c r="M2641" s="74"/>
      <c r="N2641" s="75"/>
      <c r="O2641" s="76"/>
      <c r="P2641" s="77"/>
      <c r="Q2641" s="78">
        <f t="shared" si="23"/>
        <v>0</v>
      </c>
      <c r="R2641" s="79"/>
      <c r="S2641" s="80"/>
      <c r="T2641" s="81"/>
      <c r="U2641" s="82">
        <f t="shared" si="21"/>
        <v>0</v>
      </c>
      <c r="V2641" s="83">
        <f t="shared" si="22"/>
        <v>0</v>
      </c>
      <c r="W2641" s="58"/>
      <c r="X2641" s="84"/>
      <c r="Y2641" s="85"/>
      <c r="Z2641" s="86"/>
      <c r="AA2641" s="87"/>
    </row>
    <row r="2642" spans="1:27" ht="15.75" hidden="1" customHeight="1">
      <c r="A2642" s="63"/>
      <c r="B2642" s="64"/>
      <c r="C2642" s="65"/>
      <c r="D2642" s="66"/>
      <c r="E2642" s="67"/>
      <c r="F2642" s="68"/>
      <c r="G2642" s="69"/>
      <c r="H2642" s="70"/>
      <c r="I2642" s="67"/>
      <c r="J2642" s="71"/>
      <c r="K2642" s="72"/>
      <c r="L2642" s="73"/>
      <c r="M2642" s="74"/>
      <c r="N2642" s="75"/>
      <c r="O2642" s="76"/>
      <c r="P2642" s="77"/>
      <c r="Q2642" s="78">
        <f t="shared" si="23"/>
        <v>0</v>
      </c>
      <c r="R2642" s="79"/>
      <c r="S2642" s="80"/>
      <c r="T2642" s="81"/>
      <c r="U2642" s="82">
        <f t="shared" si="21"/>
        <v>0</v>
      </c>
      <c r="V2642" s="83">
        <f t="shared" si="22"/>
        <v>0</v>
      </c>
      <c r="W2642" s="58"/>
      <c r="X2642" s="84"/>
      <c r="Y2642" s="85"/>
      <c r="Z2642" s="86"/>
      <c r="AA2642" s="87"/>
    </row>
    <row r="2643" spans="1:27" ht="15.75" hidden="1" customHeight="1">
      <c r="A2643" s="63"/>
      <c r="B2643" s="64"/>
      <c r="C2643" s="65"/>
      <c r="D2643" s="66"/>
      <c r="E2643" s="67"/>
      <c r="F2643" s="68"/>
      <c r="G2643" s="69"/>
      <c r="H2643" s="70"/>
      <c r="I2643" s="67"/>
      <c r="J2643" s="71"/>
      <c r="K2643" s="72"/>
      <c r="L2643" s="73"/>
      <c r="M2643" s="74"/>
      <c r="N2643" s="75"/>
      <c r="O2643" s="76"/>
      <c r="P2643" s="77"/>
      <c r="Q2643" s="78">
        <f t="shared" si="23"/>
        <v>0</v>
      </c>
      <c r="R2643" s="79"/>
      <c r="S2643" s="80"/>
      <c r="T2643" s="81"/>
      <c r="U2643" s="82">
        <f t="shared" si="21"/>
        <v>0</v>
      </c>
      <c r="V2643" s="83">
        <f t="shared" si="22"/>
        <v>0</v>
      </c>
      <c r="W2643" s="58"/>
      <c r="X2643" s="84"/>
      <c r="Y2643" s="85"/>
      <c r="Z2643" s="86"/>
      <c r="AA2643" s="87"/>
    </row>
    <row r="2644" spans="1:27" ht="15.75" hidden="1" customHeight="1">
      <c r="A2644" s="63"/>
      <c r="B2644" s="64"/>
      <c r="C2644" s="65"/>
      <c r="D2644" s="66"/>
      <c r="E2644" s="67"/>
      <c r="F2644" s="68"/>
      <c r="G2644" s="69"/>
      <c r="H2644" s="70"/>
      <c r="I2644" s="67"/>
      <c r="J2644" s="71"/>
      <c r="K2644" s="72"/>
      <c r="L2644" s="73"/>
      <c r="M2644" s="74"/>
      <c r="N2644" s="75"/>
      <c r="O2644" s="76"/>
      <c r="P2644" s="77"/>
      <c r="Q2644" s="78">
        <f t="shared" si="23"/>
        <v>0</v>
      </c>
      <c r="R2644" s="79"/>
      <c r="S2644" s="80"/>
      <c r="T2644" s="81"/>
      <c r="U2644" s="82">
        <f t="shared" si="21"/>
        <v>0</v>
      </c>
      <c r="V2644" s="83">
        <f t="shared" si="22"/>
        <v>0</v>
      </c>
      <c r="W2644" s="58"/>
      <c r="X2644" s="84"/>
      <c r="Y2644" s="85"/>
      <c r="Z2644" s="86"/>
      <c r="AA2644" s="87"/>
    </row>
    <row r="2645" spans="1:27" ht="15.75" hidden="1" customHeight="1">
      <c r="A2645" s="63"/>
      <c r="B2645" s="64"/>
      <c r="C2645" s="65"/>
      <c r="D2645" s="66"/>
      <c r="E2645" s="67"/>
      <c r="F2645" s="68"/>
      <c r="G2645" s="69"/>
      <c r="H2645" s="70"/>
      <c r="I2645" s="67"/>
      <c r="J2645" s="71"/>
      <c r="K2645" s="72"/>
      <c r="L2645" s="73"/>
      <c r="M2645" s="74"/>
      <c r="N2645" s="75"/>
      <c r="O2645" s="76"/>
      <c r="P2645" s="77"/>
      <c r="Q2645" s="78">
        <f t="shared" si="23"/>
        <v>0</v>
      </c>
      <c r="R2645" s="79"/>
      <c r="S2645" s="80"/>
      <c r="T2645" s="81"/>
      <c r="U2645" s="82">
        <f t="shared" si="21"/>
        <v>0</v>
      </c>
      <c r="V2645" s="83">
        <f t="shared" si="22"/>
        <v>0</v>
      </c>
      <c r="W2645" s="58"/>
      <c r="X2645" s="84"/>
      <c r="Y2645" s="85"/>
      <c r="Z2645" s="86"/>
      <c r="AA2645" s="87"/>
    </row>
    <row r="2646" spans="1:27" ht="15.75" hidden="1" customHeight="1">
      <c r="A2646" s="63"/>
      <c r="B2646" s="64"/>
      <c r="C2646" s="65"/>
      <c r="D2646" s="66"/>
      <c r="E2646" s="67"/>
      <c r="F2646" s="68"/>
      <c r="G2646" s="69"/>
      <c r="H2646" s="70"/>
      <c r="I2646" s="67"/>
      <c r="J2646" s="71"/>
      <c r="K2646" s="72"/>
      <c r="L2646" s="73"/>
      <c r="M2646" s="74"/>
      <c r="N2646" s="75"/>
      <c r="O2646" s="76"/>
      <c r="P2646" s="77"/>
      <c r="Q2646" s="78">
        <f t="shared" si="23"/>
        <v>0</v>
      </c>
      <c r="R2646" s="79"/>
      <c r="S2646" s="80"/>
      <c r="T2646" s="81"/>
      <c r="U2646" s="82">
        <f t="shared" si="21"/>
        <v>0</v>
      </c>
      <c r="V2646" s="83">
        <f t="shared" si="22"/>
        <v>0</v>
      </c>
      <c r="W2646" s="58"/>
      <c r="X2646" s="84"/>
      <c r="Y2646" s="85"/>
      <c r="Z2646" s="86"/>
      <c r="AA2646" s="87"/>
    </row>
    <row r="2647" spans="1:27" ht="15.75" hidden="1" customHeight="1">
      <c r="A2647" s="63"/>
      <c r="B2647" s="64"/>
      <c r="C2647" s="65"/>
      <c r="D2647" s="66"/>
      <c r="E2647" s="67"/>
      <c r="F2647" s="68"/>
      <c r="G2647" s="69"/>
      <c r="H2647" s="70"/>
      <c r="I2647" s="67"/>
      <c r="J2647" s="71"/>
      <c r="K2647" s="72"/>
      <c r="L2647" s="73"/>
      <c r="M2647" s="74"/>
      <c r="N2647" s="75"/>
      <c r="O2647" s="76"/>
      <c r="P2647" s="77"/>
      <c r="Q2647" s="78">
        <f t="shared" si="23"/>
        <v>0</v>
      </c>
      <c r="R2647" s="79"/>
      <c r="S2647" s="80"/>
      <c r="T2647" s="81"/>
      <c r="U2647" s="82">
        <f t="shared" si="21"/>
        <v>0</v>
      </c>
      <c r="V2647" s="83">
        <f t="shared" si="22"/>
        <v>0</v>
      </c>
      <c r="W2647" s="58"/>
      <c r="X2647" s="84"/>
      <c r="Y2647" s="85"/>
      <c r="Z2647" s="86"/>
      <c r="AA2647" s="87"/>
    </row>
    <row r="2648" spans="1:27" ht="15.75" hidden="1" customHeight="1">
      <c r="A2648" s="63"/>
      <c r="B2648" s="64"/>
      <c r="C2648" s="65"/>
      <c r="D2648" s="66"/>
      <c r="E2648" s="67"/>
      <c r="F2648" s="68"/>
      <c r="G2648" s="69"/>
      <c r="H2648" s="70"/>
      <c r="I2648" s="67"/>
      <c r="J2648" s="71"/>
      <c r="K2648" s="72"/>
      <c r="L2648" s="73"/>
      <c r="M2648" s="74"/>
      <c r="N2648" s="75"/>
      <c r="O2648" s="76"/>
      <c r="P2648" s="77"/>
      <c r="Q2648" s="78">
        <f t="shared" si="23"/>
        <v>0</v>
      </c>
      <c r="R2648" s="79"/>
      <c r="S2648" s="80"/>
      <c r="T2648" s="81"/>
      <c r="U2648" s="82">
        <f t="shared" si="21"/>
        <v>0</v>
      </c>
      <c r="V2648" s="83">
        <f t="shared" si="22"/>
        <v>0</v>
      </c>
      <c r="W2648" s="58"/>
      <c r="X2648" s="84"/>
      <c r="Y2648" s="85"/>
      <c r="Z2648" s="86"/>
      <c r="AA2648" s="87"/>
    </row>
    <row r="2649" spans="1:27" ht="15.75" hidden="1" customHeight="1">
      <c r="A2649" s="63"/>
      <c r="B2649" s="64"/>
      <c r="C2649" s="65"/>
      <c r="D2649" s="66"/>
      <c r="E2649" s="67"/>
      <c r="F2649" s="68"/>
      <c r="G2649" s="69"/>
      <c r="H2649" s="70"/>
      <c r="I2649" s="67"/>
      <c r="J2649" s="71"/>
      <c r="K2649" s="72"/>
      <c r="L2649" s="73"/>
      <c r="M2649" s="74"/>
      <c r="N2649" s="75"/>
      <c r="O2649" s="76"/>
      <c r="P2649" s="77"/>
      <c r="Q2649" s="78">
        <f t="shared" si="23"/>
        <v>0</v>
      </c>
      <c r="R2649" s="79"/>
      <c r="S2649" s="80"/>
      <c r="T2649" s="81"/>
      <c r="U2649" s="82">
        <f t="shared" si="21"/>
        <v>0</v>
      </c>
      <c r="V2649" s="83">
        <f t="shared" si="22"/>
        <v>0</v>
      </c>
      <c r="W2649" s="58"/>
      <c r="X2649" s="84"/>
      <c r="Y2649" s="85"/>
      <c r="Z2649" s="86"/>
      <c r="AA2649" s="87"/>
    </row>
    <row r="2650" spans="1:27" ht="15.75" hidden="1" customHeight="1">
      <c r="A2650" s="63"/>
      <c r="B2650" s="64"/>
      <c r="C2650" s="65"/>
      <c r="D2650" s="66"/>
      <c r="E2650" s="67"/>
      <c r="F2650" s="68"/>
      <c r="G2650" s="69"/>
      <c r="H2650" s="70"/>
      <c r="I2650" s="67"/>
      <c r="J2650" s="71"/>
      <c r="K2650" s="72"/>
      <c r="L2650" s="73"/>
      <c r="M2650" s="74"/>
      <c r="N2650" s="75"/>
      <c r="O2650" s="76"/>
      <c r="P2650" s="77"/>
      <c r="Q2650" s="78">
        <f t="shared" si="23"/>
        <v>0</v>
      </c>
      <c r="R2650" s="79"/>
      <c r="S2650" s="80"/>
      <c r="T2650" s="81"/>
      <c r="U2650" s="82">
        <f t="shared" si="21"/>
        <v>0</v>
      </c>
      <c r="V2650" s="83">
        <f t="shared" si="22"/>
        <v>0</v>
      </c>
      <c r="W2650" s="58"/>
      <c r="X2650" s="84"/>
      <c r="Y2650" s="85"/>
      <c r="Z2650" s="86"/>
      <c r="AA2650" s="87"/>
    </row>
    <row r="2651" spans="1:27" ht="15.75" hidden="1" customHeight="1">
      <c r="A2651" s="63"/>
      <c r="B2651" s="64"/>
      <c r="C2651" s="65"/>
      <c r="D2651" s="66"/>
      <c r="E2651" s="67"/>
      <c r="F2651" s="68"/>
      <c r="G2651" s="69"/>
      <c r="H2651" s="70"/>
      <c r="I2651" s="67"/>
      <c r="J2651" s="71"/>
      <c r="K2651" s="72"/>
      <c r="L2651" s="73"/>
      <c r="M2651" s="74"/>
      <c r="N2651" s="75"/>
      <c r="O2651" s="76"/>
      <c r="P2651" s="77"/>
      <c r="Q2651" s="78">
        <f t="shared" si="23"/>
        <v>0</v>
      </c>
      <c r="R2651" s="79"/>
      <c r="S2651" s="80"/>
      <c r="T2651" s="81"/>
      <c r="U2651" s="82">
        <f t="shared" si="21"/>
        <v>0</v>
      </c>
      <c r="V2651" s="83">
        <f t="shared" si="22"/>
        <v>0</v>
      </c>
      <c r="W2651" s="58"/>
      <c r="X2651" s="84"/>
      <c r="Y2651" s="85"/>
      <c r="Z2651" s="86"/>
      <c r="AA2651" s="87"/>
    </row>
    <row r="2652" spans="1:27" ht="15.75" hidden="1" customHeight="1">
      <c r="A2652" s="63"/>
      <c r="B2652" s="64"/>
      <c r="C2652" s="65"/>
      <c r="D2652" s="66"/>
      <c r="E2652" s="67"/>
      <c r="F2652" s="68"/>
      <c r="G2652" s="69"/>
      <c r="H2652" s="70"/>
      <c r="I2652" s="67"/>
      <c r="J2652" s="71"/>
      <c r="K2652" s="72"/>
      <c r="L2652" s="73"/>
      <c r="M2652" s="74"/>
      <c r="N2652" s="75"/>
      <c r="O2652" s="76"/>
      <c r="P2652" s="77"/>
      <c r="Q2652" s="78">
        <f t="shared" si="23"/>
        <v>0</v>
      </c>
      <c r="R2652" s="79"/>
      <c r="S2652" s="80"/>
      <c r="T2652" s="81"/>
      <c r="U2652" s="82">
        <f t="shared" si="21"/>
        <v>0</v>
      </c>
      <c r="V2652" s="83">
        <f t="shared" si="22"/>
        <v>0</v>
      </c>
      <c r="W2652" s="58"/>
      <c r="X2652" s="84"/>
      <c r="Y2652" s="85"/>
      <c r="Z2652" s="86"/>
      <c r="AA2652" s="87"/>
    </row>
    <row r="2653" spans="1:27" ht="15.75" hidden="1" customHeight="1">
      <c r="A2653" s="63"/>
      <c r="B2653" s="64"/>
      <c r="C2653" s="65"/>
      <c r="D2653" s="66"/>
      <c r="E2653" s="67"/>
      <c r="F2653" s="68"/>
      <c r="G2653" s="69"/>
      <c r="H2653" s="70"/>
      <c r="I2653" s="67"/>
      <c r="J2653" s="71"/>
      <c r="K2653" s="72"/>
      <c r="L2653" s="73"/>
      <c r="M2653" s="74"/>
      <c r="N2653" s="75"/>
      <c r="O2653" s="76"/>
      <c r="P2653" s="77"/>
      <c r="Q2653" s="78">
        <f t="shared" si="23"/>
        <v>0</v>
      </c>
      <c r="R2653" s="79"/>
      <c r="S2653" s="80"/>
      <c r="T2653" s="81"/>
      <c r="U2653" s="82">
        <f t="shared" si="21"/>
        <v>0</v>
      </c>
      <c r="V2653" s="83">
        <f t="shared" si="22"/>
        <v>0</v>
      </c>
      <c r="W2653" s="58"/>
      <c r="X2653" s="84"/>
      <c r="Y2653" s="85"/>
      <c r="Z2653" s="86"/>
      <c r="AA2653" s="87"/>
    </row>
    <row r="2654" spans="1:27" ht="15.75" hidden="1" customHeight="1">
      <c r="A2654" s="63"/>
      <c r="B2654" s="64"/>
      <c r="C2654" s="65"/>
      <c r="D2654" s="66"/>
      <c r="E2654" s="67"/>
      <c r="F2654" s="68"/>
      <c r="G2654" s="69"/>
      <c r="H2654" s="70"/>
      <c r="I2654" s="67"/>
      <c r="J2654" s="71"/>
      <c r="K2654" s="72"/>
      <c r="L2654" s="73"/>
      <c r="M2654" s="74"/>
      <c r="N2654" s="75"/>
      <c r="O2654" s="76"/>
      <c r="P2654" s="77"/>
      <c r="Q2654" s="78">
        <f t="shared" si="23"/>
        <v>0</v>
      </c>
      <c r="R2654" s="79"/>
      <c r="S2654" s="80"/>
      <c r="T2654" s="81"/>
      <c r="U2654" s="82">
        <f t="shared" si="21"/>
        <v>0</v>
      </c>
      <c r="V2654" s="83">
        <f t="shared" si="22"/>
        <v>0</v>
      </c>
      <c r="W2654" s="58"/>
      <c r="X2654" s="84"/>
      <c r="Y2654" s="85"/>
      <c r="Z2654" s="86"/>
      <c r="AA2654" s="87"/>
    </row>
    <row r="2655" spans="1:27" ht="15.75" hidden="1" customHeight="1">
      <c r="A2655" s="63"/>
      <c r="B2655" s="64"/>
      <c r="C2655" s="65"/>
      <c r="D2655" s="66"/>
      <c r="E2655" s="67"/>
      <c r="F2655" s="68"/>
      <c r="G2655" s="69"/>
      <c r="H2655" s="70"/>
      <c r="I2655" s="67"/>
      <c r="J2655" s="71"/>
      <c r="K2655" s="72"/>
      <c r="L2655" s="73"/>
      <c r="M2655" s="74"/>
      <c r="N2655" s="75"/>
      <c r="O2655" s="76"/>
      <c r="P2655" s="77"/>
      <c r="Q2655" s="78">
        <f t="shared" si="23"/>
        <v>0</v>
      </c>
      <c r="R2655" s="79"/>
      <c r="S2655" s="80"/>
      <c r="T2655" s="81"/>
      <c r="U2655" s="82">
        <f t="shared" si="21"/>
        <v>0</v>
      </c>
      <c r="V2655" s="83">
        <f t="shared" si="22"/>
        <v>0</v>
      </c>
      <c r="W2655" s="58"/>
      <c r="X2655" s="84"/>
      <c r="Y2655" s="85"/>
      <c r="Z2655" s="86"/>
      <c r="AA2655" s="87"/>
    </row>
    <row r="2656" spans="1:27" ht="15.75" hidden="1" customHeight="1">
      <c r="A2656" s="63"/>
      <c r="B2656" s="64"/>
      <c r="C2656" s="65"/>
      <c r="D2656" s="66"/>
      <c r="E2656" s="67"/>
      <c r="F2656" s="68"/>
      <c r="G2656" s="69"/>
      <c r="H2656" s="70"/>
      <c r="I2656" s="67"/>
      <c r="J2656" s="71"/>
      <c r="K2656" s="72"/>
      <c r="L2656" s="73"/>
      <c r="M2656" s="74"/>
      <c r="N2656" s="75"/>
      <c r="O2656" s="76"/>
      <c r="P2656" s="77"/>
      <c r="Q2656" s="78">
        <f t="shared" si="23"/>
        <v>0</v>
      </c>
      <c r="R2656" s="79"/>
      <c r="S2656" s="80"/>
      <c r="T2656" s="81"/>
      <c r="U2656" s="82">
        <f t="shared" si="21"/>
        <v>0</v>
      </c>
      <c r="V2656" s="83">
        <f t="shared" si="22"/>
        <v>0</v>
      </c>
      <c r="W2656" s="58"/>
      <c r="X2656" s="84"/>
      <c r="Y2656" s="85"/>
      <c r="Z2656" s="86"/>
      <c r="AA2656" s="87"/>
    </row>
    <row r="2657" spans="1:27" ht="15.75" hidden="1" customHeight="1">
      <c r="A2657" s="63"/>
      <c r="B2657" s="64"/>
      <c r="C2657" s="65"/>
      <c r="D2657" s="66"/>
      <c r="E2657" s="67"/>
      <c r="F2657" s="68"/>
      <c r="G2657" s="69"/>
      <c r="H2657" s="70"/>
      <c r="I2657" s="67"/>
      <c r="J2657" s="71"/>
      <c r="K2657" s="72"/>
      <c r="L2657" s="73"/>
      <c r="M2657" s="74"/>
      <c r="N2657" s="75"/>
      <c r="O2657" s="76"/>
      <c r="P2657" s="77"/>
      <c r="Q2657" s="78">
        <f t="shared" si="23"/>
        <v>0</v>
      </c>
      <c r="R2657" s="79"/>
      <c r="S2657" s="80"/>
      <c r="T2657" s="81"/>
      <c r="U2657" s="82">
        <f t="shared" si="21"/>
        <v>0</v>
      </c>
      <c r="V2657" s="83">
        <f t="shared" si="22"/>
        <v>0</v>
      </c>
      <c r="W2657" s="58"/>
      <c r="X2657" s="84"/>
      <c r="Y2657" s="85"/>
      <c r="Z2657" s="86"/>
      <c r="AA2657" s="87"/>
    </row>
    <row r="2658" spans="1:27" ht="15.75" hidden="1" customHeight="1">
      <c r="A2658" s="63"/>
      <c r="B2658" s="64"/>
      <c r="C2658" s="65"/>
      <c r="D2658" s="66"/>
      <c r="E2658" s="67"/>
      <c r="F2658" s="68"/>
      <c r="G2658" s="69"/>
      <c r="H2658" s="70"/>
      <c r="I2658" s="67"/>
      <c r="J2658" s="71"/>
      <c r="K2658" s="72"/>
      <c r="L2658" s="73"/>
      <c r="M2658" s="74"/>
      <c r="N2658" s="75"/>
      <c r="O2658" s="76"/>
      <c r="P2658" s="77"/>
      <c r="Q2658" s="78">
        <f t="shared" si="23"/>
        <v>0</v>
      </c>
      <c r="R2658" s="79"/>
      <c r="S2658" s="80"/>
      <c r="T2658" s="81"/>
      <c r="U2658" s="82">
        <f t="shared" si="21"/>
        <v>0</v>
      </c>
      <c r="V2658" s="83">
        <f t="shared" si="22"/>
        <v>0</v>
      </c>
      <c r="W2658" s="58"/>
      <c r="X2658" s="84"/>
      <c r="Y2658" s="85"/>
      <c r="Z2658" s="86"/>
      <c r="AA2658" s="87"/>
    </row>
    <row r="2659" spans="1:27" ht="15.75" hidden="1" customHeight="1">
      <c r="A2659" s="63"/>
      <c r="B2659" s="64"/>
      <c r="C2659" s="65"/>
      <c r="D2659" s="66"/>
      <c r="E2659" s="67"/>
      <c r="F2659" s="68"/>
      <c r="G2659" s="69"/>
      <c r="H2659" s="70"/>
      <c r="I2659" s="67"/>
      <c r="J2659" s="71"/>
      <c r="K2659" s="72"/>
      <c r="L2659" s="73"/>
      <c r="M2659" s="74"/>
      <c r="N2659" s="75"/>
      <c r="O2659" s="76"/>
      <c r="P2659" s="77"/>
      <c r="Q2659" s="78">
        <f t="shared" si="23"/>
        <v>0</v>
      </c>
      <c r="R2659" s="79"/>
      <c r="S2659" s="80"/>
      <c r="T2659" s="81"/>
      <c r="U2659" s="82">
        <f t="shared" si="21"/>
        <v>0</v>
      </c>
      <c r="V2659" s="83">
        <f t="shared" si="22"/>
        <v>0</v>
      </c>
      <c r="W2659" s="58"/>
      <c r="X2659" s="84"/>
      <c r="Y2659" s="85"/>
      <c r="Z2659" s="86"/>
      <c r="AA2659" s="87"/>
    </row>
    <row r="2660" spans="1:27" ht="15.75" hidden="1" customHeight="1">
      <c r="A2660" s="63"/>
      <c r="B2660" s="64"/>
      <c r="C2660" s="65"/>
      <c r="D2660" s="66"/>
      <c r="E2660" s="67"/>
      <c r="F2660" s="68"/>
      <c r="G2660" s="69"/>
      <c r="H2660" s="70"/>
      <c r="I2660" s="67"/>
      <c r="J2660" s="71"/>
      <c r="K2660" s="72"/>
      <c r="L2660" s="73"/>
      <c r="M2660" s="74"/>
      <c r="N2660" s="75"/>
      <c r="O2660" s="76"/>
      <c r="P2660" s="77"/>
      <c r="Q2660" s="78">
        <f t="shared" si="23"/>
        <v>0</v>
      </c>
      <c r="R2660" s="79"/>
      <c r="S2660" s="80"/>
      <c r="T2660" s="81"/>
      <c r="U2660" s="82">
        <f t="shared" si="21"/>
        <v>0</v>
      </c>
      <c r="V2660" s="83">
        <f t="shared" si="22"/>
        <v>0</v>
      </c>
      <c r="W2660" s="58"/>
      <c r="X2660" s="84"/>
      <c r="Y2660" s="85"/>
      <c r="Z2660" s="86"/>
      <c r="AA2660" s="87"/>
    </row>
    <row r="2661" spans="1:27" ht="15.75" hidden="1" customHeight="1">
      <c r="A2661" s="63"/>
      <c r="B2661" s="64"/>
      <c r="C2661" s="65"/>
      <c r="D2661" s="66"/>
      <c r="E2661" s="67"/>
      <c r="F2661" s="68"/>
      <c r="G2661" s="69"/>
      <c r="H2661" s="70"/>
      <c r="I2661" s="67"/>
      <c r="J2661" s="71"/>
      <c r="K2661" s="72"/>
      <c r="L2661" s="73"/>
      <c r="M2661" s="74"/>
      <c r="N2661" s="75"/>
      <c r="O2661" s="76"/>
      <c r="P2661" s="77"/>
      <c r="Q2661" s="78">
        <f t="shared" si="23"/>
        <v>0</v>
      </c>
      <c r="R2661" s="79"/>
      <c r="S2661" s="80"/>
      <c r="T2661" s="81"/>
      <c r="U2661" s="82">
        <f t="shared" si="21"/>
        <v>0</v>
      </c>
      <c r="V2661" s="83">
        <f t="shared" si="22"/>
        <v>0</v>
      </c>
      <c r="W2661" s="58"/>
      <c r="X2661" s="84"/>
      <c r="Y2661" s="85"/>
      <c r="Z2661" s="86"/>
      <c r="AA2661" s="87"/>
    </row>
    <row r="2662" spans="1:27" ht="15.75" hidden="1" customHeight="1">
      <c r="A2662" s="63"/>
      <c r="B2662" s="64"/>
      <c r="C2662" s="65"/>
      <c r="D2662" s="66"/>
      <c r="E2662" s="67"/>
      <c r="F2662" s="68"/>
      <c r="G2662" s="69"/>
      <c r="H2662" s="70"/>
      <c r="I2662" s="67"/>
      <c r="J2662" s="71"/>
      <c r="K2662" s="72"/>
      <c r="L2662" s="73"/>
      <c r="M2662" s="74"/>
      <c r="N2662" s="75"/>
      <c r="O2662" s="76"/>
      <c r="P2662" s="77"/>
      <c r="Q2662" s="78">
        <f t="shared" si="23"/>
        <v>0</v>
      </c>
      <c r="R2662" s="79"/>
      <c r="S2662" s="80"/>
      <c r="T2662" s="81"/>
      <c r="U2662" s="82">
        <f t="shared" si="21"/>
        <v>0</v>
      </c>
      <c r="V2662" s="83">
        <f t="shared" si="22"/>
        <v>0</v>
      </c>
      <c r="W2662" s="58"/>
      <c r="X2662" s="84"/>
      <c r="Y2662" s="85"/>
      <c r="Z2662" s="86"/>
      <c r="AA2662" s="87"/>
    </row>
    <row r="2663" spans="1:27" ht="15.75" hidden="1" customHeight="1">
      <c r="A2663" s="63"/>
      <c r="B2663" s="64"/>
      <c r="C2663" s="65"/>
      <c r="D2663" s="66"/>
      <c r="E2663" s="67"/>
      <c r="F2663" s="68"/>
      <c r="G2663" s="69"/>
      <c r="H2663" s="70"/>
      <c r="I2663" s="67"/>
      <c r="J2663" s="71"/>
      <c r="K2663" s="72"/>
      <c r="L2663" s="73"/>
      <c r="M2663" s="74"/>
      <c r="N2663" s="75"/>
      <c r="O2663" s="76"/>
      <c r="P2663" s="77"/>
      <c r="Q2663" s="78">
        <f t="shared" si="23"/>
        <v>0</v>
      </c>
      <c r="R2663" s="79"/>
      <c r="S2663" s="80"/>
      <c r="T2663" s="81"/>
      <c r="U2663" s="82">
        <f t="shared" si="21"/>
        <v>0</v>
      </c>
      <c r="V2663" s="83">
        <f t="shared" si="22"/>
        <v>0</v>
      </c>
      <c r="W2663" s="58"/>
      <c r="X2663" s="84"/>
      <c r="Y2663" s="85"/>
      <c r="Z2663" s="86"/>
      <c r="AA2663" s="87"/>
    </row>
    <row r="2664" spans="1:27" ht="15.75" hidden="1" customHeight="1">
      <c r="A2664" s="63"/>
      <c r="B2664" s="64"/>
      <c r="C2664" s="65"/>
      <c r="D2664" s="66"/>
      <c r="E2664" s="67"/>
      <c r="F2664" s="68"/>
      <c r="G2664" s="69"/>
      <c r="H2664" s="70"/>
      <c r="I2664" s="67"/>
      <c r="J2664" s="71"/>
      <c r="K2664" s="72"/>
      <c r="L2664" s="73"/>
      <c r="M2664" s="74"/>
      <c r="N2664" s="75"/>
      <c r="O2664" s="76"/>
      <c r="P2664" s="77"/>
      <c r="Q2664" s="78">
        <f t="shared" si="23"/>
        <v>0</v>
      </c>
      <c r="R2664" s="79"/>
      <c r="S2664" s="80"/>
      <c r="T2664" s="81"/>
      <c r="U2664" s="82">
        <f t="shared" si="21"/>
        <v>0</v>
      </c>
      <c r="V2664" s="83">
        <f t="shared" si="22"/>
        <v>0</v>
      </c>
      <c r="W2664" s="58"/>
      <c r="X2664" s="84"/>
      <c r="Y2664" s="85"/>
      <c r="Z2664" s="86"/>
      <c r="AA2664" s="87"/>
    </row>
    <row r="2665" spans="1:27" ht="15.75" hidden="1" customHeight="1">
      <c r="A2665" s="63"/>
      <c r="B2665" s="64"/>
      <c r="C2665" s="65"/>
      <c r="D2665" s="66"/>
      <c r="E2665" s="67"/>
      <c r="F2665" s="68"/>
      <c r="G2665" s="69"/>
      <c r="H2665" s="70"/>
      <c r="I2665" s="67"/>
      <c r="J2665" s="71"/>
      <c r="K2665" s="72"/>
      <c r="L2665" s="73"/>
      <c r="M2665" s="74"/>
      <c r="N2665" s="75"/>
      <c r="O2665" s="76"/>
      <c r="P2665" s="77"/>
      <c r="Q2665" s="78">
        <f t="shared" si="23"/>
        <v>0</v>
      </c>
      <c r="R2665" s="79"/>
      <c r="S2665" s="80"/>
      <c r="T2665" s="81"/>
      <c r="U2665" s="82">
        <f t="shared" si="21"/>
        <v>0</v>
      </c>
      <c r="V2665" s="83">
        <f t="shared" si="22"/>
        <v>0</v>
      </c>
      <c r="W2665" s="58"/>
      <c r="X2665" s="84"/>
      <c r="Y2665" s="85"/>
      <c r="Z2665" s="86"/>
      <c r="AA2665" s="87"/>
    </row>
    <row r="2666" spans="1:27" ht="15.75" hidden="1" customHeight="1">
      <c r="A2666" s="63"/>
      <c r="B2666" s="64"/>
      <c r="C2666" s="65"/>
      <c r="D2666" s="66"/>
      <c r="E2666" s="67"/>
      <c r="F2666" s="68"/>
      <c r="G2666" s="69"/>
      <c r="H2666" s="70"/>
      <c r="I2666" s="67"/>
      <c r="J2666" s="71"/>
      <c r="K2666" s="72"/>
      <c r="L2666" s="73"/>
      <c r="M2666" s="74"/>
      <c r="N2666" s="75"/>
      <c r="O2666" s="76"/>
      <c r="P2666" s="77"/>
      <c r="Q2666" s="78">
        <f t="shared" si="23"/>
        <v>0</v>
      </c>
      <c r="R2666" s="79"/>
      <c r="S2666" s="80"/>
      <c r="T2666" s="81"/>
      <c r="U2666" s="82">
        <f t="shared" si="21"/>
        <v>0</v>
      </c>
      <c r="V2666" s="83">
        <f t="shared" si="22"/>
        <v>0</v>
      </c>
      <c r="W2666" s="58"/>
      <c r="X2666" s="84"/>
      <c r="Y2666" s="85"/>
      <c r="Z2666" s="86"/>
      <c r="AA2666" s="87"/>
    </row>
    <row r="2667" spans="1:27" ht="15.75" hidden="1" customHeight="1">
      <c r="A2667" s="63"/>
      <c r="B2667" s="64"/>
      <c r="C2667" s="65"/>
      <c r="D2667" s="66"/>
      <c r="E2667" s="67"/>
      <c r="F2667" s="68"/>
      <c r="G2667" s="69"/>
      <c r="H2667" s="70"/>
      <c r="I2667" s="67"/>
      <c r="J2667" s="71"/>
      <c r="K2667" s="72"/>
      <c r="L2667" s="73"/>
      <c r="M2667" s="74"/>
      <c r="N2667" s="75"/>
      <c r="O2667" s="76"/>
      <c r="P2667" s="77"/>
      <c r="Q2667" s="78">
        <f t="shared" si="23"/>
        <v>0</v>
      </c>
      <c r="R2667" s="79"/>
      <c r="S2667" s="80"/>
      <c r="T2667" s="81"/>
      <c r="U2667" s="82">
        <f t="shared" si="21"/>
        <v>0</v>
      </c>
      <c r="V2667" s="83">
        <f t="shared" si="22"/>
        <v>0</v>
      </c>
      <c r="W2667" s="58"/>
      <c r="X2667" s="84"/>
      <c r="Y2667" s="85"/>
      <c r="Z2667" s="86"/>
      <c r="AA2667" s="87"/>
    </row>
    <row r="2668" spans="1:27" ht="15.75" hidden="1" customHeight="1">
      <c r="A2668" s="63"/>
      <c r="B2668" s="64"/>
      <c r="C2668" s="65"/>
      <c r="D2668" s="66"/>
      <c r="E2668" s="67"/>
      <c r="F2668" s="68"/>
      <c r="G2668" s="69"/>
      <c r="H2668" s="70"/>
      <c r="I2668" s="67"/>
      <c r="J2668" s="71"/>
      <c r="K2668" s="72"/>
      <c r="L2668" s="73"/>
      <c r="M2668" s="74"/>
      <c r="N2668" s="75"/>
      <c r="O2668" s="76"/>
      <c r="P2668" s="77"/>
      <c r="Q2668" s="78">
        <f t="shared" si="23"/>
        <v>0</v>
      </c>
      <c r="R2668" s="79"/>
      <c r="S2668" s="80"/>
      <c r="T2668" s="81"/>
      <c r="U2668" s="82">
        <f t="shared" si="21"/>
        <v>0</v>
      </c>
      <c r="V2668" s="83">
        <f t="shared" si="22"/>
        <v>0</v>
      </c>
      <c r="W2668" s="58"/>
      <c r="X2668" s="84"/>
      <c r="Y2668" s="85"/>
      <c r="Z2668" s="86"/>
      <c r="AA2668" s="87"/>
    </row>
    <row r="2669" spans="1:27" ht="15.75" hidden="1" customHeight="1">
      <c r="A2669" s="63"/>
      <c r="B2669" s="64"/>
      <c r="C2669" s="65"/>
      <c r="D2669" s="66"/>
      <c r="E2669" s="67"/>
      <c r="F2669" s="68"/>
      <c r="G2669" s="69"/>
      <c r="H2669" s="70"/>
      <c r="I2669" s="67"/>
      <c r="J2669" s="71"/>
      <c r="K2669" s="72"/>
      <c r="L2669" s="73"/>
      <c r="M2669" s="74"/>
      <c r="N2669" s="75"/>
      <c r="O2669" s="76"/>
      <c r="P2669" s="77"/>
      <c r="Q2669" s="78">
        <f t="shared" si="23"/>
        <v>0</v>
      </c>
      <c r="R2669" s="79"/>
      <c r="S2669" s="80"/>
      <c r="T2669" s="81"/>
      <c r="U2669" s="82">
        <f t="shared" si="21"/>
        <v>0</v>
      </c>
      <c r="V2669" s="83">
        <f t="shared" si="22"/>
        <v>0</v>
      </c>
      <c r="W2669" s="58"/>
      <c r="X2669" s="84"/>
      <c r="Y2669" s="85"/>
      <c r="Z2669" s="86"/>
      <c r="AA2669" s="87"/>
    </row>
    <row r="2670" spans="1:27" ht="15.75" hidden="1" customHeight="1">
      <c r="A2670" s="63"/>
      <c r="B2670" s="64"/>
      <c r="C2670" s="65"/>
      <c r="D2670" s="66"/>
      <c r="E2670" s="67"/>
      <c r="F2670" s="68"/>
      <c r="G2670" s="69"/>
      <c r="H2670" s="70"/>
      <c r="I2670" s="67"/>
      <c r="J2670" s="71"/>
      <c r="K2670" s="72"/>
      <c r="L2670" s="73"/>
      <c r="M2670" s="74"/>
      <c r="N2670" s="75"/>
      <c r="O2670" s="76"/>
      <c r="P2670" s="77"/>
      <c r="Q2670" s="78">
        <f t="shared" si="23"/>
        <v>0</v>
      </c>
      <c r="R2670" s="79"/>
      <c r="S2670" s="80"/>
      <c r="T2670" s="81"/>
      <c r="U2670" s="82">
        <f t="shared" si="21"/>
        <v>0</v>
      </c>
      <c r="V2670" s="83">
        <f t="shared" si="22"/>
        <v>0</v>
      </c>
      <c r="W2670" s="58"/>
      <c r="X2670" s="84"/>
      <c r="Y2670" s="85"/>
      <c r="Z2670" s="86"/>
      <c r="AA2670" s="87"/>
    </row>
    <row r="2671" spans="1:27" ht="15.75" hidden="1" customHeight="1">
      <c r="A2671" s="63"/>
      <c r="B2671" s="64"/>
      <c r="C2671" s="65"/>
      <c r="D2671" s="66"/>
      <c r="E2671" s="67"/>
      <c r="F2671" s="68"/>
      <c r="G2671" s="69"/>
      <c r="H2671" s="70"/>
      <c r="I2671" s="67"/>
      <c r="J2671" s="71"/>
      <c r="K2671" s="72"/>
      <c r="L2671" s="73"/>
      <c r="M2671" s="74"/>
      <c r="N2671" s="75"/>
      <c r="O2671" s="76"/>
      <c r="P2671" s="77"/>
      <c r="Q2671" s="78">
        <f t="shared" si="23"/>
        <v>0</v>
      </c>
      <c r="R2671" s="79"/>
      <c r="S2671" s="80"/>
      <c r="T2671" s="81"/>
      <c r="U2671" s="82">
        <f t="shared" si="21"/>
        <v>0</v>
      </c>
      <c r="V2671" s="83">
        <f t="shared" si="22"/>
        <v>0</v>
      </c>
      <c r="W2671" s="58"/>
      <c r="X2671" s="84"/>
      <c r="Y2671" s="85"/>
      <c r="Z2671" s="86"/>
      <c r="AA2671" s="87"/>
    </row>
    <row r="2672" spans="1:27" ht="15.75" hidden="1" customHeight="1">
      <c r="A2672" s="63"/>
      <c r="B2672" s="64"/>
      <c r="C2672" s="65"/>
      <c r="D2672" s="66"/>
      <c r="E2672" s="67"/>
      <c r="F2672" s="68"/>
      <c r="G2672" s="69"/>
      <c r="H2672" s="70"/>
      <c r="I2672" s="67"/>
      <c r="J2672" s="71"/>
      <c r="K2672" s="72"/>
      <c r="L2672" s="73"/>
      <c r="M2672" s="74"/>
      <c r="N2672" s="75"/>
      <c r="O2672" s="76"/>
      <c r="P2672" s="77"/>
      <c r="Q2672" s="78">
        <f t="shared" si="23"/>
        <v>0</v>
      </c>
      <c r="R2672" s="79"/>
      <c r="S2672" s="80"/>
      <c r="T2672" s="81"/>
      <c r="U2672" s="82">
        <f t="shared" si="21"/>
        <v>0</v>
      </c>
      <c r="V2672" s="83">
        <f t="shared" si="22"/>
        <v>0</v>
      </c>
      <c r="W2672" s="58"/>
      <c r="X2672" s="84"/>
      <c r="Y2672" s="85"/>
      <c r="Z2672" s="86"/>
      <c r="AA2672" s="87"/>
    </row>
    <row r="2673" spans="1:27" ht="15.75" hidden="1" customHeight="1">
      <c r="A2673" s="63"/>
      <c r="B2673" s="64"/>
      <c r="C2673" s="65"/>
      <c r="D2673" s="66"/>
      <c r="E2673" s="67"/>
      <c r="F2673" s="68"/>
      <c r="G2673" s="69"/>
      <c r="H2673" s="70"/>
      <c r="I2673" s="67"/>
      <c r="J2673" s="71"/>
      <c r="K2673" s="72"/>
      <c r="L2673" s="73"/>
      <c r="M2673" s="74"/>
      <c r="N2673" s="75"/>
      <c r="O2673" s="76"/>
      <c r="P2673" s="77"/>
      <c r="Q2673" s="78">
        <f t="shared" si="23"/>
        <v>0</v>
      </c>
      <c r="R2673" s="79"/>
      <c r="S2673" s="80"/>
      <c r="T2673" s="81"/>
      <c r="U2673" s="82">
        <f t="shared" si="21"/>
        <v>0</v>
      </c>
      <c r="V2673" s="83">
        <f t="shared" si="22"/>
        <v>0</v>
      </c>
      <c r="W2673" s="58"/>
      <c r="X2673" s="84"/>
      <c r="Y2673" s="85"/>
      <c r="Z2673" s="86"/>
      <c r="AA2673" s="87"/>
    </row>
    <row r="2674" spans="1:27" ht="15.75" hidden="1" customHeight="1">
      <c r="A2674" s="63"/>
      <c r="B2674" s="64"/>
      <c r="C2674" s="65"/>
      <c r="D2674" s="66"/>
      <c r="E2674" s="67"/>
      <c r="F2674" s="68"/>
      <c r="G2674" s="69"/>
      <c r="H2674" s="70"/>
      <c r="I2674" s="67"/>
      <c r="J2674" s="71"/>
      <c r="K2674" s="72"/>
      <c r="L2674" s="73"/>
      <c r="M2674" s="74"/>
      <c r="N2674" s="75"/>
      <c r="O2674" s="76"/>
      <c r="P2674" s="77"/>
      <c r="Q2674" s="78">
        <f t="shared" si="23"/>
        <v>0</v>
      </c>
      <c r="R2674" s="79"/>
      <c r="S2674" s="80"/>
      <c r="T2674" s="81"/>
      <c r="U2674" s="82">
        <f t="shared" si="21"/>
        <v>0</v>
      </c>
      <c r="V2674" s="83">
        <f t="shared" si="22"/>
        <v>0</v>
      </c>
      <c r="W2674" s="58"/>
      <c r="X2674" s="84"/>
      <c r="Y2674" s="85"/>
      <c r="Z2674" s="86"/>
      <c r="AA2674" s="87"/>
    </row>
    <row r="2675" spans="1:27" ht="15.75" hidden="1" customHeight="1">
      <c r="A2675" s="63"/>
      <c r="B2675" s="64"/>
      <c r="C2675" s="65"/>
      <c r="D2675" s="66"/>
      <c r="E2675" s="67"/>
      <c r="F2675" s="68"/>
      <c r="G2675" s="69"/>
      <c r="H2675" s="70"/>
      <c r="I2675" s="67"/>
      <c r="J2675" s="71"/>
      <c r="K2675" s="72"/>
      <c r="L2675" s="73"/>
      <c r="M2675" s="74"/>
      <c r="N2675" s="75"/>
      <c r="O2675" s="76"/>
      <c r="P2675" s="77"/>
      <c r="Q2675" s="78">
        <f t="shared" si="23"/>
        <v>0</v>
      </c>
      <c r="R2675" s="79"/>
      <c r="S2675" s="80"/>
      <c r="T2675" s="81"/>
      <c r="U2675" s="82">
        <f t="shared" si="21"/>
        <v>0</v>
      </c>
      <c r="V2675" s="83">
        <f t="shared" si="22"/>
        <v>0</v>
      </c>
      <c r="W2675" s="58"/>
      <c r="X2675" s="84"/>
      <c r="Y2675" s="85"/>
      <c r="Z2675" s="86"/>
      <c r="AA2675" s="87"/>
    </row>
    <row r="2676" spans="1:27" ht="15.75" hidden="1" customHeight="1">
      <c r="A2676" s="63"/>
      <c r="B2676" s="64"/>
      <c r="C2676" s="65"/>
      <c r="D2676" s="66"/>
      <c r="E2676" s="67"/>
      <c r="F2676" s="68"/>
      <c r="G2676" s="69"/>
      <c r="H2676" s="70"/>
      <c r="I2676" s="67"/>
      <c r="J2676" s="71"/>
      <c r="K2676" s="72"/>
      <c r="L2676" s="73"/>
      <c r="M2676" s="74"/>
      <c r="N2676" s="75"/>
      <c r="O2676" s="76"/>
      <c r="P2676" s="77"/>
      <c r="Q2676" s="78">
        <f t="shared" si="23"/>
        <v>0</v>
      </c>
      <c r="R2676" s="79"/>
      <c r="S2676" s="80"/>
      <c r="T2676" s="81"/>
      <c r="U2676" s="82">
        <f t="shared" si="21"/>
        <v>0</v>
      </c>
      <c r="V2676" s="83">
        <f t="shared" si="22"/>
        <v>0</v>
      </c>
      <c r="W2676" s="58"/>
      <c r="X2676" s="84"/>
      <c r="Y2676" s="85"/>
      <c r="Z2676" s="86"/>
      <c r="AA2676" s="87"/>
    </row>
    <row r="2677" spans="1:27" ht="15.75" hidden="1" customHeight="1">
      <c r="A2677" s="63"/>
      <c r="B2677" s="64"/>
      <c r="C2677" s="65"/>
      <c r="D2677" s="66"/>
      <c r="E2677" s="67"/>
      <c r="F2677" s="68"/>
      <c r="G2677" s="69"/>
      <c r="H2677" s="70"/>
      <c r="I2677" s="67"/>
      <c r="J2677" s="71"/>
      <c r="K2677" s="72"/>
      <c r="L2677" s="73"/>
      <c r="M2677" s="74"/>
      <c r="N2677" s="75"/>
      <c r="O2677" s="76"/>
      <c r="P2677" s="77"/>
      <c r="Q2677" s="78">
        <f t="shared" si="23"/>
        <v>0</v>
      </c>
      <c r="R2677" s="79"/>
      <c r="S2677" s="80"/>
      <c r="T2677" s="81"/>
      <c r="U2677" s="82">
        <f t="shared" si="21"/>
        <v>0</v>
      </c>
      <c r="V2677" s="83">
        <f t="shared" si="22"/>
        <v>0</v>
      </c>
      <c r="W2677" s="58"/>
      <c r="X2677" s="84"/>
      <c r="Y2677" s="85"/>
      <c r="Z2677" s="86"/>
      <c r="AA2677" s="87"/>
    </row>
    <row r="2678" spans="1:27" ht="15.75" hidden="1" customHeight="1">
      <c r="A2678" s="63"/>
      <c r="B2678" s="64"/>
      <c r="C2678" s="65"/>
      <c r="D2678" s="66"/>
      <c r="E2678" s="67"/>
      <c r="F2678" s="68"/>
      <c r="G2678" s="69"/>
      <c r="H2678" s="70"/>
      <c r="I2678" s="67"/>
      <c r="J2678" s="71"/>
      <c r="K2678" s="72"/>
      <c r="L2678" s="73"/>
      <c r="M2678" s="74"/>
      <c r="N2678" s="75"/>
      <c r="O2678" s="76"/>
      <c r="P2678" s="77"/>
      <c r="Q2678" s="78">
        <f t="shared" si="23"/>
        <v>0</v>
      </c>
      <c r="R2678" s="79"/>
      <c r="S2678" s="80"/>
      <c r="T2678" s="81"/>
      <c r="U2678" s="82">
        <f t="shared" si="21"/>
        <v>0</v>
      </c>
      <c r="V2678" s="83">
        <f t="shared" si="22"/>
        <v>0</v>
      </c>
      <c r="W2678" s="58"/>
      <c r="X2678" s="84"/>
      <c r="Y2678" s="85"/>
      <c r="Z2678" s="86"/>
      <c r="AA2678" s="87"/>
    </row>
    <row r="2679" spans="1:27" ht="15.75" hidden="1" customHeight="1">
      <c r="A2679" s="63"/>
      <c r="B2679" s="64"/>
      <c r="C2679" s="65"/>
      <c r="D2679" s="66"/>
      <c r="E2679" s="67"/>
      <c r="F2679" s="68"/>
      <c r="G2679" s="69"/>
      <c r="H2679" s="70"/>
      <c r="I2679" s="67"/>
      <c r="J2679" s="71"/>
      <c r="K2679" s="72"/>
      <c r="L2679" s="73"/>
      <c r="M2679" s="74"/>
      <c r="N2679" s="75"/>
      <c r="O2679" s="76"/>
      <c r="P2679" s="77"/>
      <c r="Q2679" s="78">
        <f t="shared" si="23"/>
        <v>0</v>
      </c>
      <c r="R2679" s="79"/>
      <c r="S2679" s="80"/>
      <c r="T2679" s="81"/>
      <c r="U2679" s="82">
        <f t="shared" si="21"/>
        <v>0</v>
      </c>
      <c r="V2679" s="83">
        <f t="shared" si="22"/>
        <v>0</v>
      </c>
      <c r="W2679" s="58"/>
      <c r="X2679" s="84"/>
      <c r="Y2679" s="85"/>
      <c r="Z2679" s="86"/>
      <c r="AA2679" s="87"/>
    </row>
    <row r="2680" spans="1:27" ht="15.75" hidden="1" customHeight="1">
      <c r="A2680" s="63"/>
      <c r="B2680" s="64"/>
      <c r="C2680" s="65"/>
      <c r="D2680" s="66"/>
      <c r="E2680" s="67"/>
      <c r="F2680" s="68"/>
      <c r="G2680" s="69"/>
      <c r="H2680" s="70"/>
      <c r="I2680" s="67"/>
      <c r="J2680" s="71"/>
      <c r="K2680" s="72"/>
      <c r="L2680" s="73"/>
      <c r="M2680" s="74"/>
      <c r="N2680" s="75"/>
      <c r="O2680" s="76"/>
      <c r="P2680" s="77"/>
      <c r="Q2680" s="78">
        <f t="shared" si="23"/>
        <v>0</v>
      </c>
      <c r="R2680" s="79"/>
      <c r="S2680" s="80"/>
      <c r="T2680" s="81"/>
      <c r="U2680" s="82">
        <f t="shared" si="21"/>
        <v>0</v>
      </c>
      <c r="V2680" s="83">
        <f t="shared" si="22"/>
        <v>0</v>
      </c>
      <c r="W2680" s="58"/>
      <c r="X2680" s="84"/>
      <c r="Y2680" s="85"/>
      <c r="Z2680" s="86"/>
      <c r="AA2680" s="87"/>
    </row>
    <row r="2681" spans="1:27" ht="15.75" hidden="1" customHeight="1">
      <c r="A2681" s="63"/>
      <c r="B2681" s="64"/>
      <c r="C2681" s="65"/>
      <c r="D2681" s="66"/>
      <c r="E2681" s="67"/>
      <c r="F2681" s="68"/>
      <c r="G2681" s="69"/>
      <c r="H2681" s="70"/>
      <c r="I2681" s="67"/>
      <c r="J2681" s="71"/>
      <c r="K2681" s="72"/>
      <c r="L2681" s="73"/>
      <c r="M2681" s="74"/>
      <c r="N2681" s="75"/>
      <c r="O2681" s="76"/>
      <c r="P2681" s="77"/>
      <c r="Q2681" s="78">
        <f t="shared" si="23"/>
        <v>0</v>
      </c>
      <c r="R2681" s="79"/>
      <c r="S2681" s="80"/>
      <c r="T2681" s="81"/>
      <c r="U2681" s="82">
        <f t="shared" si="21"/>
        <v>0</v>
      </c>
      <c r="V2681" s="83">
        <f t="shared" si="22"/>
        <v>0</v>
      </c>
      <c r="W2681" s="58"/>
      <c r="X2681" s="84"/>
      <c r="Y2681" s="85"/>
      <c r="Z2681" s="86"/>
      <c r="AA2681" s="87"/>
    </row>
    <row r="2682" spans="1:27" ht="15.75" hidden="1" customHeight="1">
      <c r="A2682" s="63"/>
      <c r="B2682" s="64"/>
      <c r="C2682" s="65"/>
      <c r="D2682" s="66"/>
      <c r="E2682" s="67"/>
      <c r="F2682" s="68"/>
      <c r="G2682" s="69"/>
      <c r="H2682" s="70"/>
      <c r="I2682" s="67"/>
      <c r="J2682" s="71"/>
      <c r="K2682" s="72"/>
      <c r="L2682" s="73"/>
      <c r="M2682" s="74"/>
      <c r="N2682" s="75"/>
      <c r="O2682" s="76"/>
      <c r="P2682" s="77"/>
      <c r="Q2682" s="78">
        <f t="shared" si="23"/>
        <v>0</v>
      </c>
      <c r="R2682" s="79"/>
      <c r="S2682" s="80"/>
      <c r="T2682" s="81"/>
      <c r="U2682" s="82">
        <f t="shared" si="21"/>
        <v>0</v>
      </c>
      <c r="V2682" s="83">
        <f t="shared" si="22"/>
        <v>0</v>
      </c>
      <c r="W2682" s="58"/>
      <c r="X2682" s="84"/>
      <c r="Y2682" s="85"/>
      <c r="Z2682" s="86"/>
      <c r="AA2682" s="87"/>
    </row>
    <row r="2683" spans="1:27" ht="15.75" hidden="1" customHeight="1">
      <c r="A2683" s="63"/>
      <c r="B2683" s="64"/>
      <c r="C2683" s="65"/>
      <c r="D2683" s="66"/>
      <c r="E2683" s="67"/>
      <c r="F2683" s="68"/>
      <c r="G2683" s="69"/>
      <c r="H2683" s="70"/>
      <c r="I2683" s="67"/>
      <c r="J2683" s="71"/>
      <c r="K2683" s="72"/>
      <c r="L2683" s="73"/>
      <c r="M2683" s="74"/>
      <c r="N2683" s="75"/>
      <c r="O2683" s="76"/>
      <c r="P2683" s="77"/>
      <c r="Q2683" s="78">
        <f t="shared" si="23"/>
        <v>0</v>
      </c>
      <c r="R2683" s="79"/>
      <c r="S2683" s="80"/>
      <c r="T2683" s="81"/>
      <c r="U2683" s="82">
        <f t="shared" si="21"/>
        <v>0</v>
      </c>
      <c r="V2683" s="83">
        <f t="shared" si="22"/>
        <v>0</v>
      </c>
      <c r="W2683" s="58"/>
      <c r="X2683" s="84"/>
      <c r="Y2683" s="85"/>
      <c r="Z2683" s="86"/>
      <c r="AA2683" s="87"/>
    </row>
    <row r="2684" spans="1:27" ht="15.75" hidden="1" customHeight="1">
      <c r="A2684" s="63"/>
      <c r="B2684" s="64"/>
      <c r="C2684" s="65"/>
      <c r="D2684" s="66"/>
      <c r="E2684" s="67"/>
      <c r="F2684" s="68"/>
      <c r="G2684" s="69"/>
      <c r="H2684" s="70"/>
      <c r="I2684" s="67"/>
      <c r="J2684" s="71"/>
      <c r="K2684" s="72"/>
      <c r="L2684" s="73"/>
      <c r="M2684" s="74"/>
      <c r="N2684" s="75"/>
      <c r="O2684" s="76"/>
      <c r="P2684" s="77"/>
      <c r="Q2684" s="78">
        <f t="shared" si="23"/>
        <v>0</v>
      </c>
      <c r="R2684" s="79"/>
      <c r="S2684" s="80"/>
      <c r="T2684" s="81"/>
      <c r="U2684" s="82">
        <f t="shared" si="21"/>
        <v>0</v>
      </c>
      <c r="V2684" s="83">
        <f t="shared" si="22"/>
        <v>0</v>
      </c>
      <c r="W2684" s="58"/>
      <c r="X2684" s="84"/>
      <c r="Y2684" s="85"/>
      <c r="Z2684" s="86"/>
      <c r="AA2684" s="87"/>
    </row>
    <row r="2685" spans="1:27" ht="15.75" hidden="1" customHeight="1">
      <c r="A2685" s="63"/>
      <c r="B2685" s="64"/>
      <c r="C2685" s="65"/>
      <c r="D2685" s="66"/>
      <c r="E2685" s="67"/>
      <c r="F2685" s="68"/>
      <c r="G2685" s="69"/>
      <c r="H2685" s="70"/>
      <c r="I2685" s="67"/>
      <c r="J2685" s="71"/>
      <c r="K2685" s="72"/>
      <c r="L2685" s="73"/>
      <c r="M2685" s="74"/>
      <c r="N2685" s="75"/>
      <c r="O2685" s="76"/>
      <c r="P2685" s="77"/>
      <c r="Q2685" s="78">
        <f t="shared" si="23"/>
        <v>0</v>
      </c>
      <c r="R2685" s="79"/>
      <c r="S2685" s="80"/>
      <c r="T2685" s="81"/>
      <c r="U2685" s="82">
        <f t="shared" si="21"/>
        <v>0</v>
      </c>
      <c r="V2685" s="83">
        <f t="shared" si="22"/>
        <v>0</v>
      </c>
      <c r="W2685" s="58"/>
      <c r="X2685" s="84"/>
      <c r="Y2685" s="85"/>
      <c r="Z2685" s="86"/>
      <c r="AA2685" s="87"/>
    </row>
    <row r="2686" spans="1:27" ht="15.75" hidden="1" customHeight="1">
      <c r="A2686" s="63"/>
      <c r="B2686" s="64"/>
      <c r="C2686" s="65"/>
      <c r="D2686" s="66"/>
      <c r="E2686" s="67"/>
      <c r="F2686" s="68"/>
      <c r="G2686" s="69"/>
      <c r="H2686" s="70"/>
      <c r="I2686" s="67"/>
      <c r="J2686" s="71"/>
      <c r="K2686" s="72"/>
      <c r="L2686" s="73"/>
      <c r="M2686" s="74"/>
      <c r="N2686" s="75"/>
      <c r="O2686" s="76"/>
      <c r="P2686" s="77"/>
      <c r="Q2686" s="78">
        <f t="shared" si="23"/>
        <v>0</v>
      </c>
      <c r="R2686" s="79"/>
      <c r="S2686" s="80"/>
      <c r="T2686" s="81"/>
      <c r="U2686" s="82">
        <f t="shared" si="21"/>
        <v>0</v>
      </c>
      <c r="V2686" s="83">
        <f t="shared" si="22"/>
        <v>0</v>
      </c>
      <c r="W2686" s="58"/>
      <c r="X2686" s="84"/>
      <c r="Y2686" s="85"/>
      <c r="Z2686" s="86"/>
      <c r="AA2686" s="87"/>
    </row>
    <row r="2687" spans="1:27" ht="15.75" hidden="1" customHeight="1">
      <c r="A2687" s="63"/>
      <c r="B2687" s="64"/>
      <c r="C2687" s="65"/>
      <c r="D2687" s="66"/>
      <c r="E2687" s="67"/>
      <c r="F2687" s="68"/>
      <c r="G2687" s="69"/>
      <c r="H2687" s="70"/>
      <c r="I2687" s="67"/>
      <c r="J2687" s="71"/>
      <c r="K2687" s="72"/>
      <c r="L2687" s="73"/>
      <c r="M2687" s="74"/>
      <c r="N2687" s="75"/>
      <c r="O2687" s="76"/>
      <c r="P2687" s="77"/>
      <c r="Q2687" s="78">
        <f t="shared" si="23"/>
        <v>0</v>
      </c>
      <c r="R2687" s="79"/>
      <c r="S2687" s="80"/>
      <c r="T2687" s="81"/>
      <c r="U2687" s="82">
        <f t="shared" si="21"/>
        <v>0</v>
      </c>
      <c r="V2687" s="83">
        <f t="shared" si="22"/>
        <v>0</v>
      </c>
      <c r="W2687" s="58"/>
      <c r="X2687" s="84"/>
      <c r="Y2687" s="85"/>
      <c r="Z2687" s="86"/>
      <c r="AA2687" s="87"/>
    </row>
    <row r="2688" spans="1:27" ht="15.75" hidden="1" customHeight="1">
      <c r="A2688" s="63"/>
      <c r="B2688" s="64"/>
      <c r="C2688" s="65"/>
      <c r="D2688" s="66"/>
      <c r="E2688" s="67"/>
      <c r="F2688" s="68"/>
      <c r="G2688" s="69"/>
      <c r="H2688" s="70"/>
      <c r="I2688" s="67"/>
      <c r="J2688" s="71"/>
      <c r="K2688" s="72"/>
      <c r="L2688" s="73"/>
      <c r="M2688" s="74"/>
      <c r="N2688" s="75"/>
      <c r="O2688" s="76"/>
      <c r="P2688" s="77"/>
      <c r="Q2688" s="78">
        <f t="shared" si="23"/>
        <v>0</v>
      </c>
      <c r="R2688" s="79"/>
      <c r="S2688" s="80"/>
      <c r="T2688" s="81"/>
      <c r="U2688" s="82">
        <f t="shared" ref="U2688:U2751" si="24">T2688*Q2688</f>
        <v>0</v>
      </c>
      <c r="V2688" s="83">
        <f t="shared" ref="V2688:V2751" si="25">T2688*R2688</f>
        <v>0</v>
      </c>
      <c r="W2688" s="58"/>
      <c r="X2688" s="84"/>
      <c r="Y2688" s="85"/>
      <c r="Z2688" s="86"/>
      <c r="AA2688" s="87"/>
    </row>
    <row r="2689" spans="1:27" ht="15.75" hidden="1" customHeight="1">
      <c r="A2689" s="63"/>
      <c r="B2689" s="64"/>
      <c r="C2689" s="65"/>
      <c r="D2689" s="66"/>
      <c r="E2689" s="67"/>
      <c r="F2689" s="68"/>
      <c r="G2689" s="69"/>
      <c r="H2689" s="70"/>
      <c r="I2689" s="67"/>
      <c r="J2689" s="71"/>
      <c r="K2689" s="72"/>
      <c r="L2689" s="73"/>
      <c r="M2689" s="74"/>
      <c r="N2689" s="75"/>
      <c r="O2689" s="76"/>
      <c r="P2689" s="77"/>
      <c r="Q2689" s="78">
        <f t="shared" si="23"/>
        <v>0</v>
      </c>
      <c r="R2689" s="79"/>
      <c r="S2689" s="80"/>
      <c r="T2689" s="81"/>
      <c r="U2689" s="82">
        <f t="shared" si="24"/>
        <v>0</v>
      </c>
      <c r="V2689" s="83">
        <f t="shared" si="25"/>
        <v>0</v>
      </c>
      <c r="W2689" s="58"/>
      <c r="X2689" s="84"/>
      <c r="Y2689" s="85"/>
      <c r="Z2689" s="86"/>
      <c r="AA2689" s="87"/>
    </row>
    <row r="2690" spans="1:27" ht="15.75" hidden="1" customHeight="1">
      <c r="A2690" s="63"/>
      <c r="B2690" s="64"/>
      <c r="C2690" s="65"/>
      <c r="D2690" s="66"/>
      <c r="E2690" s="67"/>
      <c r="F2690" s="68"/>
      <c r="G2690" s="69"/>
      <c r="H2690" s="70"/>
      <c r="I2690" s="67"/>
      <c r="J2690" s="71"/>
      <c r="K2690" s="72"/>
      <c r="L2690" s="73"/>
      <c r="M2690" s="74"/>
      <c r="N2690" s="75"/>
      <c r="O2690" s="76"/>
      <c r="P2690" s="77"/>
      <c r="Q2690" s="78">
        <f t="shared" si="23"/>
        <v>0</v>
      </c>
      <c r="R2690" s="79"/>
      <c r="S2690" s="80"/>
      <c r="T2690" s="81"/>
      <c r="U2690" s="82">
        <f t="shared" si="24"/>
        <v>0</v>
      </c>
      <c r="V2690" s="83">
        <f t="shared" si="25"/>
        <v>0</v>
      </c>
      <c r="W2690" s="58"/>
      <c r="X2690" s="84"/>
      <c r="Y2690" s="85"/>
      <c r="Z2690" s="86"/>
      <c r="AA2690" s="87"/>
    </row>
    <row r="2691" spans="1:27" ht="15.75" hidden="1" customHeight="1">
      <c r="A2691" s="63"/>
      <c r="B2691" s="64"/>
      <c r="C2691" s="65"/>
      <c r="D2691" s="66"/>
      <c r="E2691" s="67"/>
      <c r="F2691" s="68"/>
      <c r="G2691" s="69"/>
      <c r="H2691" s="70"/>
      <c r="I2691" s="67"/>
      <c r="J2691" s="71"/>
      <c r="K2691" s="72"/>
      <c r="L2691" s="73"/>
      <c r="M2691" s="74"/>
      <c r="N2691" s="75"/>
      <c r="O2691" s="76"/>
      <c r="P2691" s="77"/>
      <c r="Q2691" s="78">
        <f t="shared" si="23"/>
        <v>0</v>
      </c>
      <c r="R2691" s="79"/>
      <c r="S2691" s="80"/>
      <c r="T2691" s="81"/>
      <c r="U2691" s="82">
        <f t="shared" si="24"/>
        <v>0</v>
      </c>
      <c r="V2691" s="83">
        <f t="shared" si="25"/>
        <v>0</v>
      </c>
      <c r="W2691" s="58"/>
      <c r="X2691" s="84"/>
      <c r="Y2691" s="85"/>
      <c r="Z2691" s="86"/>
      <c r="AA2691" s="87"/>
    </row>
    <row r="2692" spans="1:27" ht="15.75" hidden="1" customHeight="1">
      <c r="A2692" s="63"/>
      <c r="B2692" s="64"/>
      <c r="C2692" s="65"/>
      <c r="D2692" s="66"/>
      <c r="E2692" s="67"/>
      <c r="F2692" s="68"/>
      <c r="G2692" s="69"/>
      <c r="H2692" s="70"/>
      <c r="I2692" s="67"/>
      <c r="J2692" s="71"/>
      <c r="K2692" s="72"/>
      <c r="L2692" s="73"/>
      <c r="M2692" s="74"/>
      <c r="N2692" s="75"/>
      <c r="O2692" s="76"/>
      <c r="P2692" s="77"/>
      <c r="Q2692" s="78">
        <f t="shared" si="23"/>
        <v>0</v>
      </c>
      <c r="R2692" s="79"/>
      <c r="S2692" s="80"/>
      <c r="T2692" s="81"/>
      <c r="U2692" s="82">
        <f t="shared" si="24"/>
        <v>0</v>
      </c>
      <c r="V2692" s="83">
        <f t="shared" si="25"/>
        <v>0</v>
      </c>
      <c r="W2692" s="58"/>
      <c r="X2692" s="84"/>
      <c r="Y2692" s="85"/>
      <c r="Z2692" s="86"/>
      <c r="AA2692" s="87"/>
    </row>
    <row r="2693" spans="1:27" ht="15.75" hidden="1" customHeight="1">
      <c r="A2693" s="63"/>
      <c r="B2693" s="64"/>
      <c r="C2693" s="65"/>
      <c r="D2693" s="66"/>
      <c r="E2693" s="67"/>
      <c r="F2693" s="68"/>
      <c r="G2693" s="69"/>
      <c r="H2693" s="70"/>
      <c r="I2693" s="67"/>
      <c r="J2693" s="71"/>
      <c r="K2693" s="72"/>
      <c r="L2693" s="73"/>
      <c r="M2693" s="74"/>
      <c r="N2693" s="75"/>
      <c r="O2693" s="76"/>
      <c r="P2693" s="77"/>
      <c r="Q2693" s="78">
        <f t="shared" si="23"/>
        <v>0</v>
      </c>
      <c r="R2693" s="79"/>
      <c r="S2693" s="80"/>
      <c r="T2693" s="81"/>
      <c r="U2693" s="82">
        <f t="shared" si="24"/>
        <v>0</v>
      </c>
      <c r="V2693" s="83">
        <f t="shared" si="25"/>
        <v>0</v>
      </c>
      <c r="W2693" s="58"/>
      <c r="X2693" s="84"/>
      <c r="Y2693" s="85"/>
      <c r="Z2693" s="86"/>
      <c r="AA2693" s="87"/>
    </row>
    <row r="2694" spans="1:27" ht="15.75" hidden="1" customHeight="1">
      <c r="A2694" s="63"/>
      <c r="B2694" s="64"/>
      <c r="C2694" s="65"/>
      <c r="D2694" s="66"/>
      <c r="E2694" s="67"/>
      <c r="F2694" s="68"/>
      <c r="G2694" s="69"/>
      <c r="H2694" s="70"/>
      <c r="I2694" s="67"/>
      <c r="J2694" s="71"/>
      <c r="K2694" s="72"/>
      <c r="L2694" s="73"/>
      <c r="M2694" s="74"/>
      <c r="N2694" s="75"/>
      <c r="O2694" s="76"/>
      <c r="P2694" s="77"/>
      <c r="Q2694" s="78">
        <f t="shared" si="23"/>
        <v>0</v>
      </c>
      <c r="R2694" s="79"/>
      <c r="S2694" s="80"/>
      <c r="T2694" s="81"/>
      <c r="U2694" s="82">
        <f t="shared" si="24"/>
        <v>0</v>
      </c>
      <c r="V2694" s="83">
        <f t="shared" si="25"/>
        <v>0</v>
      </c>
      <c r="W2694" s="58"/>
      <c r="X2694" s="84"/>
      <c r="Y2694" s="85"/>
      <c r="Z2694" s="86"/>
      <c r="AA2694" s="87"/>
    </row>
    <row r="2695" spans="1:27" ht="15.75" hidden="1" customHeight="1">
      <c r="A2695" s="63"/>
      <c r="B2695" s="64"/>
      <c r="C2695" s="65"/>
      <c r="D2695" s="66"/>
      <c r="E2695" s="67"/>
      <c r="F2695" s="68"/>
      <c r="G2695" s="69"/>
      <c r="H2695" s="70"/>
      <c r="I2695" s="67"/>
      <c r="J2695" s="71"/>
      <c r="K2695" s="72"/>
      <c r="L2695" s="73"/>
      <c r="M2695" s="74"/>
      <c r="N2695" s="75"/>
      <c r="O2695" s="76"/>
      <c r="P2695" s="77"/>
      <c r="Q2695" s="78">
        <f t="shared" si="23"/>
        <v>0</v>
      </c>
      <c r="R2695" s="79"/>
      <c r="S2695" s="80"/>
      <c r="T2695" s="81"/>
      <c r="U2695" s="82">
        <f t="shared" si="24"/>
        <v>0</v>
      </c>
      <c r="V2695" s="83">
        <f t="shared" si="25"/>
        <v>0</v>
      </c>
      <c r="W2695" s="58"/>
      <c r="X2695" s="84"/>
      <c r="Y2695" s="85"/>
      <c r="Z2695" s="86"/>
      <c r="AA2695" s="87"/>
    </row>
    <row r="2696" spans="1:27" ht="15.75" hidden="1" customHeight="1">
      <c r="A2696" s="63"/>
      <c r="B2696" s="64"/>
      <c r="C2696" s="65"/>
      <c r="D2696" s="66"/>
      <c r="E2696" s="67"/>
      <c r="F2696" s="68"/>
      <c r="G2696" s="69"/>
      <c r="H2696" s="70"/>
      <c r="I2696" s="67"/>
      <c r="J2696" s="71"/>
      <c r="K2696" s="72"/>
      <c r="L2696" s="73"/>
      <c r="M2696" s="74"/>
      <c r="N2696" s="75"/>
      <c r="O2696" s="76"/>
      <c r="P2696" s="77"/>
      <c r="Q2696" s="78">
        <f t="shared" si="23"/>
        <v>0</v>
      </c>
      <c r="R2696" s="79"/>
      <c r="S2696" s="80"/>
      <c r="T2696" s="81"/>
      <c r="U2696" s="82">
        <f t="shared" si="24"/>
        <v>0</v>
      </c>
      <c r="V2696" s="83">
        <f t="shared" si="25"/>
        <v>0</v>
      </c>
      <c r="W2696" s="58"/>
      <c r="X2696" s="84"/>
      <c r="Y2696" s="85"/>
      <c r="Z2696" s="86"/>
      <c r="AA2696" s="87"/>
    </row>
    <row r="2697" spans="1:27" ht="15.75" hidden="1" customHeight="1">
      <c r="A2697" s="63"/>
      <c r="B2697" s="64"/>
      <c r="C2697" s="65"/>
      <c r="D2697" s="66"/>
      <c r="E2697" s="67"/>
      <c r="F2697" s="68"/>
      <c r="G2697" s="69"/>
      <c r="H2697" s="70"/>
      <c r="I2697" s="67"/>
      <c r="J2697" s="71"/>
      <c r="K2697" s="72"/>
      <c r="L2697" s="73"/>
      <c r="M2697" s="74"/>
      <c r="N2697" s="75"/>
      <c r="O2697" s="76"/>
      <c r="P2697" s="77"/>
      <c r="Q2697" s="78">
        <f t="shared" si="23"/>
        <v>0</v>
      </c>
      <c r="R2697" s="79"/>
      <c r="S2697" s="80"/>
      <c r="T2697" s="81"/>
      <c r="U2697" s="82">
        <f t="shared" si="24"/>
        <v>0</v>
      </c>
      <c r="V2697" s="83">
        <f t="shared" si="25"/>
        <v>0</v>
      </c>
      <c r="W2697" s="58"/>
      <c r="X2697" s="84"/>
      <c r="Y2697" s="85"/>
      <c r="Z2697" s="86"/>
      <c r="AA2697" s="87"/>
    </row>
    <row r="2698" spans="1:27" ht="15.75" hidden="1" customHeight="1">
      <c r="A2698" s="63"/>
      <c r="B2698" s="64"/>
      <c r="C2698" s="65"/>
      <c r="D2698" s="66"/>
      <c r="E2698" s="67"/>
      <c r="F2698" s="68"/>
      <c r="G2698" s="69"/>
      <c r="H2698" s="70"/>
      <c r="I2698" s="67"/>
      <c r="J2698" s="71"/>
      <c r="K2698" s="72"/>
      <c r="L2698" s="73"/>
      <c r="M2698" s="74"/>
      <c r="N2698" s="75"/>
      <c r="O2698" s="76"/>
      <c r="P2698" s="77"/>
      <c r="Q2698" s="78">
        <f t="shared" si="23"/>
        <v>0</v>
      </c>
      <c r="R2698" s="79"/>
      <c r="S2698" s="80"/>
      <c r="T2698" s="81"/>
      <c r="U2698" s="82">
        <f t="shared" si="24"/>
        <v>0</v>
      </c>
      <c r="V2698" s="83">
        <f t="shared" si="25"/>
        <v>0</v>
      </c>
      <c r="W2698" s="58"/>
      <c r="X2698" s="84"/>
      <c r="Y2698" s="85"/>
      <c r="Z2698" s="86"/>
      <c r="AA2698" s="87"/>
    </row>
    <row r="2699" spans="1:27" ht="15.75" hidden="1" customHeight="1">
      <c r="A2699" s="63"/>
      <c r="B2699" s="64"/>
      <c r="C2699" s="65"/>
      <c r="D2699" s="66"/>
      <c r="E2699" s="67"/>
      <c r="F2699" s="68"/>
      <c r="G2699" s="69"/>
      <c r="H2699" s="70"/>
      <c r="I2699" s="67"/>
      <c r="J2699" s="71"/>
      <c r="K2699" s="72"/>
      <c r="L2699" s="73"/>
      <c r="M2699" s="74"/>
      <c r="N2699" s="75"/>
      <c r="O2699" s="76"/>
      <c r="P2699" s="77"/>
      <c r="Q2699" s="78">
        <f t="shared" si="23"/>
        <v>0</v>
      </c>
      <c r="R2699" s="79"/>
      <c r="S2699" s="80"/>
      <c r="T2699" s="81"/>
      <c r="U2699" s="82">
        <f t="shared" si="24"/>
        <v>0</v>
      </c>
      <c r="V2699" s="83">
        <f t="shared" si="25"/>
        <v>0</v>
      </c>
      <c r="W2699" s="58"/>
      <c r="X2699" s="84"/>
      <c r="Y2699" s="85"/>
      <c r="Z2699" s="86"/>
      <c r="AA2699" s="87"/>
    </row>
    <row r="2700" spans="1:27" ht="15.75" hidden="1" customHeight="1">
      <c r="A2700" s="63"/>
      <c r="B2700" s="64"/>
      <c r="C2700" s="65"/>
      <c r="D2700" s="66"/>
      <c r="E2700" s="67"/>
      <c r="F2700" s="68"/>
      <c r="G2700" s="69"/>
      <c r="H2700" s="70"/>
      <c r="I2700" s="67"/>
      <c r="J2700" s="71"/>
      <c r="K2700" s="72"/>
      <c r="L2700" s="73"/>
      <c r="M2700" s="74"/>
      <c r="N2700" s="75"/>
      <c r="O2700" s="76"/>
      <c r="P2700" s="77"/>
      <c r="Q2700" s="78">
        <f t="shared" si="23"/>
        <v>0</v>
      </c>
      <c r="R2700" s="79"/>
      <c r="S2700" s="80"/>
      <c r="T2700" s="81"/>
      <c r="U2700" s="82">
        <f t="shared" si="24"/>
        <v>0</v>
      </c>
      <c r="V2700" s="83">
        <f t="shared" si="25"/>
        <v>0</v>
      </c>
      <c r="W2700" s="58"/>
      <c r="X2700" s="84"/>
      <c r="Y2700" s="85"/>
      <c r="Z2700" s="86"/>
      <c r="AA2700" s="87"/>
    </row>
    <row r="2701" spans="1:27" ht="15.75" hidden="1" customHeight="1">
      <c r="A2701" s="63"/>
      <c r="B2701" s="64"/>
      <c r="C2701" s="65"/>
      <c r="D2701" s="66"/>
      <c r="E2701" s="67"/>
      <c r="F2701" s="68"/>
      <c r="G2701" s="69"/>
      <c r="H2701" s="70"/>
      <c r="I2701" s="67"/>
      <c r="J2701" s="71"/>
      <c r="K2701" s="72"/>
      <c r="L2701" s="73"/>
      <c r="M2701" s="74"/>
      <c r="N2701" s="75"/>
      <c r="O2701" s="76"/>
      <c r="P2701" s="77"/>
      <c r="Q2701" s="78">
        <f t="shared" si="23"/>
        <v>0</v>
      </c>
      <c r="R2701" s="79"/>
      <c r="S2701" s="80"/>
      <c r="T2701" s="81"/>
      <c r="U2701" s="82">
        <f t="shared" si="24"/>
        <v>0</v>
      </c>
      <c r="V2701" s="83">
        <f t="shared" si="25"/>
        <v>0</v>
      </c>
      <c r="W2701" s="58"/>
      <c r="X2701" s="84"/>
      <c r="Y2701" s="85"/>
      <c r="Z2701" s="86"/>
      <c r="AA2701" s="87"/>
    </row>
    <row r="2702" spans="1:27" ht="15.75" hidden="1" customHeight="1">
      <c r="A2702" s="63"/>
      <c r="B2702" s="64"/>
      <c r="C2702" s="65"/>
      <c r="D2702" s="66"/>
      <c r="E2702" s="67"/>
      <c r="F2702" s="68"/>
      <c r="G2702" s="69"/>
      <c r="H2702" s="70"/>
      <c r="I2702" s="67"/>
      <c r="J2702" s="71"/>
      <c r="K2702" s="72"/>
      <c r="L2702" s="73"/>
      <c r="M2702" s="74"/>
      <c r="N2702" s="75"/>
      <c r="O2702" s="76"/>
      <c r="P2702" s="77"/>
      <c r="Q2702" s="78">
        <f t="shared" ref="Q2702:Q2765" si="26">IF(P2702="U",R2702/1.2,R2702)</f>
        <v>0</v>
      </c>
      <c r="R2702" s="79"/>
      <c r="S2702" s="80"/>
      <c r="T2702" s="81"/>
      <c r="U2702" s="82">
        <f t="shared" si="24"/>
        <v>0</v>
      </c>
      <c r="V2702" s="83">
        <f t="shared" si="25"/>
        <v>0</v>
      </c>
      <c r="W2702" s="58"/>
      <c r="X2702" s="84"/>
      <c r="Y2702" s="85"/>
      <c r="Z2702" s="86"/>
      <c r="AA2702" s="87"/>
    </row>
    <row r="2703" spans="1:27" ht="15.75" hidden="1" customHeight="1">
      <c r="A2703" s="63"/>
      <c r="B2703" s="64"/>
      <c r="C2703" s="65"/>
      <c r="D2703" s="66"/>
      <c r="E2703" s="67"/>
      <c r="F2703" s="68"/>
      <c r="G2703" s="69"/>
      <c r="H2703" s="70"/>
      <c r="I2703" s="67"/>
      <c r="J2703" s="71"/>
      <c r="K2703" s="72"/>
      <c r="L2703" s="73"/>
      <c r="M2703" s="74"/>
      <c r="N2703" s="75"/>
      <c r="O2703" s="76"/>
      <c r="P2703" s="77"/>
      <c r="Q2703" s="78">
        <f t="shared" si="26"/>
        <v>0</v>
      </c>
      <c r="R2703" s="79"/>
      <c r="S2703" s="80"/>
      <c r="T2703" s="81"/>
      <c r="U2703" s="82">
        <f t="shared" si="24"/>
        <v>0</v>
      </c>
      <c r="V2703" s="83">
        <f t="shared" si="25"/>
        <v>0</v>
      </c>
      <c r="W2703" s="58"/>
      <c r="X2703" s="84"/>
      <c r="Y2703" s="85"/>
      <c r="Z2703" s="86"/>
      <c r="AA2703" s="87"/>
    </row>
    <row r="2704" spans="1:27" ht="15.75" hidden="1" customHeight="1">
      <c r="A2704" s="63"/>
      <c r="B2704" s="64"/>
      <c r="C2704" s="65"/>
      <c r="D2704" s="66"/>
      <c r="E2704" s="67"/>
      <c r="F2704" s="68"/>
      <c r="G2704" s="69"/>
      <c r="H2704" s="70"/>
      <c r="I2704" s="67"/>
      <c r="J2704" s="71"/>
      <c r="K2704" s="72"/>
      <c r="L2704" s="73"/>
      <c r="M2704" s="74"/>
      <c r="N2704" s="75"/>
      <c r="O2704" s="76"/>
      <c r="P2704" s="77"/>
      <c r="Q2704" s="78">
        <f t="shared" si="26"/>
        <v>0</v>
      </c>
      <c r="R2704" s="79"/>
      <c r="S2704" s="80"/>
      <c r="T2704" s="81"/>
      <c r="U2704" s="82">
        <f t="shared" si="24"/>
        <v>0</v>
      </c>
      <c r="V2704" s="83">
        <f t="shared" si="25"/>
        <v>0</v>
      </c>
      <c r="W2704" s="58"/>
      <c r="X2704" s="84"/>
      <c r="Y2704" s="85"/>
      <c r="Z2704" s="86"/>
      <c r="AA2704" s="87"/>
    </row>
    <row r="2705" spans="1:27" ht="15.75" hidden="1" customHeight="1">
      <c r="A2705" s="63"/>
      <c r="B2705" s="64"/>
      <c r="C2705" s="65"/>
      <c r="D2705" s="66"/>
      <c r="E2705" s="67"/>
      <c r="F2705" s="68"/>
      <c r="G2705" s="69"/>
      <c r="H2705" s="70"/>
      <c r="I2705" s="67"/>
      <c r="J2705" s="71"/>
      <c r="K2705" s="72"/>
      <c r="L2705" s="73"/>
      <c r="M2705" s="74"/>
      <c r="N2705" s="75"/>
      <c r="O2705" s="76"/>
      <c r="P2705" s="77"/>
      <c r="Q2705" s="78">
        <f t="shared" si="26"/>
        <v>0</v>
      </c>
      <c r="R2705" s="79"/>
      <c r="S2705" s="80"/>
      <c r="T2705" s="81"/>
      <c r="U2705" s="82">
        <f t="shared" si="24"/>
        <v>0</v>
      </c>
      <c r="V2705" s="83">
        <f t="shared" si="25"/>
        <v>0</v>
      </c>
      <c r="W2705" s="58"/>
      <c r="X2705" s="84"/>
      <c r="Y2705" s="85"/>
      <c r="Z2705" s="86"/>
      <c r="AA2705" s="87"/>
    </row>
    <row r="2706" spans="1:27" ht="15.75" hidden="1" customHeight="1">
      <c r="A2706" s="63"/>
      <c r="B2706" s="64"/>
      <c r="C2706" s="65"/>
      <c r="D2706" s="66"/>
      <c r="E2706" s="67"/>
      <c r="F2706" s="68"/>
      <c r="G2706" s="69"/>
      <c r="H2706" s="70"/>
      <c r="I2706" s="67"/>
      <c r="J2706" s="71"/>
      <c r="K2706" s="72"/>
      <c r="L2706" s="73"/>
      <c r="M2706" s="74"/>
      <c r="N2706" s="75"/>
      <c r="O2706" s="76"/>
      <c r="P2706" s="77"/>
      <c r="Q2706" s="78">
        <f t="shared" si="26"/>
        <v>0</v>
      </c>
      <c r="R2706" s="79"/>
      <c r="S2706" s="80"/>
      <c r="T2706" s="81"/>
      <c r="U2706" s="82">
        <f t="shared" si="24"/>
        <v>0</v>
      </c>
      <c r="V2706" s="83">
        <f t="shared" si="25"/>
        <v>0</v>
      </c>
      <c r="W2706" s="58"/>
      <c r="X2706" s="84"/>
      <c r="Y2706" s="85"/>
      <c r="Z2706" s="86"/>
      <c r="AA2706" s="87"/>
    </row>
    <row r="2707" spans="1:27" ht="15.75" hidden="1" customHeight="1">
      <c r="A2707" s="63"/>
      <c r="B2707" s="64"/>
      <c r="C2707" s="65"/>
      <c r="D2707" s="66"/>
      <c r="E2707" s="67"/>
      <c r="F2707" s="68"/>
      <c r="G2707" s="69"/>
      <c r="H2707" s="70"/>
      <c r="I2707" s="67"/>
      <c r="J2707" s="71"/>
      <c r="K2707" s="72"/>
      <c r="L2707" s="73"/>
      <c r="M2707" s="74"/>
      <c r="N2707" s="75"/>
      <c r="O2707" s="76"/>
      <c r="P2707" s="77"/>
      <c r="Q2707" s="78">
        <f t="shared" si="26"/>
        <v>0</v>
      </c>
      <c r="R2707" s="79"/>
      <c r="S2707" s="80"/>
      <c r="T2707" s="81"/>
      <c r="U2707" s="82">
        <f t="shared" si="24"/>
        <v>0</v>
      </c>
      <c r="V2707" s="83">
        <f t="shared" si="25"/>
        <v>0</v>
      </c>
      <c r="W2707" s="58"/>
      <c r="X2707" s="84"/>
      <c r="Y2707" s="85"/>
      <c r="Z2707" s="86"/>
      <c r="AA2707" s="87"/>
    </row>
    <row r="2708" spans="1:27" ht="15.75" hidden="1" customHeight="1">
      <c r="A2708" s="63"/>
      <c r="B2708" s="64"/>
      <c r="C2708" s="65"/>
      <c r="D2708" s="66"/>
      <c r="E2708" s="67"/>
      <c r="F2708" s="68"/>
      <c r="G2708" s="69"/>
      <c r="H2708" s="70"/>
      <c r="I2708" s="67"/>
      <c r="J2708" s="71"/>
      <c r="K2708" s="72"/>
      <c r="L2708" s="73"/>
      <c r="M2708" s="74"/>
      <c r="N2708" s="75"/>
      <c r="O2708" s="76"/>
      <c r="P2708" s="77"/>
      <c r="Q2708" s="78">
        <f t="shared" si="26"/>
        <v>0</v>
      </c>
      <c r="R2708" s="79"/>
      <c r="S2708" s="80"/>
      <c r="T2708" s="81"/>
      <c r="U2708" s="82">
        <f t="shared" si="24"/>
        <v>0</v>
      </c>
      <c r="V2708" s="83">
        <f t="shared" si="25"/>
        <v>0</v>
      </c>
      <c r="W2708" s="58"/>
      <c r="X2708" s="84"/>
      <c r="Y2708" s="85"/>
      <c r="Z2708" s="86"/>
      <c r="AA2708" s="87"/>
    </row>
    <row r="2709" spans="1:27" ht="15.75" hidden="1" customHeight="1">
      <c r="A2709" s="63"/>
      <c r="B2709" s="64"/>
      <c r="C2709" s="65"/>
      <c r="D2709" s="66"/>
      <c r="E2709" s="67"/>
      <c r="F2709" s="68"/>
      <c r="G2709" s="69"/>
      <c r="H2709" s="70"/>
      <c r="I2709" s="67"/>
      <c r="J2709" s="71"/>
      <c r="K2709" s="72"/>
      <c r="L2709" s="73"/>
      <c r="M2709" s="74"/>
      <c r="N2709" s="75"/>
      <c r="O2709" s="76"/>
      <c r="P2709" s="77"/>
      <c r="Q2709" s="78">
        <f t="shared" si="26"/>
        <v>0</v>
      </c>
      <c r="R2709" s="79"/>
      <c r="S2709" s="80"/>
      <c r="T2709" s="81"/>
      <c r="U2709" s="82">
        <f t="shared" si="24"/>
        <v>0</v>
      </c>
      <c r="V2709" s="83">
        <f t="shared" si="25"/>
        <v>0</v>
      </c>
      <c r="W2709" s="58"/>
      <c r="X2709" s="84"/>
      <c r="Y2709" s="85"/>
      <c r="Z2709" s="86"/>
      <c r="AA2709" s="87"/>
    </row>
    <row r="2710" spans="1:27" ht="15.75" hidden="1" customHeight="1">
      <c r="A2710" s="63"/>
      <c r="B2710" s="64"/>
      <c r="C2710" s="65"/>
      <c r="D2710" s="66"/>
      <c r="E2710" s="67"/>
      <c r="F2710" s="68"/>
      <c r="G2710" s="69"/>
      <c r="H2710" s="70"/>
      <c r="I2710" s="67"/>
      <c r="J2710" s="71"/>
      <c r="K2710" s="72"/>
      <c r="L2710" s="73"/>
      <c r="M2710" s="74"/>
      <c r="N2710" s="75"/>
      <c r="O2710" s="76"/>
      <c r="P2710" s="77"/>
      <c r="Q2710" s="78">
        <f t="shared" si="26"/>
        <v>0</v>
      </c>
      <c r="R2710" s="79"/>
      <c r="S2710" s="80"/>
      <c r="T2710" s="81"/>
      <c r="U2710" s="82">
        <f t="shared" si="24"/>
        <v>0</v>
      </c>
      <c r="V2710" s="83">
        <f t="shared" si="25"/>
        <v>0</v>
      </c>
      <c r="W2710" s="58"/>
      <c r="X2710" s="84"/>
      <c r="Y2710" s="85"/>
      <c r="Z2710" s="86"/>
      <c r="AA2710" s="87"/>
    </row>
    <row r="2711" spans="1:27" ht="15.75" hidden="1" customHeight="1">
      <c r="A2711" s="63"/>
      <c r="B2711" s="64"/>
      <c r="C2711" s="65"/>
      <c r="D2711" s="66"/>
      <c r="E2711" s="67"/>
      <c r="F2711" s="68"/>
      <c r="G2711" s="69"/>
      <c r="H2711" s="70"/>
      <c r="I2711" s="67"/>
      <c r="J2711" s="71"/>
      <c r="K2711" s="72"/>
      <c r="L2711" s="73"/>
      <c r="M2711" s="74"/>
      <c r="N2711" s="75"/>
      <c r="O2711" s="76"/>
      <c r="P2711" s="77"/>
      <c r="Q2711" s="78">
        <f t="shared" si="26"/>
        <v>0</v>
      </c>
      <c r="R2711" s="79"/>
      <c r="S2711" s="80"/>
      <c r="T2711" s="81"/>
      <c r="U2711" s="82">
        <f t="shared" si="24"/>
        <v>0</v>
      </c>
      <c r="V2711" s="83">
        <f t="shared" si="25"/>
        <v>0</v>
      </c>
      <c r="W2711" s="58"/>
      <c r="X2711" s="84"/>
      <c r="Y2711" s="85"/>
      <c r="Z2711" s="86"/>
      <c r="AA2711" s="87"/>
    </row>
    <row r="2712" spans="1:27" ht="15.75" hidden="1" customHeight="1">
      <c r="A2712" s="63"/>
      <c r="B2712" s="64"/>
      <c r="C2712" s="65"/>
      <c r="D2712" s="66"/>
      <c r="E2712" s="67"/>
      <c r="F2712" s="68"/>
      <c r="G2712" s="69"/>
      <c r="H2712" s="70"/>
      <c r="I2712" s="67"/>
      <c r="J2712" s="71"/>
      <c r="K2712" s="72"/>
      <c r="L2712" s="73"/>
      <c r="M2712" s="74"/>
      <c r="N2712" s="75"/>
      <c r="O2712" s="76"/>
      <c r="P2712" s="77"/>
      <c r="Q2712" s="78">
        <f t="shared" si="26"/>
        <v>0</v>
      </c>
      <c r="R2712" s="79"/>
      <c r="S2712" s="80"/>
      <c r="T2712" s="81"/>
      <c r="U2712" s="82">
        <f t="shared" si="24"/>
        <v>0</v>
      </c>
      <c r="V2712" s="83">
        <f t="shared" si="25"/>
        <v>0</v>
      </c>
      <c r="W2712" s="58"/>
      <c r="X2712" s="84"/>
      <c r="Y2712" s="85"/>
      <c r="Z2712" s="86"/>
      <c r="AA2712" s="87"/>
    </row>
    <row r="2713" spans="1:27" ht="15.75" hidden="1" customHeight="1">
      <c r="A2713" s="63"/>
      <c r="B2713" s="64"/>
      <c r="C2713" s="65"/>
      <c r="D2713" s="66"/>
      <c r="E2713" s="67"/>
      <c r="F2713" s="68"/>
      <c r="G2713" s="69"/>
      <c r="H2713" s="70"/>
      <c r="I2713" s="67"/>
      <c r="J2713" s="71"/>
      <c r="K2713" s="72"/>
      <c r="L2713" s="73"/>
      <c r="M2713" s="74"/>
      <c r="N2713" s="75"/>
      <c r="O2713" s="76"/>
      <c r="P2713" s="77"/>
      <c r="Q2713" s="78">
        <f t="shared" si="26"/>
        <v>0</v>
      </c>
      <c r="R2713" s="79"/>
      <c r="S2713" s="80"/>
      <c r="T2713" s="81"/>
      <c r="U2713" s="82">
        <f t="shared" si="24"/>
        <v>0</v>
      </c>
      <c r="V2713" s="83">
        <f t="shared" si="25"/>
        <v>0</v>
      </c>
      <c r="W2713" s="58"/>
      <c r="X2713" s="84"/>
      <c r="Y2713" s="85"/>
      <c r="Z2713" s="86"/>
      <c r="AA2713" s="87"/>
    </row>
    <row r="2714" spans="1:27" ht="15.75" hidden="1" customHeight="1">
      <c r="A2714" s="63"/>
      <c r="B2714" s="64"/>
      <c r="C2714" s="65"/>
      <c r="D2714" s="66"/>
      <c r="E2714" s="67"/>
      <c r="F2714" s="68"/>
      <c r="G2714" s="69"/>
      <c r="H2714" s="70"/>
      <c r="I2714" s="67"/>
      <c r="J2714" s="71"/>
      <c r="K2714" s="72"/>
      <c r="L2714" s="73"/>
      <c r="M2714" s="74"/>
      <c r="N2714" s="75"/>
      <c r="O2714" s="76"/>
      <c r="P2714" s="77"/>
      <c r="Q2714" s="78">
        <f t="shared" si="26"/>
        <v>0</v>
      </c>
      <c r="R2714" s="79"/>
      <c r="S2714" s="80"/>
      <c r="T2714" s="81"/>
      <c r="U2714" s="82">
        <f t="shared" si="24"/>
        <v>0</v>
      </c>
      <c r="V2714" s="83">
        <f t="shared" si="25"/>
        <v>0</v>
      </c>
      <c r="W2714" s="58"/>
      <c r="X2714" s="84"/>
      <c r="Y2714" s="85"/>
      <c r="Z2714" s="86"/>
      <c r="AA2714" s="87"/>
    </row>
    <row r="2715" spans="1:27" ht="15.75" hidden="1" customHeight="1">
      <c r="A2715" s="63"/>
      <c r="B2715" s="64"/>
      <c r="C2715" s="65"/>
      <c r="D2715" s="66"/>
      <c r="E2715" s="67"/>
      <c r="F2715" s="68"/>
      <c r="G2715" s="69"/>
      <c r="H2715" s="70"/>
      <c r="I2715" s="67"/>
      <c r="J2715" s="71"/>
      <c r="K2715" s="72"/>
      <c r="L2715" s="73"/>
      <c r="M2715" s="74"/>
      <c r="N2715" s="75"/>
      <c r="O2715" s="76"/>
      <c r="P2715" s="77"/>
      <c r="Q2715" s="78">
        <f t="shared" si="26"/>
        <v>0</v>
      </c>
      <c r="R2715" s="79"/>
      <c r="S2715" s="80"/>
      <c r="T2715" s="81"/>
      <c r="U2715" s="82">
        <f t="shared" si="24"/>
        <v>0</v>
      </c>
      <c r="V2715" s="83">
        <f t="shared" si="25"/>
        <v>0</v>
      </c>
      <c r="W2715" s="58"/>
      <c r="X2715" s="84"/>
      <c r="Y2715" s="85"/>
      <c r="Z2715" s="86"/>
      <c r="AA2715" s="87"/>
    </row>
    <row r="2716" spans="1:27" ht="15.75" hidden="1" customHeight="1">
      <c r="A2716" s="63"/>
      <c r="B2716" s="64"/>
      <c r="C2716" s="65"/>
      <c r="D2716" s="66"/>
      <c r="E2716" s="67"/>
      <c r="F2716" s="68"/>
      <c r="G2716" s="69"/>
      <c r="H2716" s="70"/>
      <c r="I2716" s="67"/>
      <c r="J2716" s="71"/>
      <c r="K2716" s="72"/>
      <c r="L2716" s="73"/>
      <c r="M2716" s="74"/>
      <c r="N2716" s="75"/>
      <c r="O2716" s="76"/>
      <c r="P2716" s="77"/>
      <c r="Q2716" s="78">
        <f t="shared" si="26"/>
        <v>0</v>
      </c>
      <c r="R2716" s="79"/>
      <c r="S2716" s="80"/>
      <c r="T2716" s="81"/>
      <c r="U2716" s="82">
        <f t="shared" si="24"/>
        <v>0</v>
      </c>
      <c r="V2716" s="83">
        <f t="shared" si="25"/>
        <v>0</v>
      </c>
      <c r="W2716" s="58"/>
      <c r="X2716" s="84"/>
      <c r="Y2716" s="85"/>
      <c r="Z2716" s="86"/>
      <c r="AA2716" s="87"/>
    </row>
    <row r="2717" spans="1:27" ht="15.75" hidden="1" customHeight="1">
      <c r="A2717" s="63"/>
      <c r="B2717" s="64"/>
      <c r="C2717" s="65"/>
      <c r="D2717" s="66"/>
      <c r="E2717" s="67"/>
      <c r="F2717" s="68"/>
      <c r="G2717" s="69"/>
      <c r="H2717" s="70"/>
      <c r="I2717" s="67"/>
      <c r="J2717" s="71"/>
      <c r="K2717" s="72"/>
      <c r="L2717" s="73"/>
      <c r="M2717" s="74"/>
      <c r="N2717" s="75"/>
      <c r="O2717" s="76"/>
      <c r="P2717" s="77"/>
      <c r="Q2717" s="78">
        <f t="shared" si="26"/>
        <v>0</v>
      </c>
      <c r="R2717" s="79"/>
      <c r="S2717" s="80"/>
      <c r="T2717" s="81"/>
      <c r="U2717" s="82">
        <f t="shared" si="24"/>
        <v>0</v>
      </c>
      <c r="V2717" s="83">
        <f t="shared" si="25"/>
        <v>0</v>
      </c>
      <c r="W2717" s="58"/>
      <c r="X2717" s="84"/>
      <c r="Y2717" s="85"/>
      <c r="Z2717" s="86"/>
      <c r="AA2717" s="87"/>
    </row>
    <row r="2718" spans="1:27" ht="15.75" hidden="1" customHeight="1">
      <c r="A2718" s="63"/>
      <c r="B2718" s="64"/>
      <c r="C2718" s="65"/>
      <c r="D2718" s="66"/>
      <c r="E2718" s="67"/>
      <c r="F2718" s="68"/>
      <c r="G2718" s="69"/>
      <c r="H2718" s="70"/>
      <c r="I2718" s="67"/>
      <c r="J2718" s="71"/>
      <c r="K2718" s="72"/>
      <c r="L2718" s="73"/>
      <c r="M2718" s="74"/>
      <c r="N2718" s="75"/>
      <c r="O2718" s="76"/>
      <c r="P2718" s="77"/>
      <c r="Q2718" s="78">
        <f t="shared" si="26"/>
        <v>0</v>
      </c>
      <c r="R2718" s="79"/>
      <c r="S2718" s="80"/>
      <c r="T2718" s="81"/>
      <c r="U2718" s="82">
        <f t="shared" si="24"/>
        <v>0</v>
      </c>
      <c r="V2718" s="83">
        <f t="shared" si="25"/>
        <v>0</v>
      </c>
      <c r="W2718" s="58"/>
      <c r="X2718" s="84"/>
      <c r="Y2718" s="85"/>
      <c r="Z2718" s="86"/>
      <c r="AA2718" s="87"/>
    </row>
    <row r="2719" spans="1:27" ht="15.75" hidden="1" customHeight="1">
      <c r="A2719" s="63"/>
      <c r="B2719" s="64"/>
      <c r="C2719" s="65"/>
      <c r="D2719" s="66"/>
      <c r="E2719" s="67"/>
      <c r="F2719" s="68"/>
      <c r="G2719" s="69"/>
      <c r="H2719" s="70"/>
      <c r="I2719" s="67"/>
      <c r="J2719" s="71"/>
      <c r="K2719" s="72"/>
      <c r="L2719" s="73"/>
      <c r="M2719" s="74"/>
      <c r="N2719" s="75"/>
      <c r="O2719" s="76"/>
      <c r="P2719" s="77"/>
      <c r="Q2719" s="78">
        <f t="shared" si="26"/>
        <v>0</v>
      </c>
      <c r="R2719" s="79"/>
      <c r="S2719" s="80"/>
      <c r="T2719" s="81"/>
      <c r="U2719" s="82">
        <f t="shared" si="24"/>
        <v>0</v>
      </c>
      <c r="V2719" s="83">
        <f t="shared" si="25"/>
        <v>0</v>
      </c>
      <c r="W2719" s="58"/>
      <c r="X2719" s="84"/>
      <c r="Y2719" s="85"/>
      <c r="Z2719" s="86"/>
      <c r="AA2719" s="87"/>
    </row>
    <row r="2720" spans="1:27" ht="15.75" hidden="1" customHeight="1">
      <c r="A2720" s="63"/>
      <c r="B2720" s="64"/>
      <c r="C2720" s="65"/>
      <c r="D2720" s="66"/>
      <c r="E2720" s="67"/>
      <c r="F2720" s="68"/>
      <c r="G2720" s="69"/>
      <c r="H2720" s="70"/>
      <c r="I2720" s="67"/>
      <c r="J2720" s="71"/>
      <c r="K2720" s="72"/>
      <c r="L2720" s="73"/>
      <c r="M2720" s="74"/>
      <c r="N2720" s="75"/>
      <c r="O2720" s="76"/>
      <c r="P2720" s="77"/>
      <c r="Q2720" s="78">
        <f t="shared" si="26"/>
        <v>0</v>
      </c>
      <c r="R2720" s="79"/>
      <c r="S2720" s="80"/>
      <c r="T2720" s="81"/>
      <c r="U2720" s="82">
        <f t="shared" si="24"/>
        <v>0</v>
      </c>
      <c r="V2720" s="83">
        <f t="shared" si="25"/>
        <v>0</v>
      </c>
      <c r="W2720" s="58"/>
      <c r="X2720" s="84"/>
      <c r="Y2720" s="85"/>
      <c r="Z2720" s="86"/>
      <c r="AA2720" s="87"/>
    </row>
    <row r="2721" spans="1:27" ht="15.75" hidden="1" customHeight="1">
      <c r="A2721" s="63"/>
      <c r="B2721" s="64"/>
      <c r="C2721" s="65"/>
      <c r="D2721" s="66"/>
      <c r="E2721" s="67"/>
      <c r="F2721" s="68"/>
      <c r="G2721" s="69"/>
      <c r="H2721" s="70"/>
      <c r="I2721" s="67"/>
      <c r="J2721" s="71"/>
      <c r="K2721" s="72"/>
      <c r="L2721" s="73"/>
      <c r="M2721" s="74"/>
      <c r="N2721" s="75"/>
      <c r="O2721" s="76"/>
      <c r="P2721" s="77"/>
      <c r="Q2721" s="78">
        <f t="shared" si="26"/>
        <v>0</v>
      </c>
      <c r="R2721" s="79"/>
      <c r="S2721" s="80"/>
      <c r="T2721" s="81"/>
      <c r="U2721" s="82">
        <f t="shared" si="24"/>
        <v>0</v>
      </c>
      <c r="V2721" s="83">
        <f t="shared" si="25"/>
        <v>0</v>
      </c>
      <c r="W2721" s="58"/>
      <c r="X2721" s="84"/>
      <c r="Y2721" s="85"/>
      <c r="Z2721" s="86"/>
      <c r="AA2721" s="87"/>
    </row>
    <row r="2722" spans="1:27" ht="15.75" hidden="1" customHeight="1">
      <c r="A2722" s="63"/>
      <c r="B2722" s="64"/>
      <c r="C2722" s="65"/>
      <c r="D2722" s="66"/>
      <c r="E2722" s="67"/>
      <c r="F2722" s="68"/>
      <c r="G2722" s="69"/>
      <c r="H2722" s="70"/>
      <c r="I2722" s="67"/>
      <c r="J2722" s="71"/>
      <c r="K2722" s="72"/>
      <c r="L2722" s="73"/>
      <c r="M2722" s="74"/>
      <c r="N2722" s="75"/>
      <c r="O2722" s="76"/>
      <c r="P2722" s="77"/>
      <c r="Q2722" s="78">
        <f t="shared" si="26"/>
        <v>0</v>
      </c>
      <c r="R2722" s="79"/>
      <c r="S2722" s="80"/>
      <c r="T2722" s="81"/>
      <c r="U2722" s="82">
        <f t="shared" si="24"/>
        <v>0</v>
      </c>
      <c r="V2722" s="83">
        <f t="shared" si="25"/>
        <v>0</v>
      </c>
      <c r="W2722" s="58"/>
      <c r="X2722" s="84"/>
      <c r="Y2722" s="85"/>
      <c r="Z2722" s="86"/>
      <c r="AA2722" s="87"/>
    </row>
    <row r="2723" spans="1:27" ht="15.75" hidden="1" customHeight="1">
      <c r="A2723" s="63"/>
      <c r="B2723" s="64"/>
      <c r="C2723" s="65"/>
      <c r="D2723" s="66"/>
      <c r="E2723" s="67"/>
      <c r="F2723" s="68"/>
      <c r="G2723" s="69"/>
      <c r="H2723" s="70"/>
      <c r="I2723" s="67"/>
      <c r="J2723" s="71"/>
      <c r="K2723" s="72"/>
      <c r="L2723" s="73"/>
      <c r="M2723" s="74"/>
      <c r="N2723" s="75"/>
      <c r="O2723" s="76"/>
      <c r="P2723" s="77"/>
      <c r="Q2723" s="78">
        <f t="shared" si="26"/>
        <v>0</v>
      </c>
      <c r="R2723" s="79"/>
      <c r="S2723" s="80"/>
      <c r="T2723" s="81"/>
      <c r="U2723" s="82">
        <f t="shared" si="24"/>
        <v>0</v>
      </c>
      <c r="V2723" s="83">
        <f t="shared" si="25"/>
        <v>0</v>
      </c>
      <c r="W2723" s="58"/>
      <c r="X2723" s="84"/>
      <c r="Y2723" s="85"/>
      <c r="Z2723" s="86"/>
      <c r="AA2723" s="87"/>
    </row>
    <row r="2724" spans="1:27" ht="15.75" hidden="1" customHeight="1">
      <c r="A2724" s="63"/>
      <c r="B2724" s="64"/>
      <c r="C2724" s="65"/>
      <c r="D2724" s="66"/>
      <c r="E2724" s="67"/>
      <c r="F2724" s="68"/>
      <c r="G2724" s="69"/>
      <c r="H2724" s="70"/>
      <c r="I2724" s="67"/>
      <c r="J2724" s="71"/>
      <c r="K2724" s="72"/>
      <c r="L2724" s="73"/>
      <c r="M2724" s="74"/>
      <c r="N2724" s="75"/>
      <c r="O2724" s="76"/>
      <c r="P2724" s="77"/>
      <c r="Q2724" s="78">
        <f t="shared" si="26"/>
        <v>0</v>
      </c>
      <c r="R2724" s="79"/>
      <c r="S2724" s="80"/>
      <c r="T2724" s="81"/>
      <c r="U2724" s="82">
        <f t="shared" si="24"/>
        <v>0</v>
      </c>
      <c r="V2724" s="83">
        <f t="shared" si="25"/>
        <v>0</v>
      </c>
      <c r="W2724" s="58"/>
      <c r="X2724" s="84"/>
      <c r="Y2724" s="85"/>
      <c r="Z2724" s="86"/>
      <c r="AA2724" s="87"/>
    </row>
    <row r="2725" spans="1:27" ht="15.75" hidden="1" customHeight="1">
      <c r="A2725" s="63"/>
      <c r="B2725" s="64"/>
      <c r="C2725" s="65"/>
      <c r="D2725" s="66"/>
      <c r="E2725" s="67"/>
      <c r="F2725" s="68"/>
      <c r="G2725" s="69"/>
      <c r="H2725" s="70"/>
      <c r="I2725" s="67"/>
      <c r="J2725" s="71"/>
      <c r="K2725" s="72"/>
      <c r="L2725" s="73"/>
      <c r="M2725" s="74"/>
      <c r="N2725" s="75"/>
      <c r="O2725" s="76"/>
      <c r="P2725" s="77"/>
      <c r="Q2725" s="78">
        <f t="shared" si="26"/>
        <v>0</v>
      </c>
      <c r="R2725" s="79"/>
      <c r="S2725" s="80"/>
      <c r="T2725" s="81"/>
      <c r="U2725" s="82">
        <f t="shared" si="24"/>
        <v>0</v>
      </c>
      <c r="V2725" s="83">
        <f t="shared" si="25"/>
        <v>0</v>
      </c>
      <c r="W2725" s="58"/>
      <c r="X2725" s="84"/>
      <c r="Y2725" s="85"/>
      <c r="Z2725" s="86"/>
      <c r="AA2725" s="87"/>
    </row>
    <row r="2726" spans="1:27" ht="15.75" hidden="1" customHeight="1">
      <c r="A2726" s="63"/>
      <c r="B2726" s="64"/>
      <c r="C2726" s="65"/>
      <c r="D2726" s="66"/>
      <c r="E2726" s="67"/>
      <c r="F2726" s="68"/>
      <c r="G2726" s="69"/>
      <c r="H2726" s="70"/>
      <c r="I2726" s="67"/>
      <c r="J2726" s="71"/>
      <c r="K2726" s="72"/>
      <c r="L2726" s="73"/>
      <c r="M2726" s="74"/>
      <c r="N2726" s="75"/>
      <c r="O2726" s="76"/>
      <c r="P2726" s="77"/>
      <c r="Q2726" s="78">
        <f t="shared" si="26"/>
        <v>0</v>
      </c>
      <c r="R2726" s="79"/>
      <c r="S2726" s="80"/>
      <c r="T2726" s="81"/>
      <c r="U2726" s="82">
        <f t="shared" si="24"/>
        <v>0</v>
      </c>
      <c r="V2726" s="83">
        <f t="shared" si="25"/>
        <v>0</v>
      </c>
      <c r="W2726" s="58"/>
      <c r="X2726" s="84"/>
      <c r="Y2726" s="85"/>
      <c r="Z2726" s="86"/>
      <c r="AA2726" s="87"/>
    </row>
    <row r="2727" spans="1:27" ht="15.75" hidden="1" customHeight="1">
      <c r="A2727" s="63"/>
      <c r="B2727" s="64"/>
      <c r="C2727" s="65"/>
      <c r="D2727" s="66"/>
      <c r="E2727" s="67"/>
      <c r="F2727" s="68"/>
      <c r="G2727" s="69"/>
      <c r="H2727" s="70"/>
      <c r="I2727" s="67"/>
      <c r="J2727" s="71"/>
      <c r="K2727" s="72"/>
      <c r="L2727" s="73"/>
      <c r="M2727" s="74"/>
      <c r="N2727" s="75"/>
      <c r="O2727" s="76"/>
      <c r="P2727" s="77"/>
      <c r="Q2727" s="78">
        <f t="shared" si="26"/>
        <v>0</v>
      </c>
      <c r="R2727" s="79"/>
      <c r="S2727" s="80"/>
      <c r="T2727" s="81"/>
      <c r="U2727" s="82">
        <f t="shared" si="24"/>
        <v>0</v>
      </c>
      <c r="V2727" s="83">
        <f t="shared" si="25"/>
        <v>0</v>
      </c>
      <c r="W2727" s="58"/>
      <c r="X2727" s="84"/>
      <c r="Y2727" s="85"/>
      <c r="Z2727" s="86"/>
      <c r="AA2727" s="87"/>
    </row>
    <row r="2728" spans="1:27" ht="15.75" hidden="1" customHeight="1">
      <c r="A2728" s="63"/>
      <c r="B2728" s="64"/>
      <c r="C2728" s="65"/>
      <c r="D2728" s="66"/>
      <c r="E2728" s="67"/>
      <c r="F2728" s="68"/>
      <c r="G2728" s="69"/>
      <c r="H2728" s="70"/>
      <c r="I2728" s="67"/>
      <c r="J2728" s="71"/>
      <c r="K2728" s="72"/>
      <c r="L2728" s="73"/>
      <c r="M2728" s="74"/>
      <c r="N2728" s="75"/>
      <c r="O2728" s="76"/>
      <c r="P2728" s="77"/>
      <c r="Q2728" s="78">
        <f t="shared" si="26"/>
        <v>0</v>
      </c>
      <c r="R2728" s="79"/>
      <c r="S2728" s="80"/>
      <c r="T2728" s="81"/>
      <c r="U2728" s="82">
        <f t="shared" si="24"/>
        <v>0</v>
      </c>
      <c r="V2728" s="83">
        <f t="shared" si="25"/>
        <v>0</v>
      </c>
      <c r="W2728" s="58"/>
      <c r="X2728" s="84"/>
      <c r="Y2728" s="85"/>
      <c r="Z2728" s="86"/>
      <c r="AA2728" s="87"/>
    </row>
    <row r="2729" spans="1:27" ht="15.75" hidden="1" customHeight="1">
      <c r="A2729" s="63"/>
      <c r="B2729" s="64"/>
      <c r="C2729" s="65"/>
      <c r="D2729" s="66"/>
      <c r="E2729" s="67"/>
      <c r="F2729" s="68"/>
      <c r="G2729" s="69"/>
      <c r="H2729" s="70"/>
      <c r="I2729" s="67"/>
      <c r="J2729" s="71"/>
      <c r="K2729" s="72"/>
      <c r="L2729" s="73"/>
      <c r="M2729" s="74"/>
      <c r="N2729" s="75"/>
      <c r="O2729" s="76"/>
      <c r="P2729" s="77"/>
      <c r="Q2729" s="78">
        <f t="shared" si="26"/>
        <v>0</v>
      </c>
      <c r="R2729" s="79"/>
      <c r="S2729" s="80"/>
      <c r="T2729" s="81"/>
      <c r="U2729" s="82">
        <f t="shared" si="24"/>
        <v>0</v>
      </c>
      <c r="V2729" s="83">
        <f t="shared" si="25"/>
        <v>0</v>
      </c>
      <c r="W2729" s="58"/>
      <c r="X2729" s="84"/>
      <c r="Y2729" s="85"/>
      <c r="Z2729" s="86"/>
      <c r="AA2729" s="87"/>
    </row>
    <row r="2730" spans="1:27" ht="15.75" hidden="1" customHeight="1">
      <c r="A2730" s="63"/>
      <c r="B2730" s="64"/>
      <c r="C2730" s="65"/>
      <c r="D2730" s="66"/>
      <c r="E2730" s="67"/>
      <c r="F2730" s="68"/>
      <c r="G2730" s="69"/>
      <c r="H2730" s="70"/>
      <c r="I2730" s="67"/>
      <c r="J2730" s="71"/>
      <c r="K2730" s="72"/>
      <c r="L2730" s="73"/>
      <c r="M2730" s="74"/>
      <c r="N2730" s="75"/>
      <c r="O2730" s="76"/>
      <c r="P2730" s="77"/>
      <c r="Q2730" s="78">
        <f t="shared" si="26"/>
        <v>0</v>
      </c>
      <c r="R2730" s="79"/>
      <c r="S2730" s="80"/>
      <c r="T2730" s="81"/>
      <c r="U2730" s="82">
        <f t="shared" si="24"/>
        <v>0</v>
      </c>
      <c r="V2730" s="83">
        <f t="shared" si="25"/>
        <v>0</v>
      </c>
      <c r="W2730" s="58"/>
      <c r="X2730" s="84"/>
      <c r="Y2730" s="85"/>
      <c r="Z2730" s="86"/>
      <c r="AA2730" s="87"/>
    </row>
    <row r="2731" spans="1:27" ht="15.75" hidden="1" customHeight="1">
      <c r="A2731" s="63"/>
      <c r="B2731" s="64"/>
      <c r="C2731" s="65"/>
      <c r="D2731" s="66"/>
      <c r="E2731" s="67"/>
      <c r="F2731" s="68"/>
      <c r="G2731" s="69"/>
      <c r="H2731" s="70"/>
      <c r="I2731" s="67"/>
      <c r="J2731" s="71"/>
      <c r="K2731" s="72"/>
      <c r="L2731" s="73"/>
      <c r="M2731" s="74"/>
      <c r="N2731" s="75"/>
      <c r="O2731" s="76"/>
      <c r="P2731" s="77"/>
      <c r="Q2731" s="78">
        <f t="shared" si="26"/>
        <v>0</v>
      </c>
      <c r="R2731" s="79"/>
      <c r="S2731" s="80"/>
      <c r="T2731" s="81"/>
      <c r="U2731" s="82">
        <f t="shared" si="24"/>
        <v>0</v>
      </c>
      <c r="V2731" s="83">
        <f t="shared" si="25"/>
        <v>0</v>
      </c>
      <c r="W2731" s="58"/>
      <c r="X2731" s="84"/>
      <c r="Y2731" s="85"/>
      <c r="Z2731" s="86"/>
      <c r="AA2731" s="87"/>
    </row>
    <row r="2732" spans="1:27" ht="15.75" hidden="1" customHeight="1">
      <c r="A2732" s="63"/>
      <c r="B2732" s="64"/>
      <c r="C2732" s="65"/>
      <c r="D2732" s="66"/>
      <c r="E2732" s="67"/>
      <c r="F2732" s="68"/>
      <c r="G2732" s="69"/>
      <c r="H2732" s="70"/>
      <c r="I2732" s="67"/>
      <c r="J2732" s="71"/>
      <c r="K2732" s="72"/>
      <c r="L2732" s="73"/>
      <c r="M2732" s="74"/>
      <c r="N2732" s="75"/>
      <c r="O2732" s="76"/>
      <c r="P2732" s="77"/>
      <c r="Q2732" s="78">
        <f t="shared" si="26"/>
        <v>0</v>
      </c>
      <c r="R2732" s="79"/>
      <c r="S2732" s="80"/>
      <c r="T2732" s="81"/>
      <c r="U2732" s="82">
        <f t="shared" si="24"/>
        <v>0</v>
      </c>
      <c r="V2732" s="83">
        <f t="shared" si="25"/>
        <v>0</v>
      </c>
      <c r="W2732" s="58"/>
      <c r="X2732" s="84"/>
      <c r="Y2732" s="85"/>
      <c r="Z2732" s="86"/>
      <c r="AA2732" s="87"/>
    </row>
    <row r="2733" spans="1:27" ht="15.75" hidden="1" customHeight="1">
      <c r="A2733" s="63"/>
      <c r="B2733" s="64"/>
      <c r="C2733" s="65"/>
      <c r="D2733" s="66"/>
      <c r="E2733" s="67"/>
      <c r="F2733" s="68"/>
      <c r="G2733" s="69"/>
      <c r="H2733" s="70"/>
      <c r="I2733" s="67"/>
      <c r="J2733" s="71"/>
      <c r="K2733" s="72"/>
      <c r="L2733" s="73"/>
      <c r="M2733" s="74"/>
      <c r="N2733" s="75"/>
      <c r="O2733" s="76"/>
      <c r="P2733" s="77"/>
      <c r="Q2733" s="78">
        <f t="shared" si="26"/>
        <v>0</v>
      </c>
      <c r="R2733" s="79"/>
      <c r="S2733" s="80"/>
      <c r="T2733" s="81"/>
      <c r="U2733" s="82">
        <f t="shared" si="24"/>
        <v>0</v>
      </c>
      <c r="V2733" s="83">
        <f t="shared" si="25"/>
        <v>0</v>
      </c>
      <c r="W2733" s="58"/>
      <c r="X2733" s="84"/>
      <c r="Y2733" s="85"/>
      <c r="Z2733" s="86"/>
      <c r="AA2733" s="87"/>
    </row>
    <row r="2734" spans="1:27" ht="15.75" hidden="1" customHeight="1">
      <c r="A2734" s="63"/>
      <c r="B2734" s="64"/>
      <c r="C2734" s="65"/>
      <c r="D2734" s="66"/>
      <c r="E2734" s="67"/>
      <c r="F2734" s="68"/>
      <c r="G2734" s="69"/>
      <c r="H2734" s="70"/>
      <c r="I2734" s="67"/>
      <c r="J2734" s="71"/>
      <c r="K2734" s="72"/>
      <c r="L2734" s="73"/>
      <c r="M2734" s="74"/>
      <c r="N2734" s="75"/>
      <c r="O2734" s="76"/>
      <c r="P2734" s="77"/>
      <c r="Q2734" s="78">
        <f t="shared" si="26"/>
        <v>0</v>
      </c>
      <c r="R2734" s="79"/>
      <c r="S2734" s="80"/>
      <c r="T2734" s="81"/>
      <c r="U2734" s="82">
        <f t="shared" si="24"/>
        <v>0</v>
      </c>
      <c r="V2734" s="83">
        <f t="shared" si="25"/>
        <v>0</v>
      </c>
      <c r="W2734" s="58"/>
      <c r="X2734" s="84"/>
      <c r="Y2734" s="85"/>
      <c r="Z2734" s="86"/>
      <c r="AA2734" s="87"/>
    </row>
    <row r="2735" spans="1:27" ht="15.75" hidden="1" customHeight="1">
      <c r="A2735" s="63"/>
      <c r="B2735" s="64"/>
      <c r="C2735" s="65"/>
      <c r="D2735" s="66"/>
      <c r="E2735" s="67"/>
      <c r="F2735" s="68"/>
      <c r="G2735" s="69"/>
      <c r="H2735" s="70"/>
      <c r="I2735" s="67"/>
      <c r="J2735" s="71"/>
      <c r="K2735" s="72"/>
      <c r="L2735" s="73"/>
      <c r="M2735" s="74"/>
      <c r="N2735" s="75"/>
      <c r="O2735" s="76"/>
      <c r="P2735" s="77"/>
      <c r="Q2735" s="78">
        <f t="shared" si="26"/>
        <v>0</v>
      </c>
      <c r="R2735" s="79"/>
      <c r="S2735" s="80"/>
      <c r="T2735" s="81"/>
      <c r="U2735" s="82">
        <f t="shared" si="24"/>
        <v>0</v>
      </c>
      <c r="V2735" s="83">
        <f t="shared" si="25"/>
        <v>0</v>
      </c>
      <c r="W2735" s="58"/>
      <c r="X2735" s="84"/>
      <c r="Y2735" s="85"/>
      <c r="Z2735" s="86"/>
      <c r="AA2735" s="87"/>
    </row>
    <row r="2736" spans="1:27" ht="15.75" hidden="1" customHeight="1">
      <c r="A2736" s="63"/>
      <c r="B2736" s="64"/>
      <c r="C2736" s="65"/>
      <c r="D2736" s="66"/>
      <c r="E2736" s="67"/>
      <c r="F2736" s="68"/>
      <c r="G2736" s="69"/>
      <c r="H2736" s="70"/>
      <c r="I2736" s="67"/>
      <c r="J2736" s="71"/>
      <c r="K2736" s="72"/>
      <c r="L2736" s="73"/>
      <c r="M2736" s="74"/>
      <c r="N2736" s="75"/>
      <c r="O2736" s="76"/>
      <c r="P2736" s="77"/>
      <c r="Q2736" s="78">
        <f t="shared" si="26"/>
        <v>0</v>
      </c>
      <c r="R2736" s="79"/>
      <c r="S2736" s="80"/>
      <c r="T2736" s="81"/>
      <c r="U2736" s="82">
        <f t="shared" si="24"/>
        <v>0</v>
      </c>
      <c r="V2736" s="83">
        <f t="shared" si="25"/>
        <v>0</v>
      </c>
      <c r="W2736" s="58"/>
      <c r="X2736" s="84"/>
      <c r="Y2736" s="85"/>
      <c r="Z2736" s="86"/>
      <c r="AA2736" s="87"/>
    </row>
    <row r="2737" spans="1:27" ht="15.75" hidden="1" customHeight="1">
      <c r="A2737" s="63"/>
      <c r="B2737" s="64"/>
      <c r="C2737" s="65"/>
      <c r="D2737" s="66"/>
      <c r="E2737" s="67"/>
      <c r="F2737" s="68"/>
      <c r="G2737" s="69"/>
      <c r="H2737" s="70"/>
      <c r="I2737" s="67"/>
      <c r="J2737" s="71"/>
      <c r="K2737" s="72"/>
      <c r="L2737" s="73"/>
      <c r="M2737" s="74"/>
      <c r="N2737" s="75"/>
      <c r="O2737" s="76"/>
      <c r="P2737" s="77"/>
      <c r="Q2737" s="78">
        <f t="shared" si="26"/>
        <v>0</v>
      </c>
      <c r="R2737" s="79"/>
      <c r="S2737" s="80"/>
      <c r="T2737" s="81"/>
      <c r="U2737" s="82">
        <f t="shared" si="24"/>
        <v>0</v>
      </c>
      <c r="V2737" s="83">
        <f t="shared" si="25"/>
        <v>0</v>
      </c>
      <c r="W2737" s="58"/>
      <c r="X2737" s="84"/>
      <c r="Y2737" s="85"/>
      <c r="Z2737" s="86"/>
      <c r="AA2737" s="87"/>
    </row>
    <row r="2738" spans="1:27" ht="15.75" hidden="1" customHeight="1">
      <c r="A2738" s="63"/>
      <c r="B2738" s="64"/>
      <c r="C2738" s="65"/>
      <c r="D2738" s="66"/>
      <c r="E2738" s="67"/>
      <c r="F2738" s="68"/>
      <c r="G2738" s="69"/>
      <c r="H2738" s="70"/>
      <c r="I2738" s="67"/>
      <c r="J2738" s="71"/>
      <c r="K2738" s="72"/>
      <c r="L2738" s="73"/>
      <c r="M2738" s="74"/>
      <c r="N2738" s="75"/>
      <c r="O2738" s="76"/>
      <c r="P2738" s="77"/>
      <c r="Q2738" s="78">
        <f t="shared" si="26"/>
        <v>0</v>
      </c>
      <c r="R2738" s="79"/>
      <c r="S2738" s="80"/>
      <c r="T2738" s="81"/>
      <c r="U2738" s="82">
        <f t="shared" si="24"/>
        <v>0</v>
      </c>
      <c r="V2738" s="83">
        <f t="shared" si="25"/>
        <v>0</v>
      </c>
      <c r="W2738" s="58"/>
      <c r="X2738" s="84"/>
      <c r="Y2738" s="85"/>
      <c r="Z2738" s="86"/>
      <c r="AA2738" s="87"/>
    </row>
    <row r="2739" spans="1:27" ht="15.75" hidden="1" customHeight="1">
      <c r="A2739" s="63"/>
      <c r="B2739" s="64"/>
      <c r="C2739" s="65"/>
      <c r="D2739" s="66"/>
      <c r="E2739" s="67"/>
      <c r="F2739" s="68"/>
      <c r="G2739" s="69"/>
      <c r="H2739" s="70"/>
      <c r="I2739" s="67"/>
      <c r="J2739" s="71"/>
      <c r="K2739" s="72"/>
      <c r="L2739" s="73"/>
      <c r="M2739" s="74"/>
      <c r="N2739" s="75"/>
      <c r="O2739" s="76"/>
      <c r="P2739" s="77"/>
      <c r="Q2739" s="78">
        <f t="shared" si="26"/>
        <v>0</v>
      </c>
      <c r="R2739" s="79"/>
      <c r="S2739" s="80"/>
      <c r="T2739" s="81"/>
      <c r="U2739" s="82">
        <f t="shared" si="24"/>
        <v>0</v>
      </c>
      <c r="V2739" s="83">
        <f t="shared" si="25"/>
        <v>0</v>
      </c>
      <c r="W2739" s="58"/>
      <c r="X2739" s="84"/>
      <c r="Y2739" s="85"/>
      <c r="Z2739" s="86"/>
      <c r="AA2739" s="87"/>
    </row>
    <row r="2740" spans="1:27" ht="15.75" hidden="1" customHeight="1">
      <c r="A2740" s="63"/>
      <c r="B2740" s="64"/>
      <c r="C2740" s="65"/>
      <c r="D2740" s="66"/>
      <c r="E2740" s="67"/>
      <c r="F2740" s="68"/>
      <c r="G2740" s="69"/>
      <c r="H2740" s="70"/>
      <c r="I2740" s="67"/>
      <c r="J2740" s="71"/>
      <c r="K2740" s="72"/>
      <c r="L2740" s="73"/>
      <c r="M2740" s="74"/>
      <c r="N2740" s="75"/>
      <c r="O2740" s="76"/>
      <c r="P2740" s="77"/>
      <c r="Q2740" s="78">
        <f t="shared" si="26"/>
        <v>0</v>
      </c>
      <c r="R2740" s="79"/>
      <c r="S2740" s="80"/>
      <c r="T2740" s="81"/>
      <c r="U2740" s="82">
        <f t="shared" si="24"/>
        <v>0</v>
      </c>
      <c r="V2740" s="83">
        <f t="shared" si="25"/>
        <v>0</v>
      </c>
      <c r="W2740" s="58"/>
      <c r="X2740" s="84"/>
      <c r="Y2740" s="85"/>
      <c r="Z2740" s="86"/>
      <c r="AA2740" s="87"/>
    </row>
    <row r="2741" spans="1:27" ht="15.75" hidden="1" customHeight="1">
      <c r="A2741" s="63"/>
      <c r="B2741" s="64"/>
      <c r="C2741" s="65"/>
      <c r="D2741" s="66"/>
      <c r="E2741" s="67"/>
      <c r="F2741" s="68"/>
      <c r="G2741" s="69"/>
      <c r="H2741" s="70"/>
      <c r="I2741" s="67"/>
      <c r="J2741" s="71"/>
      <c r="K2741" s="72"/>
      <c r="L2741" s="73"/>
      <c r="M2741" s="74"/>
      <c r="N2741" s="75"/>
      <c r="O2741" s="76"/>
      <c r="P2741" s="77"/>
      <c r="Q2741" s="78">
        <f t="shared" si="26"/>
        <v>0</v>
      </c>
      <c r="R2741" s="79"/>
      <c r="S2741" s="80"/>
      <c r="T2741" s="81"/>
      <c r="U2741" s="82">
        <f t="shared" si="24"/>
        <v>0</v>
      </c>
      <c r="V2741" s="83">
        <f t="shared" si="25"/>
        <v>0</v>
      </c>
      <c r="W2741" s="58"/>
      <c r="X2741" s="84"/>
      <c r="Y2741" s="85"/>
      <c r="Z2741" s="86"/>
      <c r="AA2741" s="87"/>
    </row>
    <row r="2742" spans="1:27" ht="15.75" hidden="1" customHeight="1">
      <c r="A2742" s="63"/>
      <c r="B2742" s="64"/>
      <c r="C2742" s="65"/>
      <c r="D2742" s="66"/>
      <c r="E2742" s="67"/>
      <c r="F2742" s="68"/>
      <c r="G2742" s="69"/>
      <c r="H2742" s="70"/>
      <c r="I2742" s="67"/>
      <c r="J2742" s="71"/>
      <c r="K2742" s="72"/>
      <c r="L2742" s="73"/>
      <c r="M2742" s="74"/>
      <c r="N2742" s="75"/>
      <c r="O2742" s="76"/>
      <c r="P2742" s="77"/>
      <c r="Q2742" s="78">
        <f t="shared" si="26"/>
        <v>0</v>
      </c>
      <c r="R2742" s="79"/>
      <c r="S2742" s="80"/>
      <c r="T2742" s="81"/>
      <c r="U2742" s="82">
        <f t="shared" si="24"/>
        <v>0</v>
      </c>
      <c r="V2742" s="83">
        <f t="shared" si="25"/>
        <v>0</v>
      </c>
      <c r="W2742" s="58"/>
      <c r="X2742" s="84"/>
      <c r="Y2742" s="85"/>
      <c r="Z2742" s="86"/>
      <c r="AA2742" s="87"/>
    </row>
    <row r="2743" spans="1:27" ht="15.75" hidden="1" customHeight="1">
      <c r="A2743" s="63"/>
      <c r="B2743" s="64"/>
      <c r="C2743" s="65"/>
      <c r="D2743" s="66"/>
      <c r="E2743" s="67"/>
      <c r="F2743" s="68"/>
      <c r="G2743" s="69"/>
      <c r="H2743" s="70"/>
      <c r="I2743" s="67"/>
      <c r="J2743" s="71"/>
      <c r="K2743" s="72"/>
      <c r="L2743" s="73"/>
      <c r="M2743" s="74"/>
      <c r="N2743" s="75"/>
      <c r="O2743" s="76"/>
      <c r="P2743" s="77"/>
      <c r="Q2743" s="78">
        <f t="shared" si="26"/>
        <v>0</v>
      </c>
      <c r="R2743" s="79"/>
      <c r="S2743" s="80"/>
      <c r="T2743" s="81"/>
      <c r="U2743" s="82">
        <f t="shared" si="24"/>
        <v>0</v>
      </c>
      <c r="V2743" s="83">
        <f t="shared" si="25"/>
        <v>0</v>
      </c>
      <c r="W2743" s="58"/>
      <c r="X2743" s="84"/>
      <c r="Y2743" s="85"/>
      <c r="Z2743" s="86"/>
      <c r="AA2743" s="87"/>
    </row>
    <row r="2744" spans="1:27" ht="15.75" hidden="1" customHeight="1">
      <c r="A2744" s="63"/>
      <c r="B2744" s="64"/>
      <c r="C2744" s="65"/>
      <c r="D2744" s="66"/>
      <c r="E2744" s="67"/>
      <c r="F2744" s="68"/>
      <c r="G2744" s="69"/>
      <c r="H2744" s="70"/>
      <c r="I2744" s="67"/>
      <c r="J2744" s="71"/>
      <c r="K2744" s="72"/>
      <c r="L2744" s="73"/>
      <c r="M2744" s="74"/>
      <c r="N2744" s="75"/>
      <c r="O2744" s="76"/>
      <c r="P2744" s="77"/>
      <c r="Q2744" s="78">
        <f t="shared" si="26"/>
        <v>0</v>
      </c>
      <c r="R2744" s="79"/>
      <c r="S2744" s="80"/>
      <c r="T2744" s="81"/>
      <c r="U2744" s="82">
        <f t="shared" si="24"/>
        <v>0</v>
      </c>
      <c r="V2744" s="83">
        <f t="shared" si="25"/>
        <v>0</v>
      </c>
      <c r="W2744" s="58"/>
      <c r="X2744" s="84"/>
      <c r="Y2744" s="85"/>
      <c r="Z2744" s="86"/>
      <c r="AA2744" s="87"/>
    </row>
    <row r="2745" spans="1:27" ht="15.75" hidden="1" customHeight="1">
      <c r="A2745" s="63"/>
      <c r="B2745" s="64"/>
      <c r="C2745" s="65"/>
      <c r="D2745" s="66"/>
      <c r="E2745" s="67"/>
      <c r="F2745" s="68"/>
      <c r="G2745" s="69"/>
      <c r="H2745" s="70"/>
      <c r="I2745" s="67"/>
      <c r="J2745" s="71"/>
      <c r="K2745" s="72"/>
      <c r="L2745" s="73"/>
      <c r="M2745" s="74"/>
      <c r="N2745" s="75"/>
      <c r="O2745" s="76"/>
      <c r="P2745" s="77"/>
      <c r="Q2745" s="78">
        <f t="shared" si="26"/>
        <v>0</v>
      </c>
      <c r="R2745" s="79"/>
      <c r="S2745" s="80"/>
      <c r="T2745" s="81"/>
      <c r="U2745" s="82">
        <f t="shared" si="24"/>
        <v>0</v>
      </c>
      <c r="V2745" s="83">
        <f t="shared" si="25"/>
        <v>0</v>
      </c>
      <c r="W2745" s="58"/>
      <c r="X2745" s="84"/>
      <c r="Y2745" s="85"/>
      <c r="Z2745" s="86"/>
      <c r="AA2745" s="87"/>
    </row>
    <row r="2746" spans="1:27" ht="15.75" hidden="1" customHeight="1">
      <c r="A2746" s="63"/>
      <c r="B2746" s="64"/>
      <c r="C2746" s="65"/>
      <c r="D2746" s="66"/>
      <c r="E2746" s="67"/>
      <c r="F2746" s="68"/>
      <c r="G2746" s="69"/>
      <c r="H2746" s="70"/>
      <c r="I2746" s="67"/>
      <c r="J2746" s="71"/>
      <c r="K2746" s="72"/>
      <c r="L2746" s="73"/>
      <c r="M2746" s="74"/>
      <c r="N2746" s="75"/>
      <c r="O2746" s="76"/>
      <c r="P2746" s="77"/>
      <c r="Q2746" s="78">
        <f t="shared" si="26"/>
        <v>0</v>
      </c>
      <c r="R2746" s="79"/>
      <c r="S2746" s="80"/>
      <c r="T2746" s="81"/>
      <c r="U2746" s="82">
        <f t="shared" si="24"/>
        <v>0</v>
      </c>
      <c r="V2746" s="83">
        <f t="shared" si="25"/>
        <v>0</v>
      </c>
      <c r="W2746" s="58"/>
      <c r="X2746" s="84"/>
      <c r="Y2746" s="85"/>
      <c r="Z2746" s="86"/>
      <c r="AA2746" s="87"/>
    </row>
    <row r="2747" spans="1:27" ht="15.75" hidden="1" customHeight="1">
      <c r="A2747" s="63"/>
      <c r="B2747" s="64"/>
      <c r="C2747" s="65"/>
      <c r="D2747" s="66"/>
      <c r="E2747" s="67"/>
      <c r="F2747" s="68"/>
      <c r="G2747" s="69"/>
      <c r="H2747" s="70"/>
      <c r="I2747" s="67"/>
      <c r="J2747" s="71"/>
      <c r="K2747" s="72"/>
      <c r="L2747" s="73"/>
      <c r="M2747" s="74"/>
      <c r="N2747" s="75"/>
      <c r="O2747" s="76"/>
      <c r="P2747" s="77"/>
      <c r="Q2747" s="78">
        <f t="shared" si="26"/>
        <v>0</v>
      </c>
      <c r="R2747" s="79"/>
      <c r="S2747" s="80"/>
      <c r="T2747" s="81"/>
      <c r="U2747" s="82">
        <f t="shared" si="24"/>
        <v>0</v>
      </c>
      <c r="V2747" s="83">
        <f t="shared" si="25"/>
        <v>0</v>
      </c>
      <c r="W2747" s="58"/>
      <c r="X2747" s="84"/>
      <c r="Y2747" s="85"/>
      <c r="Z2747" s="86"/>
      <c r="AA2747" s="87"/>
    </row>
    <row r="2748" spans="1:27" ht="15.75" hidden="1" customHeight="1">
      <c r="A2748" s="63"/>
      <c r="B2748" s="64"/>
      <c r="C2748" s="65"/>
      <c r="D2748" s="66"/>
      <c r="E2748" s="67"/>
      <c r="F2748" s="68"/>
      <c r="G2748" s="69"/>
      <c r="H2748" s="70"/>
      <c r="I2748" s="67"/>
      <c r="J2748" s="71"/>
      <c r="K2748" s="72"/>
      <c r="L2748" s="73"/>
      <c r="M2748" s="74"/>
      <c r="N2748" s="75"/>
      <c r="O2748" s="76"/>
      <c r="P2748" s="77"/>
      <c r="Q2748" s="78">
        <f t="shared" si="26"/>
        <v>0</v>
      </c>
      <c r="R2748" s="79"/>
      <c r="S2748" s="80"/>
      <c r="T2748" s="81"/>
      <c r="U2748" s="82">
        <f t="shared" si="24"/>
        <v>0</v>
      </c>
      <c r="V2748" s="83">
        <f t="shared" si="25"/>
        <v>0</v>
      </c>
      <c r="W2748" s="58"/>
      <c r="X2748" s="84"/>
      <c r="Y2748" s="85"/>
      <c r="Z2748" s="86"/>
      <c r="AA2748" s="87"/>
    </row>
    <row r="2749" spans="1:27" ht="15.75" hidden="1" customHeight="1">
      <c r="A2749" s="63"/>
      <c r="B2749" s="64"/>
      <c r="C2749" s="65"/>
      <c r="D2749" s="66"/>
      <c r="E2749" s="67"/>
      <c r="F2749" s="68"/>
      <c r="G2749" s="69"/>
      <c r="H2749" s="70"/>
      <c r="I2749" s="67"/>
      <c r="J2749" s="71"/>
      <c r="K2749" s="72"/>
      <c r="L2749" s="73"/>
      <c r="M2749" s="74"/>
      <c r="N2749" s="75"/>
      <c r="O2749" s="76"/>
      <c r="P2749" s="77"/>
      <c r="Q2749" s="78">
        <f t="shared" si="26"/>
        <v>0</v>
      </c>
      <c r="R2749" s="79"/>
      <c r="S2749" s="80"/>
      <c r="T2749" s="81"/>
      <c r="U2749" s="82">
        <f t="shared" si="24"/>
        <v>0</v>
      </c>
      <c r="V2749" s="83">
        <f t="shared" si="25"/>
        <v>0</v>
      </c>
      <c r="W2749" s="58"/>
      <c r="X2749" s="84"/>
      <c r="Y2749" s="85"/>
      <c r="Z2749" s="86"/>
      <c r="AA2749" s="87"/>
    </row>
    <row r="2750" spans="1:27" ht="15.75" hidden="1" customHeight="1">
      <c r="A2750" s="63"/>
      <c r="B2750" s="64"/>
      <c r="C2750" s="65"/>
      <c r="D2750" s="66"/>
      <c r="E2750" s="67"/>
      <c r="F2750" s="68"/>
      <c r="G2750" s="69"/>
      <c r="H2750" s="70"/>
      <c r="I2750" s="67"/>
      <c r="J2750" s="71"/>
      <c r="K2750" s="72"/>
      <c r="L2750" s="73"/>
      <c r="M2750" s="74"/>
      <c r="N2750" s="75"/>
      <c r="O2750" s="76"/>
      <c r="P2750" s="77"/>
      <c r="Q2750" s="78">
        <f t="shared" si="26"/>
        <v>0</v>
      </c>
      <c r="R2750" s="79"/>
      <c r="S2750" s="80"/>
      <c r="T2750" s="81"/>
      <c r="U2750" s="82">
        <f t="shared" si="24"/>
        <v>0</v>
      </c>
      <c r="V2750" s="83">
        <f t="shared" si="25"/>
        <v>0</v>
      </c>
      <c r="W2750" s="58"/>
      <c r="X2750" s="84"/>
      <c r="Y2750" s="85"/>
      <c r="Z2750" s="86"/>
      <c r="AA2750" s="87"/>
    </row>
    <row r="2751" spans="1:27" ht="15.75" hidden="1" customHeight="1">
      <c r="A2751" s="63"/>
      <c r="B2751" s="64"/>
      <c r="C2751" s="65"/>
      <c r="D2751" s="66"/>
      <c r="E2751" s="67"/>
      <c r="F2751" s="68"/>
      <c r="G2751" s="69"/>
      <c r="H2751" s="70"/>
      <c r="I2751" s="67"/>
      <c r="J2751" s="71"/>
      <c r="K2751" s="72"/>
      <c r="L2751" s="73"/>
      <c r="M2751" s="74"/>
      <c r="N2751" s="75"/>
      <c r="O2751" s="76"/>
      <c r="P2751" s="77"/>
      <c r="Q2751" s="78">
        <f t="shared" si="26"/>
        <v>0</v>
      </c>
      <c r="R2751" s="79"/>
      <c r="S2751" s="80"/>
      <c r="T2751" s="81"/>
      <c r="U2751" s="82">
        <f t="shared" si="24"/>
        <v>0</v>
      </c>
      <c r="V2751" s="83">
        <f t="shared" si="25"/>
        <v>0</v>
      </c>
      <c r="W2751" s="58"/>
      <c r="X2751" s="84"/>
      <c r="Y2751" s="85"/>
      <c r="Z2751" s="86"/>
      <c r="AA2751" s="87"/>
    </row>
    <row r="2752" spans="1:27" ht="15.75" hidden="1" customHeight="1">
      <c r="A2752" s="63"/>
      <c r="B2752" s="64"/>
      <c r="C2752" s="65"/>
      <c r="D2752" s="66"/>
      <c r="E2752" s="67"/>
      <c r="F2752" s="68"/>
      <c r="G2752" s="69"/>
      <c r="H2752" s="70"/>
      <c r="I2752" s="67"/>
      <c r="J2752" s="71"/>
      <c r="K2752" s="72"/>
      <c r="L2752" s="73"/>
      <c r="M2752" s="74"/>
      <c r="N2752" s="75"/>
      <c r="O2752" s="76"/>
      <c r="P2752" s="77"/>
      <c r="Q2752" s="78">
        <f t="shared" si="26"/>
        <v>0</v>
      </c>
      <c r="R2752" s="79"/>
      <c r="S2752" s="80"/>
      <c r="T2752" s="81"/>
      <c r="U2752" s="82">
        <f t="shared" ref="U2752:U2815" si="27">T2752*Q2752</f>
        <v>0</v>
      </c>
      <c r="V2752" s="83">
        <f t="shared" ref="V2752:V2815" si="28">T2752*R2752</f>
        <v>0</v>
      </c>
      <c r="W2752" s="58"/>
      <c r="X2752" s="84"/>
      <c r="Y2752" s="85"/>
      <c r="Z2752" s="86"/>
      <c r="AA2752" s="87"/>
    </row>
    <row r="2753" spans="1:27" ht="15.75" hidden="1" customHeight="1">
      <c r="A2753" s="63"/>
      <c r="B2753" s="64"/>
      <c r="C2753" s="65"/>
      <c r="D2753" s="66"/>
      <c r="E2753" s="67"/>
      <c r="F2753" s="68"/>
      <c r="G2753" s="69"/>
      <c r="H2753" s="70"/>
      <c r="I2753" s="67"/>
      <c r="J2753" s="71"/>
      <c r="K2753" s="72"/>
      <c r="L2753" s="73"/>
      <c r="M2753" s="74"/>
      <c r="N2753" s="75"/>
      <c r="O2753" s="76"/>
      <c r="P2753" s="77"/>
      <c r="Q2753" s="78">
        <f t="shared" si="26"/>
        <v>0</v>
      </c>
      <c r="R2753" s="79"/>
      <c r="S2753" s="80"/>
      <c r="T2753" s="81"/>
      <c r="U2753" s="82">
        <f t="shared" si="27"/>
        <v>0</v>
      </c>
      <c r="V2753" s="83">
        <f t="shared" si="28"/>
        <v>0</v>
      </c>
      <c r="W2753" s="58"/>
      <c r="X2753" s="84"/>
      <c r="Y2753" s="85"/>
      <c r="Z2753" s="86"/>
      <c r="AA2753" s="87"/>
    </row>
    <row r="2754" spans="1:27" ht="15.75" hidden="1" customHeight="1">
      <c r="A2754" s="63"/>
      <c r="B2754" s="64"/>
      <c r="C2754" s="65"/>
      <c r="D2754" s="66"/>
      <c r="E2754" s="67"/>
      <c r="F2754" s="68"/>
      <c r="G2754" s="69"/>
      <c r="H2754" s="70"/>
      <c r="I2754" s="67"/>
      <c r="J2754" s="71"/>
      <c r="K2754" s="72"/>
      <c r="L2754" s="73"/>
      <c r="M2754" s="74"/>
      <c r="N2754" s="75"/>
      <c r="O2754" s="76"/>
      <c r="P2754" s="77"/>
      <c r="Q2754" s="78">
        <f t="shared" si="26"/>
        <v>0</v>
      </c>
      <c r="R2754" s="79"/>
      <c r="S2754" s="80"/>
      <c r="T2754" s="81"/>
      <c r="U2754" s="82">
        <f t="shared" si="27"/>
        <v>0</v>
      </c>
      <c r="V2754" s="83">
        <f t="shared" si="28"/>
        <v>0</v>
      </c>
      <c r="W2754" s="58"/>
      <c r="X2754" s="84"/>
      <c r="Y2754" s="85"/>
      <c r="Z2754" s="86"/>
      <c r="AA2754" s="87"/>
    </row>
    <row r="2755" spans="1:27" ht="15.75" hidden="1" customHeight="1">
      <c r="A2755" s="63"/>
      <c r="B2755" s="64"/>
      <c r="C2755" s="65"/>
      <c r="D2755" s="66"/>
      <c r="E2755" s="67"/>
      <c r="F2755" s="68"/>
      <c r="G2755" s="69"/>
      <c r="H2755" s="70"/>
      <c r="I2755" s="67"/>
      <c r="J2755" s="71"/>
      <c r="K2755" s="72"/>
      <c r="L2755" s="73"/>
      <c r="M2755" s="74"/>
      <c r="N2755" s="75"/>
      <c r="O2755" s="76"/>
      <c r="P2755" s="77"/>
      <c r="Q2755" s="78">
        <f t="shared" si="26"/>
        <v>0</v>
      </c>
      <c r="R2755" s="79"/>
      <c r="S2755" s="80"/>
      <c r="T2755" s="81"/>
      <c r="U2755" s="82">
        <f t="shared" si="27"/>
        <v>0</v>
      </c>
      <c r="V2755" s="83">
        <f t="shared" si="28"/>
        <v>0</v>
      </c>
      <c r="W2755" s="58"/>
      <c r="X2755" s="84"/>
      <c r="Y2755" s="85"/>
      <c r="Z2755" s="86"/>
      <c r="AA2755" s="87"/>
    </row>
    <row r="2756" spans="1:27" ht="15.75" hidden="1" customHeight="1">
      <c r="A2756" s="63"/>
      <c r="B2756" s="64"/>
      <c r="C2756" s="65"/>
      <c r="D2756" s="66"/>
      <c r="E2756" s="67"/>
      <c r="F2756" s="68"/>
      <c r="G2756" s="69"/>
      <c r="H2756" s="70"/>
      <c r="I2756" s="67"/>
      <c r="J2756" s="71"/>
      <c r="K2756" s="72"/>
      <c r="L2756" s="73"/>
      <c r="M2756" s="74"/>
      <c r="N2756" s="75"/>
      <c r="O2756" s="76"/>
      <c r="P2756" s="77"/>
      <c r="Q2756" s="78">
        <f t="shared" si="26"/>
        <v>0</v>
      </c>
      <c r="R2756" s="79"/>
      <c r="S2756" s="80"/>
      <c r="T2756" s="81"/>
      <c r="U2756" s="82">
        <f t="shared" si="27"/>
        <v>0</v>
      </c>
      <c r="V2756" s="83">
        <f t="shared" si="28"/>
        <v>0</v>
      </c>
      <c r="W2756" s="58"/>
      <c r="X2756" s="84"/>
      <c r="Y2756" s="85"/>
      <c r="Z2756" s="86"/>
      <c r="AA2756" s="87"/>
    </row>
    <row r="2757" spans="1:27" ht="15.75" hidden="1" customHeight="1">
      <c r="A2757" s="63"/>
      <c r="B2757" s="64"/>
      <c r="C2757" s="65"/>
      <c r="D2757" s="66"/>
      <c r="E2757" s="67"/>
      <c r="F2757" s="68"/>
      <c r="G2757" s="69"/>
      <c r="H2757" s="70"/>
      <c r="I2757" s="67"/>
      <c r="J2757" s="71"/>
      <c r="K2757" s="72"/>
      <c r="L2757" s="73"/>
      <c r="M2757" s="74"/>
      <c r="N2757" s="75"/>
      <c r="O2757" s="76"/>
      <c r="P2757" s="77"/>
      <c r="Q2757" s="78">
        <f t="shared" si="26"/>
        <v>0</v>
      </c>
      <c r="R2757" s="79"/>
      <c r="S2757" s="80"/>
      <c r="T2757" s="81"/>
      <c r="U2757" s="82">
        <f t="shared" si="27"/>
        <v>0</v>
      </c>
      <c r="V2757" s="83">
        <f t="shared" si="28"/>
        <v>0</v>
      </c>
      <c r="W2757" s="58"/>
      <c r="X2757" s="84"/>
      <c r="Y2757" s="85"/>
      <c r="Z2757" s="86"/>
      <c r="AA2757" s="87"/>
    </row>
    <row r="2758" spans="1:27" ht="15.75" hidden="1" customHeight="1">
      <c r="A2758" s="63"/>
      <c r="B2758" s="64"/>
      <c r="C2758" s="65"/>
      <c r="D2758" s="66"/>
      <c r="E2758" s="67"/>
      <c r="F2758" s="68"/>
      <c r="G2758" s="69"/>
      <c r="H2758" s="70"/>
      <c r="I2758" s="67"/>
      <c r="J2758" s="71"/>
      <c r="K2758" s="72"/>
      <c r="L2758" s="73"/>
      <c r="M2758" s="74"/>
      <c r="N2758" s="75"/>
      <c r="O2758" s="76"/>
      <c r="P2758" s="77"/>
      <c r="Q2758" s="78">
        <f t="shared" si="26"/>
        <v>0</v>
      </c>
      <c r="R2758" s="79"/>
      <c r="S2758" s="80"/>
      <c r="T2758" s="81"/>
      <c r="U2758" s="82">
        <f t="shared" si="27"/>
        <v>0</v>
      </c>
      <c r="V2758" s="83">
        <f t="shared" si="28"/>
        <v>0</v>
      </c>
      <c r="W2758" s="58"/>
      <c r="X2758" s="84"/>
      <c r="Y2758" s="85"/>
      <c r="Z2758" s="86"/>
      <c r="AA2758" s="87"/>
    </row>
    <row r="2759" spans="1:27" ht="15.75" hidden="1" customHeight="1">
      <c r="A2759" s="63"/>
      <c r="B2759" s="64"/>
      <c r="C2759" s="65"/>
      <c r="D2759" s="66"/>
      <c r="E2759" s="67"/>
      <c r="F2759" s="68"/>
      <c r="G2759" s="69"/>
      <c r="H2759" s="70"/>
      <c r="I2759" s="67"/>
      <c r="J2759" s="71"/>
      <c r="K2759" s="72"/>
      <c r="L2759" s="73"/>
      <c r="M2759" s="74"/>
      <c r="N2759" s="75"/>
      <c r="O2759" s="76"/>
      <c r="P2759" s="77"/>
      <c r="Q2759" s="78">
        <f t="shared" si="26"/>
        <v>0</v>
      </c>
      <c r="R2759" s="79"/>
      <c r="S2759" s="80"/>
      <c r="T2759" s="81"/>
      <c r="U2759" s="82">
        <f t="shared" si="27"/>
        <v>0</v>
      </c>
      <c r="V2759" s="83">
        <f t="shared" si="28"/>
        <v>0</v>
      </c>
      <c r="W2759" s="58"/>
      <c r="X2759" s="84"/>
      <c r="Y2759" s="85"/>
      <c r="Z2759" s="86"/>
      <c r="AA2759" s="87"/>
    </row>
    <row r="2760" spans="1:27" ht="15.75" hidden="1" customHeight="1">
      <c r="A2760" s="63"/>
      <c r="B2760" s="64"/>
      <c r="C2760" s="65"/>
      <c r="D2760" s="66"/>
      <c r="E2760" s="67"/>
      <c r="F2760" s="68"/>
      <c r="G2760" s="69"/>
      <c r="H2760" s="70"/>
      <c r="I2760" s="67"/>
      <c r="J2760" s="71"/>
      <c r="K2760" s="72"/>
      <c r="L2760" s="73"/>
      <c r="M2760" s="74"/>
      <c r="N2760" s="75"/>
      <c r="O2760" s="76"/>
      <c r="P2760" s="77"/>
      <c r="Q2760" s="78">
        <f t="shared" si="26"/>
        <v>0</v>
      </c>
      <c r="R2760" s="79"/>
      <c r="S2760" s="80"/>
      <c r="T2760" s="81"/>
      <c r="U2760" s="82">
        <f t="shared" si="27"/>
        <v>0</v>
      </c>
      <c r="V2760" s="83">
        <f t="shared" si="28"/>
        <v>0</v>
      </c>
      <c r="W2760" s="58"/>
      <c r="X2760" s="84"/>
      <c r="Y2760" s="85"/>
      <c r="Z2760" s="86"/>
      <c r="AA2760" s="87"/>
    </row>
    <row r="2761" spans="1:27" ht="15.75" hidden="1" customHeight="1">
      <c r="A2761" s="63"/>
      <c r="B2761" s="64"/>
      <c r="C2761" s="65"/>
      <c r="D2761" s="66"/>
      <c r="E2761" s="67"/>
      <c r="F2761" s="68"/>
      <c r="G2761" s="69"/>
      <c r="H2761" s="70"/>
      <c r="I2761" s="67"/>
      <c r="J2761" s="71"/>
      <c r="K2761" s="72"/>
      <c r="L2761" s="73"/>
      <c r="M2761" s="74"/>
      <c r="N2761" s="75"/>
      <c r="O2761" s="76"/>
      <c r="P2761" s="77"/>
      <c r="Q2761" s="78">
        <f t="shared" si="26"/>
        <v>0</v>
      </c>
      <c r="R2761" s="79"/>
      <c r="S2761" s="80"/>
      <c r="T2761" s="81"/>
      <c r="U2761" s="82">
        <f t="shared" si="27"/>
        <v>0</v>
      </c>
      <c r="V2761" s="83">
        <f t="shared" si="28"/>
        <v>0</v>
      </c>
      <c r="W2761" s="58"/>
      <c r="X2761" s="84"/>
      <c r="Y2761" s="85"/>
      <c r="Z2761" s="86"/>
      <c r="AA2761" s="87"/>
    </row>
    <row r="2762" spans="1:27" ht="15.75" hidden="1" customHeight="1">
      <c r="A2762" s="63"/>
      <c r="B2762" s="64"/>
      <c r="C2762" s="65"/>
      <c r="D2762" s="66"/>
      <c r="E2762" s="67"/>
      <c r="F2762" s="68"/>
      <c r="G2762" s="69"/>
      <c r="H2762" s="70"/>
      <c r="I2762" s="67"/>
      <c r="J2762" s="71"/>
      <c r="K2762" s="72"/>
      <c r="L2762" s="73"/>
      <c r="M2762" s="74"/>
      <c r="N2762" s="75"/>
      <c r="O2762" s="76"/>
      <c r="P2762" s="77"/>
      <c r="Q2762" s="78">
        <f t="shared" si="26"/>
        <v>0</v>
      </c>
      <c r="R2762" s="79"/>
      <c r="S2762" s="80"/>
      <c r="T2762" s="81"/>
      <c r="U2762" s="82">
        <f t="shared" si="27"/>
        <v>0</v>
      </c>
      <c r="V2762" s="83">
        <f t="shared" si="28"/>
        <v>0</v>
      </c>
      <c r="W2762" s="58"/>
      <c r="X2762" s="84"/>
      <c r="Y2762" s="85"/>
      <c r="Z2762" s="86"/>
      <c r="AA2762" s="87"/>
    </row>
    <row r="2763" spans="1:27" ht="15.75" hidden="1" customHeight="1">
      <c r="A2763" s="63"/>
      <c r="B2763" s="64"/>
      <c r="C2763" s="65"/>
      <c r="D2763" s="66"/>
      <c r="E2763" s="67"/>
      <c r="F2763" s="68"/>
      <c r="G2763" s="69"/>
      <c r="H2763" s="70"/>
      <c r="I2763" s="67"/>
      <c r="J2763" s="71"/>
      <c r="K2763" s="72"/>
      <c r="L2763" s="73"/>
      <c r="M2763" s="74"/>
      <c r="N2763" s="75"/>
      <c r="O2763" s="76"/>
      <c r="P2763" s="77"/>
      <c r="Q2763" s="78">
        <f t="shared" si="26"/>
        <v>0</v>
      </c>
      <c r="R2763" s="79"/>
      <c r="S2763" s="80"/>
      <c r="T2763" s="81"/>
      <c r="U2763" s="82">
        <f t="shared" si="27"/>
        <v>0</v>
      </c>
      <c r="V2763" s="83">
        <f t="shared" si="28"/>
        <v>0</v>
      </c>
      <c r="W2763" s="58"/>
      <c r="X2763" s="84"/>
      <c r="Y2763" s="85"/>
      <c r="Z2763" s="86"/>
      <c r="AA2763" s="87"/>
    </row>
    <row r="2764" spans="1:27" ht="15.75" hidden="1" customHeight="1">
      <c r="A2764" s="63"/>
      <c r="B2764" s="64"/>
      <c r="C2764" s="65"/>
      <c r="D2764" s="66"/>
      <c r="E2764" s="67"/>
      <c r="F2764" s="68"/>
      <c r="G2764" s="69"/>
      <c r="H2764" s="70"/>
      <c r="I2764" s="67"/>
      <c r="J2764" s="71"/>
      <c r="K2764" s="72"/>
      <c r="L2764" s="73"/>
      <c r="M2764" s="74"/>
      <c r="N2764" s="75"/>
      <c r="O2764" s="76"/>
      <c r="P2764" s="77"/>
      <c r="Q2764" s="78">
        <f t="shared" si="26"/>
        <v>0</v>
      </c>
      <c r="R2764" s="79"/>
      <c r="S2764" s="80"/>
      <c r="T2764" s="81"/>
      <c r="U2764" s="82">
        <f t="shared" si="27"/>
        <v>0</v>
      </c>
      <c r="V2764" s="83">
        <f t="shared" si="28"/>
        <v>0</v>
      </c>
      <c r="W2764" s="58"/>
      <c r="X2764" s="84"/>
      <c r="Y2764" s="85"/>
      <c r="Z2764" s="86"/>
      <c r="AA2764" s="87"/>
    </row>
    <row r="2765" spans="1:27" ht="15.75" hidden="1" customHeight="1">
      <c r="A2765" s="63"/>
      <c r="B2765" s="64"/>
      <c r="C2765" s="65"/>
      <c r="D2765" s="66"/>
      <c r="E2765" s="67"/>
      <c r="F2765" s="68"/>
      <c r="G2765" s="69"/>
      <c r="H2765" s="70"/>
      <c r="I2765" s="67"/>
      <c r="J2765" s="71"/>
      <c r="K2765" s="72"/>
      <c r="L2765" s="73"/>
      <c r="M2765" s="74"/>
      <c r="N2765" s="75"/>
      <c r="O2765" s="76"/>
      <c r="P2765" s="77"/>
      <c r="Q2765" s="78">
        <f t="shared" si="26"/>
        <v>0</v>
      </c>
      <c r="R2765" s="79"/>
      <c r="S2765" s="80"/>
      <c r="T2765" s="81"/>
      <c r="U2765" s="82">
        <f t="shared" si="27"/>
        <v>0</v>
      </c>
      <c r="V2765" s="83">
        <f t="shared" si="28"/>
        <v>0</v>
      </c>
      <c r="W2765" s="58"/>
      <c r="X2765" s="84"/>
      <c r="Y2765" s="85"/>
      <c r="Z2765" s="86"/>
      <c r="AA2765" s="87"/>
    </row>
    <row r="2766" spans="1:27" ht="15.75" hidden="1" customHeight="1">
      <c r="A2766" s="63"/>
      <c r="B2766" s="64"/>
      <c r="C2766" s="65"/>
      <c r="D2766" s="66"/>
      <c r="E2766" s="67"/>
      <c r="F2766" s="68"/>
      <c r="G2766" s="69"/>
      <c r="H2766" s="70"/>
      <c r="I2766" s="67"/>
      <c r="J2766" s="71"/>
      <c r="K2766" s="72"/>
      <c r="L2766" s="73"/>
      <c r="M2766" s="74"/>
      <c r="N2766" s="75"/>
      <c r="O2766" s="76"/>
      <c r="P2766" s="77"/>
      <c r="Q2766" s="78">
        <f t="shared" ref="Q2766:Q2829" si="29">IF(P2766="U",R2766/1.2,R2766)</f>
        <v>0</v>
      </c>
      <c r="R2766" s="79"/>
      <c r="S2766" s="80"/>
      <c r="T2766" s="81"/>
      <c r="U2766" s="82">
        <f t="shared" si="27"/>
        <v>0</v>
      </c>
      <c r="V2766" s="83">
        <f t="shared" si="28"/>
        <v>0</v>
      </c>
      <c r="W2766" s="58"/>
      <c r="X2766" s="84"/>
      <c r="Y2766" s="85"/>
      <c r="Z2766" s="86"/>
      <c r="AA2766" s="87"/>
    </row>
    <row r="2767" spans="1:27" ht="15.75" hidden="1" customHeight="1">
      <c r="A2767" s="63"/>
      <c r="B2767" s="64"/>
      <c r="C2767" s="65"/>
      <c r="D2767" s="66"/>
      <c r="E2767" s="67"/>
      <c r="F2767" s="68"/>
      <c r="G2767" s="69"/>
      <c r="H2767" s="70"/>
      <c r="I2767" s="67"/>
      <c r="J2767" s="71"/>
      <c r="K2767" s="72"/>
      <c r="L2767" s="73"/>
      <c r="M2767" s="74"/>
      <c r="N2767" s="75"/>
      <c r="O2767" s="76"/>
      <c r="P2767" s="77"/>
      <c r="Q2767" s="78">
        <f t="shared" si="29"/>
        <v>0</v>
      </c>
      <c r="R2767" s="79"/>
      <c r="S2767" s="80"/>
      <c r="T2767" s="81"/>
      <c r="U2767" s="82">
        <f t="shared" si="27"/>
        <v>0</v>
      </c>
      <c r="V2767" s="83">
        <f t="shared" si="28"/>
        <v>0</v>
      </c>
      <c r="W2767" s="58"/>
      <c r="X2767" s="84"/>
      <c r="Y2767" s="85"/>
      <c r="Z2767" s="86"/>
      <c r="AA2767" s="87"/>
    </row>
    <row r="2768" spans="1:27" ht="15.75" hidden="1" customHeight="1">
      <c r="A2768" s="63"/>
      <c r="B2768" s="64"/>
      <c r="C2768" s="65"/>
      <c r="D2768" s="66"/>
      <c r="E2768" s="67"/>
      <c r="F2768" s="68"/>
      <c r="G2768" s="69"/>
      <c r="H2768" s="70"/>
      <c r="I2768" s="67"/>
      <c r="J2768" s="71"/>
      <c r="K2768" s="72"/>
      <c r="L2768" s="73"/>
      <c r="M2768" s="74"/>
      <c r="N2768" s="75"/>
      <c r="O2768" s="76"/>
      <c r="P2768" s="77"/>
      <c r="Q2768" s="78">
        <f t="shared" si="29"/>
        <v>0</v>
      </c>
      <c r="R2768" s="79"/>
      <c r="S2768" s="80"/>
      <c r="T2768" s="81"/>
      <c r="U2768" s="82">
        <f t="shared" si="27"/>
        <v>0</v>
      </c>
      <c r="V2768" s="83">
        <f t="shared" si="28"/>
        <v>0</v>
      </c>
      <c r="W2768" s="58"/>
      <c r="X2768" s="84"/>
      <c r="Y2768" s="85"/>
      <c r="Z2768" s="86"/>
      <c r="AA2768" s="87"/>
    </row>
    <row r="2769" spans="1:27" ht="15.75" hidden="1" customHeight="1">
      <c r="A2769" s="63"/>
      <c r="B2769" s="64"/>
      <c r="C2769" s="65"/>
      <c r="D2769" s="66"/>
      <c r="E2769" s="67"/>
      <c r="F2769" s="68"/>
      <c r="G2769" s="69"/>
      <c r="H2769" s="70"/>
      <c r="I2769" s="67"/>
      <c r="J2769" s="71"/>
      <c r="K2769" s="72"/>
      <c r="L2769" s="73"/>
      <c r="M2769" s="74"/>
      <c r="N2769" s="75"/>
      <c r="O2769" s="76"/>
      <c r="P2769" s="77"/>
      <c r="Q2769" s="78">
        <f t="shared" si="29"/>
        <v>0</v>
      </c>
      <c r="R2769" s="79"/>
      <c r="S2769" s="80"/>
      <c r="T2769" s="81"/>
      <c r="U2769" s="82">
        <f t="shared" si="27"/>
        <v>0</v>
      </c>
      <c r="V2769" s="83">
        <f t="shared" si="28"/>
        <v>0</v>
      </c>
      <c r="W2769" s="58"/>
      <c r="X2769" s="84"/>
      <c r="Y2769" s="85"/>
      <c r="Z2769" s="86"/>
      <c r="AA2769" s="87"/>
    </row>
    <row r="2770" spans="1:27" ht="15.75" hidden="1" customHeight="1">
      <c r="A2770" s="63"/>
      <c r="B2770" s="64"/>
      <c r="C2770" s="65"/>
      <c r="D2770" s="66"/>
      <c r="E2770" s="67"/>
      <c r="F2770" s="68"/>
      <c r="G2770" s="69"/>
      <c r="H2770" s="70"/>
      <c r="I2770" s="67"/>
      <c r="J2770" s="71"/>
      <c r="K2770" s="72"/>
      <c r="L2770" s="73"/>
      <c r="M2770" s="74"/>
      <c r="N2770" s="75"/>
      <c r="O2770" s="76"/>
      <c r="P2770" s="77"/>
      <c r="Q2770" s="78">
        <f t="shared" si="29"/>
        <v>0</v>
      </c>
      <c r="R2770" s="79"/>
      <c r="S2770" s="80"/>
      <c r="T2770" s="81"/>
      <c r="U2770" s="82">
        <f t="shared" si="27"/>
        <v>0</v>
      </c>
      <c r="V2770" s="83">
        <f t="shared" si="28"/>
        <v>0</v>
      </c>
      <c r="W2770" s="58"/>
      <c r="X2770" s="84"/>
      <c r="Y2770" s="85"/>
      <c r="Z2770" s="86"/>
      <c r="AA2770" s="87"/>
    </row>
    <row r="2771" spans="1:27" ht="15.75" hidden="1" customHeight="1">
      <c r="A2771" s="63"/>
      <c r="B2771" s="64"/>
      <c r="C2771" s="65"/>
      <c r="D2771" s="66"/>
      <c r="E2771" s="67"/>
      <c r="F2771" s="68"/>
      <c r="G2771" s="69"/>
      <c r="H2771" s="70"/>
      <c r="I2771" s="67"/>
      <c r="J2771" s="71"/>
      <c r="K2771" s="72"/>
      <c r="L2771" s="73"/>
      <c r="M2771" s="74"/>
      <c r="N2771" s="75"/>
      <c r="O2771" s="76"/>
      <c r="P2771" s="77"/>
      <c r="Q2771" s="78">
        <f t="shared" si="29"/>
        <v>0</v>
      </c>
      <c r="R2771" s="79"/>
      <c r="S2771" s="80"/>
      <c r="T2771" s="81"/>
      <c r="U2771" s="82">
        <f t="shared" si="27"/>
        <v>0</v>
      </c>
      <c r="V2771" s="83">
        <f t="shared" si="28"/>
        <v>0</v>
      </c>
      <c r="W2771" s="58"/>
      <c r="X2771" s="84"/>
      <c r="Y2771" s="85"/>
      <c r="Z2771" s="86"/>
      <c r="AA2771" s="87"/>
    </row>
    <row r="2772" spans="1:27" ht="15.75" hidden="1" customHeight="1">
      <c r="A2772" s="63"/>
      <c r="B2772" s="64"/>
      <c r="C2772" s="65"/>
      <c r="D2772" s="66"/>
      <c r="E2772" s="67"/>
      <c r="F2772" s="68"/>
      <c r="G2772" s="69"/>
      <c r="H2772" s="70"/>
      <c r="I2772" s="67"/>
      <c r="J2772" s="71"/>
      <c r="K2772" s="72"/>
      <c r="L2772" s="73"/>
      <c r="M2772" s="74"/>
      <c r="N2772" s="75"/>
      <c r="O2772" s="76"/>
      <c r="P2772" s="77"/>
      <c r="Q2772" s="78">
        <f t="shared" si="29"/>
        <v>0</v>
      </c>
      <c r="R2772" s="79"/>
      <c r="S2772" s="80"/>
      <c r="T2772" s="81"/>
      <c r="U2772" s="82">
        <f t="shared" si="27"/>
        <v>0</v>
      </c>
      <c r="V2772" s="83">
        <f t="shared" si="28"/>
        <v>0</v>
      </c>
      <c r="W2772" s="58"/>
      <c r="X2772" s="84"/>
      <c r="Y2772" s="85"/>
      <c r="Z2772" s="86"/>
      <c r="AA2772" s="87"/>
    </row>
    <row r="2773" spans="1:27" ht="15.75" hidden="1" customHeight="1">
      <c r="A2773" s="63"/>
      <c r="B2773" s="64"/>
      <c r="C2773" s="65"/>
      <c r="D2773" s="66"/>
      <c r="E2773" s="67"/>
      <c r="F2773" s="68"/>
      <c r="G2773" s="69"/>
      <c r="H2773" s="70"/>
      <c r="I2773" s="67"/>
      <c r="J2773" s="71"/>
      <c r="K2773" s="72"/>
      <c r="L2773" s="73"/>
      <c r="M2773" s="74"/>
      <c r="N2773" s="75"/>
      <c r="O2773" s="76"/>
      <c r="P2773" s="77"/>
      <c r="Q2773" s="78">
        <f t="shared" si="29"/>
        <v>0</v>
      </c>
      <c r="R2773" s="79"/>
      <c r="S2773" s="80"/>
      <c r="T2773" s="81"/>
      <c r="U2773" s="82">
        <f t="shared" si="27"/>
        <v>0</v>
      </c>
      <c r="V2773" s="83">
        <f t="shared" si="28"/>
        <v>0</v>
      </c>
      <c r="W2773" s="58"/>
      <c r="X2773" s="84"/>
      <c r="Y2773" s="85"/>
      <c r="Z2773" s="86"/>
      <c r="AA2773" s="87"/>
    </row>
    <row r="2774" spans="1:27" ht="15.75" hidden="1" customHeight="1">
      <c r="A2774" s="63"/>
      <c r="B2774" s="64"/>
      <c r="C2774" s="65"/>
      <c r="D2774" s="66"/>
      <c r="E2774" s="67"/>
      <c r="F2774" s="68"/>
      <c r="G2774" s="69"/>
      <c r="H2774" s="70"/>
      <c r="I2774" s="67"/>
      <c r="J2774" s="71"/>
      <c r="K2774" s="72"/>
      <c r="L2774" s="73"/>
      <c r="M2774" s="74"/>
      <c r="N2774" s="75"/>
      <c r="O2774" s="76"/>
      <c r="P2774" s="77"/>
      <c r="Q2774" s="78">
        <f t="shared" si="29"/>
        <v>0</v>
      </c>
      <c r="R2774" s="79"/>
      <c r="S2774" s="80"/>
      <c r="T2774" s="81"/>
      <c r="U2774" s="82">
        <f t="shared" si="27"/>
        <v>0</v>
      </c>
      <c r="V2774" s="83">
        <f t="shared" si="28"/>
        <v>0</v>
      </c>
      <c r="W2774" s="58"/>
      <c r="X2774" s="84"/>
      <c r="Y2774" s="85"/>
      <c r="Z2774" s="86"/>
      <c r="AA2774" s="87"/>
    </row>
    <row r="2775" spans="1:27" ht="15.75" hidden="1" customHeight="1">
      <c r="A2775" s="63"/>
      <c r="B2775" s="64"/>
      <c r="C2775" s="65"/>
      <c r="D2775" s="66"/>
      <c r="E2775" s="67"/>
      <c r="F2775" s="68"/>
      <c r="G2775" s="69"/>
      <c r="H2775" s="70"/>
      <c r="I2775" s="67"/>
      <c r="J2775" s="71"/>
      <c r="K2775" s="72"/>
      <c r="L2775" s="73"/>
      <c r="M2775" s="74"/>
      <c r="N2775" s="75"/>
      <c r="O2775" s="76"/>
      <c r="P2775" s="77"/>
      <c r="Q2775" s="78">
        <f t="shared" si="29"/>
        <v>0</v>
      </c>
      <c r="R2775" s="79"/>
      <c r="S2775" s="80"/>
      <c r="T2775" s="81"/>
      <c r="U2775" s="82">
        <f t="shared" si="27"/>
        <v>0</v>
      </c>
      <c r="V2775" s="83">
        <f t="shared" si="28"/>
        <v>0</v>
      </c>
      <c r="W2775" s="58"/>
      <c r="X2775" s="84"/>
      <c r="Y2775" s="85"/>
      <c r="Z2775" s="86"/>
      <c r="AA2775" s="87"/>
    </row>
    <row r="2776" spans="1:27" ht="15.75" hidden="1" customHeight="1">
      <c r="A2776" s="63"/>
      <c r="B2776" s="64"/>
      <c r="C2776" s="65"/>
      <c r="D2776" s="66"/>
      <c r="E2776" s="67"/>
      <c r="F2776" s="68"/>
      <c r="G2776" s="69"/>
      <c r="H2776" s="70"/>
      <c r="I2776" s="67"/>
      <c r="J2776" s="71"/>
      <c r="K2776" s="72"/>
      <c r="L2776" s="73"/>
      <c r="M2776" s="74"/>
      <c r="N2776" s="75"/>
      <c r="O2776" s="76"/>
      <c r="P2776" s="77"/>
      <c r="Q2776" s="78">
        <f t="shared" si="29"/>
        <v>0</v>
      </c>
      <c r="R2776" s="79"/>
      <c r="S2776" s="80"/>
      <c r="T2776" s="81"/>
      <c r="U2776" s="82">
        <f t="shared" si="27"/>
        <v>0</v>
      </c>
      <c r="V2776" s="83">
        <f t="shared" si="28"/>
        <v>0</v>
      </c>
      <c r="W2776" s="58"/>
      <c r="X2776" s="84"/>
      <c r="Y2776" s="85"/>
      <c r="Z2776" s="86"/>
      <c r="AA2776" s="87"/>
    </row>
    <row r="2777" spans="1:27" ht="15.75" hidden="1" customHeight="1">
      <c r="A2777" s="63"/>
      <c r="B2777" s="64"/>
      <c r="C2777" s="65"/>
      <c r="D2777" s="66"/>
      <c r="E2777" s="67"/>
      <c r="F2777" s="68"/>
      <c r="G2777" s="69"/>
      <c r="H2777" s="70"/>
      <c r="I2777" s="67"/>
      <c r="J2777" s="71"/>
      <c r="K2777" s="72"/>
      <c r="L2777" s="73"/>
      <c r="M2777" s="74"/>
      <c r="N2777" s="75"/>
      <c r="O2777" s="76"/>
      <c r="P2777" s="77"/>
      <c r="Q2777" s="78">
        <f t="shared" si="29"/>
        <v>0</v>
      </c>
      <c r="R2777" s="79"/>
      <c r="S2777" s="80"/>
      <c r="T2777" s="81"/>
      <c r="U2777" s="82">
        <f t="shared" si="27"/>
        <v>0</v>
      </c>
      <c r="V2777" s="83">
        <f t="shared" si="28"/>
        <v>0</v>
      </c>
      <c r="W2777" s="58"/>
      <c r="X2777" s="84"/>
      <c r="Y2777" s="85"/>
      <c r="Z2777" s="86"/>
      <c r="AA2777" s="87"/>
    </row>
    <row r="2778" spans="1:27" ht="15.75" hidden="1" customHeight="1">
      <c r="A2778" s="63"/>
      <c r="B2778" s="64"/>
      <c r="C2778" s="65"/>
      <c r="D2778" s="66"/>
      <c r="E2778" s="67"/>
      <c r="F2778" s="68"/>
      <c r="G2778" s="69"/>
      <c r="H2778" s="70"/>
      <c r="I2778" s="67"/>
      <c r="J2778" s="71"/>
      <c r="K2778" s="72"/>
      <c r="L2778" s="73"/>
      <c r="M2778" s="74"/>
      <c r="N2778" s="75"/>
      <c r="O2778" s="76"/>
      <c r="P2778" s="77"/>
      <c r="Q2778" s="78">
        <f t="shared" si="29"/>
        <v>0</v>
      </c>
      <c r="R2778" s="79"/>
      <c r="S2778" s="80"/>
      <c r="T2778" s="81"/>
      <c r="U2778" s="82">
        <f t="shared" si="27"/>
        <v>0</v>
      </c>
      <c r="V2778" s="83">
        <f t="shared" si="28"/>
        <v>0</v>
      </c>
      <c r="W2778" s="58"/>
      <c r="X2778" s="84"/>
      <c r="Y2778" s="85"/>
      <c r="Z2778" s="86"/>
      <c r="AA2778" s="87"/>
    </row>
    <row r="2779" spans="1:27" ht="15.75" hidden="1" customHeight="1">
      <c r="A2779" s="63"/>
      <c r="B2779" s="64"/>
      <c r="C2779" s="65"/>
      <c r="D2779" s="66"/>
      <c r="E2779" s="67"/>
      <c r="F2779" s="68"/>
      <c r="G2779" s="69"/>
      <c r="H2779" s="70"/>
      <c r="I2779" s="67"/>
      <c r="J2779" s="71"/>
      <c r="K2779" s="72"/>
      <c r="L2779" s="73"/>
      <c r="M2779" s="74"/>
      <c r="N2779" s="75"/>
      <c r="O2779" s="76"/>
      <c r="P2779" s="77"/>
      <c r="Q2779" s="78">
        <f t="shared" si="29"/>
        <v>0</v>
      </c>
      <c r="R2779" s="79"/>
      <c r="S2779" s="80"/>
      <c r="T2779" s="81"/>
      <c r="U2779" s="82">
        <f t="shared" si="27"/>
        <v>0</v>
      </c>
      <c r="V2779" s="83">
        <f t="shared" si="28"/>
        <v>0</v>
      </c>
      <c r="W2779" s="58"/>
      <c r="X2779" s="84"/>
      <c r="Y2779" s="85"/>
      <c r="Z2779" s="86"/>
      <c r="AA2779" s="87"/>
    </row>
    <row r="2780" spans="1:27" ht="15.75" hidden="1" customHeight="1">
      <c r="A2780" s="63"/>
      <c r="B2780" s="64"/>
      <c r="C2780" s="65"/>
      <c r="D2780" s="66"/>
      <c r="E2780" s="67"/>
      <c r="F2780" s="68"/>
      <c r="G2780" s="69"/>
      <c r="H2780" s="70"/>
      <c r="I2780" s="67"/>
      <c r="J2780" s="71"/>
      <c r="K2780" s="72"/>
      <c r="L2780" s="73"/>
      <c r="M2780" s="74"/>
      <c r="N2780" s="75"/>
      <c r="O2780" s="76"/>
      <c r="P2780" s="77"/>
      <c r="Q2780" s="78">
        <f t="shared" si="29"/>
        <v>0</v>
      </c>
      <c r="R2780" s="79"/>
      <c r="S2780" s="80"/>
      <c r="T2780" s="81"/>
      <c r="U2780" s="82">
        <f t="shared" si="27"/>
        <v>0</v>
      </c>
      <c r="V2780" s="83">
        <f t="shared" si="28"/>
        <v>0</v>
      </c>
      <c r="W2780" s="58"/>
      <c r="X2780" s="84"/>
      <c r="Y2780" s="85"/>
      <c r="Z2780" s="86"/>
      <c r="AA2780" s="87"/>
    </row>
    <row r="2781" spans="1:27" ht="15.75" hidden="1" customHeight="1">
      <c r="A2781" s="63"/>
      <c r="B2781" s="64"/>
      <c r="C2781" s="65"/>
      <c r="D2781" s="66"/>
      <c r="E2781" s="67"/>
      <c r="F2781" s="68"/>
      <c r="G2781" s="69"/>
      <c r="H2781" s="70"/>
      <c r="I2781" s="67"/>
      <c r="J2781" s="71"/>
      <c r="K2781" s="72"/>
      <c r="L2781" s="73"/>
      <c r="M2781" s="74"/>
      <c r="N2781" s="75"/>
      <c r="O2781" s="76"/>
      <c r="P2781" s="77"/>
      <c r="Q2781" s="78">
        <f t="shared" si="29"/>
        <v>0</v>
      </c>
      <c r="R2781" s="79"/>
      <c r="S2781" s="80"/>
      <c r="T2781" s="81"/>
      <c r="U2781" s="82">
        <f t="shared" si="27"/>
        <v>0</v>
      </c>
      <c r="V2781" s="83">
        <f t="shared" si="28"/>
        <v>0</v>
      </c>
      <c r="W2781" s="58"/>
      <c r="X2781" s="84"/>
      <c r="Y2781" s="85"/>
      <c r="Z2781" s="86"/>
      <c r="AA2781" s="87"/>
    </row>
    <row r="2782" spans="1:27" ht="15.75" hidden="1" customHeight="1">
      <c r="A2782" s="63"/>
      <c r="B2782" s="64"/>
      <c r="C2782" s="65"/>
      <c r="D2782" s="66"/>
      <c r="E2782" s="67"/>
      <c r="F2782" s="68"/>
      <c r="G2782" s="69"/>
      <c r="H2782" s="70"/>
      <c r="I2782" s="67"/>
      <c r="J2782" s="71"/>
      <c r="K2782" s="72"/>
      <c r="L2782" s="73"/>
      <c r="M2782" s="74"/>
      <c r="N2782" s="75"/>
      <c r="O2782" s="76"/>
      <c r="P2782" s="77"/>
      <c r="Q2782" s="78">
        <f t="shared" si="29"/>
        <v>0</v>
      </c>
      <c r="R2782" s="79"/>
      <c r="S2782" s="80"/>
      <c r="T2782" s="81"/>
      <c r="U2782" s="82">
        <f t="shared" si="27"/>
        <v>0</v>
      </c>
      <c r="V2782" s="83">
        <f t="shared" si="28"/>
        <v>0</v>
      </c>
      <c r="W2782" s="58"/>
      <c r="X2782" s="84"/>
      <c r="Y2782" s="85"/>
      <c r="Z2782" s="86"/>
      <c r="AA2782" s="87"/>
    </row>
    <row r="2783" spans="1:27" ht="15.75" hidden="1" customHeight="1">
      <c r="A2783" s="63"/>
      <c r="B2783" s="64"/>
      <c r="C2783" s="65"/>
      <c r="D2783" s="66"/>
      <c r="E2783" s="67"/>
      <c r="F2783" s="68"/>
      <c r="G2783" s="69"/>
      <c r="H2783" s="70"/>
      <c r="I2783" s="67"/>
      <c r="J2783" s="71"/>
      <c r="K2783" s="72"/>
      <c r="L2783" s="73"/>
      <c r="M2783" s="74"/>
      <c r="N2783" s="75"/>
      <c r="O2783" s="76"/>
      <c r="P2783" s="77"/>
      <c r="Q2783" s="78">
        <f t="shared" si="29"/>
        <v>0</v>
      </c>
      <c r="R2783" s="79"/>
      <c r="S2783" s="80"/>
      <c r="T2783" s="81"/>
      <c r="U2783" s="82">
        <f t="shared" si="27"/>
        <v>0</v>
      </c>
      <c r="V2783" s="83">
        <f t="shared" si="28"/>
        <v>0</v>
      </c>
      <c r="W2783" s="58"/>
      <c r="X2783" s="84"/>
      <c r="Y2783" s="85"/>
      <c r="Z2783" s="86"/>
      <c r="AA2783" s="87"/>
    </row>
    <row r="2784" spans="1:27" ht="15.75" hidden="1" customHeight="1">
      <c r="A2784" s="63"/>
      <c r="B2784" s="64"/>
      <c r="C2784" s="65"/>
      <c r="D2784" s="66"/>
      <c r="E2784" s="67"/>
      <c r="F2784" s="68"/>
      <c r="G2784" s="69"/>
      <c r="H2784" s="70"/>
      <c r="I2784" s="67"/>
      <c r="J2784" s="71"/>
      <c r="K2784" s="72"/>
      <c r="L2784" s="73"/>
      <c r="M2784" s="74"/>
      <c r="N2784" s="75"/>
      <c r="O2784" s="76"/>
      <c r="P2784" s="77"/>
      <c r="Q2784" s="78">
        <f t="shared" si="29"/>
        <v>0</v>
      </c>
      <c r="R2784" s="79"/>
      <c r="S2784" s="80"/>
      <c r="T2784" s="81"/>
      <c r="U2784" s="82">
        <f t="shared" si="27"/>
        <v>0</v>
      </c>
      <c r="V2784" s="83">
        <f t="shared" si="28"/>
        <v>0</v>
      </c>
      <c r="W2784" s="58"/>
      <c r="X2784" s="84"/>
      <c r="Y2784" s="85"/>
      <c r="Z2784" s="86"/>
      <c r="AA2784" s="87"/>
    </row>
    <row r="2785" spans="1:27" ht="15.75" hidden="1" customHeight="1">
      <c r="A2785" s="63"/>
      <c r="B2785" s="64"/>
      <c r="C2785" s="65"/>
      <c r="D2785" s="66"/>
      <c r="E2785" s="67"/>
      <c r="F2785" s="68"/>
      <c r="G2785" s="69"/>
      <c r="H2785" s="70"/>
      <c r="I2785" s="67"/>
      <c r="J2785" s="71"/>
      <c r="K2785" s="72"/>
      <c r="L2785" s="73"/>
      <c r="M2785" s="74"/>
      <c r="N2785" s="75"/>
      <c r="O2785" s="76"/>
      <c r="P2785" s="77"/>
      <c r="Q2785" s="78">
        <f t="shared" si="29"/>
        <v>0</v>
      </c>
      <c r="R2785" s="79"/>
      <c r="S2785" s="80"/>
      <c r="T2785" s="81"/>
      <c r="U2785" s="82">
        <f t="shared" si="27"/>
        <v>0</v>
      </c>
      <c r="V2785" s="83">
        <f t="shared" si="28"/>
        <v>0</v>
      </c>
      <c r="W2785" s="58"/>
      <c r="X2785" s="84"/>
      <c r="Y2785" s="85"/>
      <c r="Z2785" s="86"/>
      <c r="AA2785" s="87"/>
    </row>
    <row r="2786" spans="1:27" ht="15.75" hidden="1" customHeight="1">
      <c r="A2786" s="63"/>
      <c r="B2786" s="64"/>
      <c r="C2786" s="65"/>
      <c r="D2786" s="66"/>
      <c r="E2786" s="67"/>
      <c r="F2786" s="68"/>
      <c r="G2786" s="69"/>
      <c r="H2786" s="70"/>
      <c r="I2786" s="67"/>
      <c r="J2786" s="71"/>
      <c r="K2786" s="72"/>
      <c r="L2786" s="73"/>
      <c r="M2786" s="74"/>
      <c r="N2786" s="75"/>
      <c r="O2786" s="76"/>
      <c r="P2786" s="77"/>
      <c r="Q2786" s="78">
        <f t="shared" si="29"/>
        <v>0</v>
      </c>
      <c r="R2786" s="79"/>
      <c r="S2786" s="80"/>
      <c r="T2786" s="81"/>
      <c r="U2786" s="82">
        <f t="shared" si="27"/>
        <v>0</v>
      </c>
      <c r="V2786" s="83">
        <f t="shared" si="28"/>
        <v>0</v>
      </c>
      <c r="W2786" s="58"/>
      <c r="X2786" s="84"/>
      <c r="Y2786" s="85"/>
      <c r="Z2786" s="86"/>
      <c r="AA2786" s="87"/>
    </row>
    <row r="2787" spans="1:27" ht="15.75" hidden="1" customHeight="1">
      <c r="A2787" s="63"/>
      <c r="B2787" s="64"/>
      <c r="C2787" s="65"/>
      <c r="D2787" s="66"/>
      <c r="E2787" s="67"/>
      <c r="F2787" s="68"/>
      <c r="G2787" s="69"/>
      <c r="H2787" s="70"/>
      <c r="I2787" s="67"/>
      <c r="J2787" s="71"/>
      <c r="K2787" s="72"/>
      <c r="L2787" s="73"/>
      <c r="M2787" s="74"/>
      <c r="N2787" s="75"/>
      <c r="O2787" s="76"/>
      <c r="P2787" s="77"/>
      <c r="Q2787" s="78">
        <f t="shared" si="29"/>
        <v>0</v>
      </c>
      <c r="R2787" s="79"/>
      <c r="S2787" s="80"/>
      <c r="T2787" s="81"/>
      <c r="U2787" s="82">
        <f t="shared" si="27"/>
        <v>0</v>
      </c>
      <c r="V2787" s="83">
        <f t="shared" si="28"/>
        <v>0</v>
      </c>
      <c r="W2787" s="58"/>
      <c r="X2787" s="84"/>
      <c r="Y2787" s="85"/>
      <c r="Z2787" s="86"/>
      <c r="AA2787" s="87"/>
    </row>
    <row r="2788" spans="1:27" ht="15.75" hidden="1" customHeight="1">
      <c r="A2788" s="63"/>
      <c r="B2788" s="64"/>
      <c r="C2788" s="65"/>
      <c r="D2788" s="66"/>
      <c r="E2788" s="67"/>
      <c r="F2788" s="68"/>
      <c r="G2788" s="69"/>
      <c r="H2788" s="70"/>
      <c r="I2788" s="67"/>
      <c r="J2788" s="71"/>
      <c r="K2788" s="72"/>
      <c r="L2788" s="73"/>
      <c r="M2788" s="74"/>
      <c r="N2788" s="75"/>
      <c r="O2788" s="76"/>
      <c r="P2788" s="77"/>
      <c r="Q2788" s="78">
        <f t="shared" si="29"/>
        <v>0</v>
      </c>
      <c r="R2788" s="79"/>
      <c r="S2788" s="80"/>
      <c r="T2788" s="81"/>
      <c r="U2788" s="82">
        <f t="shared" si="27"/>
        <v>0</v>
      </c>
      <c r="V2788" s="83">
        <f t="shared" si="28"/>
        <v>0</v>
      </c>
      <c r="W2788" s="58"/>
      <c r="X2788" s="84"/>
      <c r="Y2788" s="85"/>
      <c r="Z2788" s="86"/>
      <c r="AA2788" s="87"/>
    </row>
    <row r="2789" spans="1:27" ht="15.75" hidden="1" customHeight="1">
      <c r="A2789" s="63"/>
      <c r="B2789" s="64"/>
      <c r="C2789" s="65"/>
      <c r="D2789" s="66"/>
      <c r="E2789" s="67"/>
      <c r="F2789" s="68"/>
      <c r="G2789" s="69"/>
      <c r="H2789" s="70"/>
      <c r="I2789" s="67"/>
      <c r="J2789" s="71"/>
      <c r="K2789" s="72"/>
      <c r="L2789" s="73"/>
      <c r="M2789" s="74"/>
      <c r="N2789" s="75"/>
      <c r="O2789" s="76"/>
      <c r="P2789" s="77"/>
      <c r="Q2789" s="78">
        <f t="shared" si="29"/>
        <v>0</v>
      </c>
      <c r="R2789" s="79"/>
      <c r="S2789" s="80"/>
      <c r="T2789" s="81"/>
      <c r="U2789" s="82">
        <f t="shared" si="27"/>
        <v>0</v>
      </c>
      <c r="V2789" s="83">
        <f t="shared" si="28"/>
        <v>0</v>
      </c>
      <c r="W2789" s="58"/>
      <c r="X2789" s="84"/>
      <c r="Y2789" s="85"/>
      <c r="Z2789" s="86"/>
      <c r="AA2789" s="87"/>
    </row>
    <row r="2790" spans="1:27" ht="15.75" hidden="1" customHeight="1">
      <c r="A2790" s="63"/>
      <c r="B2790" s="64"/>
      <c r="C2790" s="65"/>
      <c r="D2790" s="66"/>
      <c r="E2790" s="67"/>
      <c r="F2790" s="68"/>
      <c r="G2790" s="69"/>
      <c r="H2790" s="70"/>
      <c r="I2790" s="67"/>
      <c r="J2790" s="71"/>
      <c r="K2790" s="72"/>
      <c r="L2790" s="73"/>
      <c r="M2790" s="74"/>
      <c r="N2790" s="75"/>
      <c r="O2790" s="76"/>
      <c r="P2790" s="77"/>
      <c r="Q2790" s="78">
        <f t="shared" si="29"/>
        <v>0</v>
      </c>
      <c r="R2790" s="79"/>
      <c r="S2790" s="80"/>
      <c r="T2790" s="81"/>
      <c r="U2790" s="82">
        <f t="shared" si="27"/>
        <v>0</v>
      </c>
      <c r="V2790" s="83">
        <f t="shared" si="28"/>
        <v>0</v>
      </c>
      <c r="W2790" s="58"/>
      <c r="X2790" s="84"/>
      <c r="Y2790" s="85"/>
      <c r="Z2790" s="86"/>
      <c r="AA2790" s="87"/>
    </row>
    <row r="2791" spans="1:27" ht="15.75" hidden="1" customHeight="1">
      <c r="A2791" s="63"/>
      <c r="B2791" s="64"/>
      <c r="C2791" s="65"/>
      <c r="D2791" s="66"/>
      <c r="E2791" s="67"/>
      <c r="F2791" s="68"/>
      <c r="G2791" s="69"/>
      <c r="H2791" s="70"/>
      <c r="I2791" s="67"/>
      <c r="J2791" s="71"/>
      <c r="K2791" s="72"/>
      <c r="L2791" s="73"/>
      <c r="M2791" s="74"/>
      <c r="N2791" s="75"/>
      <c r="O2791" s="76"/>
      <c r="P2791" s="77"/>
      <c r="Q2791" s="78">
        <f t="shared" si="29"/>
        <v>0</v>
      </c>
      <c r="R2791" s="79"/>
      <c r="S2791" s="80"/>
      <c r="T2791" s="81"/>
      <c r="U2791" s="82">
        <f t="shared" si="27"/>
        <v>0</v>
      </c>
      <c r="V2791" s="83">
        <f t="shared" si="28"/>
        <v>0</v>
      </c>
      <c r="W2791" s="58"/>
      <c r="X2791" s="84"/>
      <c r="Y2791" s="85"/>
      <c r="Z2791" s="86"/>
      <c r="AA2791" s="87"/>
    </row>
    <row r="2792" spans="1:27" ht="15.75" hidden="1" customHeight="1">
      <c r="A2792" s="63"/>
      <c r="B2792" s="64"/>
      <c r="C2792" s="65"/>
      <c r="D2792" s="66"/>
      <c r="E2792" s="67"/>
      <c r="F2792" s="68"/>
      <c r="G2792" s="69"/>
      <c r="H2792" s="70"/>
      <c r="I2792" s="67"/>
      <c r="J2792" s="71"/>
      <c r="K2792" s="72"/>
      <c r="L2792" s="73"/>
      <c r="M2792" s="74"/>
      <c r="N2792" s="75"/>
      <c r="O2792" s="76"/>
      <c r="P2792" s="77"/>
      <c r="Q2792" s="78">
        <f t="shared" si="29"/>
        <v>0</v>
      </c>
      <c r="R2792" s="79"/>
      <c r="S2792" s="80"/>
      <c r="T2792" s="81"/>
      <c r="U2792" s="82">
        <f t="shared" si="27"/>
        <v>0</v>
      </c>
      <c r="V2792" s="83">
        <f t="shared" si="28"/>
        <v>0</v>
      </c>
      <c r="W2792" s="58"/>
      <c r="X2792" s="84"/>
      <c r="Y2792" s="85"/>
      <c r="Z2792" s="86"/>
      <c r="AA2792" s="87"/>
    </row>
    <row r="2793" spans="1:27" ht="15.75" hidden="1" customHeight="1">
      <c r="A2793" s="63"/>
      <c r="B2793" s="64"/>
      <c r="C2793" s="65"/>
      <c r="D2793" s="66"/>
      <c r="E2793" s="67"/>
      <c r="F2793" s="68"/>
      <c r="G2793" s="69"/>
      <c r="H2793" s="70"/>
      <c r="I2793" s="67"/>
      <c r="J2793" s="71"/>
      <c r="K2793" s="72"/>
      <c r="L2793" s="73"/>
      <c r="M2793" s="74"/>
      <c r="N2793" s="75"/>
      <c r="O2793" s="76"/>
      <c r="P2793" s="77"/>
      <c r="Q2793" s="78">
        <f t="shared" si="29"/>
        <v>0</v>
      </c>
      <c r="R2793" s="79"/>
      <c r="S2793" s="80"/>
      <c r="T2793" s="81"/>
      <c r="U2793" s="82">
        <f t="shared" si="27"/>
        <v>0</v>
      </c>
      <c r="V2793" s="83">
        <f t="shared" si="28"/>
        <v>0</v>
      </c>
      <c r="W2793" s="58"/>
      <c r="X2793" s="84"/>
      <c r="Y2793" s="85"/>
      <c r="Z2793" s="86"/>
      <c r="AA2793" s="87"/>
    </row>
    <row r="2794" spans="1:27" ht="15.75" hidden="1" customHeight="1">
      <c r="A2794" s="63"/>
      <c r="B2794" s="64"/>
      <c r="C2794" s="65"/>
      <c r="D2794" s="66"/>
      <c r="E2794" s="67"/>
      <c r="F2794" s="68"/>
      <c r="G2794" s="69"/>
      <c r="H2794" s="70"/>
      <c r="I2794" s="67"/>
      <c r="J2794" s="71"/>
      <c r="K2794" s="72"/>
      <c r="L2794" s="73"/>
      <c r="M2794" s="74"/>
      <c r="N2794" s="75"/>
      <c r="O2794" s="76"/>
      <c r="P2794" s="77"/>
      <c r="Q2794" s="78">
        <f t="shared" si="29"/>
        <v>0</v>
      </c>
      <c r="R2794" s="79"/>
      <c r="S2794" s="80"/>
      <c r="T2794" s="81"/>
      <c r="U2794" s="82">
        <f t="shared" si="27"/>
        <v>0</v>
      </c>
      <c r="V2794" s="83">
        <f t="shared" si="28"/>
        <v>0</v>
      </c>
      <c r="W2794" s="58"/>
      <c r="X2794" s="84"/>
      <c r="Y2794" s="85"/>
      <c r="Z2794" s="86"/>
      <c r="AA2794" s="87"/>
    </row>
    <row r="2795" spans="1:27" ht="15.75" hidden="1" customHeight="1">
      <c r="A2795" s="63"/>
      <c r="B2795" s="64"/>
      <c r="C2795" s="65"/>
      <c r="D2795" s="66"/>
      <c r="E2795" s="67"/>
      <c r="F2795" s="68"/>
      <c r="G2795" s="69"/>
      <c r="H2795" s="70"/>
      <c r="I2795" s="67"/>
      <c r="J2795" s="71"/>
      <c r="K2795" s="72"/>
      <c r="L2795" s="73"/>
      <c r="M2795" s="74"/>
      <c r="N2795" s="75"/>
      <c r="O2795" s="76"/>
      <c r="P2795" s="77"/>
      <c r="Q2795" s="78">
        <f t="shared" si="29"/>
        <v>0</v>
      </c>
      <c r="R2795" s="79"/>
      <c r="S2795" s="80"/>
      <c r="T2795" s="81"/>
      <c r="U2795" s="82">
        <f t="shared" si="27"/>
        <v>0</v>
      </c>
      <c r="V2795" s="83">
        <f t="shared" si="28"/>
        <v>0</v>
      </c>
      <c r="W2795" s="58"/>
      <c r="X2795" s="84"/>
      <c r="Y2795" s="85"/>
      <c r="Z2795" s="86"/>
      <c r="AA2795" s="87"/>
    </row>
    <row r="2796" spans="1:27" ht="15.75" hidden="1" customHeight="1">
      <c r="A2796" s="63"/>
      <c r="B2796" s="64"/>
      <c r="C2796" s="65"/>
      <c r="D2796" s="66"/>
      <c r="E2796" s="67"/>
      <c r="F2796" s="68"/>
      <c r="G2796" s="69"/>
      <c r="H2796" s="70"/>
      <c r="I2796" s="67"/>
      <c r="J2796" s="71"/>
      <c r="K2796" s="72"/>
      <c r="L2796" s="73"/>
      <c r="M2796" s="74"/>
      <c r="N2796" s="75"/>
      <c r="O2796" s="76"/>
      <c r="P2796" s="77"/>
      <c r="Q2796" s="78">
        <f t="shared" si="29"/>
        <v>0</v>
      </c>
      <c r="R2796" s="79"/>
      <c r="S2796" s="80"/>
      <c r="T2796" s="81"/>
      <c r="U2796" s="82">
        <f t="shared" si="27"/>
        <v>0</v>
      </c>
      <c r="V2796" s="83">
        <f t="shared" si="28"/>
        <v>0</v>
      </c>
      <c r="W2796" s="58"/>
      <c r="X2796" s="84"/>
      <c r="Y2796" s="85"/>
      <c r="Z2796" s="86"/>
      <c r="AA2796" s="87"/>
    </row>
    <row r="2797" spans="1:27" ht="15.75" hidden="1" customHeight="1">
      <c r="A2797" s="63"/>
      <c r="B2797" s="64"/>
      <c r="C2797" s="65"/>
      <c r="D2797" s="66"/>
      <c r="E2797" s="67"/>
      <c r="F2797" s="68"/>
      <c r="G2797" s="69"/>
      <c r="H2797" s="70"/>
      <c r="I2797" s="67"/>
      <c r="J2797" s="71"/>
      <c r="K2797" s="72"/>
      <c r="L2797" s="73"/>
      <c r="M2797" s="74"/>
      <c r="N2797" s="75"/>
      <c r="O2797" s="76"/>
      <c r="P2797" s="77"/>
      <c r="Q2797" s="78">
        <f t="shared" si="29"/>
        <v>0</v>
      </c>
      <c r="R2797" s="79"/>
      <c r="S2797" s="80"/>
      <c r="T2797" s="81"/>
      <c r="U2797" s="82">
        <f t="shared" si="27"/>
        <v>0</v>
      </c>
      <c r="V2797" s="83">
        <f t="shared" si="28"/>
        <v>0</v>
      </c>
      <c r="W2797" s="58"/>
      <c r="X2797" s="84"/>
      <c r="Y2797" s="85"/>
      <c r="Z2797" s="86"/>
      <c r="AA2797" s="87"/>
    </row>
    <row r="2798" spans="1:27" ht="15.75" hidden="1" customHeight="1">
      <c r="A2798" s="63"/>
      <c r="B2798" s="64"/>
      <c r="C2798" s="65"/>
      <c r="D2798" s="66"/>
      <c r="E2798" s="67"/>
      <c r="F2798" s="68"/>
      <c r="G2798" s="69"/>
      <c r="H2798" s="70"/>
      <c r="I2798" s="67"/>
      <c r="J2798" s="71"/>
      <c r="K2798" s="72"/>
      <c r="L2798" s="73"/>
      <c r="M2798" s="74"/>
      <c r="N2798" s="75"/>
      <c r="O2798" s="76"/>
      <c r="P2798" s="77"/>
      <c r="Q2798" s="78">
        <f t="shared" si="29"/>
        <v>0</v>
      </c>
      <c r="R2798" s="79"/>
      <c r="S2798" s="80"/>
      <c r="T2798" s="81"/>
      <c r="U2798" s="82">
        <f t="shared" si="27"/>
        <v>0</v>
      </c>
      <c r="V2798" s="83">
        <f t="shared" si="28"/>
        <v>0</v>
      </c>
      <c r="W2798" s="58"/>
      <c r="X2798" s="84"/>
      <c r="Y2798" s="85"/>
      <c r="Z2798" s="86"/>
      <c r="AA2798" s="87"/>
    </row>
    <row r="2799" spans="1:27" ht="15.75" hidden="1" customHeight="1">
      <c r="A2799" s="63"/>
      <c r="B2799" s="64"/>
      <c r="C2799" s="65"/>
      <c r="D2799" s="66"/>
      <c r="E2799" s="67"/>
      <c r="F2799" s="68"/>
      <c r="G2799" s="69"/>
      <c r="H2799" s="70"/>
      <c r="I2799" s="67"/>
      <c r="J2799" s="71"/>
      <c r="K2799" s="72"/>
      <c r="L2799" s="73"/>
      <c r="M2799" s="74"/>
      <c r="N2799" s="75"/>
      <c r="O2799" s="76"/>
      <c r="P2799" s="77"/>
      <c r="Q2799" s="78">
        <f t="shared" si="29"/>
        <v>0</v>
      </c>
      <c r="R2799" s="79"/>
      <c r="S2799" s="80"/>
      <c r="T2799" s="81"/>
      <c r="U2799" s="82">
        <f t="shared" si="27"/>
        <v>0</v>
      </c>
      <c r="V2799" s="83">
        <f t="shared" si="28"/>
        <v>0</v>
      </c>
      <c r="W2799" s="58"/>
      <c r="X2799" s="84"/>
      <c r="Y2799" s="85"/>
      <c r="Z2799" s="86"/>
      <c r="AA2799" s="87"/>
    </row>
    <row r="2800" spans="1:27" ht="15.75" hidden="1" customHeight="1">
      <c r="A2800" s="63"/>
      <c r="B2800" s="64"/>
      <c r="C2800" s="65"/>
      <c r="D2800" s="66"/>
      <c r="E2800" s="67"/>
      <c r="F2800" s="68"/>
      <c r="G2800" s="69"/>
      <c r="H2800" s="70"/>
      <c r="I2800" s="67"/>
      <c r="J2800" s="71"/>
      <c r="K2800" s="72"/>
      <c r="L2800" s="73"/>
      <c r="M2800" s="74"/>
      <c r="N2800" s="75"/>
      <c r="O2800" s="76"/>
      <c r="P2800" s="77"/>
      <c r="Q2800" s="78">
        <f t="shared" si="29"/>
        <v>0</v>
      </c>
      <c r="R2800" s="79"/>
      <c r="S2800" s="80"/>
      <c r="T2800" s="81"/>
      <c r="U2800" s="82">
        <f t="shared" si="27"/>
        <v>0</v>
      </c>
      <c r="V2800" s="83">
        <f t="shared" si="28"/>
        <v>0</v>
      </c>
      <c r="W2800" s="58"/>
      <c r="X2800" s="84"/>
      <c r="Y2800" s="85"/>
      <c r="Z2800" s="86"/>
      <c r="AA2800" s="87"/>
    </row>
    <row r="2801" spans="1:27" ht="15.75" hidden="1" customHeight="1">
      <c r="A2801" s="63"/>
      <c r="B2801" s="64"/>
      <c r="C2801" s="65"/>
      <c r="D2801" s="66"/>
      <c r="E2801" s="67"/>
      <c r="F2801" s="68"/>
      <c r="G2801" s="69"/>
      <c r="H2801" s="70"/>
      <c r="I2801" s="67"/>
      <c r="J2801" s="71"/>
      <c r="K2801" s="72"/>
      <c r="L2801" s="73"/>
      <c r="M2801" s="74"/>
      <c r="N2801" s="75"/>
      <c r="O2801" s="76"/>
      <c r="P2801" s="77"/>
      <c r="Q2801" s="78">
        <f t="shared" si="29"/>
        <v>0</v>
      </c>
      <c r="R2801" s="79"/>
      <c r="S2801" s="80"/>
      <c r="T2801" s="81"/>
      <c r="U2801" s="82">
        <f t="shared" si="27"/>
        <v>0</v>
      </c>
      <c r="V2801" s="83">
        <f t="shared" si="28"/>
        <v>0</v>
      </c>
      <c r="W2801" s="58"/>
      <c r="X2801" s="84"/>
      <c r="Y2801" s="85"/>
      <c r="Z2801" s="86"/>
      <c r="AA2801" s="87"/>
    </row>
    <row r="2802" spans="1:27" ht="15.75" hidden="1" customHeight="1">
      <c r="A2802" s="63"/>
      <c r="B2802" s="64"/>
      <c r="C2802" s="65"/>
      <c r="D2802" s="66"/>
      <c r="E2802" s="67"/>
      <c r="F2802" s="68"/>
      <c r="G2802" s="69"/>
      <c r="H2802" s="70"/>
      <c r="I2802" s="67"/>
      <c r="J2802" s="71"/>
      <c r="K2802" s="72"/>
      <c r="L2802" s="73"/>
      <c r="M2802" s="74"/>
      <c r="N2802" s="75"/>
      <c r="O2802" s="76"/>
      <c r="P2802" s="77"/>
      <c r="Q2802" s="78">
        <f t="shared" si="29"/>
        <v>0</v>
      </c>
      <c r="R2802" s="79"/>
      <c r="S2802" s="80"/>
      <c r="T2802" s="81"/>
      <c r="U2802" s="82">
        <f t="shared" si="27"/>
        <v>0</v>
      </c>
      <c r="V2802" s="83">
        <f t="shared" si="28"/>
        <v>0</v>
      </c>
      <c r="W2802" s="58"/>
      <c r="X2802" s="84"/>
      <c r="Y2802" s="85"/>
      <c r="Z2802" s="86"/>
      <c r="AA2802" s="87"/>
    </row>
    <row r="2803" spans="1:27" ht="15.75" hidden="1" customHeight="1">
      <c r="A2803" s="63"/>
      <c r="B2803" s="64"/>
      <c r="C2803" s="65"/>
      <c r="D2803" s="66"/>
      <c r="E2803" s="67"/>
      <c r="F2803" s="68"/>
      <c r="G2803" s="69"/>
      <c r="H2803" s="70"/>
      <c r="I2803" s="67"/>
      <c r="J2803" s="71"/>
      <c r="K2803" s="72"/>
      <c r="L2803" s="73"/>
      <c r="M2803" s="74"/>
      <c r="N2803" s="75"/>
      <c r="O2803" s="76"/>
      <c r="P2803" s="77"/>
      <c r="Q2803" s="78">
        <f t="shared" si="29"/>
        <v>0</v>
      </c>
      <c r="R2803" s="79"/>
      <c r="S2803" s="80"/>
      <c r="T2803" s="81"/>
      <c r="U2803" s="82">
        <f t="shared" si="27"/>
        <v>0</v>
      </c>
      <c r="V2803" s="83">
        <f t="shared" si="28"/>
        <v>0</v>
      </c>
      <c r="W2803" s="58"/>
      <c r="X2803" s="84"/>
      <c r="Y2803" s="85"/>
      <c r="Z2803" s="86"/>
      <c r="AA2803" s="87"/>
    </row>
    <row r="2804" spans="1:27" ht="15.75" hidden="1" customHeight="1">
      <c r="A2804" s="63"/>
      <c r="B2804" s="64"/>
      <c r="C2804" s="65"/>
      <c r="D2804" s="66"/>
      <c r="E2804" s="67"/>
      <c r="F2804" s="68"/>
      <c r="G2804" s="69"/>
      <c r="H2804" s="70"/>
      <c r="I2804" s="67"/>
      <c r="J2804" s="71"/>
      <c r="K2804" s="72"/>
      <c r="L2804" s="73"/>
      <c r="M2804" s="74"/>
      <c r="N2804" s="75"/>
      <c r="O2804" s="76"/>
      <c r="P2804" s="77"/>
      <c r="Q2804" s="78">
        <f t="shared" si="29"/>
        <v>0</v>
      </c>
      <c r="R2804" s="79"/>
      <c r="S2804" s="80"/>
      <c r="T2804" s="81"/>
      <c r="U2804" s="82">
        <f t="shared" si="27"/>
        <v>0</v>
      </c>
      <c r="V2804" s="83">
        <f t="shared" si="28"/>
        <v>0</v>
      </c>
      <c r="W2804" s="58"/>
      <c r="X2804" s="84"/>
      <c r="Y2804" s="85"/>
      <c r="Z2804" s="86"/>
      <c r="AA2804" s="87"/>
    </row>
    <row r="2805" spans="1:27" ht="15.75" hidden="1" customHeight="1">
      <c r="A2805" s="63"/>
      <c r="B2805" s="64"/>
      <c r="C2805" s="65"/>
      <c r="D2805" s="66"/>
      <c r="E2805" s="67"/>
      <c r="F2805" s="68"/>
      <c r="G2805" s="69"/>
      <c r="H2805" s="70"/>
      <c r="I2805" s="67"/>
      <c r="J2805" s="71"/>
      <c r="K2805" s="72"/>
      <c r="L2805" s="73"/>
      <c r="M2805" s="74"/>
      <c r="N2805" s="75"/>
      <c r="O2805" s="76"/>
      <c r="P2805" s="77"/>
      <c r="Q2805" s="78">
        <f t="shared" si="29"/>
        <v>0</v>
      </c>
      <c r="R2805" s="79"/>
      <c r="S2805" s="80"/>
      <c r="T2805" s="81"/>
      <c r="U2805" s="82">
        <f t="shared" si="27"/>
        <v>0</v>
      </c>
      <c r="V2805" s="83">
        <f t="shared" si="28"/>
        <v>0</v>
      </c>
      <c r="W2805" s="58"/>
      <c r="X2805" s="84"/>
      <c r="Y2805" s="85"/>
      <c r="Z2805" s="86"/>
      <c r="AA2805" s="87"/>
    </row>
    <row r="2806" spans="1:27" ht="15.75" hidden="1" customHeight="1">
      <c r="A2806" s="63"/>
      <c r="B2806" s="64"/>
      <c r="C2806" s="65"/>
      <c r="D2806" s="66"/>
      <c r="E2806" s="67"/>
      <c r="F2806" s="68"/>
      <c r="G2806" s="69"/>
      <c r="H2806" s="70"/>
      <c r="I2806" s="67"/>
      <c r="J2806" s="71"/>
      <c r="K2806" s="72"/>
      <c r="L2806" s="73"/>
      <c r="M2806" s="74"/>
      <c r="N2806" s="75"/>
      <c r="O2806" s="76"/>
      <c r="P2806" s="77"/>
      <c r="Q2806" s="78">
        <f t="shared" si="29"/>
        <v>0</v>
      </c>
      <c r="R2806" s="79"/>
      <c r="S2806" s="80"/>
      <c r="T2806" s="81"/>
      <c r="U2806" s="82">
        <f t="shared" si="27"/>
        <v>0</v>
      </c>
      <c r="V2806" s="83">
        <f t="shared" si="28"/>
        <v>0</v>
      </c>
      <c r="W2806" s="58"/>
      <c r="X2806" s="84"/>
      <c r="Y2806" s="85"/>
      <c r="Z2806" s="86"/>
      <c r="AA2806" s="87"/>
    </row>
    <row r="2807" spans="1:27" ht="15.75" hidden="1" customHeight="1">
      <c r="A2807" s="63"/>
      <c r="B2807" s="64"/>
      <c r="C2807" s="65"/>
      <c r="D2807" s="66"/>
      <c r="E2807" s="67"/>
      <c r="F2807" s="68"/>
      <c r="G2807" s="69"/>
      <c r="H2807" s="70"/>
      <c r="I2807" s="67"/>
      <c r="J2807" s="71"/>
      <c r="K2807" s="72"/>
      <c r="L2807" s="73"/>
      <c r="M2807" s="74"/>
      <c r="N2807" s="75"/>
      <c r="O2807" s="76"/>
      <c r="P2807" s="77"/>
      <c r="Q2807" s="78">
        <f t="shared" si="29"/>
        <v>0</v>
      </c>
      <c r="R2807" s="79"/>
      <c r="S2807" s="80"/>
      <c r="T2807" s="81"/>
      <c r="U2807" s="82">
        <f t="shared" si="27"/>
        <v>0</v>
      </c>
      <c r="V2807" s="83">
        <f t="shared" si="28"/>
        <v>0</v>
      </c>
      <c r="W2807" s="58"/>
      <c r="X2807" s="84"/>
      <c r="Y2807" s="85"/>
      <c r="Z2807" s="86"/>
      <c r="AA2807" s="87"/>
    </row>
    <row r="2808" spans="1:27" ht="15.75" hidden="1" customHeight="1">
      <c r="A2808" s="63"/>
      <c r="B2808" s="64"/>
      <c r="C2808" s="65"/>
      <c r="D2808" s="66"/>
      <c r="E2808" s="67"/>
      <c r="F2808" s="68"/>
      <c r="G2808" s="69"/>
      <c r="H2808" s="70"/>
      <c r="I2808" s="67"/>
      <c r="J2808" s="71"/>
      <c r="K2808" s="72"/>
      <c r="L2808" s="73"/>
      <c r="M2808" s="74"/>
      <c r="N2808" s="75"/>
      <c r="O2808" s="76"/>
      <c r="P2808" s="77"/>
      <c r="Q2808" s="78">
        <f t="shared" si="29"/>
        <v>0</v>
      </c>
      <c r="R2808" s="79"/>
      <c r="S2808" s="80"/>
      <c r="T2808" s="81"/>
      <c r="U2808" s="82">
        <f t="shared" si="27"/>
        <v>0</v>
      </c>
      <c r="V2808" s="83">
        <f t="shared" si="28"/>
        <v>0</v>
      </c>
      <c r="W2808" s="58"/>
      <c r="X2808" s="84"/>
      <c r="Y2808" s="85"/>
      <c r="Z2808" s="86"/>
      <c r="AA2808" s="87"/>
    </row>
    <row r="2809" spans="1:27" ht="15.75" hidden="1" customHeight="1">
      <c r="A2809" s="63"/>
      <c r="B2809" s="64"/>
      <c r="C2809" s="65"/>
      <c r="D2809" s="66"/>
      <c r="E2809" s="67"/>
      <c r="F2809" s="68"/>
      <c r="G2809" s="69"/>
      <c r="H2809" s="70"/>
      <c r="I2809" s="67"/>
      <c r="J2809" s="71"/>
      <c r="K2809" s="72"/>
      <c r="L2809" s="73"/>
      <c r="M2809" s="74"/>
      <c r="N2809" s="75"/>
      <c r="O2809" s="76"/>
      <c r="P2809" s="77"/>
      <c r="Q2809" s="78">
        <f t="shared" si="29"/>
        <v>0</v>
      </c>
      <c r="R2809" s="79"/>
      <c r="S2809" s="80"/>
      <c r="T2809" s="81"/>
      <c r="U2809" s="82">
        <f t="shared" si="27"/>
        <v>0</v>
      </c>
      <c r="V2809" s="83">
        <f t="shared" si="28"/>
        <v>0</v>
      </c>
      <c r="W2809" s="58"/>
      <c r="X2809" s="84"/>
      <c r="Y2809" s="85"/>
      <c r="Z2809" s="86"/>
      <c r="AA2809" s="87"/>
    </row>
    <row r="2810" spans="1:27" ht="15.75" hidden="1" customHeight="1">
      <c r="A2810" s="63"/>
      <c r="B2810" s="64"/>
      <c r="C2810" s="65"/>
      <c r="D2810" s="66"/>
      <c r="E2810" s="67"/>
      <c r="F2810" s="68"/>
      <c r="G2810" s="69"/>
      <c r="H2810" s="70"/>
      <c r="I2810" s="67"/>
      <c r="J2810" s="71"/>
      <c r="K2810" s="72"/>
      <c r="L2810" s="73"/>
      <c r="M2810" s="74"/>
      <c r="N2810" s="75"/>
      <c r="O2810" s="76"/>
      <c r="P2810" s="77"/>
      <c r="Q2810" s="78">
        <f t="shared" si="29"/>
        <v>0</v>
      </c>
      <c r="R2810" s="79"/>
      <c r="S2810" s="80"/>
      <c r="T2810" s="81"/>
      <c r="U2810" s="82">
        <f t="shared" si="27"/>
        <v>0</v>
      </c>
      <c r="V2810" s="83">
        <f t="shared" si="28"/>
        <v>0</v>
      </c>
      <c r="W2810" s="58"/>
      <c r="X2810" s="84"/>
      <c r="Y2810" s="85"/>
      <c r="Z2810" s="86"/>
      <c r="AA2810" s="87"/>
    </row>
    <row r="2811" spans="1:27" ht="15.75" hidden="1" customHeight="1">
      <c r="A2811" s="63"/>
      <c r="B2811" s="64"/>
      <c r="C2811" s="65"/>
      <c r="D2811" s="66"/>
      <c r="E2811" s="67"/>
      <c r="F2811" s="68"/>
      <c r="G2811" s="69"/>
      <c r="H2811" s="70"/>
      <c r="I2811" s="67"/>
      <c r="J2811" s="71"/>
      <c r="K2811" s="72"/>
      <c r="L2811" s="73"/>
      <c r="M2811" s="74"/>
      <c r="N2811" s="75"/>
      <c r="O2811" s="76"/>
      <c r="P2811" s="77"/>
      <c r="Q2811" s="78">
        <f t="shared" si="29"/>
        <v>0</v>
      </c>
      <c r="R2811" s="79"/>
      <c r="S2811" s="80"/>
      <c r="T2811" s="81"/>
      <c r="U2811" s="82">
        <f t="shared" si="27"/>
        <v>0</v>
      </c>
      <c r="V2811" s="83">
        <f t="shared" si="28"/>
        <v>0</v>
      </c>
      <c r="W2811" s="58"/>
      <c r="X2811" s="84"/>
      <c r="Y2811" s="85"/>
      <c r="Z2811" s="86"/>
      <c r="AA2811" s="87"/>
    </row>
    <row r="2812" spans="1:27" ht="15.75" hidden="1" customHeight="1">
      <c r="A2812" s="63"/>
      <c r="B2812" s="64"/>
      <c r="C2812" s="65"/>
      <c r="D2812" s="66"/>
      <c r="E2812" s="67"/>
      <c r="F2812" s="68"/>
      <c r="G2812" s="69"/>
      <c r="H2812" s="70"/>
      <c r="I2812" s="67"/>
      <c r="J2812" s="71"/>
      <c r="K2812" s="72"/>
      <c r="L2812" s="73"/>
      <c r="M2812" s="74"/>
      <c r="N2812" s="75"/>
      <c r="O2812" s="76"/>
      <c r="P2812" s="77"/>
      <c r="Q2812" s="78">
        <f t="shared" si="29"/>
        <v>0</v>
      </c>
      <c r="R2812" s="79"/>
      <c r="S2812" s="80"/>
      <c r="T2812" s="81"/>
      <c r="U2812" s="82">
        <f t="shared" si="27"/>
        <v>0</v>
      </c>
      <c r="V2812" s="83">
        <f t="shared" si="28"/>
        <v>0</v>
      </c>
      <c r="W2812" s="58"/>
      <c r="X2812" s="84"/>
      <c r="Y2812" s="85"/>
      <c r="Z2812" s="86"/>
      <c r="AA2812" s="87"/>
    </row>
    <row r="2813" spans="1:27" ht="15.75" hidden="1" customHeight="1">
      <c r="A2813" s="63"/>
      <c r="B2813" s="64"/>
      <c r="C2813" s="65"/>
      <c r="D2813" s="66"/>
      <c r="E2813" s="67"/>
      <c r="F2813" s="68"/>
      <c r="G2813" s="69"/>
      <c r="H2813" s="70"/>
      <c r="I2813" s="67"/>
      <c r="J2813" s="71"/>
      <c r="K2813" s="72"/>
      <c r="L2813" s="73"/>
      <c r="M2813" s="74"/>
      <c r="N2813" s="75"/>
      <c r="O2813" s="76"/>
      <c r="P2813" s="77"/>
      <c r="Q2813" s="78">
        <f t="shared" si="29"/>
        <v>0</v>
      </c>
      <c r="R2813" s="79"/>
      <c r="S2813" s="80"/>
      <c r="T2813" s="81"/>
      <c r="U2813" s="82">
        <f t="shared" si="27"/>
        <v>0</v>
      </c>
      <c r="V2813" s="83">
        <f t="shared" si="28"/>
        <v>0</v>
      </c>
      <c r="W2813" s="58"/>
      <c r="X2813" s="84"/>
      <c r="Y2813" s="85"/>
      <c r="Z2813" s="86"/>
      <c r="AA2813" s="87"/>
    </row>
    <row r="2814" spans="1:27" ht="15.75" hidden="1" customHeight="1">
      <c r="A2814" s="63"/>
      <c r="B2814" s="64"/>
      <c r="C2814" s="65"/>
      <c r="D2814" s="66"/>
      <c r="E2814" s="67"/>
      <c r="F2814" s="68"/>
      <c r="G2814" s="69"/>
      <c r="H2814" s="70"/>
      <c r="I2814" s="67"/>
      <c r="J2814" s="71"/>
      <c r="K2814" s="72"/>
      <c r="L2814" s="73"/>
      <c r="M2814" s="74"/>
      <c r="N2814" s="75"/>
      <c r="O2814" s="76"/>
      <c r="P2814" s="77"/>
      <c r="Q2814" s="78">
        <f t="shared" si="29"/>
        <v>0</v>
      </c>
      <c r="R2814" s="79"/>
      <c r="S2814" s="80"/>
      <c r="T2814" s="81"/>
      <c r="U2814" s="82">
        <f t="shared" si="27"/>
        <v>0</v>
      </c>
      <c r="V2814" s="83">
        <f t="shared" si="28"/>
        <v>0</v>
      </c>
      <c r="W2814" s="58"/>
      <c r="X2814" s="84"/>
      <c r="Y2814" s="85"/>
      <c r="Z2814" s="86"/>
      <c r="AA2814" s="87"/>
    </row>
    <row r="2815" spans="1:27" ht="15.75" hidden="1" customHeight="1">
      <c r="A2815" s="63"/>
      <c r="B2815" s="64"/>
      <c r="C2815" s="65"/>
      <c r="D2815" s="66"/>
      <c r="E2815" s="67"/>
      <c r="F2815" s="68"/>
      <c r="G2815" s="69"/>
      <c r="H2815" s="70"/>
      <c r="I2815" s="67"/>
      <c r="J2815" s="71"/>
      <c r="K2815" s="72"/>
      <c r="L2815" s="73"/>
      <c r="M2815" s="74"/>
      <c r="N2815" s="75"/>
      <c r="O2815" s="76"/>
      <c r="P2815" s="77"/>
      <c r="Q2815" s="78">
        <f t="shared" si="29"/>
        <v>0</v>
      </c>
      <c r="R2815" s="79"/>
      <c r="S2815" s="80"/>
      <c r="T2815" s="81"/>
      <c r="U2815" s="82">
        <f t="shared" si="27"/>
        <v>0</v>
      </c>
      <c r="V2815" s="83">
        <f t="shared" si="28"/>
        <v>0</v>
      </c>
      <c r="W2815" s="58"/>
      <c r="X2815" s="84"/>
      <c r="Y2815" s="85"/>
      <c r="Z2815" s="86"/>
      <c r="AA2815" s="87"/>
    </row>
    <row r="2816" spans="1:27" ht="15.75" hidden="1" customHeight="1">
      <c r="A2816" s="63"/>
      <c r="B2816" s="64"/>
      <c r="C2816" s="65"/>
      <c r="D2816" s="66"/>
      <c r="E2816" s="67"/>
      <c r="F2816" s="68"/>
      <c r="G2816" s="69"/>
      <c r="H2816" s="70"/>
      <c r="I2816" s="67"/>
      <c r="J2816" s="71"/>
      <c r="K2816" s="72"/>
      <c r="L2816" s="73"/>
      <c r="M2816" s="74"/>
      <c r="N2816" s="75"/>
      <c r="O2816" s="76"/>
      <c r="P2816" s="77"/>
      <c r="Q2816" s="78">
        <f t="shared" si="29"/>
        <v>0</v>
      </c>
      <c r="R2816" s="79"/>
      <c r="S2816" s="80"/>
      <c r="T2816" s="81"/>
      <c r="U2816" s="82">
        <f t="shared" ref="U2816:U2983" si="30">T2816*Q2816</f>
        <v>0</v>
      </c>
      <c r="V2816" s="83">
        <f t="shared" ref="V2816:V2983" si="31">T2816*R2816</f>
        <v>0</v>
      </c>
      <c r="W2816" s="58"/>
      <c r="X2816" s="84"/>
      <c r="Y2816" s="85"/>
      <c r="Z2816" s="86"/>
      <c r="AA2816" s="87"/>
    </row>
    <row r="2817" spans="1:27" ht="15.75" hidden="1" customHeight="1">
      <c r="A2817" s="63"/>
      <c r="B2817" s="64"/>
      <c r="C2817" s="65"/>
      <c r="D2817" s="66"/>
      <c r="E2817" s="67"/>
      <c r="F2817" s="68"/>
      <c r="G2817" s="69"/>
      <c r="H2817" s="70"/>
      <c r="I2817" s="67"/>
      <c r="J2817" s="71"/>
      <c r="K2817" s="72"/>
      <c r="L2817" s="73"/>
      <c r="M2817" s="74"/>
      <c r="N2817" s="75"/>
      <c r="O2817" s="76"/>
      <c r="P2817" s="77"/>
      <c r="Q2817" s="78">
        <f t="shared" si="29"/>
        <v>0</v>
      </c>
      <c r="R2817" s="79"/>
      <c r="S2817" s="80"/>
      <c r="T2817" s="81"/>
      <c r="U2817" s="82">
        <f t="shared" si="30"/>
        <v>0</v>
      </c>
      <c r="V2817" s="83">
        <f t="shared" si="31"/>
        <v>0</v>
      </c>
      <c r="W2817" s="58"/>
      <c r="X2817" s="84"/>
      <c r="Y2817" s="85"/>
      <c r="Z2817" s="86"/>
      <c r="AA2817" s="87"/>
    </row>
    <row r="2818" spans="1:27" ht="15.75" hidden="1" customHeight="1">
      <c r="A2818" s="63"/>
      <c r="B2818" s="64"/>
      <c r="C2818" s="65"/>
      <c r="D2818" s="66"/>
      <c r="E2818" s="67"/>
      <c r="F2818" s="68"/>
      <c r="G2818" s="69"/>
      <c r="H2818" s="70"/>
      <c r="I2818" s="67"/>
      <c r="J2818" s="71"/>
      <c r="K2818" s="72"/>
      <c r="L2818" s="73"/>
      <c r="M2818" s="74"/>
      <c r="N2818" s="75"/>
      <c r="O2818" s="76"/>
      <c r="P2818" s="77"/>
      <c r="Q2818" s="78">
        <f t="shared" si="29"/>
        <v>0</v>
      </c>
      <c r="R2818" s="79"/>
      <c r="S2818" s="80"/>
      <c r="T2818" s="81"/>
      <c r="U2818" s="82">
        <f t="shared" si="30"/>
        <v>0</v>
      </c>
      <c r="V2818" s="83">
        <f t="shared" si="31"/>
        <v>0</v>
      </c>
      <c r="W2818" s="58"/>
      <c r="X2818" s="84"/>
      <c r="Y2818" s="85"/>
      <c r="Z2818" s="86"/>
      <c r="AA2818" s="87"/>
    </row>
    <row r="2819" spans="1:27" ht="15.75" hidden="1" customHeight="1">
      <c r="A2819" s="63"/>
      <c r="B2819" s="64"/>
      <c r="C2819" s="65"/>
      <c r="D2819" s="66"/>
      <c r="E2819" s="67"/>
      <c r="F2819" s="68"/>
      <c r="G2819" s="69"/>
      <c r="H2819" s="70"/>
      <c r="I2819" s="67"/>
      <c r="J2819" s="71"/>
      <c r="K2819" s="72"/>
      <c r="L2819" s="73"/>
      <c r="M2819" s="74"/>
      <c r="N2819" s="75"/>
      <c r="O2819" s="76"/>
      <c r="P2819" s="77"/>
      <c r="Q2819" s="78">
        <f t="shared" si="29"/>
        <v>0</v>
      </c>
      <c r="R2819" s="79"/>
      <c r="S2819" s="80"/>
      <c r="T2819" s="81"/>
      <c r="U2819" s="82">
        <f t="shared" si="30"/>
        <v>0</v>
      </c>
      <c r="V2819" s="83">
        <f t="shared" si="31"/>
        <v>0</v>
      </c>
      <c r="W2819" s="58"/>
      <c r="X2819" s="84"/>
      <c r="Y2819" s="85"/>
      <c r="Z2819" s="86"/>
      <c r="AA2819" s="87"/>
    </row>
    <row r="2820" spans="1:27" ht="15.75" hidden="1" customHeight="1">
      <c r="A2820" s="63"/>
      <c r="B2820" s="64"/>
      <c r="C2820" s="65"/>
      <c r="D2820" s="66"/>
      <c r="E2820" s="67"/>
      <c r="F2820" s="68"/>
      <c r="G2820" s="69"/>
      <c r="H2820" s="70"/>
      <c r="I2820" s="67"/>
      <c r="J2820" s="71"/>
      <c r="K2820" s="72"/>
      <c r="L2820" s="73"/>
      <c r="M2820" s="74"/>
      <c r="N2820" s="75"/>
      <c r="O2820" s="76"/>
      <c r="P2820" s="77"/>
      <c r="Q2820" s="78">
        <f t="shared" si="29"/>
        <v>0</v>
      </c>
      <c r="R2820" s="79"/>
      <c r="S2820" s="80"/>
      <c r="T2820" s="81"/>
      <c r="U2820" s="82">
        <f t="shared" si="30"/>
        <v>0</v>
      </c>
      <c r="V2820" s="83">
        <f t="shared" si="31"/>
        <v>0</v>
      </c>
      <c r="W2820" s="58"/>
      <c r="X2820" s="84"/>
      <c r="Y2820" s="85"/>
      <c r="Z2820" s="86"/>
      <c r="AA2820" s="87"/>
    </row>
    <row r="2821" spans="1:27" ht="15.75" hidden="1" customHeight="1">
      <c r="A2821" s="63"/>
      <c r="B2821" s="64"/>
      <c r="C2821" s="65"/>
      <c r="D2821" s="66"/>
      <c r="E2821" s="67"/>
      <c r="F2821" s="68"/>
      <c r="G2821" s="69"/>
      <c r="H2821" s="70"/>
      <c r="I2821" s="67"/>
      <c r="J2821" s="71"/>
      <c r="K2821" s="72"/>
      <c r="L2821" s="73"/>
      <c r="M2821" s="74"/>
      <c r="N2821" s="75"/>
      <c r="O2821" s="76"/>
      <c r="P2821" s="77"/>
      <c r="Q2821" s="78">
        <f t="shared" si="29"/>
        <v>0</v>
      </c>
      <c r="R2821" s="79"/>
      <c r="S2821" s="80"/>
      <c r="T2821" s="81"/>
      <c r="U2821" s="82">
        <f t="shared" si="30"/>
        <v>0</v>
      </c>
      <c r="V2821" s="83">
        <f t="shared" si="31"/>
        <v>0</v>
      </c>
      <c r="W2821" s="58"/>
      <c r="X2821" s="84"/>
      <c r="Y2821" s="85"/>
      <c r="Z2821" s="86"/>
      <c r="AA2821" s="87"/>
    </row>
    <row r="2822" spans="1:27" ht="15.75" hidden="1" customHeight="1">
      <c r="A2822" s="63"/>
      <c r="B2822" s="64"/>
      <c r="C2822" s="65"/>
      <c r="D2822" s="66"/>
      <c r="E2822" s="67"/>
      <c r="F2822" s="68"/>
      <c r="G2822" s="69"/>
      <c r="H2822" s="70"/>
      <c r="I2822" s="67"/>
      <c r="J2822" s="71"/>
      <c r="K2822" s="72"/>
      <c r="L2822" s="73"/>
      <c r="M2822" s="74"/>
      <c r="N2822" s="75"/>
      <c r="O2822" s="76"/>
      <c r="P2822" s="77"/>
      <c r="Q2822" s="78">
        <f t="shared" si="29"/>
        <v>0</v>
      </c>
      <c r="R2822" s="79"/>
      <c r="S2822" s="80"/>
      <c r="T2822" s="81"/>
      <c r="U2822" s="82">
        <f t="shared" si="30"/>
        <v>0</v>
      </c>
      <c r="V2822" s="83">
        <f t="shared" si="31"/>
        <v>0</v>
      </c>
      <c r="W2822" s="58"/>
      <c r="X2822" s="84"/>
      <c r="Y2822" s="85"/>
      <c r="Z2822" s="86"/>
      <c r="AA2822" s="87"/>
    </row>
    <row r="2823" spans="1:27" ht="15.75" hidden="1" customHeight="1">
      <c r="A2823" s="63"/>
      <c r="B2823" s="64"/>
      <c r="C2823" s="65"/>
      <c r="D2823" s="66"/>
      <c r="E2823" s="67"/>
      <c r="F2823" s="68"/>
      <c r="G2823" s="69"/>
      <c r="H2823" s="70"/>
      <c r="I2823" s="67"/>
      <c r="J2823" s="71"/>
      <c r="K2823" s="72"/>
      <c r="L2823" s="73"/>
      <c r="M2823" s="74"/>
      <c r="N2823" s="75"/>
      <c r="O2823" s="76"/>
      <c r="P2823" s="77"/>
      <c r="Q2823" s="78">
        <f t="shared" si="29"/>
        <v>0</v>
      </c>
      <c r="R2823" s="79"/>
      <c r="S2823" s="80"/>
      <c r="T2823" s="81"/>
      <c r="U2823" s="82">
        <f t="shared" si="30"/>
        <v>0</v>
      </c>
      <c r="V2823" s="83">
        <f t="shared" si="31"/>
        <v>0</v>
      </c>
      <c r="W2823" s="58"/>
      <c r="X2823" s="84"/>
      <c r="Y2823" s="85"/>
      <c r="Z2823" s="86"/>
      <c r="AA2823" s="87"/>
    </row>
    <row r="2824" spans="1:27" ht="15.75" hidden="1" customHeight="1">
      <c r="A2824" s="63"/>
      <c r="B2824" s="64"/>
      <c r="C2824" s="65"/>
      <c r="D2824" s="66"/>
      <c r="E2824" s="67"/>
      <c r="F2824" s="68"/>
      <c r="G2824" s="69"/>
      <c r="H2824" s="70"/>
      <c r="I2824" s="67"/>
      <c r="J2824" s="71"/>
      <c r="K2824" s="72"/>
      <c r="L2824" s="73"/>
      <c r="M2824" s="74"/>
      <c r="N2824" s="75"/>
      <c r="O2824" s="76"/>
      <c r="P2824" s="77"/>
      <c r="Q2824" s="78">
        <f t="shared" si="29"/>
        <v>0</v>
      </c>
      <c r="R2824" s="79"/>
      <c r="S2824" s="80"/>
      <c r="T2824" s="81"/>
      <c r="U2824" s="82">
        <f t="shared" si="30"/>
        <v>0</v>
      </c>
      <c r="V2824" s="83">
        <f t="shared" si="31"/>
        <v>0</v>
      </c>
      <c r="W2824" s="58"/>
      <c r="X2824" s="84"/>
      <c r="Y2824" s="85"/>
      <c r="Z2824" s="86"/>
      <c r="AA2824" s="87"/>
    </row>
    <row r="2825" spans="1:27" ht="15.75" hidden="1" customHeight="1">
      <c r="A2825" s="63"/>
      <c r="B2825" s="64"/>
      <c r="C2825" s="65"/>
      <c r="D2825" s="66"/>
      <c r="E2825" s="67"/>
      <c r="F2825" s="68"/>
      <c r="G2825" s="69"/>
      <c r="H2825" s="70"/>
      <c r="I2825" s="67"/>
      <c r="J2825" s="71"/>
      <c r="K2825" s="72"/>
      <c r="L2825" s="73"/>
      <c r="M2825" s="74"/>
      <c r="N2825" s="75"/>
      <c r="O2825" s="76"/>
      <c r="P2825" s="77"/>
      <c r="Q2825" s="78">
        <f t="shared" si="29"/>
        <v>0</v>
      </c>
      <c r="R2825" s="79"/>
      <c r="S2825" s="80"/>
      <c r="T2825" s="81"/>
      <c r="U2825" s="82">
        <f t="shared" si="30"/>
        <v>0</v>
      </c>
      <c r="V2825" s="83">
        <f t="shared" si="31"/>
        <v>0</v>
      </c>
      <c r="W2825" s="58"/>
      <c r="X2825" s="84"/>
      <c r="Y2825" s="85"/>
      <c r="Z2825" s="86"/>
      <c r="AA2825" s="87"/>
    </row>
    <row r="2826" spans="1:27" ht="15.75" hidden="1" customHeight="1">
      <c r="A2826" s="63"/>
      <c r="B2826" s="64"/>
      <c r="C2826" s="65"/>
      <c r="D2826" s="66"/>
      <c r="E2826" s="67"/>
      <c r="F2826" s="68"/>
      <c r="G2826" s="69"/>
      <c r="H2826" s="70"/>
      <c r="I2826" s="67"/>
      <c r="J2826" s="71"/>
      <c r="K2826" s="72"/>
      <c r="L2826" s="73"/>
      <c r="M2826" s="74"/>
      <c r="N2826" s="75"/>
      <c r="O2826" s="76"/>
      <c r="P2826" s="77"/>
      <c r="Q2826" s="78">
        <f t="shared" si="29"/>
        <v>0</v>
      </c>
      <c r="R2826" s="79"/>
      <c r="S2826" s="80"/>
      <c r="T2826" s="81"/>
      <c r="U2826" s="82">
        <f t="shared" si="30"/>
        <v>0</v>
      </c>
      <c r="V2826" s="83">
        <f t="shared" si="31"/>
        <v>0</v>
      </c>
      <c r="W2826" s="58"/>
      <c r="X2826" s="84"/>
      <c r="Y2826" s="85"/>
      <c r="Z2826" s="86"/>
      <c r="AA2826" s="87"/>
    </row>
    <row r="2827" spans="1:27" ht="15.75" hidden="1" customHeight="1">
      <c r="A2827" s="63"/>
      <c r="B2827" s="64"/>
      <c r="C2827" s="65"/>
      <c r="D2827" s="66"/>
      <c r="E2827" s="67"/>
      <c r="F2827" s="68"/>
      <c r="G2827" s="69"/>
      <c r="H2827" s="70"/>
      <c r="I2827" s="67"/>
      <c r="J2827" s="71"/>
      <c r="K2827" s="72"/>
      <c r="L2827" s="73"/>
      <c r="M2827" s="74"/>
      <c r="N2827" s="75"/>
      <c r="O2827" s="76"/>
      <c r="P2827" s="77"/>
      <c r="Q2827" s="78">
        <f t="shared" si="29"/>
        <v>0</v>
      </c>
      <c r="R2827" s="79"/>
      <c r="S2827" s="80"/>
      <c r="T2827" s="81"/>
      <c r="U2827" s="82">
        <f t="shared" si="30"/>
        <v>0</v>
      </c>
      <c r="V2827" s="83">
        <f t="shared" si="31"/>
        <v>0</v>
      </c>
      <c r="W2827" s="58"/>
      <c r="X2827" s="84"/>
      <c r="Y2827" s="85"/>
      <c r="Z2827" s="86"/>
      <c r="AA2827" s="87"/>
    </row>
    <row r="2828" spans="1:27" ht="15.75" hidden="1" customHeight="1">
      <c r="A2828" s="63"/>
      <c r="B2828" s="64"/>
      <c r="C2828" s="65"/>
      <c r="D2828" s="66"/>
      <c r="E2828" s="67"/>
      <c r="F2828" s="68"/>
      <c r="G2828" s="69"/>
      <c r="H2828" s="70"/>
      <c r="I2828" s="67"/>
      <c r="J2828" s="71"/>
      <c r="K2828" s="72"/>
      <c r="L2828" s="73"/>
      <c r="M2828" s="74"/>
      <c r="N2828" s="75"/>
      <c r="O2828" s="76"/>
      <c r="P2828" s="77"/>
      <c r="Q2828" s="78">
        <f t="shared" si="29"/>
        <v>0</v>
      </c>
      <c r="R2828" s="79"/>
      <c r="S2828" s="80"/>
      <c r="T2828" s="81"/>
      <c r="U2828" s="82">
        <f t="shared" si="30"/>
        <v>0</v>
      </c>
      <c r="V2828" s="83">
        <f t="shared" si="31"/>
        <v>0</v>
      </c>
      <c r="W2828" s="58"/>
      <c r="X2828" s="84"/>
      <c r="Y2828" s="85"/>
      <c r="Z2828" s="86"/>
      <c r="AA2828" s="87"/>
    </row>
    <row r="2829" spans="1:27" ht="15.75" hidden="1" customHeight="1">
      <c r="A2829" s="63"/>
      <c r="B2829" s="64"/>
      <c r="C2829" s="65"/>
      <c r="D2829" s="66"/>
      <c r="E2829" s="67"/>
      <c r="F2829" s="68"/>
      <c r="G2829" s="69"/>
      <c r="H2829" s="70"/>
      <c r="I2829" s="67"/>
      <c r="J2829" s="71"/>
      <c r="K2829" s="72"/>
      <c r="L2829" s="73"/>
      <c r="M2829" s="74"/>
      <c r="N2829" s="75"/>
      <c r="O2829" s="76"/>
      <c r="P2829" s="77"/>
      <c r="Q2829" s="78">
        <f t="shared" si="29"/>
        <v>0</v>
      </c>
      <c r="R2829" s="79"/>
      <c r="S2829" s="80"/>
      <c r="T2829" s="81"/>
      <c r="U2829" s="82">
        <f t="shared" si="30"/>
        <v>0</v>
      </c>
      <c r="V2829" s="83">
        <f t="shared" si="31"/>
        <v>0</v>
      </c>
      <c r="W2829" s="58"/>
      <c r="X2829" s="84"/>
      <c r="Y2829" s="85"/>
      <c r="Z2829" s="86"/>
      <c r="AA2829" s="87"/>
    </row>
    <row r="2830" spans="1:27" ht="15.75" hidden="1" customHeight="1">
      <c r="A2830" s="63"/>
      <c r="B2830" s="64"/>
      <c r="C2830" s="65"/>
      <c r="D2830" s="66"/>
      <c r="E2830" s="67"/>
      <c r="F2830" s="68"/>
      <c r="G2830" s="69"/>
      <c r="H2830" s="70"/>
      <c r="I2830" s="67"/>
      <c r="J2830" s="71"/>
      <c r="K2830" s="72"/>
      <c r="L2830" s="73"/>
      <c r="M2830" s="74"/>
      <c r="N2830" s="75"/>
      <c r="O2830" s="76"/>
      <c r="P2830" s="77"/>
      <c r="Q2830" s="78">
        <f t="shared" ref="Q2830:Q2893" si="32">IF(P2830="U",R2830/1.2,R2830)</f>
        <v>0</v>
      </c>
      <c r="R2830" s="79"/>
      <c r="S2830" s="80"/>
      <c r="T2830" s="81"/>
      <c r="U2830" s="82">
        <f t="shared" si="30"/>
        <v>0</v>
      </c>
      <c r="V2830" s="83">
        <f t="shared" si="31"/>
        <v>0</v>
      </c>
      <c r="W2830" s="58"/>
      <c r="X2830" s="84"/>
      <c r="Y2830" s="85"/>
      <c r="Z2830" s="86"/>
      <c r="AA2830" s="87"/>
    </row>
    <row r="2831" spans="1:27" ht="15.75" hidden="1" customHeight="1">
      <c r="A2831" s="63"/>
      <c r="B2831" s="64"/>
      <c r="C2831" s="65"/>
      <c r="D2831" s="66"/>
      <c r="E2831" s="67"/>
      <c r="F2831" s="68"/>
      <c r="G2831" s="69"/>
      <c r="H2831" s="70"/>
      <c r="I2831" s="67"/>
      <c r="J2831" s="71"/>
      <c r="K2831" s="72"/>
      <c r="L2831" s="73"/>
      <c r="M2831" s="74"/>
      <c r="N2831" s="75"/>
      <c r="O2831" s="76"/>
      <c r="P2831" s="77"/>
      <c r="Q2831" s="78">
        <f t="shared" si="32"/>
        <v>0</v>
      </c>
      <c r="R2831" s="79"/>
      <c r="S2831" s="80"/>
      <c r="T2831" s="81"/>
      <c r="U2831" s="82">
        <f t="shared" si="30"/>
        <v>0</v>
      </c>
      <c r="V2831" s="83">
        <f t="shared" si="31"/>
        <v>0</v>
      </c>
      <c r="W2831" s="58"/>
      <c r="X2831" s="84"/>
      <c r="Y2831" s="85"/>
      <c r="Z2831" s="86"/>
      <c r="AA2831" s="87"/>
    </row>
    <row r="2832" spans="1:27" ht="15.75" hidden="1" customHeight="1">
      <c r="A2832" s="63"/>
      <c r="B2832" s="64"/>
      <c r="C2832" s="65"/>
      <c r="D2832" s="66"/>
      <c r="E2832" s="67"/>
      <c r="F2832" s="68"/>
      <c r="G2832" s="69"/>
      <c r="H2832" s="70"/>
      <c r="I2832" s="67"/>
      <c r="J2832" s="71"/>
      <c r="K2832" s="72"/>
      <c r="L2832" s="73"/>
      <c r="M2832" s="74"/>
      <c r="N2832" s="75"/>
      <c r="O2832" s="76"/>
      <c r="P2832" s="77"/>
      <c r="Q2832" s="78">
        <f t="shared" si="32"/>
        <v>0</v>
      </c>
      <c r="R2832" s="79"/>
      <c r="S2832" s="80"/>
      <c r="T2832" s="81"/>
      <c r="U2832" s="82">
        <f t="shared" ref="U2832:U2935" si="33">T2832*Q2832</f>
        <v>0</v>
      </c>
      <c r="V2832" s="83">
        <f t="shared" ref="V2832:V2935" si="34">T2832*R2832</f>
        <v>0</v>
      </c>
      <c r="W2832" s="58"/>
      <c r="X2832" s="84"/>
      <c r="Y2832" s="85"/>
      <c r="Z2832" s="86"/>
      <c r="AA2832" s="87"/>
    </row>
    <row r="2833" spans="1:27" ht="15.75" hidden="1" customHeight="1">
      <c r="A2833" s="63"/>
      <c r="B2833" s="64"/>
      <c r="C2833" s="65"/>
      <c r="D2833" s="66"/>
      <c r="E2833" s="67"/>
      <c r="F2833" s="68"/>
      <c r="G2833" s="69"/>
      <c r="H2833" s="70"/>
      <c r="I2833" s="67"/>
      <c r="J2833" s="71"/>
      <c r="K2833" s="72"/>
      <c r="L2833" s="73"/>
      <c r="M2833" s="74"/>
      <c r="N2833" s="75"/>
      <c r="O2833" s="76"/>
      <c r="P2833" s="77"/>
      <c r="Q2833" s="78">
        <f t="shared" si="32"/>
        <v>0</v>
      </c>
      <c r="R2833" s="79"/>
      <c r="S2833" s="80"/>
      <c r="T2833" s="81"/>
      <c r="U2833" s="82">
        <f t="shared" si="33"/>
        <v>0</v>
      </c>
      <c r="V2833" s="83">
        <f t="shared" si="34"/>
        <v>0</v>
      </c>
      <c r="W2833" s="58"/>
      <c r="X2833" s="84"/>
      <c r="Y2833" s="85"/>
      <c r="Z2833" s="86"/>
      <c r="AA2833" s="87"/>
    </row>
    <row r="2834" spans="1:27" ht="15.75" hidden="1" customHeight="1">
      <c r="A2834" s="63"/>
      <c r="B2834" s="64"/>
      <c r="C2834" s="65"/>
      <c r="D2834" s="66"/>
      <c r="E2834" s="67"/>
      <c r="F2834" s="68"/>
      <c r="G2834" s="69"/>
      <c r="H2834" s="70"/>
      <c r="I2834" s="67"/>
      <c r="J2834" s="71"/>
      <c r="K2834" s="72"/>
      <c r="L2834" s="73"/>
      <c r="M2834" s="74"/>
      <c r="N2834" s="75"/>
      <c r="O2834" s="76"/>
      <c r="P2834" s="77"/>
      <c r="Q2834" s="78">
        <f t="shared" si="32"/>
        <v>0</v>
      </c>
      <c r="R2834" s="79"/>
      <c r="S2834" s="80"/>
      <c r="T2834" s="81"/>
      <c r="U2834" s="82">
        <f t="shared" si="33"/>
        <v>0</v>
      </c>
      <c r="V2834" s="83">
        <f t="shared" si="34"/>
        <v>0</v>
      </c>
      <c r="W2834" s="58"/>
      <c r="X2834" s="84"/>
      <c r="Y2834" s="85"/>
      <c r="Z2834" s="86"/>
      <c r="AA2834" s="87"/>
    </row>
    <row r="2835" spans="1:27" ht="15.75" hidden="1" customHeight="1">
      <c r="A2835" s="63"/>
      <c r="B2835" s="64"/>
      <c r="C2835" s="65"/>
      <c r="D2835" s="66"/>
      <c r="E2835" s="67"/>
      <c r="F2835" s="68"/>
      <c r="G2835" s="69"/>
      <c r="H2835" s="70"/>
      <c r="I2835" s="67"/>
      <c r="J2835" s="71"/>
      <c r="K2835" s="72"/>
      <c r="L2835" s="73"/>
      <c r="M2835" s="74"/>
      <c r="N2835" s="75"/>
      <c r="O2835" s="76"/>
      <c r="P2835" s="77"/>
      <c r="Q2835" s="78">
        <f t="shared" si="32"/>
        <v>0</v>
      </c>
      <c r="R2835" s="79"/>
      <c r="S2835" s="80"/>
      <c r="T2835" s="81"/>
      <c r="U2835" s="82">
        <f t="shared" si="33"/>
        <v>0</v>
      </c>
      <c r="V2835" s="83">
        <f t="shared" si="34"/>
        <v>0</v>
      </c>
      <c r="W2835" s="58"/>
      <c r="X2835" s="84"/>
      <c r="Y2835" s="85"/>
      <c r="Z2835" s="86"/>
      <c r="AA2835" s="87"/>
    </row>
    <row r="2836" spans="1:27" ht="15.75" hidden="1" customHeight="1">
      <c r="A2836" s="63"/>
      <c r="B2836" s="64"/>
      <c r="C2836" s="65"/>
      <c r="D2836" s="66"/>
      <c r="E2836" s="67"/>
      <c r="F2836" s="68"/>
      <c r="G2836" s="69"/>
      <c r="H2836" s="70"/>
      <c r="I2836" s="67"/>
      <c r="J2836" s="71"/>
      <c r="K2836" s="72"/>
      <c r="L2836" s="73"/>
      <c r="M2836" s="74"/>
      <c r="N2836" s="75"/>
      <c r="O2836" s="76"/>
      <c r="P2836" s="77"/>
      <c r="Q2836" s="78">
        <f t="shared" si="32"/>
        <v>0</v>
      </c>
      <c r="R2836" s="79"/>
      <c r="S2836" s="80"/>
      <c r="T2836" s="81"/>
      <c r="U2836" s="82">
        <f t="shared" si="33"/>
        <v>0</v>
      </c>
      <c r="V2836" s="83">
        <f t="shared" si="34"/>
        <v>0</v>
      </c>
      <c r="W2836" s="58"/>
      <c r="X2836" s="84"/>
      <c r="Y2836" s="85"/>
      <c r="Z2836" s="86"/>
      <c r="AA2836" s="87"/>
    </row>
    <row r="2837" spans="1:27" ht="15.75" hidden="1" customHeight="1">
      <c r="A2837" s="63"/>
      <c r="B2837" s="64"/>
      <c r="C2837" s="65"/>
      <c r="D2837" s="66"/>
      <c r="E2837" s="67"/>
      <c r="F2837" s="68"/>
      <c r="G2837" s="69"/>
      <c r="H2837" s="70"/>
      <c r="I2837" s="67"/>
      <c r="J2837" s="71"/>
      <c r="K2837" s="72"/>
      <c r="L2837" s="73"/>
      <c r="M2837" s="74"/>
      <c r="N2837" s="75"/>
      <c r="O2837" s="76"/>
      <c r="P2837" s="77"/>
      <c r="Q2837" s="78">
        <f t="shared" si="32"/>
        <v>0</v>
      </c>
      <c r="R2837" s="79"/>
      <c r="S2837" s="80"/>
      <c r="T2837" s="81"/>
      <c r="U2837" s="82">
        <f t="shared" si="33"/>
        <v>0</v>
      </c>
      <c r="V2837" s="83">
        <f t="shared" si="34"/>
        <v>0</v>
      </c>
      <c r="W2837" s="58"/>
      <c r="X2837" s="84"/>
      <c r="Y2837" s="85"/>
      <c r="Z2837" s="86"/>
      <c r="AA2837" s="87"/>
    </row>
    <row r="2838" spans="1:27" ht="15.75" hidden="1" customHeight="1">
      <c r="A2838" s="63"/>
      <c r="B2838" s="64"/>
      <c r="C2838" s="65"/>
      <c r="D2838" s="66"/>
      <c r="E2838" s="67"/>
      <c r="F2838" s="68"/>
      <c r="G2838" s="69"/>
      <c r="H2838" s="70"/>
      <c r="I2838" s="67"/>
      <c r="J2838" s="71"/>
      <c r="K2838" s="72"/>
      <c r="L2838" s="73"/>
      <c r="M2838" s="74"/>
      <c r="N2838" s="75"/>
      <c r="O2838" s="76"/>
      <c r="P2838" s="77"/>
      <c r="Q2838" s="78">
        <f t="shared" si="32"/>
        <v>0</v>
      </c>
      <c r="R2838" s="79"/>
      <c r="S2838" s="80"/>
      <c r="T2838" s="81"/>
      <c r="U2838" s="82">
        <f t="shared" si="33"/>
        <v>0</v>
      </c>
      <c r="V2838" s="83">
        <f t="shared" si="34"/>
        <v>0</v>
      </c>
      <c r="W2838" s="58"/>
      <c r="X2838" s="84"/>
      <c r="Y2838" s="85"/>
      <c r="Z2838" s="86"/>
      <c r="AA2838" s="87"/>
    </row>
    <row r="2839" spans="1:27" ht="15.75" hidden="1" customHeight="1">
      <c r="A2839" s="63"/>
      <c r="B2839" s="64"/>
      <c r="C2839" s="65"/>
      <c r="D2839" s="66"/>
      <c r="E2839" s="67"/>
      <c r="F2839" s="68"/>
      <c r="G2839" s="69"/>
      <c r="H2839" s="70"/>
      <c r="I2839" s="67"/>
      <c r="J2839" s="71"/>
      <c r="K2839" s="72"/>
      <c r="L2839" s="73"/>
      <c r="M2839" s="74"/>
      <c r="N2839" s="75"/>
      <c r="O2839" s="76"/>
      <c r="P2839" s="77"/>
      <c r="Q2839" s="78">
        <f t="shared" si="32"/>
        <v>0</v>
      </c>
      <c r="R2839" s="79"/>
      <c r="S2839" s="80"/>
      <c r="T2839" s="81"/>
      <c r="U2839" s="82">
        <f t="shared" si="33"/>
        <v>0</v>
      </c>
      <c r="V2839" s="83">
        <f t="shared" si="34"/>
        <v>0</v>
      </c>
      <c r="W2839" s="58"/>
      <c r="X2839" s="84"/>
      <c r="Y2839" s="85"/>
      <c r="Z2839" s="86"/>
      <c r="AA2839" s="87"/>
    </row>
    <row r="2840" spans="1:27" ht="15.75" hidden="1" customHeight="1">
      <c r="A2840" s="63"/>
      <c r="B2840" s="64"/>
      <c r="C2840" s="65"/>
      <c r="D2840" s="66"/>
      <c r="E2840" s="67"/>
      <c r="F2840" s="68"/>
      <c r="G2840" s="69"/>
      <c r="H2840" s="70"/>
      <c r="I2840" s="67"/>
      <c r="J2840" s="71"/>
      <c r="K2840" s="72"/>
      <c r="L2840" s="73"/>
      <c r="M2840" s="74"/>
      <c r="N2840" s="75"/>
      <c r="O2840" s="76"/>
      <c r="P2840" s="77"/>
      <c r="Q2840" s="78">
        <f t="shared" si="32"/>
        <v>0</v>
      </c>
      <c r="R2840" s="79"/>
      <c r="S2840" s="80"/>
      <c r="T2840" s="81"/>
      <c r="U2840" s="82">
        <f t="shared" si="33"/>
        <v>0</v>
      </c>
      <c r="V2840" s="83">
        <f t="shared" si="34"/>
        <v>0</v>
      </c>
      <c r="W2840" s="58"/>
      <c r="X2840" s="84"/>
      <c r="Y2840" s="85"/>
      <c r="Z2840" s="86"/>
      <c r="AA2840" s="87"/>
    </row>
    <row r="2841" spans="1:27" ht="15.75" hidden="1" customHeight="1">
      <c r="A2841" s="63"/>
      <c r="B2841" s="64"/>
      <c r="C2841" s="65"/>
      <c r="D2841" s="66"/>
      <c r="E2841" s="67"/>
      <c r="F2841" s="68"/>
      <c r="G2841" s="69"/>
      <c r="H2841" s="70"/>
      <c r="I2841" s="67"/>
      <c r="J2841" s="71"/>
      <c r="K2841" s="72"/>
      <c r="L2841" s="73"/>
      <c r="M2841" s="74"/>
      <c r="N2841" s="75"/>
      <c r="O2841" s="76"/>
      <c r="P2841" s="77"/>
      <c r="Q2841" s="78">
        <f t="shared" si="32"/>
        <v>0</v>
      </c>
      <c r="R2841" s="79"/>
      <c r="S2841" s="80"/>
      <c r="T2841" s="81"/>
      <c r="U2841" s="82">
        <f t="shared" si="33"/>
        <v>0</v>
      </c>
      <c r="V2841" s="83">
        <f t="shared" si="34"/>
        <v>0</v>
      </c>
      <c r="W2841" s="58"/>
      <c r="X2841" s="84"/>
      <c r="Y2841" s="85"/>
      <c r="Z2841" s="86"/>
      <c r="AA2841" s="87"/>
    </row>
    <row r="2842" spans="1:27" ht="15.75" hidden="1" customHeight="1">
      <c r="A2842" s="63"/>
      <c r="B2842" s="64"/>
      <c r="C2842" s="65"/>
      <c r="D2842" s="66"/>
      <c r="E2842" s="67"/>
      <c r="F2842" s="68"/>
      <c r="G2842" s="69"/>
      <c r="H2842" s="70"/>
      <c r="I2842" s="67"/>
      <c r="J2842" s="71"/>
      <c r="K2842" s="72"/>
      <c r="L2842" s="73"/>
      <c r="M2842" s="74"/>
      <c r="N2842" s="75"/>
      <c r="O2842" s="76"/>
      <c r="P2842" s="77"/>
      <c r="Q2842" s="78">
        <f t="shared" si="32"/>
        <v>0</v>
      </c>
      <c r="R2842" s="79"/>
      <c r="S2842" s="80"/>
      <c r="T2842" s="81"/>
      <c r="U2842" s="82">
        <f t="shared" si="33"/>
        <v>0</v>
      </c>
      <c r="V2842" s="83">
        <f t="shared" si="34"/>
        <v>0</v>
      </c>
      <c r="W2842" s="58"/>
      <c r="X2842" s="84"/>
      <c r="Y2842" s="85"/>
      <c r="Z2842" s="86"/>
      <c r="AA2842" s="87"/>
    </row>
    <row r="2843" spans="1:27" ht="15.75" hidden="1" customHeight="1">
      <c r="A2843" s="63"/>
      <c r="B2843" s="64"/>
      <c r="C2843" s="65"/>
      <c r="D2843" s="66"/>
      <c r="E2843" s="67"/>
      <c r="F2843" s="68"/>
      <c r="G2843" s="69"/>
      <c r="H2843" s="70"/>
      <c r="I2843" s="67"/>
      <c r="J2843" s="71"/>
      <c r="K2843" s="72"/>
      <c r="L2843" s="73"/>
      <c r="M2843" s="74"/>
      <c r="N2843" s="75"/>
      <c r="O2843" s="76"/>
      <c r="P2843" s="77"/>
      <c r="Q2843" s="78">
        <f t="shared" si="32"/>
        <v>0</v>
      </c>
      <c r="R2843" s="79"/>
      <c r="S2843" s="80"/>
      <c r="T2843" s="81"/>
      <c r="U2843" s="82">
        <f t="shared" si="33"/>
        <v>0</v>
      </c>
      <c r="V2843" s="83">
        <f t="shared" si="34"/>
        <v>0</v>
      </c>
      <c r="W2843" s="58"/>
      <c r="X2843" s="84"/>
      <c r="Y2843" s="85"/>
      <c r="Z2843" s="86"/>
      <c r="AA2843" s="87"/>
    </row>
    <row r="2844" spans="1:27" ht="15.75" hidden="1" customHeight="1">
      <c r="A2844" s="63"/>
      <c r="B2844" s="64"/>
      <c r="C2844" s="65"/>
      <c r="D2844" s="66"/>
      <c r="E2844" s="67"/>
      <c r="F2844" s="68"/>
      <c r="G2844" s="69"/>
      <c r="H2844" s="70"/>
      <c r="I2844" s="67"/>
      <c r="J2844" s="71"/>
      <c r="K2844" s="72"/>
      <c r="L2844" s="73"/>
      <c r="M2844" s="74"/>
      <c r="N2844" s="75"/>
      <c r="O2844" s="76"/>
      <c r="P2844" s="77"/>
      <c r="Q2844" s="78">
        <f t="shared" si="32"/>
        <v>0</v>
      </c>
      <c r="R2844" s="79"/>
      <c r="S2844" s="80"/>
      <c r="T2844" s="81"/>
      <c r="U2844" s="82">
        <f t="shared" si="33"/>
        <v>0</v>
      </c>
      <c r="V2844" s="83">
        <f t="shared" si="34"/>
        <v>0</v>
      </c>
      <c r="W2844" s="58"/>
      <c r="X2844" s="84"/>
      <c r="Y2844" s="85"/>
      <c r="Z2844" s="86"/>
      <c r="AA2844" s="87"/>
    </row>
    <row r="2845" spans="1:27" ht="15.75" hidden="1" customHeight="1">
      <c r="A2845" s="63"/>
      <c r="B2845" s="64"/>
      <c r="C2845" s="65"/>
      <c r="D2845" s="66"/>
      <c r="E2845" s="67"/>
      <c r="F2845" s="68"/>
      <c r="G2845" s="69"/>
      <c r="H2845" s="70"/>
      <c r="I2845" s="67"/>
      <c r="J2845" s="71"/>
      <c r="K2845" s="72"/>
      <c r="L2845" s="73"/>
      <c r="M2845" s="74"/>
      <c r="N2845" s="75"/>
      <c r="O2845" s="76"/>
      <c r="P2845" s="77"/>
      <c r="Q2845" s="78">
        <f t="shared" si="32"/>
        <v>0</v>
      </c>
      <c r="R2845" s="79"/>
      <c r="S2845" s="80"/>
      <c r="T2845" s="81"/>
      <c r="U2845" s="82">
        <f t="shared" si="33"/>
        <v>0</v>
      </c>
      <c r="V2845" s="83">
        <f t="shared" si="34"/>
        <v>0</v>
      </c>
      <c r="W2845" s="58"/>
      <c r="X2845" s="84"/>
      <c r="Y2845" s="85"/>
      <c r="Z2845" s="86"/>
      <c r="AA2845" s="87"/>
    </row>
    <row r="2846" spans="1:27" ht="15.75" hidden="1" customHeight="1">
      <c r="A2846" s="63"/>
      <c r="B2846" s="64"/>
      <c r="C2846" s="65"/>
      <c r="D2846" s="66"/>
      <c r="E2846" s="67"/>
      <c r="F2846" s="68"/>
      <c r="G2846" s="69"/>
      <c r="H2846" s="70"/>
      <c r="I2846" s="67"/>
      <c r="J2846" s="71"/>
      <c r="K2846" s="72"/>
      <c r="L2846" s="73"/>
      <c r="M2846" s="74"/>
      <c r="N2846" s="75"/>
      <c r="O2846" s="76"/>
      <c r="P2846" s="77"/>
      <c r="Q2846" s="78">
        <f t="shared" si="32"/>
        <v>0</v>
      </c>
      <c r="R2846" s="79"/>
      <c r="S2846" s="80"/>
      <c r="T2846" s="81"/>
      <c r="U2846" s="82">
        <f t="shared" si="33"/>
        <v>0</v>
      </c>
      <c r="V2846" s="83">
        <f t="shared" si="34"/>
        <v>0</v>
      </c>
      <c r="W2846" s="58"/>
      <c r="X2846" s="84"/>
      <c r="Y2846" s="85"/>
      <c r="Z2846" s="86"/>
      <c r="AA2846" s="87"/>
    </row>
    <row r="2847" spans="1:27" ht="15.75" hidden="1" customHeight="1">
      <c r="A2847" s="63"/>
      <c r="B2847" s="64"/>
      <c r="C2847" s="65"/>
      <c r="D2847" s="66"/>
      <c r="E2847" s="67"/>
      <c r="F2847" s="68"/>
      <c r="G2847" s="69"/>
      <c r="H2847" s="70"/>
      <c r="I2847" s="67"/>
      <c r="J2847" s="71"/>
      <c r="K2847" s="72"/>
      <c r="L2847" s="73"/>
      <c r="M2847" s="74"/>
      <c r="N2847" s="75"/>
      <c r="O2847" s="76"/>
      <c r="P2847" s="77"/>
      <c r="Q2847" s="78">
        <f t="shared" si="32"/>
        <v>0</v>
      </c>
      <c r="R2847" s="79"/>
      <c r="S2847" s="80"/>
      <c r="T2847" s="81"/>
      <c r="U2847" s="82">
        <f t="shared" si="33"/>
        <v>0</v>
      </c>
      <c r="V2847" s="83">
        <f t="shared" si="34"/>
        <v>0</v>
      </c>
      <c r="W2847" s="58"/>
      <c r="X2847" s="84"/>
      <c r="Y2847" s="85"/>
      <c r="Z2847" s="86"/>
      <c r="AA2847" s="87"/>
    </row>
    <row r="2848" spans="1:27" ht="15.75" hidden="1" customHeight="1">
      <c r="A2848" s="63"/>
      <c r="B2848" s="64"/>
      <c r="C2848" s="65"/>
      <c r="D2848" s="66"/>
      <c r="E2848" s="67"/>
      <c r="F2848" s="68"/>
      <c r="G2848" s="69"/>
      <c r="H2848" s="70"/>
      <c r="I2848" s="67"/>
      <c r="J2848" s="71"/>
      <c r="K2848" s="72"/>
      <c r="L2848" s="73"/>
      <c r="M2848" s="74"/>
      <c r="N2848" s="75"/>
      <c r="O2848" s="76"/>
      <c r="P2848" s="77"/>
      <c r="Q2848" s="78">
        <f t="shared" si="32"/>
        <v>0</v>
      </c>
      <c r="R2848" s="79"/>
      <c r="S2848" s="80"/>
      <c r="T2848" s="81"/>
      <c r="U2848" s="82">
        <f t="shared" si="33"/>
        <v>0</v>
      </c>
      <c r="V2848" s="83">
        <f t="shared" si="34"/>
        <v>0</v>
      </c>
      <c r="W2848" s="58"/>
      <c r="X2848" s="84"/>
      <c r="Y2848" s="85"/>
      <c r="Z2848" s="86"/>
      <c r="AA2848" s="87"/>
    </row>
    <row r="2849" spans="1:27" ht="15.75" hidden="1" customHeight="1">
      <c r="A2849" s="63"/>
      <c r="B2849" s="64"/>
      <c r="C2849" s="65"/>
      <c r="D2849" s="66"/>
      <c r="E2849" s="67"/>
      <c r="F2849" s="68"/>
      <c r="G2849" s="69"/>
      <c r="H2849" s="70"/>
      <c r="I2849" s="67"/>
      <c r="J2849" s="71"/>
      <c r="K2849" s="72"/>
      <c r="L2849" s="73"/>
      <c r="M2849" s="74"/>
      <c r="N2849" s="75"/>
      <c r="O2849" s="76"/>
      <c r="P2849" s="77"/>
      <c r="Q2849" s="78">
        <f t="shared" si="32"/>
        <v>0</v>
      </c>
      <c r="R2849" s="79"/>
      <c r="S2849" s="80"/>
      <c r="T2849" s="81"/>
      <c r="U2849" s="82">
        <f t="shared" si="33"/>
        <v>0</v>
      </c>
      <c r="V2849" s="83">
        <f t="shared" si="34"/>
        <v>0</v>
      </c>
      <c r="W2849" s="58"/>
      <c r="X2849" s="84"/>
      <c r="Y2849" s="85"/>
      <c r="Z2849" s="86"/>
      <c r="AA2849" s="87"/>
    </row>
    <row r="2850" spans="1:27" ht="15.75" hidden="1" customHeight="1">
      <c r="A2850" s="63"/>
      <c r="B2850" s="64"/>
      <c r="C2850" s="65"/>
      <c r="D2850" s="66"/>
      <c r="E2850" s="67"/>
      <c r="F2850" s="68"/>
      <c r="G2850" s="69"/>
      <c r="H2850" s="70"/>
      <c r="I2850" s="67"/>
      <c r="J2850" s="71"/>
      <c r="K2850" s="72"/>
      <c r="L2850" s="73"/>
      <c r="M2850" s="74"/>
      <c r="N2850" s="75"/>
      <c r="O2850" s="76"/>
      <c r="P2850" s="77"/>
      <c r="Q2850" s="78">
        <f t="shared" si="32"/>
        <v>0</v>
      </c>
      <c r="R2850" s="79"/>
      <c r="S2850" s="80"/>
      <c r="T2850" s="81"/>
      <c r="U2850" s="82">
        <f t="shared" si="33"/>
        <v>0</v>
      </c>
      <c r="V2850" s="83">
        <f t="shared" si="34"/>
        <v>0</v>
      </c>
      <c r="W2850" s="58"/>
      <c r="X2850" s="84"/>
      <c r="Y2850" s="85"/>
      <c r="Z2850" s="86"/>
      <c r="AA2850" s="87"/>
    </row>
    <row r="2851" spans="1:27" ht="15.75" hidden="1" customHeight="1">
      <c r="A2851" s="63"/>
      <c r="B2851" s="64"/>
      <c r="C2851" s="65"/>
      <c r="D2851" s="66"/>
      <c r="E2851" s="67"/>
      <c r="F2851" s="68"/>
      <c r="G2851" s="69"/>
      <c r="H2851" s="70"/>
      <c r="I2851" s="67"/>
      <c r="J2851" s="71"/>
      <c r="K2851" s="72"/>
      <c r="L2851" s="73"/>
      <c r="M2851" s="74"/>
      <c r="N2851" s="75"/>
      <c r="O2851" s="76"/>
      <c r="P2851" s="77"/>
      <c r="Q2851" s="78">
        <f t="shared" si="32"/>
        <v>0</v>
      </c>
      <c r="R2851" s="79"/>
      <c r="S2851" s="80"/>
      <c r="T2851" s="81"/>
      <c r="U2851" s="82">
        <f t="shared" si="33"/>
        <v>0</v>
      </c>
      <c r="V2851" s="83">
        <f t="shared" si="34"/>
        <v>0</v>
      </c>
      <c r="W2851" s="58"/>
      <c r="X2851" s="84"/>
      <c r="Y2851" s="85"/>
      <c r="Z2851" s="86"/>
      <c r="AA2851" s="87"/>
    </row>
    <row r="2852" spans="1:27" ht="15.75" hidden="1" customHeight="1">
      <c r="A2852" s="63"/>
      <c r="B2852" s="64"/>
      <c r="C2852" s="65"/>
      <c r="D2852" s="66"/>
      <c r="E2852" s="67"/>
      <c r="F2852" s="68"/>
      <c r="G2852" s="69"/>
      <c r="H2852" s="70"/>
      <c r="I2852" s="67"/>
      <c r="J2852" s="71"/>
      <c r="K2852" s="72"/>
      <c r="L2852" s="73"/>
      <c r="M2852" s="74"/>
      <c r="N2852" s="75"/>
      <c r="O2852" s="76"/>
      <c r="P2852" s="77"/>
      <c r="Q2852" s="78">
        <f t="shared" si="32"/>
        <v>0</v>
      </c>
      <c r="R2852" s="79"/>
      <c r="S2852" s="80"/>
      <c r="T2852" s="81"/>
      <c r="U2852" s="82">
        <f t="shared" si="33"/>
        <v>0</v>
      </c>
      <c r="V2852" s="83">
        <f t="shared" si="34"/>
        <v>0</v>
      </c>
      <c r="W2852" s="58"/>
      <c r="X2852" s="84"/>
      <c r="Y2852" s="85"/>
      <c r="Z2852" s="86"/>
      <c r="AA2852" s="87"/>
    </row>
    <row r="2853" spans="1:27" ht="15.75" hidden="1" customHeight="1">
      <c r="A2853" s="63"/>
      <c r="B2853" s="64"/>
      <c r="C2853" s="65"/>
      <c r="D2853" s="66"/>
      <c r="E2853" s="67"/>
      <c r="F2853" s="68"/>
      <c r="G2853" s="69"/>
      <c r="H2853" s="70"/>
      <c r="I2853" s="67"/>
      <c r="J2853" s="71"/>
      <c r="K2853" s="72"/>
      <c r="L2853" s="73"/>
      <c r="M2853" s="74"/>
      <c r="N2853" s="75"/>
      <c r="O2853" s="76"/>
      <c r="P2853" s="77"/>
      <c r="Q2853" s="78">
        <f t="shared" si="32"/>
        <v>0</v>
      </c>
      <c r="R2853" s="79"/>
      <c r="S2853" s="80"/>
      <c r="T2853" s="81"/>
      <c r="U2853" s="82">
        <f t="shared" si="33"/>
        <v>0</v>
      </c>
      <c r="V2853" s="83">
        <f t="shared" si="34"/>
        <v>0</v>
      </c>
      <c r="W2853" s="58"/>
      <c r="X2853" s="84"/>
      <c r="Y2853" s="85"/>
      <c r="Z2853" s="86"/>
      <c r="AA2853" s="87"/>
    </row>
    <row r="2854" spans="1:27" ht="15.75" hidden="1" customHeight="1">
      <c r="A2854" s="63"/>
      <c r="B2854" s="64"/>
      <c r="C2854" s="65"/>
      <c r="D2854" s="66"/>
      <c r="E2854" s="67"/>
      <c r="F2854" s="68"/>
      <c r="G2854" s="69"/>
      <c r="H2854" s="70"/>
      <c r="I2854" s="67"/>
      <c r="J2854" s="71"/>
      <c r="K2854" s="72"/>
      <c r="L2854" s="73"/>
      <c r="M2854" s="74"/>
      <c r="N2854" s="75"/>
      <c r="O2854" s="76"/>
      <c r="P2854" s="77"/>
      <c r="Q2854" s="78">
        <f t="shared" si="32"/>
        <v>0</v>
      </c>
      <c r="R2854" s="79"/>
      <c r="S2854" s="80"/>
      <c r="T2854" s="81"/>
      <c r="U2854" s="82">
        <f t="shared" si="33"/>
        <v>0</v>
      </c>
      <c r="V2854" s="83">
        <f t="shared" si="34"/>
        <v>0</v>
      </c>
      <c r="W2854" s="58"/>
      <c r="X2854" s="84"/>
      <c r="Y2854" s="85"/>
      <c r="Z2854" s="86"/>
      <c r="AA2854" s="87"/>
    </row>
    <row r="2855" spans="1:27" ht="15.75" hidden="1" customHeight="1">
      <c r="A2855" s="63"/>
      <c r="B2855" s="64"/>
      <c r="C2855" s="65"/>
      <c r="D2855" s="66"/>
      <c r="E2855" s="67"/>
      <c r="F2855" s="68"/>
      <c r="G2855" s="69"/>
      <c r="H2855" s="70"/>
      <c r="I2855" s="67"/>
      <c r="J2855" s="71"/>
      <c r="K2855" s="72"/>
      <c r="L2855" s="73"/>
      <c r="M2855" s="74"/>
      <c r="N2855" s="75"/>
      <c r="O2855" s="76"/>
      <c r="P2855" s="77"/>
      <c r="Q2855" s="78">
        <f t="shared" si="32"/>
        <v>0</v>
      </c>
      <c r="R2855" s="79"/>
      <c r="S2855" s="80"/>
      <c r="T2855" s="81"/>
      <c r="U2855" s="82">
        <f t="shared" si="33"/>
        <v>0</v>
      </c>
      <c r="V2855" s="83">
        <f t="shared" si="34"/>
        <v>0</v>
      </c>
      <c r="W2855" s="58"/>
      <c r="X2855" s="84"/>
      <c r="Y2855" s="85"/>
      <c r="Z2855" s="86"/>
      <c r="AA2855" s="87"/>
    </row>
    <row r="2856" spans="1:27" ht="15.75" hidden="1" customHeight="1">
      <c r="A2856" s="63"/>
      <c r="B2856" s="64"/>
      <c r="C2856" s="65"/>
      <c r="D2856" s="66"/>
      <c r="E2856" s="67"/>
      <c r="F2856" s="68"/>
      <c r="G2856" s="69"/>
      <c r="H2856" s="70"/>
      <c r="I2856" s="67"/>
      <c r="J2856" s="71"/>
      <c r="K2856" s="72"/>
      <c r="L2856" s="73"/>
      <c r="M2856" s="74"/>
      <c r="N2856" s="75"/>
      <c r="O2856" s="76"/>
      <c r="P2856" s="77"/>
      <c r="Q2856" s="78">
        <f t="shared" si="32"/>
        <v>0</v>
      </c>
      <c r="R2856" s="79"/>
      <c r="S2856" s="80"/>
      <c r="T2856" s="81"/>
      <c r="U2856" s="82">
        <f t="shared" si="33"/>
        <v>0</v>
      </c>
      <c r="V2856" s="83">
        <f t="shared" si="34"/>
        <v>0</v>
      </c>
      <c r="W2856" s="58"/>
      <c r="X2856" s="84"/>
      <c r="Y2856" s="85"/>
      <c r="Z2856" s="86"/>
      <c r="AA2856" s="87"/>
    </row>
    <row r="2857" spans="1:27" ht="15.75" hidden="1" customHeight="1">
      <c r="A2857" s="63"/>
      <c r="B2857" s="64"/>
      <c r="C2857" s="65"/>
      <c r="D2857" s="66"/>
      <c r="E2857" s="67"/>
      <c r="F2857" s="68"/>
      <c r="G2857" s="69"/>
      <c r="H2857" s="70"/>
      <c r="I2857" s="67"/>
      <c r="J2857" s="71"/>
      <c r="K2857" s="72"/>
      <c r="L2857" s="73"/>
      <c r="M2857" s="74"/>
      <c r="N2857" s="75"/>
      <c r="O2857" s="76"/>
      <c r="P2857" s="77"/>
      <c r="Q2857" s="78">
        <f t="shared" si="32"/>
        <v>0</v>
      </c>
      <c r="R2857" s="79"/>
      <c r="S2857" s="80"/>
      <c r="T2857" s="81"/>
      <c r="U2857" s="82">
        <f t="shared" si="33"/>
        <v>0</v>
      </c>
      <c r="V2857" s="83">
        <f t="shared" si="34"/>
        <v>0</v>
      </c>
      <c r="W2857" s="58"/>
      <c r="X2857" s="84"/>
      <c r="Y2857" s="85"/>
      <c r="Z2857" s="86"/>
      <c r="AA2857" s="87"/>
    </row>
    <row r="2858" spans="1:27" ht="15.75" hidden="1" customHeight="1">
      <c r="A2858" s="63"/>
      <c r="B2858" s="64"/>
      <c r="C2858" s="65"/>
      <c r="D2858" s="66"/>
      <c r="E2858" s="67"/>
      <c r="F2858" s="68"/>
      <c r="G2858" s="69"/>
      <c r="H2858" s="70"/>
      <c r="I2858" s="67"/>
      <c r="J2858" s="71"/>
      <c r="K2858" s="72"/>
      <c r="L2858" s="73"/>
      <c r="M2858" s="74"/>
      <c r="N2858" s="75"/>
      <c r="O2858" s="76"/>
      <c r="P2858" s="77"/>
      <c r="Q2858" s="78">
        <f t="shared" si="32"/>
        <v>0</v>
      </c>
      <c r="R2858" s="79"/>
      <c r="S2858" s="80"/>
      <c r="T2858" s="81"/>
      <c r="U2858" s="82">
        <f t="shared" si="33"/>
        <v>0</v>
      </c>
      <c r="V2858" s="83">
        <f t="shared" si="34"/>
        <v>0</v>
      </c>
      <c r="W2858" s="58"/>
      <c r="X2858" s="84"/>
      <c r="Y2858" s="85"/>
      <c r="Z2858" s="86"/>
      <c r="AA2858" s="87"/>
    </row>
    <row r="2859" spans="1:27" ht="15.75" hidden="1" customHeight="1">
      <c r="A2859" s="63"/>
      <c r="B2859" s="64"/>
      <c r="C2859" s="65"/>
      <c r="D2859" s="66"/>
      <c r="E2859" s="67"/>
      <c r="F2859" s="68"/>
      <c r="G2859" s="69"/>
      <c r="H2859" s="70"/>
      <c r="I2859" s="67"/>
      <c r="J2859" s="71"/>
      <c r="K2859" s="72"/>
      <c r="L2859" s="73"/>
      <c r="M2859" s="74"/>
      <c r="N2859" s="75"/>
      <c r="O2859" s="76"/>
      <c r="P2859" s="77"/>
      <c r="Q2859" s="78">
        <f t="shared" si="32"/>
        <v>0</v>
      </c>
      <c r="R2859" s="79"/>
      <c r="S2859" s="80"/>
      <c r="T2859" s="81"/>
      <c r="U2859" s="82">
        <f t="shared" si="33"/>
        <v>0</v>
      </c>
      <c r="V2859" s="83">
        <f t="shared" si="34"/>
        <v>0</v>
      </c>
      <c r="W2859" s="58"/>
      <c r="X2859" s="84"/>
      <c r="Y2859" s="85"/>
      <c r="Z2859" s="86"/>
      <c r="AA2859" s="87"/>
    </row>
    <row r="2860" spans="1:27" ht="15.75" hidden="1" customHeight="1">
      <c r="A2860" s="63"/>
      <c r="B2860" s="64"/>
      <c r="C2860" s="65"/>
      <c r="D2860" s="66"/>
      <c r="E2860" s="67"/>
      <c r="F2860" s="68"/>
      <c r="G2860" s="69"/>
      <c r="H2860" s="70"/>
      <c r="I2860" s="67"/>
      <c r="J2860" s="71"/>
      <c r="K2860" s="72"/>
      <c r="L2860" s="73"/>
      <c r="M2860" s="74"/>
      <c r="N2860" s="75"/>
      <c r="O2860" s="76"/>
      <c r="P2860" s="77"/>
      <c r="Q2860" s="78">
        <f t="shared" si="32"/>
        <v>0</v>
      </c>
      <c r="R2860" s="79"/>
      <c r="S2860" s="80"/>
      <c r="T2860" s="81"/>
      <c r="U2860" s="82">
        <f t="shared" si="33"/>
        <v>0</v>
      </c>
      <c r="V2860" s="83">
        <f t="shared" si="34"/>
        <v>0</v>
      </c>
      <c r="W2860" s="58"/>
      <c r="X2860" s="84"/>
      <c r="Y2860" s="85"/>
      <c r="Z2860" s="86"/>
      <c r="AA2860" s="87"/>
    </row>
    <row r="2861" spans="1:27" ht="15.75" hidden="1" customHeight="1">
      <c r="A2861" s="63"/>
      <c r="B2861" s="64"/>
      <c r="C2861" s="65"/>
      <c r="D2861" s="66"/>
      <c r="E2861" s="67"/>
      <c r="F2861" s="68"/>
      <c r="G2861" s="69"/>
      <c r="H2861" s="70"/>
      <c r="I2861" s="67"/>
      <c r="J2861" s="71"/>
      <c r="K2861" s="72"/>
      <c r="L2861" s="73"/>
      <c r="M2861" s="74"/>
      <c r="N2861" s="75"/>
      <c r="O2861" s="76"/>
      <c r="P2861" s="77"/>
      <c r="Q2861" s="78">
        <f t="shared" si="32"/>
        <v>0</v>
      </c>
      <c r="R2861" s="79"/>
      <c r="S2861" s="80"/>
      <c r="T2861" s="81"/>
      <c r="U2861" s="82">
        <f t="shared" si="33"/>
        <v>0</v>
      </c>
      <c r="V2861" s="83">
        <f t="shared" si="34"/>
        <v>0</v>
      </c>
      <c r="W2861" s="58"/>
      <c r="X2861" s="84"/>
      <c r="Y2861" s="85"/>
      <c r="Z2861" s="86"/>
      <c r="AA2861" s="87"/>
    </row>
    <row r="2862" spans="1:27" ht="15.75" hidden="1" customHeight="1">
      <c r="A2862" s="63"/>
      <c r="B2862" s="64"/>
      <c r="C2862" s="65"/>
      <c r="D2862" s="66"/>
      <c r="E2862" s="67"/>
      <c r="F2862" s="68"/>
      <c r="G2862" s="69"/>
      <c r="H2862" s="70"/>
      <c r="I2862" s="67"/>
      <c r="J2862" s="71"/>
      <c r="K2862" s="72"/>
      <c r="L2862" s="73"/>
      <c r="M2862" s="74"/>
      <c r="N2862" s="75"/>
      <c r="O2862" s="76"/>
      <c r="P2862" s="77"/>
      <c r="Q2862" s="78">
        <f t="shared" si="32"/>
        <v>0</v>
      </c>
      <c r="R2862" s="79"/>
      <c r="S2862" s="80"/>
      <c r="T2862" s="81"/>
      <c r="U2862" s="82">
        <f t="shared" si="33"/>
        <v>0</v>
      </c>
      <c r="V2862" s="83">
        <f t="shared" si="34"/>
        <v>0</v>
      </c>
      <c r="W2862" s="58"/>
      <c r="X2862" s="84"/>
      <c r="Y2862" s="85"/>
      <c r="Z2862" s="86"/>
      <c r="AA2862" s="87"/>
    </row>
    <row r="2863" spans="1:27" ht="15.75" hidden="1" customHeight="1">
      <c r="A2863" s="63"/>
      <c r="B2863" s="64"/>
      <c r="C2863" s="65"/>
      <c r="D2863" s="66"/>
      <c r="E2863" s="67"/>
      <c r="F2863" s="68"/>
      <c r="G2863" s="69"/>
      <c r="H2863" s="70"/>
      <c r="I2863" s="67"/>
      <c r="J2863" s="71"/>
      <c r="K2863" s="72"/>
      <c r="L2863" s="73"/>
      <c r="M2863" s="74"/>
      <c r="N2863" s="75"/>
      <c r="O2863" s="76"/>
      <c r="P2863" s="77"/>
      <c r="Q2863" s="78">
        <f t="shared" si="32"/>
        <v>0</v>
      </c>
      <c r="R2863" s="79"/>
      <c r="S2863" s="80"/>
      <c r="T2863" s="81"/>
      <c r="U2863" s="82">
        <f t="shared" si="33"/>
        <v>0</v>
      </c>
      <c r="V2863" s="83">
        <f t="shared" si="34"/>
        <v>0</v>
      </c>
      <c r="W2863" s="58"/>
      <c r="X2863" s="84"/>
      <c r="Y2863" s="85"/>
      <c r="Z2863" s="86"/>
      <c r="AA2863" s="87"/>
    </row>
    <row r="2864" spans="1:27" ht="15.75" hidden="1" customHeight="1">
      <c r="A2864" s="63"/>
      <c r="B2864" s="64"/>
      <c r="C2864" s="65"/>
      <c r="D2864" s="66"/>
      <c r="E2864" s="67"/>
      <c r="F2864" s="68"/>
      <c r="G2864" s="69"/>
      <c r="H2864" s="70"/>
      <c r="I2864" s="67"/>
      <c r="J2864" s="71"/>
      <c r="K2864" s="72"/>
      <c r="L2864" s="73"/>
      <c r="M2864" s="74"/>
      <c r="N2864" s="75"/>
      <c r="O2864" s="76"/>
      <c r="P2864" s="77"/>
      <c r="Q2864" s="78">
        <f t="shared" si="32"/>
        <v>0</v>
      </c>
      <c r="R2864" s="79"/>
      <c r="S2864" s="80"/>
      <c r="T2864" s="81"/>
      <c r="U2864" s="82">
        <f t="shared" si="33"/>
        <v>0</v>
      </c>
      <c r="V2864" s="83">
        <f t="shared" si="34"/>
        <v>0</v>
      </c>
      <c r="W2864" s="58"/>
      <c r="X2864" s="84"/>
      <c r="Y2864" s="85"/>
      <c r="Z2864" s="86"/>
      <c r="AA2864" s="87"/>
    </row>
    <row r="2865" spans="1:27" ht="15.75" hidden="1" customHeight="1">
      <c r="A2865" s="63"/>
      <c r="B2865" s="64"/>
      <c r="C2865" s="65"/>
      <c r="D2865" s="66"/>
      <c r="E2865" s="67"/>
      <c r="F2865" s="68"/>
      <c r="G2865" s="69"/>
      <c r="H2865" s="70"/>
      <c r="I2865" s="67"/>
      <c r="J2865" s="71"/>
      <c r="K2865" s="72"/>
      <c r="L2865" s="73"/>
      <c r="M2865" s="74"/>
      <c r="N2865" s="75"/>
      <c r="O2865" s="76"/>
      <c r="P2865" s="77"/>
      <c r="Q2865" s="78">
        <f t="shared" si="32"/>
        <v>0</v>
      </c>
      <c r="R2865" s="79"/>
      <c r="S2865" s="80"/>
      <c r="T2865" s="81"/>
      <c r="U2865" s="82">
        <f t="shared" si="33"/>
        <v>0</v>
      </c>
      <c r="V2865" s="83">
        <f t="shared" si="34"/>
        <v>0</v>
      </c>
      <c r="W2865" s="58"/>
      <c r="X2865" s="84"/>
      <c r="Y2865" s="85"/>
      <c r="Z2865" s="86"/>
      <c r="AA2865" s="87"/>
    </row>
    <row r="2866" spans="1:27" ht="15.75" hidden="1" customHeight="1">
      <c r="A2866" s="63"/>
      <c r="B2866" s="64"/>
      <c r="C2866" s="65"/>
      <c r="D2866" s="66"/>
      <c r="E2866" s="67"/>
      <c r="F2866" s="68"/>
      <c r="G2866" s="69"/>
      <c r="H2866" s="70"/>
      <c r="I2866" s="67"/>
      <c r="J2866" s="71"/>
      <c r="K2866" s="72"/>
      <c r="L2866" s="73"/>
      <c r="M2866" s="74"/>
      <c r="N2866" s="75"/>
      <c r="O2866" s="76"/>
      <c r="P2866" s="77"/>
      <c r="Q2866" s="78">
        <f t="shared" si="32"/>
        <v>0</v>
      </c>
      <c r="R2866" s="79"/>
      <c r="S2866" s="80"/>
      <c r="T2866" s="81"/>
      <c r="U2866" s="82">
        <f t="shared" si="33"/>
        <v>0</v>
      </c>
      <c r="V2866" s="83">
        <f t="shared" si="34"/>
        <v>0</v>
      </c>
      <c r="W2866" s="58"/>
      <c r="X2866" s="84"/>
      <c r="Y2866" s="85"/>
      <c r="Z2866" s="86"/>
      <c r="AA2866" s="87"/>
    </row>
    <row r="2867" spans="1:27" ht="15.75" hidden="1" customHeight="1">
      <c r="A2867" s="63"/>
      <c r="B2867" s="64"/>
      <c r="C2867" s="65"/>
      <c r="D2867" s="66"/>
      <c r="E2867" s="67"/>
      <c r="F2867" s="68"/>
      <c r="G2867" s="69"/>
      <c r="H2867" s="70"/>
      <c r="I2867" s="67"/>
      <c r="J2867" s="71"/>
      <c r="K2867" s="72"/>
      <c r="L2867" s="73"/>
      <c r="M2867" s="74"/>
      <c r="N2867" s="75"/>
      <c r="O2867" s="76"/>
      <c r="P2867" s="77"/>
      <c r="Q2867" s="78">
        <f t="shared" si="32"/>
        <v>0</v>
      </c>
      <c r="R2867" s="79"/>
      <c r="S2867" s="80"/>
      <c r="T2867" s="81"/>
      <c r="U2867" s="82">
        <f t="shared" si="33"/>
        <v>0</v>
      </c>
      <c r="V2867" s="83">
        <f t="shared" si="34"/>
        <v>0</v>
      </c>
      <c r="W2867" s="58"/>
      <c r="X2867" s="84"/>
      <c r="Y2867" s="85"/>
      <c r="Z2867" s="86"/>
      <c r="AA2867" s="87"/>
    </row>
    <row r="2868" spans="1:27" ht="15.75" hidden="1" customHeight="1">
      <c r="A2868" s="63"/>
      <c r="B2868" s="64"/>
      <c r="C2868" s="65"/>
      <c r="D2868" s="66"/>
      <c r="E2868" s="67"/>
      <c r="F2868" s="68"/>
      <c r="G2868" s="69"/>
      <c r="H2868" s="70"/>
      <c r="I2868" s="67"/>
      <c r="J2868" s="71"/>
      <c r="K2868" s="72"/>
      <c r="L2868" s="73"/>
      <c r="M2868" s="74"/>
      <c r="N2868" s="75"/>
      <c r="O2868" s="76"/>
      <c r="P2868" s="77"/>
      <c r="Q2868" s="78">
        <f t="shared" si="32"/>
        <v>0</v>
      </c>
      <c r="R2868" s="79"/>
      <c r="S2868" s="80"/>
      <c r="T2868" s="81"/>
      <c r="U2868" s="82">
        <f t="shared" si="33"/>
        <v>0</v>
      </c>
      <c r="V2868" s="83">
        <f t="shared" si="34"/>
        <v>0</v>
      </c>
      <c r="W2868" s="58"/>
      <c r="X2868" s="84"/>
      <c r="Y2868" s="85"/>
      <c r="Z2868" s="86"/>
      <c r="AA2868" s="87"/>
    </row>
    <row r="2869" spans="1:27" ht="15.75" hidden="1" customHeight="1">
      <c r="A2869" s="63"/>
      <c r="B2869" s="64"/>
      <c r="C2869" s="65"/>
      <c r="D2869" s="66"/>
      <c r="E2869" s="67"/>
      <c r="F2869" s="68"/>
      <c r="G2869" s="69"/>
      <c r="H2869" s="70"/>
      <c r="I2869" s="67"/>
      <c r="J2869" s="71"/>
      <c r="K2869" s="72"/>
      <c r="L2869" s="73"/>
      <c r="M2869" s="74"/>
      <c r="N2869" s="75"/>
      <c r="O2869" s="76"/>
      <c r="P2869" s="77"/>
      <c r="Q2869" s="78">
        <f t="shared" si="32"/>
        <v>0</v>
      </c>
      <c r="R2869" s="79"/>
      <c r="S2869" s="80"/>
      <c r="T2869" s="81"/>
      <c r="U2869" s="82">
        <f t="shared" si="33"/>
        <v>0</v>
      </c>
      <c r="V2869" s="83">
        <f t="shared" si="34"/>
        <v>0</v>
      </c>
      <c r="W2869" s="58"/>
      <c r="X2869" s="84"/>
      <c r="Y2869" s="85"/>
      <c r="Z2869" s="86"/>
      <c r="AA2869" s="87"/>
    </row>
    <row r="2870" spans="1:27" ht="15.75" hidden="1" customHeight="1">
      <c r="A2870" s="63"/>
      <c r="B2870" s="64"/>
      <c r="C2870" s="65"/>
      <c r="D2870" s="66"/>
      <c r="E2870" s="67"/>
      <c r="F2870" s="68"/>
      <c r="G2870" s="69"/>
      <c r="H2870" s="70"/>
      <c r="I2870" s="67"/>
      <c r="J2870" s="71"/>
      <c r="K2870" s="72"/>
      <c r="L2870" s="73"/>
      <c r="M2870" s="74"/>
      <c r="N2870" s="75"/>
      <c r="O2870" s="76"/>
      <c r="P2870" s="77"/>
      <c r="Q2870" s="78">
        <f t="shared" si="32"/>
        <v>0</v>
      </c>
      <c r="R2870" s="79"/>
      <c r="S2870" s="80"/>
      <c r="T2870" s="81"/>
      <c r="U2870" s="82">
        <f t="shared" si="33"/>
        <v>0</v>
      </c>
      <c r="V2870" s="83">
        <f t="shared" si="34"/>
        <v>0</v>
      </c>
      <c r="W2870" s="58"/>
      <c r="X2870" s="84"/>
      <c r="Y2870" s="85"/>
      <c r="Z2870" s="86"/>
      <c r="AA2870" s="87"/>
    </row>
    <row r="2871" spans="1:27" ht="15.75" hidden="1" customHeight="1">
      <c r="A2871" s="63"/>
      <c r="B2871" s="64"/>
      <c r="C2871" s="65"/>
      <c r="D2871" s="66"/>
      <c r="E2871" s="67"/>
      <c r="F2871" s="68"/>
      <c r="G2871" s="69"/>
      <c r="H2871" s="70"/>
      <c r="I2871" s="67"/>
      <c r="J2871" s="71"/>
      <c r="K2871" s="72"/>
      <c r="L2871" s="73"/>
      <c r="M2871" s="74"/>
      <c r="N2871" s="75"/>
      <c r="O2871" s="76"/>
      <c r="P2871" s="77"/>
      <c r="Q2871" s="78">
        <f t="shared" si="32"/>
        <v>0</v>
      </c>
      <c r="R2871" s="79"/>
      <c r="S2871" s="80"/>
      <c r="T2871" s="81"/>
      <c r="U2871" s="82">
        <f t="shared" si="33"/>
        <v>0</v>
      </c>
      <c r="V2871" s="83">
        <f t="shared" si="34"/>
        <v>0</v>
      </c>
      <c r="W2871" s="58"/>
      <c r="X2871" s="84"/>
      <c r="Y2871" s="85"/>
      <c r="Z2871" s="86"/>
      <c r="AA2871" s="87"/>
    </row>
    <row r="2872" spans="1:27" ht="15.75" hidden="1" customHeight="1">
      <c r="A2872" s="63"/>
      <c r="B2872" s="64"/>
      <c r="C2872" s="65"/>
      <c r="D2872" s="66"/>
      <c r="E2872" s="67"/>
      <c r="F2872" s="68"/>
      <c r="G2872" s="69"/>
      <c r="H2872" s="70"/>
      <c r="I2872" s="67"/>
      <c r="J2872" s="71"/>
      <c r="K2872" s="72"/>
      <c r="L2872" s="73"/>
      <c r="M2872" s="74"/>
      <c r="N2872" s="75"/>
      <c r="O2872" s="76"/>
      <c r="P2872" s="77"/>
      <c r="Q2872" s="78">
        <f t="shared" si="32"/>
        <v>0</v>
      </c>
      <c r="R2872" s="79"/>
      <c r="S2872" s="80"/>
      <c r="T2872" s="81"/>
      <c r="U2872" s="82">
        <f t="shared" si="33"/>
        <v>0</v>
      </c>
      <c r="V2872" s="83">
        <f t="shared" si="34"/>
        <v>0</v>
      </c>
      <c r="W2872" s="58"/>
      <c r="X2872" s="84"/>
      <c r="Y2872" s="85"/>
      <c r="Z2872" s="86"/>
      <c r="AA2872" s="87"/>
    </row>
    <row r="2873" spans="1:27" ht="15.75" hidden="1" customHeight="1">
      <c r="A2873" s="63"/>
      <c r="B2873" s="64"/>
      <c r="C2873" s="65"/>
      <c r="D2873" s="66"/>
      <c r="E2873" s="67"/>
      <c r="F2873" s="68"/>
      <c r="G2873" s="69"/>
      <c r="H2873" s="70"/>
      <c r="I2873" s="67"/>
      <c r="J2873" s="71"/>
      <c r="K2873" s="72"/>
      <c r="L2873" s="73"/>
      <c r="M2873" s="74"/>
      <c r="N2873" s="75"/>
      <c r="O2873" s="76"/>
      <c r="P2873" s="77"/>
      <c r="Q2873" s="78">
        <f t="shared" si="32"/>
        <v>0</v>
      </c>
      <c r="R2873" s="79"/>
      <c r="S2873" s="80"/>
      <c r="T2873" s="81"/>
      <c r="U2873" s="82">
        <f t="shared" si="33"/>
        <v>0</v>
      </c>
      <c r="V2873" s="83">
        <f t="shared" si="34"/>
        <v>0</v>
      </c>
      <c r="W2873" s="58"/>
      <c r="X2873" s="84"/>
      <c r="Y2873" s="85"/>
      <c r="Z2873" s="86"/>
      <c r="AA2873" s="87"/>
    </row>
    <row r="2874" spans="1:27" ht="15.75" hidden="1" customHeight="1">
      <c r="A2874" s="63"/>
      <c r="B2874" s="64"/>
      <c r="C2874" s="65"/>
      <c r="D2874" s="66"/>
      <c r="E2874" s="67"/>
      <c r="F2874" s="68"/>
      <c r="G2874" s="69"/>
      <c r="H2874" s="70"/>
      <c r="I2874" s="67"/>
      <c r="J2874" s="71"/>
      <c r="K2874" s="72"/>
      <c r="L2874" s="73"/>
      <c r="M2874" s="74"/>
      <c r="N2874" s="75"/>
      <c r="O2874" s="76"/>
      <c r="P2874" s="77"/>
      <c r="Q2874" s="78">
        <f t="shared" si="32"/>
        <v>0</v>
      </c>
      <c r="R2874" s="79"/>
      <c r="S2874" s="80"/>
      <c r="T2874" s="81"/>
      <c r="U2874" s="82">
        <f t="shared" si="33"/>
        <v>0</v>
      </c>
      <c r="V2874" s="83">
        <f t="shared" si="34"/>
        <v>0</v>
      </c>
      <c r="W2874" s="58"/>
      <c r="X2874" s="84"/>
      <c r="Y2874" s="85"/>
      <c r="Z2874" s="86"/>
      <c r="AA2874" s="87"/>
    </row>
    <row r="2875" spans="1:27" ht="15.75" hidden="1" customHeight="1">
      <c r="A2875" s="63"/>
      <c r="B2875" s="64"/>
      <c r="C2875" s="65"/>
      <c r="D2875" s="66"/>
      <c r="E2875" s="67"/>
      <c r="F2875" s="68"/>
      <c r="G2875" s="69"/>
      <c r="H2875" s="70"/>
      <c r="I2875" s="67"/>
      <c r="J2875" s="71"/>
      <c r="K2875" s="72"/>
      <c r="L2875" s="73"/>
      <c r="M2875" s="74"/>
      <c r="N2875" s="75"/>
      <c r="O2875" s="76"/>
      <c r="P2875" s="77"/>
      <c r="Q2875" s="78">
        <f t="shared" si="32"/>
        <v>0</v>
      </c>
      <c r="R2875" s="79"/>
      <c r="S2875" s="80"/>
      <c r="T2875" s="81"/>
      <c r="U2875" s="82">
        <f t="shared" si="33"/>
        <v>0</v>
      </c>
      <c r="V2875" s="83">
        <f t="shared" si="34"/>
        <v>0</v>
      </c>
      <c r="W2875" s="58"/>
      <c r="X2875" s="84"/>
      <c r="Y2875" s="85"/>
      <c r="Z2875" s="86"/>
      <c r="AA2875" s="87"/>
    </row>
    <row r="2876" spans="1:27" ht="15.75" hidden="1" customHeight="1">
      <c r="A2876" s="63"/>
      <c r="B2876" s="64"/>
      <c r="C2876" s="65"/>
      <c r="D2876" s="66"/>
      <c r="E2876" s="67"/>
      <c r="F2876" s="68"/>
      <c r="G2876" s="69"/>
      <c r="H2876" s="70"/>
      <c r="I2876" s="67"/>
      <c r="J2876" s="71"/>
      <c r="K2876" s="72"/>
      <c r="L2876" s="73"/>
      <c r="M2876" s="74"/>
      <c r="N2876" s="75"/>
      <c r="O2876" s="76"/>
      <c r="P2876" s="77"/>
      <c r="Q2876" s="78">
        <f t="shared" si="32"/>
        <v>0</v>
      </c>
      <c r="R2876" s="79"/>
      <c r="S2876" s="80"/>
      <c r="T2876" s="81"/>
      <c r="U2876" s="82">
        <f t="shared" si="33"/>
        <v>0</v>
      </c>
      <c r="V2876" s="83">
        <f t="shared" si="34"/>
        <v>0</v>
      </c>
      <c r="W2876" s="58"/>
      <c r="X2876" s="84"/>
      <c r="Y2876" s="85"/>
      <c r="Z2876" s="86"/>
      <c r="AA2876" s="87"/>
    </row>
    <row r="2877" spans="1:27" ht="15.75" hidden="1" customHeight="1">
      <c r="A2877" s="63"/>
      <c r="B2877" s="64"/>
      <c r="C2877" s="65"/>
      <c r="D2877" s="66"/>
      <c r="E2877" s="67"/>
      <c r="F2877" s="68"/>
      <c r="G2877" s="69"/>
      <c r="H2877" s="70"/>
      <c r="I2877" s="67"/>
      <c r="J2877" s="71"/>
      <c r="K2877" s="72"/>
      <c r="L2877" s="73"/>
      <c r="M2877" s="74"/>
      <c r="N2877" s="75"/>
      <c r="O2877" s="76"/>
      <c r="P2877" s="77"/>
      <c r="Q2877" s="78">
        <f t="shared" si="32"/>
        <v>0</v>
      </c>
      <c r="R2877" s="79"/>
      <c r="S2877" s="80"/>
      <c r="T2877" s="81"/>
      <c r="U2877" s="82">
        <f t="shared" si="33"/>
        <v>0</v>
      </c>
      <c r="V2877" s="83">
        <f t="shared" si="34"/>
        <v>0</v>
      </c>
      <c r="W2877" s="58"/>
      <c r="X2877" s="84"/>
      <c r="Y2877" s="85"/>
      <c r="Z2877" s="86"/>
      <c r="AA2877" s="87"/>
    </row>
    <row r="2878" spans="1:27" ht="15.75" hidden="1" customHeight="1">
      <c r="A2878" s="63"/>
      <c r="B2878" s="64"/>
      <c r="C2878" s="65"/>
      <c r="D2878" s="66"/>
      <c r="E2878" s="67"/>
      <c r="F2878" s="68"/>
      <c r="G2878" s="69"/>
      <c r="H2878" s="70"/>
      <c r="I2878" s="67"/>
      <c r="J2878" s="71"/>
      <c r="K2878" s="72"/>
      <c r="L2878" s="73"/>
      <c r="M2878" s="74"/>
      <c r="N2878" s="75"/>
      <c r="O2878" s="76"/>
      <c r="P2878" s="77"/>
      <c r="Q2878" s="78">
        <f t="shared" si="32"/>
        <v>0</v>
      </c>
      <c r="R2878" s="79"/>
      <c r="S2878" s="80"/>
      <c r="T2878" s="81"/>
      <c r="U2878" s="82">
        <f t="shared" si="33"/>
        <v>0</v>
      </c>
      <c r="V2878" s="83">
        <f t="shared" si="34"/>
        <v>0</v>
      </c>
      <c r="W2878" s="58"/>
      <c r="X2878" s="84"/>
      <c r="Y2878" s="85"/>
      <c r="Z2878" s="86"/>
      <c r="AA2878" s="87"/>
    </row>
    <row r="2879" spans="1:27" ht="15.75" hidden="1" customHeight="1">
      <c r="A2879" s="63"/>
      <c r="B2879" s="64"/>
      <c r="C2879" s="65"/>
      <c r="D2879" s="66"/>
      <c r="E2879" s="67"/>
      <c r="F2879" s="68"/>
      <c r="G2879" s="69"/>
      <c r="H2879" s="70"/>
      <c r="I2879" s="67"/>
      <c r="J2879" s="71"/>
      <c r="K2879" s="72"/>
      <c r="L2879" s="73"/>
      <c r="M2879" s="74"/>
      <c r="N2879" s="75"/>
      <c r="O2879" s="76"/>
      <c r="P2879" s="77"/>
      <c r="Q2879" s="78">
        <f t="shared" si="32"/>
        <v>0</v>
      </c>
      <c r="R2879" s="79"/>
      <c r="S2879" s="80"/>
      <c r="T2879" s="81"/>
      <c r="U2879" s="82">
        <f t="shared" si="33"/>
        <v>0</v>
      </c>
      <c r="V2879" s="83">
        <f t="shared" si="34"/>
        <v>0</v>
      </c>
      <c r="W2879" s="58"/>
      <c r="X2879" s="84"/>
      <c r="Y2879" s="85"/>
      <c r="Z2879" s="86"/>
      <c r="AA2879" s="87"/>
    </row>
    <row r="2880" spans="1:27" ht="15.75" hidden="1" customHeight="1">
      <c r="A2880" s="63"/>
      <c r="B2880" s="64"/>
      <c r="C2880" s="65"/>
      <c r="D2880" s="66"/>
      <c r="E2880" s="67"/>
      <c r="F2880" s="68"/>
      <c r="G2880" s="69"/>
      <c r="H2880" s="70"/>
      <c r="I2880" s="67"/>
      <c r="J2880" s="71"/>
      <c r="K2880" s="72"/>
      <c r="L2880" s="73"/>
      <c r="M2880" s="74"/>
      <c r="N2880" s="75"/>
      <c r="O2880" s="76"/>
      <c r="P2880" s="77"/>
      <c r="Q2880" s="78">
        <f t="shared" si="32"/>
        <v>0</v>
      </c>
      <c r="R2880" s="79"/>
      <c r="S2880" s="80"/>
      <c r="T2880" s="81"/>
      <c r="U2880" s="82">
        <f t="shared" si="33"/>
        <v>0</v>
      </c>
      <c r="V2880" s="83">
        <f t="shared" si="34"/>
        <v>0</v>
      </c>
      <c r="W2880" s="58"/>
      <c r="X2880" s="84"/>
      <c r="Y2880" s="85"/>
      <c r="Z2880" s="86"/>
      <c r="AA2880" s="87"/>
    </row>
    <row r="2881" spans="1:27" ht="15.75" hidden="1" customHeight="1">
      <c r="A2881" s="63"/>
      <c r="B2881" s="64"/>
      <c r="C2881" s="65"/>
      <c r="D2881" s="66"/>
      <c r="E2881" s="67"/>
      <c r="F2881" s="68"/>
      <c r="G2881" s="69"/>
      <c r="H2881" s="70"/>
      <c r="I2881" s="67"/>
      <c r="J2881" s="71"/>
      <c r="K2881" s="72"/>
      <c r="L2881" s="73"/>
      <c r="M2881" s="74"/>
      <c r="N2881" s="75"/>
      <c r="O2881" s="76"/>
      <c r="P2881" s="77"/>
      <c r="Q2881" s="78">
        <f t="shared" si="32"/>
        <v>0</v>
      </c>
      <c r="R2881" s="79"/>
      <c r="S2881" s="80"/>
      <c r="T2881" s="81"/>
      <c r="U2881" s="82">
        <f t="shared" si="33"/>
        <v>0</v>
      </c>
      <c r="V2881" s="83">
        <f t="shared" si="34"/>
        <v>0</v>
      </c>
      <c r="W2881" s="58"/>
      <c r="X2881" s="84"/>
      <c r="Y2881" s="85"/>
      <c r="Z2881" s="86"/>
      <c r="AA2881" s="87"/>
    </row>
    <row r="2882" spans="1:27" ht="15.75" hidden="1" customHeight="1">
      <c r="A2882" s="63"/>
      <c r="B2882" s="64"/>
      <c r="C2882" s="65"/>
      <c r="D2882" s="66"/>
      <c r="E2882" s="67"/>
      <c r="F2882" s="68"/>
      <c r="G2882" s="69"/>
      <c r="H2882" s="70"/>
      <c r="I2882" s="67"/>
      <c r="J2882" s="71"/>
      <c r="K2882" s="72"/>
      <c r="L2882" s="73"/>
      <c r="M2882" s="74"/>
      <c r="N2882" s="75"/>
      <c r="O2882" s="76"/>
      <c r="P2882" s="77"/>
      <c r="Q2882" s="78">
        <f t="shared" si="32"/>
        <v>0</v>
      </c>
      <c r="R2882" s="79"/>
      <c r="S2882" s="80"/>
      <c r="T2882" s="81"/>
      <c r="U2882" s="82">
        <f t="shared" si="33"/>
        <v>0</v>
      </c>
      <c r="V2882" s="83">
        <f t="shared" si="34"/>
        <v>0</v>
      </c>
      <c r="W2882" s="58"/>
      <c r="X2882" s="84"/>
      <c r="Y2882" s="85"/>
      <c r="Z2882" s="86"/>
      <c r="AA2882" s="87"/>
    </row>
    <row r="2883" spans="1:27" ht="15.75" hidden="1" customHeight="1">
      <c r="A2883" s="63"/>
      <c r="B2883" s="64"/>
      <c r="C2883" s="65"/>
      <c r="D2883" s="66"/>
      <c r="E2883" s="67"/>
      <c r="F2883" s="68"/>
      <c r="G2883" s="69"/>
      <c r="H2883" s="70"/>
      <c r="I2883" s="67"/>
      <c r="J2883" s="71"/>
      <c r="K2883" s="72"/>
      <c r="L2883" s="73"/>
      <c r="M2883" s="74"/>
      <c r="N2883" s="75"/>
      <c r="O2883" s="76"/>
      <c r="P2883" s="77"/>
      <c r="Q2883" s="78">
        <f t="shared" si="32"/>
        <v>0</v>
      </c>
      <c r="R2883" s="79"/>
      <c r="S2883" s="80"/>
      <c r="T2883" s="81"/>
      <c r="U2883" s="82">
        <f t="shared" si="33"/>
        <v>0</v>
      </c>
      <c r="V2883" s="83">
        <f t="shared" si="34"/>
        <v>0</v>
      </c>
      <c r="W2883" s="58"/>
      <c r="X2883" s="84"/>
      <c r="Y2883" s="85"/>
      <c r="Z2883" s="86"/>
      <c r="AA2883" s="87"/>
    </row>
    <row r="2884" spans="1:27" ht="15.75" hidden="1" customHeight="1">
      <c r="A2884" s="63"/>
      <c r="B2884" s="64"/>
      <c r="C2884" s="65"/>
      <c r="D2884" s="66"/>
      <c r="E2884" s="67"/>
      <c r="F2884" s="68"/>
      <c r="G2884" s="69"/>
      <c r="H2884" s="70"/>
      <c r="I2884" s="67"/>
      <c r="J2884" s="71"/>
      <c r="K2884" s="72"/>
      <c r="L2884" s="73"/>
      <c r="M2884" s="74"/>
      <c r="N2884" s="75"/>
      <c r="O2884" s="76"/>
      <c r="P2884" s="77"/>
      <c r="Q2884" s="78">
        <f t="shared" si="32"/>
        <v>0</v>
      </c>
      <c r="R2884" s="79"/>
      <c r="S2884" s="80"/>
      <c r="T2884" s="81"/>
      <c r="U2884" s="82">
        <f t="shared" si="33"/>
        <v>0</v>
      </c>
      <c r="V2884" s="83">
        <f t="shared" si="34"/>
        <v>0</v>
      </c>
      <c r="W2884" s="58"/>
      <c r="X2884" s="84"/>
      <c r="Y2884" s="85"/>
      <c r="Z2884" s="86"/>
      <c r="AA2884" s="87"/>
    </row>
    <row r="2885" spans="1:27" ht="15.75" hidden="1" customHeight="1">
      <c r="A2885" s="63"/>
      <c r="B2885" s="64"/>
      <c r="C2885" s="65"/>
      <c r="D2885" s="66"/>
      <c r="E2885" s="67"/>
      <c r="F2885" s="68"/>
      <c r="G2885" s="69"/>
      <c r="H2885" s="70"/>
      <c r="I2885" s="67"/>
      <c r="J2885" s="71"/>
      <c r="K2885" s="72"/>
      <c r="L2885" s="73"/>
      <c r="M2885" s="74"/>
      <c r="N2885" s="75"/>
      <c r="O2885" s="76"/>
      <c r="P2885" s="77"/>
      <c r="Q2885" s="78">
        <f t="shared" si="32"/>
        <v>0</v>
      </c>
      <c r="R2885" s="79"/>
      <c r="S2885" s="80"/>
      <c r="T2885" s="81"/>
      <c r="U2885" s="82">
        <f t="shared" si="33"/>
        <v>0</v>
      </c>
      <c r="V2885" s="83">
        <f t="shared" si="34"/>
        <v>0</v>
      </c>
      <c r="W2885" s="58"/>
      <c r="X2885" s="84"/>
      <c r="Y2885" s="85"/>
      <c r="Z2885" s="86"/>
      <c r="AA2885" s="87"/>
    </row>
    <row r="2886" spans="1:27" ht="15.75" hidden="1" customHeight="1">
      <c r="A2886" s="63"/>
      <c r="B2886" s="64"/>
      <c r="C2886" s="65"/>
      <c r="D2886" s="66"/>
      <c r="E2886" s="67"/>
      <c r="F2886" s="68"/>
      <c r="G2886" s="69"/>
      <c r="H2886" s="70"/>
      <c r="I2886" s="67"/>
      <c r="J2886" s="71"/>
      <c r="K2886" s="72"/>
      <c r="L2886" s="73"/>
      <c r="M2886" s="74"/>
      <c r="N2886" s="75"/>
      <c r="O2886" s="76"/>
      <c r="P2886" s="77"/>
      <c r="Q2886" s="78">
        <f t="shared" si="32"/>
        <v>0</v>
      </c>
      <c r="R2886" s="79"/>
      <c r="S2886" s="80"/>
      <c r="T2886" s="81"/>
      <c r="U2886" s="82">
        <f t="shared" si="33"/>
        <v>0</v>
      </c>
      <c r="V2886" s="83">
        <f t="shared" si="34"/>
        <v>0</v>
      </c>
      <c r="W2886" s="58"/>
      <c r="X2886" s="84"/>
      <c r="Y2886" s="85"/>
      <c r="Z2886" s="86"/>
      <c r="AA2886" s="87"/>
    </row>
    <row r="2887" spans="1:27" ht="15.75" hidden="1" customHeight="1">
      <c r="A2887" s="63"/>
      <c r="B2887" s="64"/>
      <c r="C2887" s="65"/>
      <c r="D2887" s="66"/>
      <c r="E2887" s="67"/>
      <c r="F2887" s="68"/>
      <c r="G2887" s="69"/>
      <c r="H2887" s="70"/>
      <c r="I2887" s="67"/>
      <c r="J2887" s="71"/>
      <c r="K2887" s="72"/>
      <c r="L2887" s="73"/>
      <c r="M2887" s="74"/>
      <c r="N2887" s="75"/>
      <c r="O2887" s="76"/>
      <c r="P2887" s="77"/>
      <c r="Q2887" s="78">
        <f t="shared" si="32"/>
        <v>0</v>
      </c>
      <c r="R2887" s="79"/>
      <c r="S2887" s="80"/>
      <c r="T2887" s="81"/>
      <c r="U2887" s="82">
        <f t="shared" si="33"/>
        <v>0</v>
      </c>
      <c r="V2887" s="83">
        <f t="shared" si="34"/>
        <v>0</v>
      </c>
      <c r="W2887" s="58"/>
      <c r="X2887" s="84"/>
      <c r="Y2887" s="85"/>
      <c r="Z2887" s="86"/>
      <c r="AA2887" s="87"/>
    </row>
    <row r="2888" spans="1:27" ht="15.75" hidden="1" customHeight="1">
      <c r="A2888" s="63"/>
      <c r="B2888" s="64"/>
      <c r="C2888" s="65"/>
      <c r="D2888" s="66"/>
      <c r="E2888" s="67"/>
      <c r="F2888" s="68"/>
      <c r="G2888" s="69"/>
      <c r="H2888" s="70"/>
      <c r="I2888" s="67"/>
      <c r="J2888" s="71"/>
      <c r="K2888" s="72"/>
      <c r="L2888" s="73"/>
      <c r="M2888" s="74"/>
      <c r="N2888" s="75"/>
      <c r="O2888" s="76"/>
      <c r="P2888" s="77"/>
      <c r="Q2888" s="78">
        <f t="shared" si="32"/>
        <v>0</v>
      </c>
      <c r="R2888" s="79"/>
      <c r="S2888" s="80"/>
      <c r="T2888" s="81"/>
      <c r="U2888" s="82">
        <f t="shared" si="33"/>
        <v>0</v>
      </c>
      <c r="V2888" s="83">
        <f t="shared" si="34"/>
        <v>0</v>
      </c>
      <c r="W2888" s="58"/>
      <c r="X2888" s="84"/>
      <c r="Y2888" s="85"/>
      <c r="Z2888" s="86"/>
      <c r="AA2888" s="87"/>
    </row>
    <row r="2889" spans="1:27" ht="15.75" hidden="1" customHeight="1">
      <c r="A2889" s="63"/>
      <c r="B2889" s="64"/>
      <c r="C2889" s="65"/>
      <c r="D2889" s="66"/>
      <c r="E2889" s="67"/>
      <c r="F2889" s="68"/>
      <c r="G2889" s="69"/>
      <c r="H2889" s="70"/>
      <c r="I2889" s="67"/>
      <c r="J2889" s="71"/>
      <c r="K2889" s="72"/>
      <c r="L2889" s="73"/>
      <c r="M2889" s="74"/>
      <c r="N2889" s="75"/>
      <c r="O2889" s="76"/>
      <c r="P2889" s="77"/>
      <c r="Q2889" s="78">
        <f t="shared" si="32"/>
        <v>0</v>
      </c>
      <c r="R2889" s="79"/>
      <c r="S2889" s="80"/>
      <c r="T2889" s="81"/>
      <c r="U2889" s="82">
        <f t="shared" si="33"/>
        <v>0</v>
      </c>
      <c r="V2889" s="83">
        <f t="shared" si="34"/>
        <v>0</v>
      </c>
      <c r="W2889" s="58"/>
      <c r="X2889" s="84"/>
      <c r="Y2889" s="85"/>
      <c r="Z2889" s="86"/>
      <c r="AA2889" s="87"/>
    </row>
    <row r="2890" spans="1:27" ht="15.75" hidden="1" customHeight="1">
      <c r="A2890" s="63"/>
      <c r="B2890" s="64"/>
      <c r="C2890" s="65"/>
      <c r="D2890" s="66"/>
      <c r="E2890" s="67"/>
      <c r="F2890" s="68"/>
      <c r="G2890" s="69"/>
      <c r="H2890" s="70"/>
      <c r="I2890" s="67"/>
      <c r="J2890" s="71"/>
      <c r="K2890" s="72"/>
      <c r="L2890" s="73"/>
      <c r="M2890" s="74"/>
      <c r="N2890" s="75"/>
      <c r="O2890" s="76"/>
      <c r="P2890" s="77"/>
      <c r="Q2890" s="78">
        <f t="shared" si="32"/>
        <v>0</v>
      </c>
      <c r="R2890" s="79"/>
      <c r="S2890" s="80"/>
      <c r="T2890" s="81"/>
      <c r="U2890" s="82">
        <f t="shared" si="33"/>
        <v>0</v>
      </c>
      <c r="V2890" s="83">
        <f t="shared" si="34"/>
        <v>0</v>
      </c>
      <c r="W2890" s="58"/>
      <c r="X2890" s="84"/>
      <c r="Y2890" s="85"/>
      <c r="Z2890" s="86"/>
      <c r="AA2890" s="87"/>
    </row>
    <row r="2891" spans="1:27" ht="15.75" hidden="1" customHeight="1">
      <c r="A2891" s="63"/>
      <c r="B2891" s="64"/>
      <c r="C2891" s="65"/>
      <c r="D2891" s="66"/>
      <c r="E2891" s="67"/>
      <c r="F2891" s="68"/>
      <c r="G2891" s="69"/>
      <c r="H2891" s="70"/>
      <c r="I2891" s="67"/>
      <c r="J2891" s="71"/>
      <c r="K2891" s="72"/>
      <c r="L2891" s="73"/>
      <c r="M2891" s="74"/>
      <c r="N2891" s="75"/>
      <c r="O2891" s="76"/>
      <c r="P2891" s="77"/>
      <c r="Q2891" s="78">
        <f t="shared" si="32"/>
        <v>0</v>
      </c>
      <c r="R2891" s="79"/>
      <c r="S2891" s="80"/>
      <c r="T2891" s="81"/>
      <c r="U2891" s="82">
        <f t="shared" si="33"/>
        <v>0</v>
      </c>
      <c r="V2891" s="83">
        <f t="shared" si="34"/>
        <v>0</v>
      </c>
      <c r="W2891" s="58"/>
      <c r="X2891" s="84"/>
      <c r="Y2891" s="85"/>
      <c r="Z2891" s="86"/>
      <c r="AA2891" s="87"/>
    </row>
    <row r="2892" spans="1:27" ht="15.75" hidden="1" customHeight="1">
      <c r="A2892" s="63"/>
      <c r="B2892" s="64"/>
      <c r="C2892" s="65"/>
      <c r="D2892" s="66"/>
      <c r="E2892" s="67"/>
      <c r="F2892" s="68"/>
      <c r="G2892" s="69"/>
      <c r="H2892" s="70"/>
      <c r="I2892" s="67"/>
      <c r="J2892" s="71"/>
      <c r="K2892" s="72"/>
      <c r="L2892" s="73"/>
      <c r="M2892" s="74"/>
      <c r="N2892" s="75"/>
      <c r="O2892" s="76"/>
      <c r="P2892" s="77"/>
      <c r="Q2892" s="78">
        <f t="shared" si="32"/>
        <v>0</v>
      </c>
      <c r="R2892" s="79"/>
      <c r="S2892" s="80"/>
      <c r="T2892" s="81"/>
      <c r="U2892" s="82">
        <f t="shared" si="33"/>
        <v>0</v>
      </c>
      <c r="V2892" s="83">
        <f t="shared" si="34"/>
        <v>0</v>
      </c>
      <c r="W2892" s="58"/>
      <c r="X2892" s="84"/>
      <c r="Y2892" s="85"/>
      <c r="Z2892" s="86"/>
      <c r="AA2892" s="87"/>
    </row>
    <row r="2893" spans="1:27" ht="15.75" hidden="1" customHeight="1">
      <c r="A2893" s="63"/>
      <c r="B2893" s="64"/>
      <c r="C2893" s="65"/>
      <c r="D2893" s="66"/>
      <c r="E2893" s="67"/>
      <c r="F2893" s="68"/>
      <c r="G2893" s="69"/>
      <c r="H2893" s="70"/>
      <c r="I2893" s="67"/>
      <c r="J2893" s="71"/>
      <c r="K2893" s="72"/>
      <c r="L2893" s="73"/>
      <c r="M2893" s="74"/>
      <c r="N2893" s="75"/>
      <c r="O2893" s="76"/>
      <c r="P2893" s="77"/>
      <c r="Q2893" s="78">
        <f t="shared" si="32"/>
        <v>0</v>
      </c>
      <c r="R2893" s="79"/>
      <c r="S2893" s="80"/>
      <c r="T2893" s="81"/>
      <c r="U2893" s="82">
        <f t="shared" si="33"/>
        <v>0</v>
      </c>
      <c r="V2893" s="83">
        <f t="shared" si="34"/>
        <v>0</v>
      </c>
      <c r="W2893" s="58"/>
      <c r="X2893" s="84"/>
      <c r="Y2893" s="85"/>
      <c r="Z2893" s="86"/>
      <c r="AA2893" s="87"/>
    </row>
    <row r="2894" spans="1:27" ht="15.75" hidden="1" customHeight="1">
      <c r="A2894" s="63"/>
      <c r="B2894" s="64"/>
      <c r="C2894" s="65"/>
      <c r="D2894" s="66"/>
      <c r="E2894" s="67"/>
      <c r="F2894" s="68"/>
      <c r="G2894" s="69"/>
      <c r="H2894" s="70"/>
      <c r="I2894" s="67"/>
      <c r="J2894" s="71"/>
      <c r="K2894" s="72"/>
      <c r="L2894" s="73"/>
      <c r="M2894" s="74"/>
      <c r="N2894" s="75"/>
      <c r="O2894" s="76"/>
      <c r="P2894" s="77"/>
      <c r="Q2894" s="78">
        <f t="shared" ref="Q2894:Q2957" si="35">IF(P2894="U",R2894/1.2,R2894)</f>
        <v>0</v>
      </c>
      <c r="R2894" s="79"/>
      <c r="S2894" s="80"/>
      <c r="T2894" s="81"/>
      <c r="U2894" s="82">
        <f t="shared" si="33"/>
        <v>0</v>
      </c>
      <c r="V2894" s="83">
        <f t="shared" si="34"/>
        <v>0</v>
      </c>
      <c r="W2894" s="58"/>
      <c r="X2894" s="84"/>
      <c r="Y2894" s="85"/>
      <c r="Z2894" s="86"/>
      <c r="AA2894" s="87"/>
    </row>
    <row r="2895" spans="1:27" ht="15.75" hidden="1" customHeight="1">
      <c r="A2895" s="63"/>
      <c r="B2895" s="64"/>
      <c r="C2895" s="65"/>
      <c r="D2895" s="66"/>
      <c r="E2895" s="67"/>
      <c r="F2895" s="68"/>
      <c r="G2895" s="69"/>
      <c r="H2895" s="70"/>
      <c r="I2895" s="67"/>
      <c r="J2895" s="71"/>
      <c r="K2895" s="72"/>
      <c r="L2895" s="73"/>
      <c r="M2895" s="74"/>
      <c r="N2895" s="75"/>
      <c r="O2895" s="76"/>
      <c r="P2895" s="77"/>
      <c r="Q2895" s="78">
        <f t="shared" si="35"/>
        <v>0</v>
      </c>
      <c r="R2895" s="79"/>
      <c r="S2895" s="80"/>
      <c r="T2895" s="81"/>
      <c r="U2895" s="82">
        <f t="shared" si="33"/>
        <v>0</v>
      </c>
      <c r="V2895" s="83">
        <f t="shared" si="34"/>
        <v>0</v>
      </c>
      <c r="W2895" s="58"/>
      <c r="X2895" s="84"/>
      <c r="Y2895" s="85"/>
      <c r="Z2895" s="86"/>
      <c r="AA2895" s="87"/>
    </row>
    <row r="2896" spans="1:27" ht="15.75" hidden="1" customHeight="1">
      <c r="A2896" s="63"/>
      <c r="B2896" s="64"/>
      <c r="C2896" s="65"/>
      <c r="D2896" s="66"/>
      <c r="E2896" s="67"/>
      <c r="F2896" s="68"/>
      <c r="G2896" s="69"/>
      <c r="H2896" s="70"/>
      <c r="I2896" s="67"/>
      <c r="J2896" s="71"/>
      <c r="K2896" s="72"/>
      <c r="L2896" s="73"/>
      <c r="M2896" s="74"/>
      <c r="N2896" s="75"/>
      <c r="O2896" s="76"/>
      <c r="P2896" s="77"/>
      <c r="Q2896" s="78">
        <f t="shared" si="35"/>
        <v>0</v>
      </c>
      <c r="R2896" s="79"/>
      <c r="S2896" s="80"/>
      <c r="T2896" s="81"/>
      <c r="U2896" s="82">
        <f t="shared" si="33"/>
        <v>0</v>
      </c>
      <c r="V2896" s="83">
        <f t="shared" si="34"/>
        <v>0</v>
      </c>
      <c r="W2896" s="58"/>
      <c r="X2896" s="84"/>
      <c r="Y2896" s="85"/>
      <c r="Z2896" s="86"/>
      <c r="AA2896" s="87"/>
    </row>
    <row r="2897" spans="1:27" ht="15.75" hidden="1" customHeight="1">
      <c r="A2897" s="63"/>
      <c r="B2897" s="64"/>
      <c r="C2897" s="65"/>
      <c r="D2897" s="66"/>
      <c r="E2897" s="67"/>
      <c r="F2897" s="68"/>
      <c r="G2897" s="69"/>
      <c r="H2897" s="70"/>
      <c r="I2897" s="67"/>
      <c r="J2897" s="71"/>
      <c r="K2897" s="72"/>
      <c r="L2897" s="73"/>
      <c r="M2897" s="74"/>
      <c r="N2897" s="75"/>
      <c r="O2897" s="76"/>
      <c r="P2897" s="77"/>
      <c r="Q2897" s="78">
        <f t="shared" si="35"/>
        <v>0</v>
      </c>
      <c r="R2897" s="79"/>
      <c r="S2897" s="80"/>
      <c r="T2897" s="81"/>
      <c r="U2897" s="82">
        <f t="shared" si="33"/>
        <v>0</v>
      </c>
      <c r="V2897" s="83">
        <f t="shared" si="34"/>
        <v>0</v>
      </c>
      <c r="W2897" s="58"/>
      <c r="X2897" s="84"/>
      <c r="Y2897" s="85"/>
      <c r="Z2897" s="86"/>
      <c r="AA2897" s="87"/>
    </row>
    <row r="2898" spans="1:27" ht="15.75" hidden="1" customHeight="1">
      <c r="A2898" s="63"/>
      <c r="B2898" s="64"/>
      <c r="C2898" s="65"/>
      <c r="D2898" s="66"/>
      <c r="E2898" s="67"/>
      <c r="F2898" s="68"/>
      <c r="G2898" s="69"/>
      <c r="H2898" s="70"/>
      <c r="I2898" s="67"/>
      <c r="J2898" s="71"/>
      <c r="K2898" s="72"/>
      <c r="L2898" s="73"/>
      <c r="M2898" s="74"/>
      <c r="N2898" s="75"/>
      <c r="O2898" s="76"/>
      <c r="P2898" s="77"/>
      <c r="Q2898" s="78">
        <f t="shared" si="35"/>
        <v>0</v>
      </c>
      <c r="R2898" s="79"/>
      <c r="S2898" s="80"/>
      <c r="T2898" s="81"/>
      <c r="U2898" s="82">
        <f t="shared" si="33"/>
        <v>0</v>
      </c>
      <c r="V2898" s="83">
        <f t="shared" si="34"/>
        <v>0</v>
      </c>
      <c r="W2898" s="58"/>
      <c r="X2898" s="84"/>
      <c r="Y2898" s="85"/>
      <c r="Z2898" s="86"/>
      <c r="AA2898" s="87"/>
    </row>
    <row r="2899" spans="1:27" ht="15.75" hidden="1" customHeight="1">
      <c r="A2899" s="63"/>
      <c r="B2899" s="64"/>
      <c r="C2899" s="65"/>
      <c r="D2899" s="66"/>
      <c r="E2899" s="67"/>
      <c r="F2899" s="68"/>
      <c r="G2899" s="69"/>
      <c r="H2899" s="70"/>
      <c r="I2899" s="67"/>
      <c r="J2899" s="71"/>
      <c r="K2899" s="72"/>
      <c r="L2899" s="73"/>
      <c r="M2899" s="74"/>
      <c r="N2899" s="75"/>
      <c r="O2899" s="76"/>
      <c r="P2899" s="77"/>
      <c r="Q2899" s="78">
        <f t="shared" si="35"/>
        <v>0</v>
      </c>
      <c r="R2899" s="79"/>
      <c r="S2899" s="80"/>
      <c r="T2899" s="81"/>
      <c r="U2899" s="82">
        <f t="shared" si="33"/>
        <v>0</v>
      </c>
      <c r="V2899" s="83">
        <f t="shared" si="34"/>
        <v>0</v>
      </c>
      <c r="W2899" s="58"/>
      <c r="X2899" s="84"/>
      <c r="Y2899" s="85"/>
      <c r="Z2899" s="86"/>
      <c r="AA2899" s="87"/>
    </row>
    <row r="2900" spans="1:27" ht="15.75" hidden="1" customHeight="1">
      <c r="A2900" s="63"/>
      <c r="B2900" s="64"/>
      <c r="C2900" s="65"/>
      <c r="D2900" s="66"/>
      <c r="E2900" s="67"/>
      <c r="F2900" s="68"/>
      <c r="G2900" s="69"/>
      <c r="H2900" s="70"/>
      <c r="I2900" s="67"/>
      <c r="J2900" s="71"/>
      <c r="K2900" s="72"/>
      <c r="L2900" s="73"/>
      <c r="M2900" s="74"/>
      <c r="N2900" s="75"/>
      <c r="O2900" s="76"/>
      <c r="P2900" s="77"/>
      <c r="Q2900" s="78">
        <f t="shared" si="35"/>
        <v>0</v>
      </c>
      <c r="R2900" s="79"/>
      <c r="S2900" s="80"/>
      <c r="T2900" s="81"/>
      <c r="U2900" s="82">
        <f t="shared" si="33"/>
        <v>0</v>
      </c>
      <c r="V2900" s="83">
        <f t="shared" si="34"/>
        <v>0</v>
      </c>
      <c r="W2900" s="58"/>
      <c r="X2900" s="84"/>
      <c r="Y2900" s="85"/>
      <c r="Z2900" s="86"/>
      <c r="AA2900" s="87"/>
    </row>
    <row r="2901" spans="1:27" ht="15.75" hidden="1" customHeight="1">
      <c r="A2901" s="63"/>
      <c r="B2901" s="64"/>
      <c r="C2901" s="65"/>
      <c r="D2901" s="66"/>
      <c r="E2901" s="67"/>
      <c r="F2901" s="68"/>
      <c r="G2901" s="69"/>
      <c r="H2901" s="70"/>
      <c r="I2901" s="67"/>
      <c r="J2901" s="71"/>
      <c r="K2901" s="72"/>
      <c r="L2901" s="73"/>
      <c r="M2901" s="74"/>
      <c r="N2901" s="75"/>
      <c r="O2901" s="76"/>
      <c r="P2901" s="77"/>
      <c r="Q2901" s="78">
        <f t="shared" si="35"/>
        <v>0</v>
      </c>
      <c r="R2901" s="79"/>
      <c r="S2901" s="80"/>
      <c r="T2901" s="81"/>
      <c r="U2901" s="82">
        <f t="shared" si="33"/>
        <v>0</v>
      </c>
      <c r="V2901" s="83">
        <f t="shared" si="34"/>
        <v>0</v>
      </c>
      <c r="W2901" s="58"/>
      <c r="X2901" s="84"/>
      <c r="Y2901" s="85"/>
      <c r="Z2901" s="86"/>
      <c r="AA2901" s="87"/>
    </row>
    <row r="2902" spans="1:27" ht="15.75" hidden="1" customHeight="1">
      <c r="A2902" s="63"/>
      <c r="B2902" s="64"/>
      <c r="C2902" s="65"/>
      <c r="D2902" s="66"/>
      <c r="E2902" s="67"/>
      <c r="F2902" s="68"/>
      <c r="G2902" s="69"/>
      <c r="H2902" s="70"/>
      <c r="I2902" s="67"/>
      <c r="J2902" s="71"/>
      <c r="K2902" s="72"/>
      <c r="L2902" s="73"/>
      <c r="M2902" s="74"/>
      <c r="N2902" s="75"/>
      <c r="O2902" s="76"/>
      <c r="P2902" s="77"/>
      <c r="Q2902" s="78">
        <f t="shared" si="35"/>
        <v>0</v>
      </c>
      <c r="R2902" s="79"/>
      <c r="S2902" s="80"/>
      <c r="T2902" s="81"/>
      <c r="U2902" s="82">
        <f t="shared" si="33"/>
        <v>0</v>
      </c>
      <c r="V2902" s="83">
        <f t="shared" si="34"/>
        <v>0</v>
      </c>
      <c r="W2902" s="58"/>
      <c r="X2902" s="84"/>
      <c r="Y2902" s="85"/>
      <c r="Z2902" s="86"/>
      <c r="AA2902" s="87"/>
    </row>
    <row r="2903" spans="1:27" ht="15.75" hidden="1" customHeight="1">
      <c r="A2903" s="63"/>
      <c r="B2903" s="64"/>
      <c r="C2903" s="65"/>
      <c r="D2903" s="66"/>
      <c r="E2903" s="67"/>
      <c r="F2903" s="68"/>
      <c r="G2903" s="69"/>
      <c r="H2903" s="70"/>
      <c r="I2903" s="67"/>
      <c r="J2903" s="71"/>
      <c r="K2903" s="72"/>
      <c r="L2903" s="73"/>
      <c r="M2903" s="74"/>
      <c r="N2903" s="75"/>
      <c r="O2903" s="76"/>
      <c r="P2903" s="77"/>
      <c r="Q2903" s="78">
        <f t="shared" si="35"/>
        <v>0</v>
      </c>
      <c r="R2903" s="79"/>
      <c r="S2903" s="80"/>
      <c r="T2903" s="81"/>
      <c r="U2903" s="82">
        <f t="shared" si="33"/>
        <v>0</v>
      </c>
      <c r="V2903" s="83">
        <f t="shared" si="34"/>
        <v>0</v>
      </c>
      <c r="W2903" s="58"/>
      <c r="X2903" s="84"/>
      <c r="Y2903" s="85"/>
      <c r="Z2903" s="86"/>
      <c r="AA2903" s="87"/>
    </row>
    <row r="2904" spans="1:27" ht="15.75" hidden="1" customHeight="1">
      <c r="A2904" s="63"/>
      <c r="B2904" s="64"/>
      <c r="C2904" s="65"/>
      <c r="D2904" s="66"/>
      <c r="E2904" s="67"/>
      <c r="F2904" s="68"/>
      <c r="G2904" s="69"/>
      <c r="H2904" s="70"/>
      <c r="I2904" s="67"/>
      <c r="J2904" s="71"/>
      <c r="K2904" s="72"/>
      <c r="L2904" s="73"/>
      <c r="M2904" s="74"/>
      <c r="N2904" s="75"/>
      <c r="O2904" s="76"/>
      <c r="P2904" s="77"/>
      <c r="Q2904" s="78">
        <f t="shared" si="35"/>
        <v>0</v>
      </c>
      <c r="R2904" s="79"/>
      <c r="S2904" s="80"/>
      <c r="T2904" s="81"/>
      <c r="U2904" s="82">
        <f t="shared" si="33"/>
        <v>0</v>
      </c>
      <c r="V2904" s="83">
        <f t="shared" si="34"/>
        <v>0</v>
      </c>
      <c r="W2904" s="58"/>
      <c r="X2904" s="84"/>
      <c r="Y2904" s="85"/>
      <c r="Z2904" s="86"/>
      <c r="AA2904" s="87"/>
    </row>
    <row r="2905" spans="1:27" ht="15.75" hidden="1" customHeight="1">
      <c r="A2905" s="63"/>
      <c r="B2905" s="64"/>
      <c r="C2905" s="65"/>
      <c r="D2905" s="66"/>
      <c r="E2905" s="67"/>
      <c r="F2905" s="68"/>
      <c r="G2905" s="69"/>
      <c r="H2905" s="70"/>
      <c r="I2905" s="67"/>
      <c r="J2905" s="71"/>
      <c r="K2905" s="72"/>
      <c r="L2905" s="73"/>
      <c r="M2905" s="74"/>
      <c r="N2905" s="75"/>
      <c r="O2905" s="76"/>
      <c r="P2905" s="77"/>
      <c r="Q2905" s="78">
        <f t="shared" si="35"/>
        <v>0</v>
      </c>
      <c r="R2905" s="79"/>
      <c r="S2905" s="80"/>
      <c r="T2905" s="81"/>
      <c r="U2905" s="82">
        <f t="shared" si="33"/>
        <v>0</v>
      </c>
      <c r="V2905" s="83">
        <f t="shared" si="34"/>
        <v>0</v>
      </c>
      <c r="W2905" s="58"/>
      <c r="X2905" s="84"/>
      <c r="Y2905" s="85"/>
      <c r="Z2905" s="86"/>
      <c r="AA2905" s="87"/>
    </row>
    <row r="2906" spans="1:27" ht="15.75" hidden="1" customHeight="1">
      <c r="A2906" s="63"/>
      <c r="B2906" s="64"/>
      <c r="C2906" s="65"/>
      <c r="D2906" s="66"/>
      <c r="E2906" s="67"/>
      <c r="F2906" s="68"/>
      <c r="G2906" s="69"/>
      <c r="H2906" s="70"/>
      <c r="I2906" s="67"/>
      <c r="J2906" s="71"/>
      <c r="K2906" s="72"/>
      <c r="L2906" s="73"/>
      <c r="M2906" s="74"/>
      <c r="N2906" s="75"/>
      <c r="O2906" s="76"/>
      <c r="P2906" s="77"/>
      <c r="Q2906" s="78">
        <f t="shared" si="35"/>
        <v>0</v>
      </c>
      <c r="R2906" s="79"/>
      <c r="S2906" s="80"/>
      <c r="T2906" s="81"/>
      <c r="U2906" s="82">
        <f t="shared" si="33"/>
        <v>0</v>
      </c>
      <c r="V2906" s="83">
        <f t="shared" si="34"/>
        <v>0</v>
      </c>
      <c r="W2906" s="58"/>
      <c r="X2906" s="84"/>
      <c r="Y2906" s="85"/>
      <c r="Z2906" s="86"/>
      <c r="AA2906" s="87"/>
    </row>
    <row r="2907" spans="1:27" ht="15.75" hidden="1" customHeight="1">
      <c r="A2907" s="63"/>
      <c r="B2907" s="64"/>
      <c r="C2907" s="65"/>
      <c r="D2907" s="66"/>
      <c r="E2907" s="67"/>
      <c r="F2907" s="68"/>
      <c r="G2907" s="69"/>
      <c r="H2907" s="70"/>
      <c r="I2907" s="67"/>
      <c r="J2907" s="71"/>
      <c r="K2907" s="72"/>
      <c r="L2907" s="73"/>
      <c r="M2907" s="74"/>
      <c r="N2907" s="75"/>
      <c r="O2907" s="76"/>
      <c r="P2907" s="77"/>
      <c r="Q2907" s="78">
        <f t="shared" si="35"/>
        <v>0</v>
      </c>
      <c r="R2907" s="79"/>
      <c r="S2907" s="80"/>
      <c r="T2907" s="81"/>
      <c r="U2907" s="82">
        <f t="shared" si="33"/>
        <v>0</v>
      </c>
      <c r="V2907" s="83">
        <f t="shared" si="34"/>
        <v>0</v>
      </c>
      <c r="W2907" s="58"/>
      <c r="X2907" s="84"/>
      <c r="Y2907" s="85"/>
      <c r="Z2907" s="86"/>
      <c r="AA2907" s="87"/>
    </row>
    <row r="2908" spans="1:27" ht="15.75" hidden="1" customHeight="1">
      <c r="A2908" s="63"/>
      <c r="B2908" s="64"/>
      <c r="C2908" s="65"/>
      <c r="D2908" s="66"/>
      <c r="E2908" s="67"/>
      <c r="F2908" s="68"/>
      <c r="G2908" s="69"/>
      <c r="H2908" s="70"/>
      <c r="I2908" s="67"/>
      <c r="J2908" s="71"/>
      <c r="K2908" s="72"/>
      <c r="L2908" s="73"/>
      <c r="M2908" s="74"/>
      <c r="N2908" s="75"/>
      <c r="O2908" s="76"/>
      <c r="P2908" s="77"/>
      <c r="Q2908" s="78">
        <f t="shared" si="35"/>
        <v>0</v>
      </c>
      <c r="R2908" s="79"/>
      <c r="S2908" s="80"/>
      <c r="T2908" s="81"/>
      <c r="U2908" s="82">
        <f t="shared" si="33"/>
        <v>0</v>
      </c>
      <c r="V2908" s="83">
        <f t="shared" si="34"/>
        <v>0</v>
      </c>
      <c r="W2908" s="58"/>
      <c r="X2908" s="84"/>
      <c r="Y2908" s="85"/>
      <c r="Z2908" s="86"/>
      <c r="AA2908" s="87"/>
    </row>
    <row r="2909" spans="1:27" ht="15.75" hidden="1" customHeight="1">
      <c r="A2909" s="63"/>
      <c r="B2909" s="64"/>
      <c r="C2909" s="65"/>
      <c r="D2909" s="66"/>
      <c r="E2909" s="67"/>
      <c r="F2909" s="68"/>
      <c r="G2909" s="69"/>
      <c r="H2909" s="70"/>
      <c r="I2909" s="67"/>
      <c r="J2909" s="71"/>
      <c r="K2909" s="72"/>
      <c r="L2909" s="73"/>
      <c r="M2909" s="74"/>
      <c r="N2909" s="75"/>
      <c r="O2909" s="76"/>
      <c r="P2909" s="77"/>
      <c r="Q2909" s="78">
        <f t="shared" si="35"/>
        <v>0</v>
      </c>
      <c r="R2909" s="79"/>
      <c r="S2909" s="80"/>
      <c r="T2909" s="81"/>
      <c r="U2909" s="82">
        <f t="shared" si="33"/>
        <v>0</v>
      </c>
      <c r="V2909" s="83">
        <f t="shared" si="34"/>
        <v>0</v>
      </c>
      <c r="W2909" s="58"/>
      <c r="X2909" s="84"/>
      <c r="Y2909" s="85"/>
      <c r="Z2909" s="86"/>
      <c r="AA2909" s="87"/>
    </row>
    <row r="2910" spans="1:27" ht="15.75" hidden="1" customHeight="1">
      <c r="A2910" s="63"/>
      <c r="B2910" s="64"/>
      <c r="C2910" s="65"/>
      <c r="D2910" s="66"/>
      <c r="E2910" s="67"/>
      <c r="F2910" s="68"/>
      <c r="G2910" s="69"/>
      <c r="H2910" s="70"/>
      <c r="I2910" s="67"/>
      <c r="J2910" s="71"/>
      <c r="K2910" s="72"/>
      <c r="L2910" s="73"/>
      <c r="M2910" s="74"/>
      <c r="N2910" s="75"/>
      <c r="O2910" s="76"/>
      <c r="P2910" s="77"/>
      <c r="Q2910" s="78">
        <f t="shared" si="35"/>
        <v>0</v>
      </c>
      <c r="R2910" s="79"/>
      <c r="S2910" s="80"/>
      <c r="T2910" s="81"/>
      <c r="U2910" s="82">
        <f t="shared" si="33"/>
        <v>0</v>
      </c>
      <c r="V2910" s="83">
        <f t="shared" si="34"/>
        <v>0</v>
      </c>
      <c r="W2910" s="58"/>
      <c r="X2910" s="84"/>
      <c r="Y2910" s="85"/>
      <c r="Z2910" s="86"/>
      <c r="AA2910" s="87"/>
    </row>
    <row r="2911" spans="1:27" ht="15.75" hidden="1" customHeight="1">
      <c r="A2911" s="63"/>
      <c r="B2911" s="64"/>
      <c r="C2911" s="65"/>
      <c r="D2911" s="66"/>
      <c r="E2911" s="67"/>
      <c r="F2911" s="68"/>
      <c r="G2911" s="69"/>
      <c r="H2911" s="70"/>
      <c r="I2911" s="67"/>
      <c r="J2911" s="71"/>
      <c r="K2911" s="72"/>
      <c r="L2911" s="73"/>
      <c r="M2911" s="74"/>
      <c r="N2911" s="75"/>
      <c r="O2911" s="76"/>
      <c r="P2911" s="77"/>
      <c r="Q2911" s="78">
        <f t="shared" si="35"/>
        <v>0</v>
      </c>
      <c r="R2911" s="79"/>
      <c r="S2911" s="80"/>
      <c r="T2911" s="81"/>
      <c r="U2911" s="82">
        <f t="shared" si="33"/>
        <v>0</v>
      </c>
      <c r="V2911" s="83">
        <f t="shared" si="34"/>
        <v>0</v>
      </c>
      <c r="W2911" s="58"/>
      <c r="X2911" s="84"/>
      <c r="Y2911" s="85"/>
      <c r="Z2911" s="86"/>
      <c r="AA2911" s="87"/>
    </row>
    <row r="2912" spans="1:27" ht="15.75" hidden="1" customHeight="1">
      <c r="A2912" s="63"/>
      <c r="B2912" s="64"/>
      <c r="C2912" s="65"/>
      <c r="D2912" s="66"/>
      <c r="E2912" s="67"/>
      <c r="F2912" s="68"/>
      <c r="G2912" s="69"/>
      <c r="H2912" s="70"/>
      <c r="I2912" s="67"/>
      <c r="J2912" s="71"/>
      <c r="K2912" s="72"/>
      <c r="L2912" s="73"/>
      <c r="M2912" s="74"/>
      <c r="N2912" s="75"/>
      <c r="O2912" s="76"/>
      <c r="P2912" s="77"/>
      <c r="Q2912" s="78">
        <f t="shared" si="35"/>
        <v>0</v>
      </c>
      <c r="R2912" s="79"/>
      <c r="S2912" s="80"/>
      <c r="T2912" s="81"/>
      <c r="U2912" s="82">
        <f t="shared" si="33"/>
        <v>0</v>
      </c>
      <c r="V2912" s="83">
        <f t="shared" si="34"/>
        <v>0</v>
      </c>
      <c r="W2912" s="58"/>
      <c r="X2912" s="84"/>
      <c r="Y2912" s="85"/>
      <c r="Z2912" s="86"/>
      <c r="AA2912" s="87"/>
    </row>
    <row r="2913" spans="1:27" ht="15.75" hidden="1" customHeight="1">
      <c r="A2913" s="63"/>
      <c r="B2913" s="64"/>
      <c r="C2913" s="65"/>
      <c r="D2913" s="66"/>
      <c r="E2913" s="67"/>
      <c r="F2913" s="68"/>
      <c r="G2913" s="69"/>
      <c r="H2913" s="70"/>
      <c r="I2913" s="67"/>
      <c r="J2913" s="71"/>
      <c r="K2913" s="72"/>
      <c r="L2913" s="73"/>
      <c r="M2913" s="74"/>
      <c r="N2913" s="75"/>
      <c r="O2913" s="76"/>
      <c r="P2913" s="77"/>
      <c r="Q2913" s="78">
        <f t="shared" si="35"/>
        <v>0</v>
      </c>
      <c r="R2913" s="79"/>
      <c r="S2913" s="80"/>
      <c r="T2913" s="81"/>
      <c r="U2913" s="82">
        <f t="shared" si="33"/>
        <v>0</v>
      </c>
      <c r="V2913" s="83">
        <f t="shared" si="34"/>
        <v>0</v>
      </c>
      <c r="W2913" s="58"/>
      <c r="X2913" s="84"/>
      <c r="Y2913" s="85"/>
      <c r="Z2913" s="86"/>
      <c r="AA2913" s="87"/>
    </row>
    <row r="2914" spans="1:27" ht="15.75" hidden="1" customHeight="1">
      <c r="A2914" s="63"/>
      <c r="B2914" s="64"/>
      <c r="C2914" s="65"/>
      <c r="D2914" s="66"/>
      <c r="E2914" s="67"/>
      <c r="F2914" s="68"/>
      <c r="G2914" s="69"/>
      <c r="H2914" s="70"/>
      <c r="I2914" s="67"/>
      <c r="J2914" s="71"/>
      <c r="K2914" s="72"/>
      <c r="L2914" s="73"/>
      <c r="M2914" s="74"/>
      <c r="N2914" s="75"/>
      <c r="O2914" s="76"/>
      <c r="P2914" s="77"/>
      <c r="Q2914" s="78">
        <f t="shared" si="35"/>
        <v>0</v>
      </c>
      <c r="R2914" s="79"/>
      <c r="S2914" s="80"/>
      <c r="T2914" s="81"/>
      <c r="U2914" s="82">
        <f t="shared" si="33"/>
        <v>0</v>
      </c>
      <c r="V2914" s="83">
        <f t="shared" si="34"/>
        <v>0</v>
      </c>
      <c r="W2914" s="58"/>
      <c r="X2914" s="84"/>
      <c r="Y2914" s="85"/>
      <c r="Z2914" s="86"/>
      <c r="AA2914" s="87"/>
    </row>
    <row r="2915" spans="1:27" ht="15.75" hidden="1" customHeight="1">
      <c r="A2915" s="63"/>
      <c r="B2915" s="64"/>
      <c r="C2915" s="65"/>
      <c r="D2915" s="66"/>
      <c r="E2915" s="67"/>
      <c r="F2915" s="68"/>
      <c r="G2915" s="69"/>
      <c r="H2915" s="70"/>
      <c r="I2915" s="67"/>
      <c r="J2915" s="71"/>
      <c r="K2915" s="72"/>
      <c r="L2915" s="73"/>
      <c r="M2915" s="74"/>
      <c r="N2915" s="75"/>
      <c r="O2915" s="76"/>
      <c r="P2915" s="77"/>
      <c r="Q2915" s="78">
        <f t="shared" si="35"/>
        <v>0</v>
      </c>
      <c r="R2915" s="79"/>
      <c r="S2915" s="80"/>
      <c r="T2915" s="81"/>
      <c r="U2915" s="82">
        <f t="shared" si="33"/>
        <v>0</v>
      </c>
      <c r="V2915" s="83">
        <f t="shared" si="34"/>
        <v>0</v>
      </c>
      <c r="W2915" s="58"/>
      <c r="X2915" s="84"/>
      <c r="Y2915" s="85"/>
      <c r="Z2915" s="86"/>
      <c r="AA2915" s="87"/>
    </row>
    <row r="2916" spans="1:27" ht="15.75" hidden="1" customHeight="1">
      <c r="A2916" s="63"/>
      <c r="B2916" s="64"/>
      <c r="C2916" s="65"/>
      <c r="D2916" s="66"/>
      <c r="E2916" s="67"/>
      <c r="F2916" s="68"/>
      <c r="G2916" s="69"/>
      <c r="H2916" s="70"/>
      <c r="I2916" s="67"/>
      <c r="J2916" s="71"/>
      <c r="K2916" s="72"/>
      <c r="L2916" s="73"/>
      <c r="M2916" s="74"/>
      <c r="N2916" s="75"/>
      <c r="O2916" s="76"/>
      <c r="P2916" s="77"/>
      <c r="Q2916" s="78">
        <f t="shared" si="35"/>
        <v>0</v>
      </c>
      <c r="R2916" s="79"/>
      <c r="S2916" s="80"/>
      <c r="T2916" s="81"/>
      <c r="U2916" s="82">
        <f t="shared" si="33"/>
        <v>0</v>
      </c>
      <c r="V2916" s="83">
        <f t="shared" si="34"/>
        <v>0</v>
      </c>
      <c r="W2916" s="58"/>
      <c r="X2916" s="84"/>
      <c r="Y2916" s="85"/>
      <c r="Z2916" s="86"/>
      <c r="AA2916" s="87"/>
    </row>
    <row r="2917" spans="1:27" ht="15.75" hidden="1" customHeight="1">
      <c r="A2917" s="63"/>
      <c r="B2917" s="64"/>
      <c r="C2917" s="65"/>
      <c r="D2917" s="66"/>
      <c r="E2917" s="67"/>
      <c r="F2917" s="68"/>
      <c r="G2917" s="69"/>
      <c r="H2917" s="70"/>
      <c r="I2917" s="67"/>
      <c r="J2917" s="71"/>
      <c r="K2917" s="72"/>
      <c r="L2917" s="73"/>
      <c r="M2917" s="74"/>
      <c r="N2917" s="75"/>
      <c r="O2917" s="76"/>
      <c r="P2917" s="77"/>
      <c r="Q2917" s="78">
        <f t="shared" si="35"/>
        <v>0</v>
      </c>
      <c r="R2917" s="79"/>
      <c r="S2917" s="80"/>
      <c r="T2917" s="81"/>
      <c r="U2917" s="82">
        <f t="shared" si="33"/>
        <v>0</v>
      </c>
      <c r="V2917" s="83">
        <f t="shared" si="34"/>
        <v>0</v>
      </c>
      <c r="W2917" s="58"/>
      <c r="X2917" s="84"/>
      <c r="Y2917" s="85"/>
      <c r="Z2917" s="86"/>
      <c r="AA2917" s="87"/>
    </row>
    <row r="2918" spans="1:27" ht="15.75" hidden="1" customHeight="1">
      <c r="A2918" s="63"/>
      <c r="B2918" s="64"/>
      <c r="C2918" s="65"/>
      <c r="D2918" s="66"/>
      <c r="E2918" s="67"/>
      <c r="F2918" s="68"/>
      <c r="G2918" s="69"/>
      <c r="H2918" s="70"/>
      <c r="I2918" s="67"/>
      <c r="J2918" s="71"/>
      <c r="K2918" s="72"/>
      <c r="L2918" s="73"/>
      <c r="M2918" s="74"/>
      <c r="N2918" s="75"/>
      <c r="O2918" s="76"/>
      <c r="P2918" s="77"/>
      <c r="Q2918" s="78">
        <f t="shared" si="35"/>
        <v>0</v>
      </c>
      <c r="R2918" s="79"/>
      <c r="S2918" s="80"/>
      <c r="T2918" s="81"/>
      <c r="U2918" s="82">
        <f t="shared" si="33"/>
        <v>0</v>
      </c>
      <c r="V2918" s="83">
        <f t="shared" si="34"/>
        <v>0</v>
      </c>
      <c r="W2918" s="58"/>
      <c r="X2918" s="84"/>
      <c r="Y2918" s="85"/>
      <c r="Z2918" s="86"/>
      <c r="AA2918" s="87"/>
    </row>
    <row r="2919" spans="1:27" ht="15.75" hidden="1" customHeight="1">
      <c r="A2919" s="63"/>
      <c r="B2919" s="64"/>
      <c r="C2919" s="65"/>
      <c r="D2919" s="66"/>
      <c r="E2919" s="67"/>
      <c r="F2919" s="68"/>
      <c r="G2919" s="69"/>
      <c r="H2919" s="70"/>
      <c r="I2919" s="67"/>
      <c r="J2919" s="71"/>
      <c r="K2919" s="72"/>
      <c r="L2919" s="73"/>
      <c r="M2919" s="74"/>
      <c r="N2919" s="75"/>
      <c r="O2919" s="76"/>
      <c r="P2919" s="77"/>
      <c r="Q2919" s="78">
        <f t="shared" si="35"/>
        <v>0</v>
      </c>
      <c r="R2919" s="79"/>
      <c r="S2919" s="80"/>
      <c r="T2919" s="81"/>
      <c r="U2919" s="82">
        <f t="shared" si="33"/>
        <v>0</v>
      </c>
      <c r="V2919" s="83">
        <f t="shared" si="34"/>
        <v>0</v>
      </c>
      <c r="W2919" s="58"/>
      <c r="X2919" s="84"/>
      <c r="Y2919" s="85"/>
      <c r="Z2919" s="86"/>
      <c r="AA2919" s="87"/>
    </row>
    <row r="2920" spans="1:27" ht="15.75" hidden="1" customHeight="1">
      <c r="A2920" s="63"/>
      <c r="B2920" s="64"/>
      <c r="C2920" s="65"/>
      <c r="D2920" s="66"/>
      <c r="E2920" s="67"/>
      <c r="F2920" s="68"/>
      <c r="G2920" s="69"/>
      <c r="H2920" s="70"/>
      <c r="I2920" s="67"/>
      <c r="J2920" s="71"/>
      <c r="K2920" s="72"/>
      <c r="L2920" s="73"/>
      <c r="M2920" s="74"/>
      <c r="N2920" s="75"/>
      <c r="O2920" s="76"/>
      <c r="P2920" s="77"/>
      <c r="Q2920" s="78">
        <f t="shared" si="35"/>
        <v>0</v>
      </c>
      <c r="R2920" s="79"/>
      <c r="S2920" s="80"/>
      <c r="T2920" s="81"/>
      <c r="U2920" s="82">
        <f t="shared" si="33"/>
        <v>0</v>
      </c>
      <c r="V2920" s="83">
        <f t="shared" si="34"/>
        <v>0</v>
      </c>
      <c r="W2920" s="58"/>
      <c r="X2920" s="84"/>
      <c r="Y2920" s="85"/>
      <c r="Z2920" s="86"/>
      <c r="AA2920" s="87"/>
    </row>
    <row r="2921" spans="1:27" ht="15.75" hidden="1" customHeight="1">
      <c r="A2921" s="63"/>
      <c r="B2921" s="64"/>
      <c r="C2921" s="65"/>
      <c r="D2921" s="66"/>
      <c r="E2921" s="67"/>
      <c r="F2921" s="68"/>
      <c r="G2921" s="69"/>
      <c r="H2921" s="70"/>
      <c r="I2921" s="67"/>
      <c r="J2921" s="71"/>
      <c r="K2921" s="72"/>
      <c r="L2921" s="73"/>
      <c r="M2921" s="74"/>
      <c r="N2921" s="75"/>
      <c r="O2921" s="76"/>
      <c r="P2921" s="77"/>
      <c r="Q2921" s="78">
        <f t="shared" si="35"/>
        <v>0</v>
      </c>
      <c r="R2921" s="79"/>
      <c r="S2921" s="80"/>
      <c r="T2921" s="81"/>
      <c r="U2921" s="82">
        <f t="shared" si="33"/>
        <v>0</v>
      </c>
      <c r="V2921" s="83">
        <f t="shared" si="34"/>
        <v>0</v>
      </c>
      <c r="W2921" s="58"/>
      <c r="X2921" s="84"/>
      <c r="Y2921" s="85"/>
      <c r="Z2921" s="86"/>
      <c r="AA2921" s="87"/>
    </row>
    <row r="2922" spans="1:27" ht="15.75" hidden="1" customHeight="1">
      <c r="A2922" s="63"/>
      <c r="B2922" s="64"/>
      <c r="C2922" s="65"/>
      <c r="D2922" s="66"/>
      <c r="E2922" s="67"/>
      <c r="F2922" s="68"/>
      <c r="G2922" s="69"/>
      <c r="H2922" s="70"/>
      <c r="I2922" s="67"/>
      <c r="J2922" s="71"/>
      <c r="K2922" s="72"/>
      <c r="L2922" s="73"/>
      <c r="M2922" s="74"/>
      <c r="N2922" s="75"/>
      <c r="O2922" s="76"/>
      <c r="P2922" s="77"/>
      <c r="Q2922" s="78">
        <f t="shared" si="35"/>
        <v>0</v>
      </c>
      <c r="R2922" s="79"/>
      <c r="S2922" s="80"/>
      <c r="T2922" s="81"/>
      <c r="U2922" s="82">
        <f t="shared" si="33"/>
        <v>0</v>
      </c>
      <c r="V2922" s="83">
        <f t="shared" si="34"/>
        <v>0</v>
      </c>
      <c r="W2922" s="58"/>
      <c r="X2922" s="84"/>
      <c r="Y2922" s="85"/>
      <c r="Z2922" s="86"/>
      <c r="AA2922" s="87"/>
    </row>
    <row r="2923" spans="1:27" ht="15.75" hidden="1" customHeight="1">
      <c r="A2923" s="63"/>
      <c r="B2923" s="64"/>
      <c r="C2923" s="65"/>
      <c r="D2923" s="66"/>
      <c r="E2923" s="67"/>
      <c r="F2923" s="68"/>
      <c r="G2923" s="69"/>
      <c r="H2923" s="70"/>
      <c r="I2923" s="67"/>
      <c r="J2923" s="71"/>
      <c r="K2923" s="72"/>
      <c r="L2923" s="73"/>
      <c r="M2923" s="74"/>
      <c r="N2923" s="75"/>
      <c r="O2923" s="76"/>
      <c r="P2923" s="77"/>
      <c r="Q2923" s="78">
        <f t="shared" si="35"/>
        <v>0</v>
      </c>
      <c r="R2923" s="79"/>
      <c r="S2923" s="80"/>
      <c r="T2923" s="81"/>
      <c r="U2923" s="82">
        <f t="shared" si="33"/>
        <v>0</v>
      </c>
      <c r="V2923" s="83">
        <f t="shared" si="34"/>
        <v>0</v>
      </c>
      <c r="W2923" s="58"/>
      <c r="X2923" s="84"/>
      <c r="Y2923" s="85"/>
      <c r="Z2923" s="86"/>
      <c r="AA2923" s="87"/>
    </row>
    <row r="2924" spans="1:27" ht="15.75" hidden="1" customHeight="1">
      <c r="A2924" s="63"/>
      <c r="B2924" s="64"/>
      <c r="C2924" s="65"/>
      <c r="D2924" s="66"/>
      <c r="E2924" s="67"/>
      <c r="F2924" s="68"/>
      <c r="G2924" s="69"/>
      <c r="H2924" s="70"/>
      <c r="I2924" s="67"/>
      <c r="J2924" s="71"/>
      <c r="K2924" s="72"/>
      <c r="L2924" s="73"/>
      <c r="M2924" s="74"/>
      <c r="N2924" s="75"/>
      <c r="O2924" s="76"/>
      <c r="P2924" s="77"/>
      <c r="Q2924" s="78">
        <f t="shared" si="35"/>
        <v>0</v>
      </c>
      <c r="R2924" s="79"/>
      <c r="S2924" s="80"/>
      <c r="T2924" s="81"/>
      <c r="U2924" s="82">
        <f t="shared" si="33"/>
        <v>0</v>
      </c>
      <c r="V2924" s="83">
        <f t="shared" si="34"/>
        <v>0</v>
      </c>
      <c r="W2924" s="58"/>
      <c r="X2924" s="84"/>
      <c r="Y2924" s="85"/>
      <c r="Z2924" s="86"/>
      <c r="AA2924" s="87"/>
    </row>
    <row r="2925" spans="1:27" ht="15.75" hidden="1" customHeight="1">
      <c r="A2925" s="63"/>
      <c r="B2925" s="64"/>
      <c r="C2925" s="65"/>
      <c r="D2925" s="66"/>
      <c r="E2925" s="67"/>
      <c r="F2925" s="68"/>
      <c r="G2925" s="69"/>
      <c r="H2925" s="70"/>
      <c r="I2925" s="67"/>
      <c r="J2925" s="71"/>
      <c r="K2925" s="72"/>
      <c r="L2925" s="73"/>
      <c r="M2925" s="74"/>
      <c r="N2925" s="75"/>
      <c r="O2925" s="76"/>
      <c r="P2925" s="77"/>
      <c r="Q2925" s="78">
        <f t="shared" si="35"/>
        <v>0</v>
      </c>
      <c r="R2925" s="79"/>
      <c r="S2925" s="80"/>
      <c r="T2925" s="81"/>
      <c r="U2925" s="82">
        <f t="shared" si="33"/>
        <v>0</v>
      </c>
      <c r="V2925" s="83">
        <f t="shared" si="34"/>
        <v>0</v>
      </c>
      <c r="W2925" s="58"/>
      <c r="X2925" s="84"/>
      <c r="Y2925" s="85"/>
      <c r="Z2925" s="86"/>
      <c r="AA2925" s="87"/>
    </row>
    <row r="2926" spans="1:27" ht="15.75" hidden="1" customHeight="1">
      <c r="A2926" s="63"/>
      <c r="B2926" s="64"/>
      <c r="C2926" s="65"/>
      <c r="D2926" s="66"/>
      <c r="E2926" s="67"/>
      <c r="F2926" s="68"/>
      <c r="G2926" s="69"/>
      <c r="H2926" s="70"/>
      <c r="I2926" s="67"/>
      <c r="J2926" s="71"/>
      <c r="K2926" s="72"/>
      <c r="L2926" s="73"/>
      <c r="M2926" s="74"/>
      <c r="N2926" s="75"/>
      <c r="O2926" s="76"/>
      <c r="P2926" s="77"/>
      <c r="Q2926" s="78">
        <f t="shared" si="35"/>
        <v>0</v>
      </c>
      <c r="R2926" s="79"/>
      <c r="S2926" s="80"/>
      <c r="T2926" s="81"/>
      <c r="U2926" s="82">
        <f t="shared" si="33"/>
        <v>0</v>
      </c>
      <c r="V2926" s="83">
        <f t="shared" si="34"/>
        <v>0</v>
      </c>
      <c r="W2926" s="58"/>
      <c r="X2926" s="84"/>
      <c r="Y2926" s="85"/>
      <c r="Z2926" s="86"/>
      <c r="AA2926" s="87"/>
    </row>
    <row r="2927" spans="1:27" ht="15.75" hidden="1" customHeight="1">
      <c r="A2927" s="63"/>
      <c r="B2927" s="64"/>
      <c r="C2927" s="65"/>
      <c r="D2927" s="66"/>
      <c r="E2927" s="67"/>
      <c r="F2927" s="68"/>
      <c r="G2927" s="69"/>
      <c r="H2927" s="70"/>
      <c r="I2927" s="67"/>
      <c r="J2927" s="71"/>
      <c r="K2927" s="72"/>
      <c r="L2927" s="73"/>
      <c r="M2927" s="74"/>
      <c r="N2927" s="75"/>
      <c r="O2927" s="76"/>
      <c r="P2927" s="77"/>
      <c r="Q2927" s="78">
        <f t="shared" si="35"/>
        <v>0</v>
      </c>
      <c r="R2927" s="79"/>
      <c r="S2927" s="80"/>
      <c r="T2927" s="81"/>
      <c r="U2927" s="82">
        <f t="shared" si="33"/>
        <v>0</v>
      </c>
      <c r="V2927" s="83">
        <f t="shared" si="34"/>
        <v>0</v>
      </c>
      <c r="W2927" s="58"/>
      <c r="X2927" s="84"/>
      <c r="Y2927" s="85"/>
      <c r="Z2927" s="86"/>
      <c r="AA2927" s="87"/>
    </row>
    <row r="2928" spans="1:27" ht="15.75" hidden="1" customHeight="1">
      <c r="A2928" s="63"/>
      <c r="B2928" s="64"/>
      <c r="C2928" s="65"/>
      <c r="D2928" s="66"/>
      <c r="E2928" s="67"/>
      <c r="F2928" s="68"/>
      <c r="G2928" s="69"/>
      <c r="H2928" s="70"/>
      <c r="I2928" s="67"/>
      <c r="J2928" s="71"/>
      <c r="K2928" s="72"/>
      <c r="L2928" s="73"/>
      <c r="M2928" s="74"/>
      <c r="N2928" s="75"/>
      <c r="O2928" s="76"/>
      <c r="P2928" s="77"/>
      <c r="Q2928" s="78">
        <f t="shared" si="35"/>
        <v>0</v>
      </c>
      <c r="R2928" s="79"/>
      <c r="S2928" s="80"/>
      <c r="T2928" s="81"/>
      <c r="U2928" s="82">
        <f t="shared" si="33"/>
        <v>0</v>
      </c>
      <c r="V2928" s="83">
        <f t="shared" si="34"/>
        <v>0</v>
      </c>
      <c r="W2928" s="58"/>
      <c r="X2928" s="84"/>
      <c r="Y2928" s="85"/>
      <c r="Z2928" s="86"/>
      <c r="AA2928" s="87"/>
    </row>
    <row r="2929" spans="1:27" ht="15.75" hidden="1" customHeight="1">
      <c r="A2929" s="63"/>
      <c r="B2929" s="64"/>
      <c r="C2929" s="65"/>
      <c r="D2929" s="66"/>
      <c r="E2929" s="67"/>
      <c r="F2929" s="68"/>
      <c r="G2929" s="69"/>
      <c r="H2929" s="70"/>
      <c r="I2929" s="67"/>
      <c r="J2929" s="71"/>
      <c r="K2929" s="72"/>
      <c r="L2929" s="73"/>
      <c r="M2929" s="74"/>
      <c r="N2929" s="75"/>
      <c r="O2929" s="76"/>
      <c r="P2929" s="77"/>
      <c r="Q2929" s="78">
        <f t="shared" si="35"/>
        <v>0</v>
      </c>
      <c r="R2929" s="79"/>
      <c r="S2929" s="80"/>
      <c r="T2929" s="81"/>
      <c r="U2929" s="82">
        <f t="shared" si="33"/>
        <v>0</v>
      </c>
      <c r="V2929" s="83">
        <f t="shared" si="34"/>
        <v>0</v>
      </c>
      <c r="W2929" s="58"/>
      <c r="X2929" s="84"/>
      <c r="Y2929" s="85"/>
      <c r="Z2929" s="86"/>
      <c r="AA2929" s="87"/>
    </row>
    <row r="2930" spans="1:27" ht="15.75" hidden="1" customHeight="1">
      <c r="A2930" s="63"/>
      <c r="B2930" s="64"/>
      <c r="C2930" s="65"/>
      <c r="D2930" s="66"/>
      <c r="E2930" s="67"/>
      <c r="F2930" s="68"/>
      <c r="G2930" s="69"/>
      <c r="H2930" s="70"/>
      <c r="I2930" s="67"/>
      <c r="J2930" s="71"/>
      <c r="K2930" s="72"/>
      <c r="L2930" s="73"/>
      <c r="M2930" s="74"/>
      <c r="N2930" s="75"/>
      <c r="O2930" s="76"/>
      <c r="P2930" s="77"/>
      <c r="Q2930" s="78">
        <f t="shared" si="35"/>
        <v>0</v>
      </c>
      <c r="R2930" s="79"/>
      <c r="S2930" s="80"/>
      <c r="T2930" s="81"/>
      <c r="U2930" s="82">
        <f t="shared" si="33"/>
        <v>0</v>
      </c>
      <c r="V2930" s="83">
        <f t="shared" si="34"/>
        <v>0</v>
      </c>
      <c r="W2930" s="58"/>
      <c r="X2930" s="84"/>
      <c r="Y2930" s="85"/>
      <c r="Z2930" s="86"/>
      <c r="AA2930" s="87"/>
    </row>
    <row r="2931" spans="1:27" ht="15.75" hidden="1" customHeight="1">
      <c r="A2931" s="63"/>
      <c r="B2931" s="64"/>
      <c r="C2931" s="65"/>
      <c r="D2931" s="66"/>
      <c r="E2931" s="67"/>
      <c r="F2931" s="68"/>
      <c r="G2931" s="69"/>
      <c r="H2931" s="70"/>
      <c r="I2931" s="67"/>
      <c r="J2931" s="71"/>
      <c r="K2931" s="72"/>
      <c r="L2931" s="73"/>
      <c r="M2931" s="74"/>
      <c r="N2931" s="75"/>
      <c r="O2931" s="76"/>
      <c r="P2931" s="77"/>
      <c r="Q2931" s="78">
        <f t="shared" si="35"/>
        <v>0</v>
      </c>
      <c r="R2931" s="79"/>
      <c r="S2931" s="80"/>
      <c r="T2931" s="81"/>
      <c r="U2931" s="82">
        <f t="shared" si="33"/>
        <v>0</v>
      </c>
      <c r="V2931" s="83">
        <f t="shared" si="34"/>
        <v>0</v>
      </c>
      <c r="W2931" s="58"/>
      <c r="X2931" s="84"/>
      <c r="Y2931" s="85"/>
      <c r="Z2931" s="86"/>
      <c r="AA2931" s="87"/>
    </row>
    <row r="2932" spans="1:27" ht="15.75" hidden="1" customHeight="1">
      <c r="A2932" s="63"/>
      <c r="B2932" s="64"/>
      <c r="C2932" s="65"/>
      <c r="D2932" s="66"/>
      <c r="E2932" s="67"/>
      <c r="F2932" s="68"/>
      <c r="G2932" s="69"/>
      <c r="H2932" s="70"/>
      <c r="I2932" s="67"/>
      <c r="J2932" s="71"/>
      <c r="K2932" s="72"/>
      <c r="L2932" s="73"/>
      <c r="M2932" s="74"/>
      <c r="N2932" s="75"/>
      <c r="O2932" s="76"/>
      <c r="P2932" s="77"/>
      <c r="Q2932" s="78">
        <f t="shared" si="35"/>
        <v>0</v>
      </c>
      <c r="R2932" s="79"/>
      <c r="S2932" s="80"/>
      <c r="T2932" s="81"/>
      <c r="U2932" s="82">
        <f t="shared" si="33"/>
        <v>0</v>
      </c>
      <c r="V2932" s="83">
        <f t="shared" si="34"/>
        <v>0</v>
      </c>
      <c r="W2932" s="58"/>
      <c r="X2932" s="84"/>
      <c r="Y2932" s="85"/>
      <c r="Z2932" s="86"/>
      <c r="AA2932" s="87"/>
    </row>
    <row r="2933" spans="1:27" ht="15.75" hidden="1" customHeight="1">
      <c r="A2933" s="63"/>
      <c r="B2933" s="64"/>
      <c r="C2933" s="65"/>
      <c r="D2933" s="66"/>
      <c r="E2933" s="67"/>
      <c r="F2933" s="68"/>
      <c r="G2933" s="69"/>
      <c r="H2933" s="70"/>
      <c r="I2933" s="67"/>
      <c r="J2933" s="71"/>
      <c r="K2933" s="72"/>
      <c r="L2933" s="73"/>
      <c r="M2933" s="74"/>
      <c r="N2933" s="75"/>
      <c r="O2933" s="76"/>
      <c r="P2933" s="77"/>
      <c r="Q2933" s="78">
        <f t="shared" si="35"/>
        <v>0</v>
      </c>
      <c r="R2933" s="79"/>
      <c r="S2933" s="80"/>
      <c r="T2933" s="81"/>
      <c r="U2933" s="82">
        <f t="shared" si="33"/>
        <v>0</v>
      </c>
      <c r="V2933" s="83">
        <f t="shared" si="34"/>
        <v>0</v>
      </c>
      <c r="W2933" s="58"/>
      <c r="X2933" s="84"/>
      <c r="Y2933" s="85"/>
      <c r="Z2933" s="86"/>
      <c r="AA2933" s="87"/>
    </row>
    <row r="2934" spans="1:27" ht="15.75" hidden="1" customHeight="1">
      <c r="A2934" s="63"/>
      <c r="B2934" s="64"/>
      <c r="C2934" s="65"/>
      <c r="D2934" s="66"/>
      <c r="E2934" s="67"/>
      <c r="F2934" s="68"/>
      <c r="G2934" s="69"/>
      <c r="H2934" s="70"/>
      <c r="I2934" s="67"/>
      <c r="J2934" s="71"/>
      <c r="K2934" s="72"/>
      <c r="L2934" s="73"/>
      <c r="M2934" s="74"/>
      <c r="N2934" s="75"/>
      <c r="O2934" s="76"/>
      <c r="P2934" s="77"/>
      <c r="Q2934" s="78">
        <f t="shared" si="35"/>
        <v>0</v>
      </c>
      <c r="R2934" s="79"/>
      <c r="S2934" s="80"/>
      <c r="T2934" s="81"/>
      <c r="U2934" s="82">
        <f t="shared" si="33"/>
        <v>0</v>
      </c>
      <c r="V2934" s="83">
        <f t="shared" si="34"/>
        <v>0</v>
      </c>
      <c r="W2934" s="58"/>
      <c r="X2934" s="84"/>
      <c r="Y2934" s="85"/>
      <c r="Z2934" s="86"/>
      <c r="AA2934" s="87"/>
    </row>
    <row r="2935" spans="1:27" ht="15.75" hidden="1" customHeight="1">
      <c r="A2935" s="63"/>
      <c r="B2935" s="64"/>
      <c r="C2935" s="65"/>
      <c r="D2935" s="66"/>
      <c r="E2935" s="67"/>
      <c r="F2935" s="68"/>
      <c r="G2935" s="69"/>
      <c r="H2935" s="70"/>
      <c r="I2935" s="67"/>
      <c r="J2935" s="71"/>
      <c r="K2935" s="72"/>
      <c r="L2935" s="73"/>
      <c r="M2935" s="74"/>
      <c r="N2935" s="75"/>
      <c r="O2935" s="76"/>
      <c r="P2935" s="77"/>
      <c r="Q2935" s="78">
        <f t="shared" si="35"/>
        <v>0</v>
      </c>
      <c r="R2935" s="79"/>
      <c r="S2935" s="80"/>
      <c r="T2935" s="81"/>
      <c r="U2935" s="82">
        <f t="shared" si="33"/>
        <v>0</v>
      </c>
      <c r="V2935" s="83">
        <f t="shared" si="34"/>
        <v>0</v>
      </c>
      <c r="W2935" s="58"/>
      <c r="X2935" s="84"/>
      <c r="Y2935" s="85"/>
      <c r="Z2935" s="86"/>
      <c r="AA2935" s="87"/>
    </row>
    <row r="2936" spans="1:27" ht="15.75" hidden="1" customHeight="1">
      <c r="A2936" s="63"/>
      <c r="B2936" s="64"/>
      <c r="C2936" s="65"/>
      <c r="D2936" s="66"/>
      <c r="E2936" s="67"/>
      <c r="F2936" s="68"/>
      <c r="G2936" s="69"/>
      <c r="H2936" s="70"/>
      <c r="I2936" s="67"/>
      <c r="J2936" s="71"/>
      <c r="K2936" s="72"/>
      <c r="L2936" s="73"/>
      <c r="M2936" s="74"/>
      <c r="N2936" s="75"/>
      <c r="O2936" s="76"/>
      <c r="P2936" s="77"/>
      <c r="Q2936" s="78">
        <f t="shared" si="35"/>
        <v>0</v>
      </c>
      <c r="R2936" s="79"/>
      <c r="S2936" s="80"/>
      <c r="T2936" s="81"/>
      <c r="U2936" s="82">
        <f t="shared" si="30"/>
        <v>0</v>
      </c>
      <c r="V2936" s="83">
        <f t="shared" si="31"/>
        <v>0</v>
      </c>
      <c r="W2936" s="58"/>
      <c r="X2936" s="84"/>
      <c r="Y2936" s="85"/>
      <c r="Z2936" s="86"/>
      <c r="AA2936" s="87"/>
    </row>
    <row r="2937" spans="1:27" ht="15.75" hidden="1" customHeight="1">
      <c r="A2937" s="63"/>
      <c r="B2937" s="64"/>
      <c r="C2937" s="65"/>
      <c r="D2937" s="66"/>
      <c r="E2937" s="67"/>
      <c r="F2937" s="68"/>
      <c r="G2937" s="69"/>
      <c r="H2937" s="70"/>
      <c r="I2937" s="67"/>
      <c r="J2937" s="71"/>
      <c r="K2937" s="72"/>
      <c r="L2937" s="73"/>
      <c r="M2937" s="74"/>
      <c r="N2937" s="75"/>
      <c r="O2937" s="76"/>
      <c r="P2937" s="77"/>
      <c r="Q2937" s="78">
        <f t="shared" si="35"/>
        <v>0</v>
      </c>
      <c r="R2937" s="79"/>
      <c r="S2937" s="80"/>
      <c r="T2937" s="81"/>
      <c r="U2937" s="82">
        <f t="shared" si="30"/>
        <v>0</v>
      </c>
      <c r="V2937" s="83">
        <f t="shared" si="31"/>
        <v>0</v>
      </c>
      <c r="W2937" s="58"/>
      <c r="X2937" s="84"/>
      <c r="Y2937" s="85"/>
      <c r="Z2937" s="86"/>
      <c r="AA2937" s="87"/>
    </row>
    <row r="2938" spans="1:27" ht="15.75" hidden="1" customHeight="1">
      <c r="A2938" s="63"/>
      <c r="B2938" s="64"/>
      <c r="C2938" s="65"/>
      <c r="D2938" s="66"/>
      <c r="E2938" s="67"/>
      <c r="F2938" s="68"/>
      <c r="G2938" s="69"/>
      <c r="H2938" s="70"/>
      <c r="I2938" s="67"/>
      <c r="J2938" s="71"/>
      <c r="K2938" s="72"/>
      <c r="L2938" s="73"/>
      <c r="M2938" s="74"/>
      <c r="N2938" s="75"/>
      <c r="O2938" s="76"/>
      <c r="P2938" s="77"/>
      <c r="Q2938" s="78">
        <f t="shared" si="35"/>
        <v>0</v>
      </c>
      <c r="R2938" s="79"/>
      <c r="S2938" s="80"/>
      <c r="T2938" s="81"/>
      <c r="U2938" s="82">
        <f t="shared" si="30"/>
        <v>0</v>
      </c>
      <c r="V2938" s="83">
        <f t="shared" si="31"/>
        <v>0</v>
      </c>
      <c r="W2938" s="58"/>
      <c r="X2938" s="84"/>
      <c r="Y2938" s="85"/>
      <c r="Z2938" s="86"/>
      <c r="AA2938" s="87"/>
    </row>
    <row r="2939" spans="1:27" ht="15.75" hidden="1" customHeight="1">
      <c r="A2939" s="63"/>
      <c r="B2939" s="64"/>
      <c r="C2939" s="65"/>
      <c r="D2939" s="66"/>
      <c r="E2939" s="67"/>
      <c r="F2939" s="68"/>
      <c r="G2939" s="69"/>
      <c r="H2939" s="70"/>
      <c r="I2939" s="67"/>
      <c r="J2939" s="71"/>
      <c r="K2939" s="72"/>
      <c r="L2939" s="73"/>
      <c r="M2939" s="74"/>
      <c r="N2939" s="75"/>
      <c r="O2939" s="76"/>
      <c r="P2939" s="77"/>
      <c r="Q2939" s="78">
        <f t="shared" si="35"/>
        <v>0</v>
      </c>
      <c r="R2939" s="79"/>
      <c r="S2939" s="80"/>
      <c r="T2939" s="81"/>
      <c r="U2939" s="82">
        <f t="shared" si="30"/>
        <v>0</v>
      </c>
      <c r="V2939" s="83">
        <f t="shared" si="31"/>
        <v>0</v>
      </c>
      <c r="W2939" s="58"/>
      <c r="X2939" s="84"/>
      <c r="Y2939" s="85"/>
      <c r="Z2939" s="86"/>
      <c r="AA2939" s="87"/>
    </row>
    <row r="2940" spans="1:27" ht="15.75" hidden="1" customHeight="1">
      <c r="A2940" s="63"/>
      <c r="B2940" s="64"/>
      <c r="C2940" s="65"/>
      <c r="D2940" s="66"/>
      <c r="E2940" s="67"/>
      <c r="F2940" s="68"/>
      <c r="G2940" s="69"/>
      <c r="H2940" s="70"/>
      <c r="I2940" s="67"/>
      <c r="J2940" s="71"/>
      <c r="K2940" s="72"/>
      <c r="L2940" s="73"/>
      <c r="M2940" s="74"/>
      <c r="N2940" s="75"/>
      <c r="O2940" s="76"/>
      <c r="P2940" s="77"/>
      <c r="Q2940" s="78">
        <f t="shared" si="35"/>
        <v>0</v>
      </c>
      <c r="R2940" s="79"/>
      <c r="S2940" s="80"/>
      <c r="T2940" s="81"/>
      <c r="U2940" s="82">
        <f t="shared" si="30"/>
        <v>0</v>
      </c>
      <c r="V2940" s="83">
        <f t="shared" si="31"/>
        <v>0</v>
      </c>
      <c r="W2940" s="58"/>
      <c r="X2940" s="84"/>
      <c r="Y2940" s="85"/>
      <c r="Z2940" s="86"/>
      <c r="AA2940" s="87"/>
    </row>
    <row r="2941" spans="1:27" ht="15.75" hidden="1" customHeight="1">
      <c r="A2941" s="63"/>
      <c r="B2941" s="64"/>
      <c r="C2941" s="65"/>
      <c r="D2941" s="66"/>
      <c r="E2941" s="67"/>
      <c r="F2941" s="68"/>
      <c r="G2941" s="69"/>
      <c r="H2941" s="70"/>
      <c r="I2941" s="67"/>
      <c r="J2941" s="71"/>
      <c r="K2941" s="72"/>
      <c r="L2941" s="73"/>
      <c r="M2941" s="74"/>
      <c r="N2941" s="75"/>
      <c r="O2941" s="76"/>
      <c r="P2941" s="77"/>
      <c r="Q2941" s="78">
        <f t="shared" si="35"/>
        <v>0</v>
      </c>
      <c r="R2941" s="79"/>
      <c r="S2941" s="80"/>
      <c r="T2941" s="81"/>
      <c r="U2941" s="82">
        <f t="shared" si="30"/>
        <v>0</v>
      </c>
      <c r="V2941" s="83">
        <f t="shared" si="31"/>
        <v>0</v>
      </c>
      <c r="W2941" s="58"/>
      <c r="X2941" s="84"/>
      <c r="Y2941" s="85"/>
      <c r="Z2941" s="86"/>
      <c r="AA2941" s="87"/>
    </row>
    <row r="2942" spans="1:27" ht="15.75" hidden="1" customHeight="1">
      <c r="A2942" s="63"/>
      <c r="B2942" s="64"/>
      <c r="C2942" s="65"/>
      <c r="D2942" s="66"/>
      <c r="E2942" s="67"/>
      <c r="F2942" s="68"/>
      <c r="G2942" s="69"/>
      <c r="H2942" s="70"/>
      <c r="I2942" s="67"/>
      <c r="J2942" s="71"/>
      <c r="K2942" s="72"/>
      <c r="L2942" s="73"/>
      <c r="M2942" s="74"/>
      <c r="N2942" s="75"/>
      <c r="O2942" s="76"/>
      <c r="P2942" s="77"/>
      <c r="Q2942" s="78">
        <f t="shared" si="35"/>
        <v>0</v>
      </c>
      <c r="R2942" s="79"/>
      <c r="S2942" s="80"/>
      <c r="T2942" s="81"/>
      <c r="U2942" s="82">
        <f t="shared" si="30"/>
        <v>0</v>
      </c>
      <c r="V2942" s="83">
        <f t="shared" si="31"/>
        <v>0</v>
      </c>
      <c r="W2942" s="58"/>
      <c r="X2942" s="84"/>
      <c r="Y2942" s="85"/>
      <c r="Z2942" s="86"/>
      <c r="AA2942" s="87"/>
    </row>
    <row r="2943" spans="1:27" ht="15.75" hidden="1" customHeight="1">
      <c r="A2943" s="63"/>
      <c r="B2943" s="64"/>
      <c r="C2943" s="65"/>
      <c r="D2943" s="66"/>
      <c r="E2943" s="67"/>
      <c r="F2943" s="68"/>
      <c r="G2943" s="69"/>
      <c r="H2943" s="70"/>
      <c r="I2943" s="67"/>
      <c r="J2943" s="71"/>
      <c r="K2943" s="72"/>
      <c r="L2943" s="73"/>
      <c r="M2943" s="74"/>
      <c r="N2943" s="75"/>
      <c r="O2943" s="76"/>
      <c r="P2943" s="77"/>
      <c r="Q2943" s="78">
        <f t="shared" si="35"/>
        <v>0</v>
      </c>
      <c r="R2943" s="79"/>
      <c r="S2943" s="80"/>
      <c r="T2943" s="81"/>
      <c r="U2943" s="82">
        <f t="shared" si="30"/>
        <v>0</v>
      </c>
      <c r="V2943" s="83">
        <f t="shared" si="31"/>
        <v>0</v>
      </c>
      <c r="W2943" s="58"/>
      <c r="X2943" s="84"/>
      <c r="Y2943" s="85"/>
      <c r="Z2943" s="86"/>
      <c r="AA2943" s="87"/>
    </row>
    <row r="2944" spans="1:27" ht="15.75" hidden="1" customHeight="1">
      <c r="A2944" s="63"/>
      <c r="B2944" s="64"/>
      <c r="C2944" s="65"/>
      <c r="D2944" s="66"/>
      <c r="E2944" s="67"/>
      <c r="F2944" s="68"/>
      <c r="G2944" s="69"/>
      <c r="H2944" s="70"/>
      <c r="I2944" s="67"/>
      <c r="J2944" s="71"/>
      <c r="K2944" s="72"/>
      <c r="L2944" s="73"/>
      <c r="M2944" s="74"/>
      <c r="N2944" s="75"/>
      <c r="O2944" s="76"/>
      <c r="P2944" s="77"/>
      <c r="Q2944" s="78">
        <f t="shared" si="35"/>
        <v>0</v>
      </c>
      <c r="R2944" s="79"/>
      <c r="S2944" s="80"/>
      <c r="T2944" s="81"/>
      <c r="U2944" s="82">
        <f t="shared" si="30"/>
        <v>0</v>
      </c>
      <c r="V2944" s="83">
        <f t="shared" si="31"/>
        <v>0</v>
      </c>
      <c r="W2944" s="58"/>
      <c r="X2944" s="84"/>
      <c r="Y2944" s="85"/>
      <c r="Z2944" s="86"/>
      <c r="AA2944" s="87"/>
    </row>
    <row r="2945" spans="1:27" ht="15.75" hidden="1" customHeight="1">
      <c r="A2945" s="63"/>
      <c r="B2945" s="64"/>
      <c r="C2945" s="65"/>
      <c r="D2945" s="66"/>
      <c r="E2945" s="67"/>
      <c r="F2945" s="68"/>
      <c r="G2945" s="69"/>
      <c r="H2945" s="70"/>
      <c r="I2945" s="67"/>
      <c r="J2945" s="71"/>
      <c r="K2945" s="72"/>
      <c r="L2945" s="73"/>
      <c r="M2945" s="74"/>
      <c r="N2945" s="75"/>
      <c r="O2945" s="76"/>
      <c r="P2945" s="77"/>
      <c r="Q2945" s="78">
        <f t="shared" si="35"/>
        <v>0</v>
      </c>
      <c r="R2945" s="79"/>
      <c r="S2945" s="80"/>
      <c r="T2945" s="81"/>
      <c r="U2945" s="82">
        <f t="shared" si="30"/>
        <v>0</v>
      </c>
      <c r="V2945" s="83">
        <f t="shared" si="31"/>
        <v>0</v>
      </c>
      <c r="W2945" s="58"/>
      <c r="X2945" s="84"/>
      <c r="Y2945" s="85"/>
      <c r="Z2945" s="86"/>
      <c r="AA2945" s="87"/>
    </row>
    <row r="2946" spans="1:27" ht="15.75" hidden="1" customHeight="1">
      <c r="A2946" s="63"/>
      <c r="B2946" s="64"/>
      <c r="C2946" s="65"/>
      <c r="D2946" s="66"/>
      <c r="E2946" s="67"/>
      <c r="F2946" s="68"/>
      <c r="G2946" s="69"/>
      <c r="H2946" s="70"/>
      <c r="I2946" s="67"/>
      <c r="J2946" s="71"/>
      <c r="K2946" s="72"/>
      <c r="L2946" s="73"/>
      <c r="M2946" s="74"/>
      <c r="N2946" s="75"/>
      <c r="O2946" s="76"/>
      <c r="P2946" s="77"/>
      <c r="Q2946" s="78">
        <f t="shared" si="35"/>
        <v>0</v>
      </c>
      <c r="R2946" s="79"/>
      <c r="S2946" s="80"/>
      <c r="T2946" s="81"/>
      <c r="U2946" s="82">
        <f t="shared" si="30"/>
        <v>0</v>
      </c>
      <c r="V2946" s="83">
        <f t="shared" si="31"/>
        <v>0</v>
      </c>
      <c r="W2946" s="58"/>
      <c r="X2946" s="84"/>
      <c r="Y2946" s="85"/>
      <c r="Z2946" s="86"/>
      <c r="AA2946" s="87"/>
    </row>
    <row r="2947" spans="1:27" ht="15.75" hidden="1" customHeight="1">
      <c r="A2947" s="63"/>
      <c r="B2947" s="64"/>
      <c r="C2947" s="65"/>
      <c r="D2947" s="66"/>
      <c r="E2947" s="67"/>
      <c r="F2947" s="68"/>
      <c r="G2947" s="69"/>
      <c r="H2947" s="70"/>
      <c r="I2947" s="67"/>
      <c r="J2947" s="71"/>
      <c r="K2947" s="72"/>
      <c r="L2947" s="73"/>
      <c r="M2947" s="74"/>
      <c r="N2947" s="75"/>
      <c r="O2947" s="76"/>
      <c r="P2947" s="77"/>
      <c r="Q2947" s="78">
        <f t="shared" si="35"/>
        <v>0</v>
      </c>
      <c r="R2947" s="79"/>
      <c r="S2947" s="80"/>
      <c r="T2947" s="81"/>
      <c r="U2947" s="82">
        <f t="shared" si="30"/>
        <v>0</v>
      </c>
      <c r="V2947" s="83">
        <f t="shared" si="31"/>
        <v>0</v>
      </c>
      <c r="W2947" s="58"/>
      <c r="X2947" s="84"/>
      <c r="Y2947" s="85"/>
      <c r="Z2947" s="86"/>
      <c r="AA2947" s="87"/>
    </row>
    <row r="2948" spans="1:27" ht="15.75" hidden="1" customHeight="1">
      <c r="A2948" s="63"/>
      <c r="B2948" s="64"/>
      <c r="C2948" s="65"/>
      <c r="D2948" s="66"/>
      <c r="E2948" s="67"/>
      <c r="F2948" s="68"/>
      <c r="G2948" s="69"/>
      <c r="H2948" s="70"/>
      <c r="I2948" s="67"/>
      <c r="J2948" s="71"/>
      <c r="K2948" s="72"/>
      <c r="L2948" s="73"/>
      <c r="M2948" s="74"/>
      <c r="N2948" s="75"/>
      <c r="O2948" s="76"/>
      <c r="P2948" s="77"/>
      <c r="Q2948" s="78">
        <f t="shared" si="35"/>
        <v>0</v>
      </c>
      <c r="R2948" s="79"/>
      <c r="S2948" s="80"/>
      <c r="T2948" s="81"/>
      <c r="U2948" s="82">
        <f t="shared" si="30"/>
        <v>0</v>
      </c>
      <c r="V2948" s="83">
        <f t="shared" si="31"/>
        <v>0</v>
      </c>
      <c r="W2948" s="58"/>
      <c r="X2948" s="84"/>
      <c r="Y2948" s="85"/>
      <c r="Z2948" s="86"/>
      <c r="AA2948" s="87"/>
    </row>
    <row r="2949" spans="1:27" ht="15.75" hidden="1" customHeight="1">
      <c r="A2949" s="63"/>
      <c r="B2949" s="64"/>
      <c r="C2949" s="65"/>
      <c r="D2949" s="66"/>
      <c r="E2949" s="67"/>
      <c r="F2949" s="68"/>
      <c r="G2949" s="69"/>
      <c r="H2949" s="70"/>
      <c r="I2949" s="67"/>
      <c r="J2949" s="71"/>
      <c r="K2949" s="72"/>
      <c r="L2949" s="73"/>
      <c r="M2949" s="74"/>
      <c r="N2949" s="75"/>
      <c r="O2949" s="76"/>
      <c r="P2949" s="77"/>
      <c r="Q2949" s="78">
        <f t="shared" si="35"/>
        <v>0</v>
      </c>
      <c r="R2949" s="79"/>
      <c r="S2949" s="80"/>
      <c r="T2949" s="81"/>
      <c r="U2949" s="82">
        <f t="shared" si="30"/>
        <v>0</v>
      </c>
      <c r="V2949" s="83">
        <f t="shared" si="31"/>
        <v>0</v>
      </c>
      <c r="W2949" s="58"/>
      <c r="X2949" s="84"/>
      <c r="Y2949" s="85"/>
      <c r="Z2949" s="86"/>
      <c r="AA2949" s="87"/>
    </row>
    <row r="2950" spans="1:27" ht="15.75" hidden="1" customHeight="1">
      <c r="A2950" s="63"/>
      <c r="B2950" s="64"/>
      <c r="C2950" s="65"/>
      <c r="D2950" s="66"/>
      <c r="E2950" s="67"/>
      <c r="F2950" s="68"/>
      <c r="G2950" s="69"/>
      <c r="H2950" s="70"/>
      <c r="I2950" s="67"/>
      <c r="J2950" s="71"/>
      <c r="K2950" s="72"/>
      <c r="L2950" s="73"/>
      <c r="M2950" s="74"/>
      <c r="N2950" s="75"/>
      <c r="O2950" s="76"/>
      <c r="P2950" s="77"/>
      <c r="Q2950" s="78">
        <f t="shared" si="35"/>
        <v>0</v>
      </c>
      <c r="R2950" s="79"/>
      <c r="S2950" s="80"/>
      <c r="T2950" s="81"/>
      <c r="U2950" s="82">
        <f t="shared" si="30"/>
        <v>0</v>
      </c>
      <c r="V2950" s="83">
        <f t="shared" si="31"/>
        <v>0</v>
      </c>
      <c r="W2950" s="58"/>
      <c r="X2950" s="84"/>
      <c r="Y2950" s="85"/>
      <c r="Z2950" s="86"/>
      <c r="AA2950" s="87"/>
    </row>
    <row r="2951" spans="1:27" ht="15.75" hidden="1" customHeight="1">
      <c r="A2951" s="63"/>
      <c r="B2951" s="64"/>
      <c r="C2951" s="65"/>
      <c r="D2951" s="66"/>
      <c r="E2951" s="67"/>
      <c r="F2951" s="68"/>
      <c r="G2951" s="69"/>
      <c r="H2951" s="70"/>
      <c r="I2951" s="67"/>
      <c r="J2951" s="71"/>
      <c r="K2951" s="72"/>
      <c r="L2951" s="73"/>
      <c r="M2951" s="74"/>
      <c r="N2951" s="75"/>
      <c r="O2951" s="76"/>
      <c r="P2951" s="77"/>
      <c r="Q2951" s="78">
        <f t="shared" si="35"/>
        <v>0</v>
      </c>
      <c r="R2951" s="79"/>
      <c r="S2951" s="80"/>
      <c r="T2951" s="81"/>
      <c r="U2951" s="82">
        <f t="shared" si="30"/>
        <v>0</v>
      </c>
      <c r="V2951" s="83">
        <f t="shared" si="31"/>
        <v>0</v>
      </c>
      <c r="W2951" s="58"/>
      <c r="X2951" s="84"/>
      <c r="Y2951" s="85"/>
      <c r="Z2951" s="86"/>
      <c r="AA2951" s="87"/>
    </row>
    <row r="2952" spans="1:27" ht="15.75" hidden="1" customHeight="1">
      <c r="A2952" s="63"/>
      <c r="B2952" s="64"/>
      <c r="C2952" s="65"/>
      <c r="D2952" s="66"/>
      <c r="E2952" s="67"/>
      <c r="F2952" s="68"/>
      <c r="G2952" s="69"/>
      <c r="H2952" s="70"/>
      <c r="I2952" s="67"/>
      <c r="J2952" s="71"/>
      <c r="K2952" s="72"/>
      <c r="L2952" s="73"/>
      <c r="M2952" s="74"/>
      <c r="N2952" s="75"/>
      <c r="O2952" s="76"/>
      <c r="P2952" s="77"/>
      <c r="Q2952" s="78">
        <f t="shared" si="35"/>
        <v>0</v>
      </c>
      <c r="R2952" s="79"/>
      <c r="S2952" s="80"/>
      <c r="T2952" s="81"/>
      <c r="U2952" s="82">
        <f t="shared" si="30"/>
        <v>0</v>
      </c>
      <c r="V2952" s="83">
        <f t="shared" si="31"/>
        <v>0</v>
      </c>
      <c r="W2952" s="58"/>
      <c r="X2952" s="84"/>
      <c r="Y2952" s="85"/>
      <c r="Z2952" s="86"/>
      <c r="AA2952" s="87"/>
    </row>
    <row r="2953" spans="1:27" ht="15.75" hidden="1" customHeight="1">
      <c r="A2953" s="63"/>
      <c r="B2953" s="64"/>
      <c r="C2953" s="65"/>
      <c r="D2953" s="66"/>
      <c r="E2953" s="67"/>
      <c r="F2953" s="68"/>
      <c r="G2953" s="69"/>
      <c r="H2953" s="70"/>
      <c r="I2953" s="67"/>
      <c r="J2953" s="71"/>
      <c r="K2953" s="72"/>
      <c r="L2953" s="73"/>
      <c r="M2953" s="74"/>
      <c r="N2953" s="75"/>
      <c r="O2953" s="76"/>
      <c r="P2953" s="77"/>
      <c r="Q2953" s="78">
        <f t="shared" si="35"/>
        <v>0</v>
      </c>
      <c r="R2953" s="79"/>
      <c r="S2953" s="80"/>
      <c r="T2953" s="81"/>
      <c r="U2953" s="82">
        <f t="shared" si="30"/>
        <v>0</v>
      </c>
      <c r="V2953" s="83">
        <f t="shared" si="31"/>
        <v>0</v>
      </c>
      <c r="W2953" s="58"/>
      <c r="X2953" s="84"/>
      <c r="Y2953" s="85"/>
      <c r="Z2953" s="86"/>
      <c r="AA2953" s="87"/>
    </row>
    <row r="2954" spans="1:27" ht="15.75" hidden="1" customHeight="1">
      <c r="A2954" s="63"/>
      <c r="B2954" s="64"/>
      <c r="C2954" s="65"/>
      <c r="D2954" s="66"/>
      <c r="E2954" s="67"/>
      <c r="F2954" s="68"/>
      <c r="G2954" s="69"/>
      <c r="H2954" s="70"/>
      <c r="I2954" s="67"/>
      <c r="J2954" s="71"/>
      <c r="K2954" s="72"/>
      <c r="L2954" s="73"/>
      <c r="M2954" s="74"/>
      <c r="N2954" s="75"/>
      <c r="O2954" s="76"/>
      <c r="P2954" s="77"/>
      <c r="Q2954" s="78">
        <f t="shared" si="35"/>
        <v>0</v>
      </c>
      <c r="R2954" s="79"/>
      <c r="S2954" s="80"/>
      <c r="T2954" s="81"/>
      <c r="U2954" s="82">
        <f t="shared" si="30"/>
        <v>0</v>
      </c>
      <c r="V2954" s="83">
        <f t="shared" si="31"/>
        <v>0</v>
      </c>
      <c r="W2954" s="58"/>
      <c r="X2954" s="84"/>
      <c r="Y2954" s="85"/>
      <c r="Z2954" s="86"/>
      <c r="AA2954" s="87"/>
    </row>
    <row r="2955" spans="1:27" ht="15.75" hidden="1" customHeight="1">
      <c r="A2955" s="63"/>
      <c r="B2955" s="64"/>
      <c r="C2955" s="65"/>
      <c r="D2955" s="66"/>
      <c r="E2955" s="67"/>
      <c r="F2955" s="68"/>
      <c r="G2955" s="69"/>
      <c r="H2955" s="70"/>
      <c r="I2955" s="67"/>
      <c r="J2955" s="71"/>
      <c r="K2955" s="72"/>
      <c r="L2955" s="73"/>
      <c r="M2955" s="74"/>
      <c r="N2955" s="75"/>
      <c r="O2955" s="76"/>
      <c r="P2955" s="77"/>
      <c r="Q2955" s="78">
        <f t="shared" si="35"/>
        <v>0</v>
      </c>
      <c r="R2955" s="79"/>
      <c r="S2955" s="80"/>
      <c r="T2955" s="81"/>
      <c r="U2955" s="82">
        <f t="shared" si="30"/>
        <v>0</v>
      </c>
      <c r="V2955" s="83">
        <f t="shared" si="31"/>
        <v>0</v>
      </c>
      <c r="W2955" s="58"/>
      <c r="X2955" s="84"/>
      <c r="Y2955" s="85"/>
      <c r="Z2955" s="86"/>
      <c r="AA2955" s="87"/>
    </row>
    <row r="2956" spans="1:27" ht="15.75" hidden="1" customHeight="1">
      <c r="A2956" s="63"/>
      <c r="B2956" s="64"/>
      <c r="C2956" s="65"/>
      <c r="D2956" s="66"/>
      <c r="E2956" s="67"/>
      <c r="F2956" s="68"/>
      <c r="G2956" s="69"/>
      <c r="H2956" s="70"/>
      <c r="I2956" s="67"/>
      <c r="J2956" s="71"/>
      <c r="K2956" s="72"/>
      <c r="L2956" s="73"/>
      <c r="M2956" s="74"/>
      <c r="N2956" s="75"/>
      <c r="O2956" s="76"/>
      <c r="P2956" s="77"/>
      <c r="Q2956" s="78">
        <f t="shared" si="35"/>
        <v>0</v>
      </c>
      <c r="R2956" s="79"/>
      <c r="S2956" s="80"/>
      <c r="T2956" s="81"/>
      <c r="U2956" s="82">
        <f t="shared" si="30"/>
        <v>0</v>
      </c>
      <c r="V2956" s="83">
        <f t="shared" si="31"/>
        <v>0</v>
      </c>
      <c r="W2956" s="58"/>
      <c r="X2956" s="84"/>
      <c r="Y2956" s="85"/>
      <c r="Z2956" s="86"/>
      <c r="AA2956" s="87"/>
    </row>
    <row r="2957" spans="1:27" ht="15.75" hidden="1" customHeight="1">
      <c r="A2957" s="63"/>
      <c r="B2957" s="64"/>
      <c r="C2957" s="65"/>
      <c r="D2957" s="66"/>
      <c r="E2957" s="67"/>
      <c r="F2957" s="68"/>
      <c r="G2957" s="69"/>
      <c r="H2957" s="70"/>
      <c r="I2957" s="67"/>
      <c r="J2957" s="71"/>
      <c r="K2957" s="72"/>
      <c r="L2957" s="73"/>
      <c r="M2957" s="74"/>
      <c r="N2957" s="75"/>
      <c r="O2957" s="76"/>
      <c r="P2957" s="77"/>
      <c r="Q2957" s="78">
        <f t="shared" si="35"/>
        <v>0</v>
      </c>
      <c r="R2957" s="79"/>
      <c r="S2957" s="80"/>
      <c r="T2957" s="81"/>
      <c r="U2957" s="82">
        <f t="shared" si="30"/>
        <v>0</v>
      </c>
      <c r="V2957" s="83">
        <f t="shared" si="31"/>
        <v>0</v>
      </c>
      <c r="W2957" s="58"/>
      <c r="X2957" s="84"/>
      <c r="Y2957" s="85"/>
      <c r="Z2957" s="86"/>
      <c r="AA2957" s="87"/>
    </row>
    <row r="2958" spans="1:27" ht="15.75" hidden="1" customHeight="1">
      <c r="A2958" s="63"/>
      <c r="B2958" s="64"/>
      <c r="C2958" s="65"/>
      <c r="D2958" s="66"/>
      <c r="E2958" s="67"/>
      <c r="F2958" s="68"/>
      <c r="G2958" s="69"/>
      <c r="H2958" s="70"/>
      <c r="I2958" s="67"/>
      <c r="J2958" s="71"/>
      <c r="K2958" s="72"/>
      <c r="L2958" s="73"/>
      <c r="M2958" s="74"/>
      <c r="N2958" s="75"/>
      <c r="O2958" s="76"/>
      <c r="P2958" s="77"/>
      <c r="Q2958" s="78">
        <f t="shared" ref="Q2958:Q3014" si="36">IF(P2958="U",R2958/1.2,R2958)</f>
        <v>0</v>
      </c>
      <c r="R2958" s="79"/>
      <c r="S2958" s="80"/>
      <c r="T2958" s="81"/>
      <c r="U2958" s="82">
        <f t="shared" si="30"/>
        <v>0</v>
      </c>
      <c r="V2958" s="83">
        <f t="shared" si="31"/>
        <v>0</v>
      </c>
      <c r="W2958" s="58"/>
      <c r="X2958" s="84"/>
      <c r="Y2958" s="85"/>
      <c r="Z2958" s="86"/>
      <c r="AA2958" s="87"/>
    </row>
    <row r="2959" spans="1:27" ht="15.75" hidden="1" customHeight="1">
      <c r="A2959" s="63"/>
      <c r="B2959" s="64"/>
      <c r="C2959" s="65"/>
      <c r="D2959" s="66"/>
      <c r="E2959" s="67"/>
      <c r="F2959" s="68"/>
      <c r="G2959" s="69"/>
      <c r="H2959" s="70"/>
      <c r="I2959" s="67"/>
      <c r="J2959" s="71"/>
      <c r="K2959" s="72"/>
      <c r="L2959" s="73"/>
      <c r="M2959" s="74"/>
      <c r="N2959" s="75"/>
      <c r="O2959" s="76"/>
      <c r="P2959" s="77"/>
      <c r="Q2959" s="78">
        <f t="shared" si="36"/>
        <v>0</v>
      </c>
      <c r="R2959" s="79"/>
      <c r="S2959" s="80"/>
      <c r="T2959" s="81"/>
      <c r="U2959" s="82">
        <f t="shared" si="30"/>
        <v>0</v>
      </c>
      <c r="V2959" s="83">
        <f t="shared" si="31"/>
        <v>0</v>
      </c>
      <c r="W2959" s="58"/>
      <c r="X2959" s="84"/>
      <c r="Y2959" s="85"/>
      <c r="Z2959" s="86"/>
      <c r="AA2959" s="87"/>
    </row>
    <row r="2960" spans="1:27" ht="15.75" hidden="1" customHeight="1">
      <c r="A2960" s="63"/>
      <c r="B2960" s="64"/>
      <c r="C2960" s="65"/>
      <c r="D2960" s="66"/>
      <c r="E2960" s="67"/>
      <c r="F2960" s="68"/>
      <c r="G2960" s="69"/>
      <c r="H2960" s="70"/>
      <c r="I2960" s="67"/>
      <c r="J2960" s="71"/>
      <c r="K2960" s="72"/>
      <c r="L2960" s="73"/>
      <c r="M2960" s="74"/>
      <c r="N2960" s="75"/>
      <c r="O2960" s="76"/>
      <c r="P2960" s="77"/>
      <c r="Q2960" s="78">
        <f t="shared" si="36"/>
        <v>0</v>
      </c>
      <c r="R2960" s="79"/>
      <c r="S2960" s="80"/>
      <c r="T2960" s="81"/>
      <c r="U2960" s="82">
        <f t="shared" si="30"/>
        <v>0</v>
      </c>
      <c r="V2960" s="83">
        <f t="shared" si="31"/>
        <v>0</v>
      </c>
      <c r="W2960" s="58"/>
      <c r="X2960" s="84"/>
      <c r="Y2960" s="85"/>
      <c r="Z2960" s="86"/>
      <c r="AA2960" s="87"/>
    </row>
    <row r="2961" spans="1:27" ht="15.75" hidden="1" customHeight="1">
      <c r="A2961" s="63"/>
      <c r="B2961" s="64"/>
      <c r="C2961" s="65"/>
      <c r="D2961" s="66"/>
      <c r="E2961" s="67"/>
      <c r="F2961" s="68"/>
      <c r="G2961" s="69"/>
      <c r="H2961" s="70"/>
      <c r="I2961" s="67"/>
      <c r="J2961" s="71"/>
      <c r="K2961" s="72"/>
      <c r="L2961" s="73"/>
      <c r="M2961" s="74"/>
      <c r="N2961" s="75"/>
      <c r="O2961" s="76"/>
      <c r="P2961" s="77"/>
      <c r="Q2961" s="78">
        <f t="shared" si="36"/>
        <v>0</v>
      </c>
      <c r="R2961" s="79"/>
      <c r="S2961" s="80"/>
      <c r="T2961" s="81"/>
      <c r="U2961" s="82">
        <f t="shared" si="30"/>
        <v>0</v>
      </c>
      <c r="V2961" s="83">
        <f t="shared" si="31"/>
        <v>0</v>
      </c>
      <c r="W2961" s="58"/>
      <c r="X2961" s="84"/>
      <c r="Y2961" s="85"/>
      <c r="Z2961" s="86"/>
      <c r="AA2961" s="87"/>
    </row>
    <row r="2962" spans="1:27" ht="15.75" hidden="1" customHeight="1">
      <c r="A2962" s="63"/>
      <c r="B2962" s="64"/>
      <c r="C2962" s="65"/>
      <c r="D2962" s="66"/>
      <c r="E2962" s="67"/>
      <c r="F2962" s="68"/>
      <c r="G2962" s="69"/>
      <c r="H2962" s="70"/>
      <c r="I2962" s="67"/>
      <c r="J2962" s="71"/>
      <c r="K2962" s="72"/>
      <c r="L2962" s="73"/>
      <c r="M2962" s="74"/>
      <c r="N2962" s="75"/>
      <c r="O2962" s="76"/>
      <c r="P2962" s="77"/>
      <c r="Q2962" s="78">
        <f t="shared" si="36"/>
        <v>0</v>
      </c>
      <c r="R2962" s="79"/>
      <c r="S2962" s="80"/>
      <c r="T2962" s="81"/>
      <c r="U2962" s="82">
        <f t="shared" si="30"/>
        <v>0</v>
      </c>
      <c r="V2962" s="83">
        <f t="shared" si="31"/>
        <v>0</v>
      </c>
      <c r="W2962" s="58"/>
      <c r="X2962" s="84"/>
      <c r="Y2962" s="85"/>
      <c r="Z2962" s="86"/>
      <c r="AA2962" s="87"/>
    </row>
    <row r="2963" spans="1:27" ht="15.75" hidden="1" customHeight="1">
      <c r="A2963" s="63"/>
      <c r="B2963" s="64"/>
      <c r="C2963" s="65"/>
      <c r="D2963" s="66"/>
      <c r="E2963" s="67"/>
      <c r="F2963" s="68"/>
      <c r="G2963" s="69"/>
      <c r="H2963" s="70"/>
      <c r="I2963" s="67"/>
      <c r="J2963" s="71"/>
      <c r="K2963" s="72"/>
      <c r="L2963" s="73"/>
      <c r="M2963" s="74"/>
      <c r="N2963" s="75"/>
      <c r="O2963" s="76"/>
      <c r="P2963" s="77"/>
      <c r="Q2963" s="78">
        <f t="shared" si="36"/>
        <v>0</v>
      </c>
      <c r="R2963" s="79"/>
      <c r="S2963" s="80"/>
      <c r="T2963" s="81"/>
      <c r="U2963" s="82">
        <f t="shared" si="30"/>
        <v>0</v>
      </c>
      <c r="V2963" s="83">
        <f t="shared" si="31"/>
        <v>0</v>
      </c>
      <c r="W2963" s="58"/>
      <c r="X2963" s="84"/>
      <c r="Y2963" s="85"/>
      <c r="Z2963" s="86"/>
      <c r="AA2963" s="87"/>
    </row>
    <row r="2964" spans="1:27" ht="15.75" hidden="1" customHeight="1">
      <c r="A2964" s="63"/>
      <c r="B2964" s="64"/>
      <c r="C2964" s="65"/>
      <c r="D2964" s="66"/>
      <c r="E2964" s="67"/>
      <c r="F2964" s="68"/>
      <c r="G2964" s="69"/>
      <c r="H2964" s="70"/>
      <c r="I2964" s="67"/>
      <c r="J2964" s="71"/>
      <c r="K2964" s="72"/>
      <c r="L2964" s="73"/>
      <c r="M2964" s="74"/>
      <c r="N2964" s="75"/>
      <c r="O2964" s="76"/>
      <c r="P2964" s="77"/>
      <c r="Q2964" s="78">
        <f t="shared" si="36"/>
        <v>0</v>
      </c>
      <c r="R2964" s="79"/>
      <c r="S2964" s="80"/>
      <c r="T2964" s="81"/>
      <c r="U2964" s="82">
        <f t="shared" si="30"/>
        <v>0</v>
      </c>
      <c r="V2964" s="83">
        <f t="shared" si="31"/>
        <v>0</v>
      </c>
      <c r="W2964" s="58"/>
      <c r="X2964" s="84"/>
      <c r="Y2964" s="85"/>
      <c r="Z2964" s="86"/>
      <c r="AA2964" s="87"/>
    </row>
    <row r="2965" spans="1:27" ht="15.75" hidden="1" customHeight="1">
      <c r="A2965" s="63"/>
      <c r="B2965" s="64"/>
      <c r="C2965" s="65"/>
      <c r="D2965" s="66"/>
      <c r="E2965" s="67"/>
      <c r="F2965" s="68"/>
      <c r="G2965" s="69"/>
      <c r="H2965" s="70"/>
      <c r="I2965" s="67"/>
      <c r="J2965" s="71"/>
      <c r="K2965" s="72"/>
      <c r="L2965" s="73"/>
      <c r="M2965" s="74"/>
      <c r="N2965" s="75"/>
      <c r="O2965" s="76"/>
      <c r="P2965" s="77"/>
      <c r="Q2965" s="78">
        <f t="shared" si="36"/>
        <v>0</v>
      </c>
      <c r="R2965" s="79"/>
      <c r="S2965" s="80"/>
      <c r="T2965" s="81"/>
      <c r="U2965" s="82">
        <f t="shared" si="30"/>
        <v>0</v>
      </c>
      <c r="V2965" s="83">
        <f t="shared" si="31"/>
        <v>0</v>
      </c>
      <c r="W2965" s="58"/>
      <c r="X2965" s="84"/>
      <c r="Y2965" s="85"/>
      <c r="Z2965" s="86"/>
      <c r="AA2965" s="87"/>
    </row>
    <row r="2966" spans="1:27" ht="15.75" hidden="1" customHeight="1">
      <c r="A2966" s="63"/>
      <c r="B2966" s="64"/>
      <c r="C2966" s="65"/>
      <c r="D2966" s="66"/>
      <c r="E2966" s="67"/>
      <c r="F2966" s="68"/>
      <c r="G2966" s="69"/>
      <c r="H2966" s="70"/>
      <c r="I2966" s="67"/>
      <c r="J2966" s="71"/>
      <c r="K2966" s="72"/>
      <c r="L2966" s="73"/>
      <c r="M2966" s="74"/>
      <c r="N2966" s="75"/>
      <c r="O2966" s="76"/>
      <c r="P2966" s="77"/>
      <c r="Q2966" s="78">
        <f t="shared" si="36"/>
        <v>0</v>
      </c>
      <c r="R2966" s="79"/>
      <c r="S2966" s="80"/>
      <c r="T2966" s="81"/>
      <c r="U2966" s="82">
        <f t="shared" si="30"/>
        <v>0</v>
      </c>
      <c r="V2966" s="83">
        <f t="shared" si="31"/>
        <v>0</v>
      </c>
      <c r="W2966" s="58"/>
      <c r="X2966" s="84"/>
      <c r="Y2966" s="85"/>
      <c r="Z2966" s="86"/>
      <c r="AA2966" s="87"/>
    </row>
    <row r="2967" spans="1:27" ht="15.75" hidden="1" customHeight="1">
      <c r="A2967" s="63"/>
      <c r="B2967" s="64"/>
      <c r="C2967" s="65"/>
      <c r="D2967" s="66"/>
      <c r="E2967" s="67"/>
      <c r="F2967" s="68"/>
      <c r="G2967" s="69"/>
      <c r="H2967" s="70"/>
      <c r="I2967" s="67"/>
      <c r="J2967" s="71"/>
      <c r="K2967" s="72"/>
      <c r="L2967" s="73"/>
      <c r="M2967" s="74"/>
      <c r="N2967" s="75"/>
      <c r="O2967" s="76"/>
      <c r="P2967" s="77"/>
      <c r="Q2967" s="78">
        <f t="shared" si="36"/>
        <v>0</v>
      </c>
      <c r="R2967" s="79"/>
      <c r="S2967" s="80"/>
      <c r="T2967" s="81"/>
      <c r="U2967" s="82">
        <f t="shared" si="30"/>
        <v>0</v>
      </c>
      <c r="V2967" s="83">
        <f t="shared" si="31"/>
        <v>0</v>
      </c>
      <c r="W2967" s="58"/>
      <c r="X2967" s="84"/>
      <c r="Y2967" s="85"/>
      <c r="Z2967" s="86"/>
      <c r="AA2967" s="87"/>
    </row>
    <row r="2968" spans="1:27" ht="15.75" hidden="1" customHeight="1">
      <c r="A2968" s="63"/>
      <c r="B2968" s="64"/>
      <c r="C2968" s="65"/>
      <c r="D2968" s="66"/>
      <c r="E2968" s="67"/>
      <c r="F2968" s="68"/>
      <c r="G2968" s="69"/>
      <c r="H2968" s="70"/>
      <c r="I2968" s="67"/>
      <c r="J2968" s="71"/>
      <c r="K2968" s="72"/>
      <c r="L2968" s="73"/>
      <c r="M2968" s="74"/>
      <c r="N2968" s="75"/>
      <c r="O2968" s="76"/>
      <c r="P2968" s="77"/>
      <c r="Q2968" s="78">
        <f t="shared" si="36"/>
        <v>0</v>
      </c>
      <c r="R2968" s="79"/>
      <c r="S2968" s="80"/>
      <c r="T2968" s="81"/>
      <c r="U2968" s="82">
        <f t="shared" si="30"/>
        <v>0</v>
      </c>
      <c r="V2968" s="83">
        <f t="shared" si="31"/>
        <v>0</v>
      </c>
      <c r="W2968" s="58"/>
      <c r="X2968" s="84"/>
      <c r="Y2968" s="85"/>
      <c r="Z2968" s="86"/>
      <c r="AA2968" s="87"/>
    </row>
    <row r="2969" spans="1:27" ht="15.75" hidden="1" customHeight="1">
      <c r="A2969" s="63"/>
      <c r="B2969" s="64"/>
      <c r="C2969" s="65"/>
      <c r="D2969" s="66"/>
      <c r="E2969" s="67"/>
      <c r="F2969" s="68"/>
      <c r="G2969" s="69"/>
      <c r="H2969" s="70"/>
      <c r="I2969" s="67"/>
      <c r="J2969" s="71"/>
      <c r="K2969" s="72"/>
      <c r="L2969" s="73"/>
      <c r="M2969" s="74"/>
      <c r="N2969" s="75"/>
      <c r="O2969" s="76"/>
      <c r="P2969" s="77"/>
      <c r="Q2969" s="78">
        <f t="shared" si="36"/>
        <v>0</v>
      </c>
      <c r="R2969" s="79"/>
      <c r="S2969" s="80"/>
      <c r="T2969" s="81"/>
      <c r="U2969" s="82">
        <f t="shared" si="30"/>
        <v>0</v>
      </c>
      <c r="V2969" s="83">
        <f t="shared" si="31"/>
        <v>0</v>
      </c>
      <c r="W2969" s="58"/>
      <c r="X2969" s="84"/>
      <c r="Y2969" s="85"/>
      <c r="Z2969" s="86"/>
      <c r="AA2969" s="87"/>
    </row>
    <row r="2970" spans="1:27" ht="15.75" hidden="1" customHeight="1">
      <c r="A2970" s="63"/>
      <c r="B2970" s="64"/>
      <c r="C2970" s="65"/>
      <c r="D2970" s="66"/>
      <c r="E2970" s="67"/>
      <c r="F2970" s="68"/>
      <c r="G2970" s="69"/>
      <c r="H2970" s="70"/>
      <c r="I2970" s="67"/>
      <c r="J2970" s="71"/>
      <c r="K2970" s="72"/>
      <c r="L2970" s="73"/>
      <c r="M2970" s="74"/>
      <c r="N2970" s="75"/>
      <c r="O2970" s="76"/>
      <c r="P2970" s="77"/>
      <c r="Q2970" s="78">
        <f t="shared" si="36"/>
        <v>0</v>
      </c>
      <c r="R2970" s="79"/>
      <c r="S2970" s="80"/>
      <c r="T2970" s="81"/>
      <c r="U2970" s="82">
        <f t="shared" si="30"/>
        <v>0</v>
      </c>
      <c r="V2970" s="83">
        <f t="shared" si="31"/>
        <v>0</v>
      </c>
      <c r="W2970" s="58"/>
      <c r="X2970" s="84"/>
      <c r="Y2970" s="85"/>
      <c r="Z2970" s="86"/>
      <c r="AA2970" s="87"/>
    </row>
    <row r="2971" spans="1:27" ht="15.75" hidden="1" customHeight="1">
      <c r="A2971" s="63"/>
      <c r="B2971" s="64"/>
      <c r="C2971" s="65"/>
      <c r="D2971" s="66"/>
      <c r="E2971" s="67"/>
      <c r="F2971" s="68"/>
      <c r="G2971" s="69"/>
      <c r="H2971" s="70"/>
      <c r="I2971" s="67"/>
      <c r="J2971" s="71"/>
      <c r="K2971" s="72"/>
      <c r="L2971" s="73"/>
      <c r="M2971" s="74"/>
      <c r="N2971" s="75"/>
      <c r="O2971" s="76"/>
      <c r="P2971" s="77"/>
      <c r="Q2971" s="78">
        <f t="shared" si="36"/>
        <v>0</v>
      </c>
      <c r="R2971" s="79"/>
      <c r="S2971" s="80"/>
      <c r="T2971" s="81"/>
      <c r="U2971" s="82">
        <f t="shared" si="30"/>
        <v>0</v>
      </c>
      <c r="V2971" s="83">
        <f t="shared" si="31"/>
        <v>0</v>
      </c>
      <c r="W2971" s="58"/>
      <c r="X2971" s="84"/>
      <c r="Y2971" s="85"/>
      <c r="Z2971" s="86"/>
      <c r="AA2971" s="87"/>
    </row>
    <row r="2972" spans="1:27" ht="15.75" hidden="1" customHeight="1">
      <c r="A2972" s="63"/>
      <c r="B2972" s="64"/>
      <c r="C2972" s="65"/>
      <c r="D2972" s="66"/>
      <c r="E2972" s="67"/>
      <c r="F2972" s="68"/>
      <c r="G2972" s="69"/>
      <c r="H2972" s="70"/>
      <c r="I2972" s="67"/>
      <c r="J2972" s="71"/>
      <c r="K2972" s="72"/>
      <c r="L2972" s="73"/>
      <c r="M2972" s="74"/>
      <c r="N2972" s="75"/>
      <c r="O2972" s="76"/>
      <c r="P2972" s="77"/>
      <c r="Q2972" s="78">
        <f t="shared" si="36"/>
        <v>0</v>
      </c>
      <c r="R2972" s="79"/>
      <c r="S2972" s="80"/>
      <c r="T2972" s="81"/>
      <c r="U2972" s="82">
        <f t="shared" si="30"/>
        <v>0</v>
      </c>
      <c r="V2972" s="83">
        <f t="shared" si="31"/>
        <v>0</v>
      </c>
      <c r="W2972" s="58"/>
      <c r="X2972" s="84"/>
      <c r="Y2972" s="85"/>
      <c r="Z2972" s="86"/>
      <c r="AA2972" s="87"/>
    </row>
    <row r="2973" spans="1:27" ht="15.75" hidden="1" customHeight="1">
      <c r="A2973" s="63"/>
      <c r="B2973" s="64"/>
      <c r="C2973" s="65"/>
      <c r="D2973" s="66"/>
      <c r="E2973" s="67"/>
      <c r="F2973" s="68"/>
      <c r="G2973" s="69"/>
      <c r="H2973" s="70"/>
      <c r="I2973" s="67"/>
      <c r="J2973" s="71"/>
      <c r="K2973" s="72"/>
      <c r="L2973" s="73"/>
      <c r="M2973" s="74"/>
      <c r="N2973" s="75"/>
      <c r="O2973" s="76"/>
      <c r="P2973" s="77"/>
      <c r="Q2973" s="78">
        <f t="shared" si="36"/>
        <v>0</v>
      </c>
      <c r="R2973" s="79"/>
      <c r="S2973" s="80"/>
      <c r="T2973" s="81"/>
      <c r="U2973" s="82">
        <f t="shared" si="30"/>
        <v>0</v>
      </c>
      <c r="V2973" s="83">
        <f t="shared" si="31"/>
        <v>0</v>
      </c>
      <c r="W2973" s="58"/>
      <c r="X2973" s="84"/>
      <c r="Y2973" s="85"/>
      <c r="Z2973" s="86"/>
      <c r="AA2973" s="87"/>
    </row>
    <row r="2974" spans="1:27" ht="15.75" hidden="1" customHeight="1">
      <c r="A2974" s="63"/>
      <c r="B2974" s="64"/>
      <c r="C2974" s="65"/>
      <c r="D2974" s="66"/>
      <c r="E2974" s="67"/>
      <c r="F2974" s="68"/>
      <c r="G2974" s="69"/>
      <c r="H2974" s="70"/>
      <c r="I2974" s="67"/>
      <c r="J2974" s="71"/>
      <c r="K2974" s="72"/>
      <c r="L2974" s="73"/>
      <c r="M2974" s="74"/>
      <c r="N2974" s="75"/>
      <c r="O2974" s="76"/>
      <c r="P2974" s="77"/>
      <c r="Q2974" s="78">
        <f t="shared" si="36"/>
        <v>0</v>
      </c>
      <c r="R2974" s="79"/>
      <c r="S2974" s="80"/>
      <c r="T2974" s="81"/>
      <c r="U2974" s="82">
        <f t="shared" si="30"/>
        <v>0</v>
      </c>
      <c r="V2974" s="83">
        <f t="shared" si="31"/>
        <v>0</v>
      </c>
      <c r="W2974" s="58"/>
      <c r="X2974" s="84"/>
      <c r="Y2974" s="85"/>
      <c r="Z2974" s="86"/>
      <c r="AA2974" s="87"/>
    </row>
    <row r="2975" spans="1:27" ht="15.75" hidden="1" customHeight="1">
      <c r="A2975" s="63"/>
      <c r="B2975" s="64"/>
      <c r="C2975" s="65"/>
      <c r="D2975" s="66"/>
      <c r="E2975" s="67"/>
      <c r="F2975" s="68"/>
      <c r="G2975" s="69"/>
      <c r="H2975" s="70"/>
      <c r="I2975" s="67"/>
      <c r="J2975" s="71"/>
      <c r="K2975" s="72"/>
      <c r="L2975" s="73"/>
      <c r="M2975" s="74"/>
      <c r="N2975" s="75"/>
      <c r="O2975" s="76"/>
      <c r="P2975" s="77"/>
      <c r="Q2975" s="78">
        <f t="shared" si="36"/>
        <v>0</v>
      </c>
      <c r="R2975" s="79"/>
      <c r="S2975" s="80"/>
      <c r="T2975" s="81"/>
      <c r="U2975" s="82">
        <f t="shared" si="30"/>
        <v>0</v>
      </c>
      <c r="V2975" s="83">
        <f t="shared" si="31"/>
        <v>0</v>
      </c>
      <c r="W2975" s="58"/>
      <c r="X2975" s="84"/>
      <c r="Y2975" s="85"/>
      <c r="Z2975" s="86"/>
      <c r="AA2975" s="87"/>
    </row>
    <row r="2976" spans="1:27" ht="15.75" hidden="1" customHeight="1">
      <c r="A2976" s="63"/>
      <c r="B2976" s="64"/>
      <c r="C2976" s="65"/>
      <c r="D2976" s="66"/>
      <c r="E2976" s="67"/>
      <c r="F2976" s="68"/>
      <c r="G2976" s="69"/>
      <c r="H2976" s="70"/>
      <c r="I2976" s="67"/>
      <c r="J2976" s="71"/>
      <c r="K2976" s="72"/>
      <c r="L2976" s="73"/>
      <c r="M2976" s="74"/>
      <c r="N2976" s="75"/>
      <c r="O2976" s="76"/>
      <c r="P2976" s="77"/>
      <c r="Q2976" s="78">
        <f t="shared" si="36"/>
        <v>0</v>
      </c>
      <c r="R2976" s="79"/>
      <c r="S2976" s="80"/>
      <c r="T2976" s="81"/>
      <c r="U2976" s="82">
        <f t="shared" si="30"/>
        <v>0</v>
      </c>
      <c r="V2976" s="83">
        <f t="shared" si="31"/>
        <v>0</v>
      </c>
      <c r="W2976" s="58"/>
      <c r="X2976" s="84"/>
      <c r="Y2976" s="85"/>
      <c r="Z2976" s="86"/>
      <c r="AA2976" s="87"/>
    </row>
    <row r="2977" spans="1:27" ht="15.75" hidden="1" customHeight="1">
      <c r="A2977" s="63"/>
      <c r="B2977" s="64"/>
      <c r="C2977" s="65"/>
      <c r="D2977" s="66"/>
      <c r="E2977" s="67"/>
      <c r="F2977" s="68"/>
      <c r="G2977" s="69"/>
      <c r="H2977" s="70"/>
      <c r="I2977" s="67"/>
      <c r="J2977" s="71"/>
      <c r="K2977" s="72"/>
      <c r="L2977" s="73"/>
      <c r="M2977" s="74"/>
      <c r="N2977" s="75"/>
      <c r="O2977" s="76"/>
      <c r="P2977" s="77"/>
      <c r="Q2977" s="78">
        <f t="shared" si="36"/>
        <v>0</v>
      </c>
      <c r="R2977" s="79"/>
      <c r="S2977" s="80"/>
      <c r="T2977" s="81"/>
      <c r="U2977" s="82">
        <f t="shared" si="30"/>
        <v>0</v>
      </c>
      <c r="V2977" s="83">
        <f t="shared" si="31"/>
        <v>0</v>
      </c>
      <c r="W2977" s="58"/>
      <c r="X2977" s="84"/>
      <c r="Y2977" s="85"/>
      <c r="Z2977" s="86"/>
      <c r="AA2977" s="87"/>
    </row>
    <row r="2978" spans="1:27" ht="15.75" hidden="1" customHeight="1">
      <c r="A2978" s="63"/>
      <c r="B2978" s="64"/>
      <c r="C2978" s="65"/>
      <c r="D2978" s="66"/>
      <c r="E2978" s="67"/>
      <c r="F2978" s="68"/>
      <c r="G2978" s="69"/>
      <c r="H2978" s="70"/>
      <c r="I2978" s="67"/>
      <c r="J2978" s="71"/>
      <c r="K2978" s="72"/>
      <c r="L2978" s="73"/>
      <c r="M2978" s="74"/>
      <c r="N2978" s="75"/>
      <c r="O2978" s="76"/>
      <c r="P2978" s="77"/>
      <c r="Q2978" s="78">
        <f t="shared" si="36"/>
        <v>0</v>
      </c>
      <c r="R2978" s="79"/>
      <c r="S2978" s="80"/>
      <c r="T2978" s="81"/>
      <c r="U2978" s="82">
        <f t="shared" si="30"/>
        <v>0</v>
      </c>
      <c r="V2978" s="83">
        <f t="shared" si="31"/>
        <v>0</v>
      </c>
      <c r="W2978" s="58"/>
      <c r="X2978" s="84"/>
      <c r="Y2978" s="85"/>
      <c r="Z2978" s="86"/>
      <c r="AA2978" s="87"/>
    </row>
    <row r="2979" spans="1:27" ht="15.75" hidden="1" customHeight="1">
      <c r="A2979" s="63"/>
      <c r="B2979" s="64"/>
      <c r="C2979" s="65"/>
      <c r="D2979" s="66"/>
      <c r="E2979" s="67"/>
      <c r="F2979" s="68"/>
      <c r="G2979" s="69"/>
      <c r="H2979" s="70"/>
      <c r="I2979" s="67"/>
      <c r="J2979" s="71"/>
      <c r="K2979" s="72"/>
      <c r="L2979" s="73"/>
      <c r="M2979" s="74"/>
      <c r="N2979" s="75"/>
      <c r="O2979" s="76"/>
      <c r="P2979" s="77"/>
      <c r="Q2979" s="78">
        <f t="shared" si="36"/>
        <v>0</v>
      </c>
      <c r="R2979" s="79"/>
      <c r="S2979" s="80"/>
      <c r="T2979" s="81"/>
      <c r="U2979" s="82">
        <f t="shared" si="30"/>
        <v>0</v>
      </c>
      <c r="V2979" s="83">
        <f t="shared" si="31"/>
        <v>0</v>
      </c>
      <c r="W2979" s="58"/>
      <c r="X2979" s="84"/>
      <c r="Y2979" s="85"/>
      <c r="Z2979" s="86"/>
      <c r="AA2979" s="87"/>
    </row>
    <row r="2980" spans="1:27" ht="15.75" hidden="1" customHeight="1">
      <c r="A2980" s="63"/>
      <c r="B2980" s="64"/>
      <c r="C2980" s="65"/>
      <c r="D2980" s="66"/>
      <c r="E2980" s="67"/>
      <c r="F2980" s="68"/>
      <c r="G2980" s="69"/>
      <c r="H2980" s="70"/>
      <c r="I2980" s="67"/>
      <c r="J2980" s="71"/>
      <c r="K2980" s="72"/>
      <c r="L2980" s="73"/>
      <c r="M2980" s="74"/>
      <c r="N2980" s="75"/>
      <c r="O2980" s="76"/>
      <c r="P2980" s="77"/>
      <c r="Q2980" s="78">
        <f t="shared" si="36"/>
        <v>0</v>
      </c>
      <c r="R2980" s="79"/>
      <c r="S2980" s="80"/>
      <c r="T2980" s="81"/>
      <c r="U2980" s="82">
        <f t="shared" si="30"/>
        <v>0</v>
      </c>
      <c r="V2980" s="83">
        <f t="shared" si="31"/>
        <v>0</v>
      </c>
      <c r="W2980" s="58"/>
      <c r="X2980" s="84"/>
      <c r="Y2980" s="85"/>
      <c r="Z2980" s="86"/>
      <c r="AA2980" s="87"/>
    </row>
    <row r="2981" spans="1:27" ht="15.75" hidden="1" customHeight="1">
      <c r="A2981" s="63"/>
      <c r="B2981" s="64"/>
      <c r="C2981" s="65"/>
      <c r="D2981" s="66"/>
      <c r="E2981" s="67"/>
      <c r="F2981" s="68"/>
      <c r="G2981" s="69"/>
      <c r="H2981" s="70"/>
      <c r="I2981" s="67"/>
      <c r="J2981" s="71"/>
      <c r="K2981" s="72"/>
      <c r="L2981" s="73"/>
      <c r="M2981" s="74"/>
      <c r="N2981" s="75"/>
      <c r="O2981" s="76"/>
      <c r="P2981" s="77"/>
      <c r="Q2981" s="78">
        <f t="shared" si="36"/>
        <v>0</v>
      </c>
      <c r="R2981" s="79"/>
      <c r="S2981" s="80"/>
      <c r="T2981" s="81"/>
      <c r="U2981" s="82">
        <f t="shared" si="30"/>
        <v>0</v>
      </c>
      <c r="V2981" s="83">
        <f t="shared" si="31"/>
        <v>0</v>
      </c>
      <c r="W2981" s="58"/>
      <c r="X2981" s="84"/>
      <c r="Y2981" s="85"/>
      <c r="Z2981" s="86"/>
      <c r="AA2981" s="87"/>
    </row>
    <row r="2982" spans="1:27" ht="15.75" hidden="1" customHeight="1">
      <c r="A2982" s="63"/>
      <c r="B2982" s="64"/>
      <c r="C2982" s="65"/>
      <c r="D2982" s="66"/>
      <c r="E2982" s="67"/>
      <c r="F2982" s="68"/>
      <c r="G2982" s="69"/>
      <c r="H2982" s="70"/>
      <c r="I2982" s="67"/>
      <c r="J2982" s="71"/>
      <c r="K2982" s="72"/>
      <c r="L2982" s="73"/>
      <c r="M2982" s="74"/>
      <c r="N2982" s="75"/>
      <c r="O2982" s="76"/>
      <c r="P2982" s="77"/>
      <c r="Q2982" s="78">
        <f t="shared" si="36"/>
        <v>0</v>
      </c>
      <c r="R2982" s="79"/>
      <c r="S2982" s="80"/>
      <c r="T2982" s="81"/>
      <c r="U2982" s="82">
        <f t="shared" si="30"/>
        <v>0</v>
      </c>
      <c r="V2982" s="83">
        <f t="shared" si="31"/>
        <v>0</v>
      </c>
      <c r="W2982" s="58"/>
      <c r="X2982" s="84"/>
      <c r="Y2982" s="85"/>
      <c r="Z2982" s="86"/>
      <c r="AA2982" s="87"/>
    </row>
    <row r="2983" spans="1:27" ht="15.75" hidden="1" customHeight="1">
      <c r="A2983" s="63"/>
      <c r="B2983" s="64"/>
      <c r="C2983" s="65"/>
      <c r="D2983" s="66"/>
      <c r="E2983" s="67"/>
      <c r="F2983" s="68"/>
      <c r="G2983" s="69"/>
      <c r="H2983" s="70"/>
      <c r="I2983" s="67"/>
      <c r="J2983" s="71"/>
      <c r="K2983" s="72"/>
      <c r="L2983" s="73"/>
      <c r="M2983" s="74"/>
      <c r="N2983" s="75"/>
      <c r="O2983" s="76"/>
      <c r="P2983" s="77"/>
      <c r="Q2983" s="78">
        <f t="shared" si="36"/>
        <v>0</v>
      </c>
      <c r="R2983" s="79"/>
      <c r="S2983" s="80"/>
      <c r="T2983" s="81"/>
      <c r="U2983" s="82">
        <f t="shared" si="30"/>
        <v>0</v>
      </c>
      <c r="V2983" s="83">
        <f t="shared" si="31"/>
        <v>0</v>
      </c>
      <c r="W2983" s="58"/>
      <c r="X2983" s="84"/>
      <c r="Y2983" s="85"/>
      <c r="Z2983" s="86"/>
      <c r="AA2983" s="87"/>
    </row>
    <row r="2984" spans="1:27" ht="15.75" hidden="1" customHeight="1">
      <c r="A2984" s="63"/>
      <c r="B2984" s="64"/>
      <c r="C2984" s="65"/>
      <c r="D2984" s="66"/>
      <c r="E2984" s="67"/>
      <c r="F2984" s="68"/>
      <c r="G2984" s="69"/>
      <c r="H2984" s="70"/>
      <c r="I2984" s="67"/>
      <c r="J2984" s="71"/>
      <c r="K2984" s="72"/>
      <c r="L2984" s="73"/>
      <c r="M2984" s="74"/>
      <c r="N2984" s="75"/>
      <c r="O2984" s="76"/>
      <c r="P2984" s="77"/>
      <c r="Q2984" s="78">
        <f t="shared" si="36"/>
        <v>0</v>
      </c>
      <c r="R2984" s="79"/>
      <c r="S2984" s="80"/>
      <c r="T2984" s="81"/>
      <c r="U2984" s="82">
        <f t="shared" ref="U2984:U3011" si="37">T2984*Q2984</f>
        <v>0</v>
      </c>
      <c r="V2984" s="83">
        <f t="shared" ref="V2984:V3011" si="38">T2984*R2984</f>
        <v>0</v>
      </c>
      <c r="W2984" s="58"/>
      <c r="X2984" s="84"/>
      <c r="Y2984" s="85"/>
      <c r="Z2984" s="86"/>
      <c r="AA2984" s="87"/>
    </row>
    <row r="2985" spans="1:27" ht="15.75" hidden="1" customHeight="1">
      <c r="A2985" s="63"/>
      <c r="B2985" s="64"/>
      <c r="C2985" s="65"/>
      <c r="D2985" s="66"/>
      <c r="E2985" s="67"/>
      <c r="F2985" s="68"/>
      <c r="G2985" s="69"/>
      <c r="H2985" s="70"/>
      <c r="I2985" s="67"/>
      <c r="J2985" s="71"/>
      <c r="K2985" s="72"/>
      <c r="L2985" s="73"/>
      <c r="M2985" s="74"/>
      <c r="N2985" s="75"/>
      <c r="O2985" s="76"/>
      <c r="P2985" s="77"/>
      <c r="Q2985" s="78">
        <f t="shared" si="36"/>
        <v>0</v>
      </c>
      <c r="R2985" s="79"/>
      <c r="S2985" s="80"/>
      <c r="T2985" s="81"/>
      <c r="U2985" s="82">
        <f t="shared" si="37"/>
        <v>0</v>
      </c>
      <c r="V2985" s="83">
        <f t="shared" si="38"/>
        <v>0</v>
      </c>
      <c r="W2985" s="58"/>
      <c r="X2985" s="84"/>
      <c r="Y2985" s="85"/>
      <c r="Z2985" s="86"/>
      <c r="AA2985" s="87"/>
    </row>
    <row r="2986" spans="1:27" ht="15.75" hidden="1" customHeight="1">
      <c r="A2986" s="63"/>
      <c r="B2986" s="64"/>
      <c r="C2986" s="65"/>
      <c r="D2986" s="66"/>
      <c r="E2986" s="67"/>
      <c r="F2986" s="68"/>
      <c r="G2986" s="69"/>
      <c r="H2986" s="70"/>
      <c r="I2986" s="67"/>
      <c r="J2986" s="71"/>
      <c r="K2986" s="72"/>
      <c r="L2986" s="73"/>
      <c r="M2986" s="74"/>
      <c r="N2986" s="75"/>
      <c r="O2986" s="76"/>
      <c r="P2986" s="77"/>
      <c r="Q2986" s="78">
        <f t="shared" si="36"/>
        <v>0</v>
      </c>
      <c r="R2986" s="79"/>
      <c r="S2986" s="80"/>
      <c r="T2986" s="81"/>
      <c r="U2986" s="82">
        <f t="shared" si="37"/>
        <v>0</v>
      </c>
      <c r="V2986" s="83">
        <f t="shared" si="38"/>
        <v>0</v>
      </c>
      <c r="W2986" s="58"/>
      <c r="X2986" s="84"/>
      <c r="Y2986" s="85"/>
      <c r="Z2986" s="86"/>
      <c r="AA2986" s="87"/>
    </row>
    <row r="2987" spans="1:27" ht="15.75" hidden="1" customHeight="1">
      <c r="A2987" s="63"/>
      <c r="B2987" s="64"/>
      <c r="C2987" s="65"/>
      <c r="D2987" s="66"/>
      <c r="E2987" s="67"/>
      <c r="F2987" s="68"/>
      <c r="G2987" s="69"/>
      <c r="H2987" s="70"/>
      <c r="I2987" s="67"/>
      <c r="J2987" s="71"/>
      <c r="K2987" s="72"/>
      <c r="L2987" s="73"/>
      <c r="M2987" s="74"/>
      <c r="N2987" s="75"/>
      <c r="O2987" s="76"/>
      <c r="P2987" s="77"/>
      <c r="Q2987" s="78">
        <f t="shared" si="36"/>
        <v>0</v>
      </c>
      <c r="R2987" s="79"/>
      <c r="S2987" s="80"/>
      <c r="T2987" s="81"/>
      <c r="U2987" s="82">
        <f t="shared" si="37"/>
        <v>0</v>
      </c>
      <c r="V2987" s="83">
        <f t="shared" si="38"/>
        <v>0</v>
      </c>
      <c r="W2987" s="58"/>
      <c r="X2987" s="84"/>
      <c r="Y2987" s="85"/>
      <c r="Z2987" s="86"/>
      <c r="AA2987" s="87"/>
    </row>
    <row r="2988" spans="1:27" ht="15.75" hidden="1" customHeight="1">
      <c r="A2988" s="63"/>
      <c r="B2988" s="64"/>
      <c r="C2988" s="65"/>
      <c r="D2988" s="66"/>
      <c r="E2988" s="67"/>
      <c r="F2988" s="68"/>
      <c r="G2988" s="69"/>
      <c r="H2988" s="70"/>
      <c r="I2988" s="67"/>
      <c r="J2988" s="71"/>
      <c r="K2988" s="72"/>
      <c r="L2988" s="73"/>
      <c r="M2988" s="74"/>
      <c r="N2988" s="75"/>
      <c r="O2988" s="76"/>
      <c r="P2988" s="77"/>
      <c r="Q2988" s="78">
        <f t="shared" si="36"/>
        <v>0</v>
      </c>
      <c r="R2988" s="79"/>
      <c r="S2988" s="80"/>
      <c r="T2988" s="81"/>
      <c r="U2988" s="82">
        <f t="shared" si="37"/>
        <v>0</v>
      </c>
      <c r="V2988" s="83">
        <f t="shared" si="38"/>
        <v>0</v>
      </c>
      <c r="W2988" s="58"/>
      <c r="X2988" s="84"/>
      <c r="Y2988" s="85"/>
      <c r="Z2988" s="86"/>
      <c r="AA2988" s="87"/>
    </row>
    <row r="2989" spans="1:27" ht="15.75" hidden="1" customHeight="1">
      <c r="A2989" s="63"/>
      <c r="B2989" s="64"/>
      <c r="C2989" s="65"/>
      <c r="D2989" s="66"/>
      <c r="E2989" s="67"/>
      <c r="F2989" s="68"/>
      <c r="G2989" s="69"/>
      <c r="H2989" s="70"/>
      <c r="I2989" s="67"/>
      <c r="J2989" s="71"/>
      <c r="K2989" s="72"/>
      <c r="L2989" s="73"/>
      <c r="M2989" s="74"/>
      <c r="N2989" s="75"/>
      <c r="O2989" s="76"/>
      <c r="P2989" s="77"/>
      <c r="Q2989" s="78">
        <f t="shared" si="36"/>
        <v>0</v>
      </c>
      <c r="R2989" s="79"/>
      <c r="S2989" s="80"/>
      <c r="T2989" s="81"/>
      <c r="U2989" s="82">
        <f t="shared" si="37"/>
        <v>0</v>
      </c>
      <c r="V2989" s="83">
        <f t="shared" si="38"/>
        <v>0</v>
      </c>
      <c r="W2989" s="58"/>
      <c r="X2989" s="84"/>
      <c r="Y2989" s="85"/>
      <c r="Z2989" s="86"/>
      <c r="AA2989" s="87"/>
    </row>
    <row r="2990" spans="1:27" ht="15.75" hidden="1" customHeight="1">
      <c r="A2990" s="63"/>
      <c r="B2990" s="64"/>
      <c r="C2990" s="65"/>
      <c r="D2990" s="66"/>
      <c r="E2990" s="67"/>
      <c r="F2990" s="68"/>
      <c r="G2990" s="69"/>
      <c r="H2990" s="70"/>
      <c r="I2990" s="67"/>
      <c r="J2990" s="71"/>
      <c r="K2990" s="72"/>
      <c r="L2990" s="73"/>
      <c r="M2990" s="74"/>
      <c r="N2990" s="75"/>
      <c r="O2990" s="76"/>
      <c r="P2990" s="77"/>
      <c r="Q2990" s="78">
        <f t="shared" si="36"/>
        <v>0</v>
      </c>
      <c r="R2990" s="79"/>
      <c r="S2990" s="80"/>
      <c r="T2990" s="81"/>
      <c r="U2990" s="82">
        <f t="shared" si="37"/>
        <v>0</v>
      </c>
      <c r="V2990" s="83">
        <f t="shared" si="38"/>
        <v>0</v>
      </c>
      <c r="W2990" s="58"/>
      <c r="X2990" s="84"/>
      <c r="Y2990" s="85"/>
      <c r="Z2990" s="86"/>
      <c r="AA2990" s="87"/>
    </row>
    <row r="2991" spans="1:27" ht="15.75" hidden="1" customHeight="1">
      <c r="A2991" s="63"/>
      <c r="B2991" s="64"/>
      <c r="C2991" s="65"/>
      <c r="D2991" s="66"/>
      <c r="E2991" s="67"/>
      <c r="F2991" s="68"/>
      <c r="G2991" s="69"/>
      <c r="H2991" s="70"/>
      <c r="I2991" s="67"/>
      <c r="J2991" s="71"/>
      <c r="K2991" s="72"/>
      <c r="L2991" s="73"/>
      <c r="M2991" s="74"/>
      <c r="N2991" s="75"/>
      <c r="O2991" s="76"/>
      <c r="P2991" s="77"/>
      <c r="Q2991" s="78">
        <f t="shared" si="36"/>
        <v>0</v>
      </c>
      <c r="R2991" s="79"/>
      <c r="S2991" s="80"/>
      <c r="T2991" s="81"/>
      <c r="U2991" s="82">
        <f t="shared" si="37"/>
        <v>0</v>
      </c>
      <c r="V2991" s="83">
        <f t="shared" si="38"/>
        <v>0</v>
      </c>
      <c r="W2991" s="58"/>
      <c r="X2991" s="84"/>
      <c r="Y2991" s="85"/>
      <c r="Z2991" s="86"/>
      <c r="AA2991" s="87"/>
    </row>
    <row r="2992" spans="1:27" ht="15.75" hidden="1" customHeight="1">
      <c r="A2992" s="63"/>
      <c r="B2992" s="64"/>
      <c r="C2992" s="65"/>
      <c r="D2992" s="66"/>
      <c r="E2992" s="67"/>
      <c r="F2992" s="68"/>
      <c r="G2992" s="69"/>
      <c r="H2992" s="70"/>
      <c r="I2992" s="67"/>
      <c r="J2992" s="71"/>
      <c r="K2992" s="72"/>
      <c r="L2992" s="73"/>
      <c r="M2992" s="74"/>
      <c r="N2992" s="75"/>
      <c r="O2992" s="76"/>
      <c r="P2992" s="77"/>
      <c r="Q2992" s="78">
        <f t="shared" si="36"/>
        <v>0</v>
      </c>
      <c r="R2992" s="79"/>
      <c r="S2992" s="80"/>
      <c r="T2992" s="81"/>
      <c r="U2992" s="82">
        <f t="shared" si="37"/>
        <v>0</v>
      </c>
      <c r="V2992" s="83">
        <f t="shared" si="38"/>
        <v>0</v>
      </c>
      <c r="W2992" s="58"/>
      <c r="X2992" s="84"/>
      <c r="Y2992" s="85"/>
      <c r="Z2992" s="86"/>
      <c r="AA2992" s="87"/>
    </row>
    <row r="2993" spans="1:27" ht="15.75" hidden="1" customHeight="1">
      <c r="A2993" s="63"/>
      <c r="B2993" s="64"/>
      <c r="C2993" s="65"/>
      <c r="D2993" s="66"/>
      <c r="E2993" s="67"/>
      <c r="F2993" s="68"/>
      <c r="G2993" s="69"/>
      <c r="H2993" s="70"/>
      <c r="I2993" s="67"/>
      <c r="J2993" s="71"/>
      <c r="K2993" s="72"/>
      <c r="L2993" s="73"/>
      <c r="M2993" s="74"/>
      <c r="N2993" s="75"/>
      <c r="O2993" s="76"/>
      <c r="P2993" s="77"/>
      <c r="Q2993" s="78">
        <f t="shared" si="36"/>
        <v>0</v>
      </c>
      <c r="R2993" s="79"/>
      <c r="S2993" s="80"/>
      <c r="T2993" s="81"/>
      <c r="U2993" s="82">
        <f t="shared" si="37"/>
        <v>0</v>
      </c>
      <c r="V2993" s="83">
        <f t="shared" si="38"/>
        <v>0</v>
      </c>
      <c r="W2993" s="58"/>
      <c r="X2993" s="84"/>
      <c r="Y2993" s="85"/>
      <c r="Z2993" s="86"/>
      <c r="AA2993" s="87"/>
    </row>
    <row r="2994" spans="1:27" ht="15.75" hidden="1" customHeight="1">
      <c r="A2994" s="63"/>
      <c r="B2994" s="64"/>
      <c r="C2994" s="65"/>
      <c r="D2994" s="66"/>
      <c r="E2994" s="67"/>
      <c r="F2994" s="68"/>
      <c r="G2994" s="69"/>
      <c r="H2994" s="70"/>
      <c r="I2994" s="67"/>
      <c r="J2994" s="71"/>
      <c r="K2994" s="72"/>
      <c r="L2994" s="73"/>
      <c r="M2994" s="74"/>
      <c r="N2994" s="75"/>
      <c r="O2994" s="76"/>
      <c r="P2994" s="77"/>
      <c r="Q2994" s="78">
        <f t="shared" si="36"/>
        <v>0</v>
      </c>
      <c r="R2994" s="79"/>
      <c r="S2994" s="80"/>
      <c r="T2994" s="81"/>
      <c r="U2994" s="82">
        <f t="shared" si="37"/>
        <v>0</v>
      </c>
      <c r="V2994" s="83">
        <f t="shared" si="38"/>
        <v>0</v>
      </c>
      <c r="W2994" s="58"/>
      <c r="X2994" s="84"/>
      <c r="Y2994" s="85"/>
      <c r="Z2994" s="86"/>
      <c r="AA2994" s="87"/>
    </row>
    <row r="2995" spans="1:27" ht="15.75" hidden="1" customHeight="1">
      <c r="A2995" s="63"/>
      <c r="B2995" s="64"/>
      <c r="C2995" s="65"/>
      <c r="D2995" s="66"/>
      <c r="E2995" s="67"/>
      <c r="F2995" s="68"/>
      <c r="G2995" s="69"/>
      <c r="H2995" s="70"/>
      <c r="I2995" s="67"/>
      <c r="J2995" s="71"/>
      <c r="K2995" s="72"/>
      <c r="L2995" s="73"/>
      <c r="M2995" s="74"/>
      <c r="N2995" s="75"/>
      <c r="O2995" s="76"/>
      <c r="P2995" s="77"/>
      <c r="Q2995" s="78">
        <f t="shared" si="36"/>
        <v>0</v>
      </c>
      <c r="R2995" s="79"/>
      <c r="S2995" s="80"/>
      <c r="T2995" s="81"/>
      <c r="U2995" s="82">
        <f t="shared" si="37"/>
        <v>0</v>
      </c>
      <c r="V2995" s="83">
        <f t="shared" si="38"/>
        <v>0</v>
      </c>
      <c r="W2995" s="58"/>
      <c r="X2995" s="84"/>
      <c r="Y2995" s="85"/>
      <c r="Z2995" s="86"/>
      <c r="AA2995" s="87"/>
    </row>
    <row r="2996" spans="1:27" ht="15.75" hidden="1" customHeight="1">
      <c r="A2996" s="63"/>
      <c r="B2996" s="64"/>
      <c r="C2996" s="65"/>
      <c r="D2996" s="66"/>
      <c r="E2996" s="67"/>
      <c r="F2996" s="68"/>
      <c r="G2996" s="69"/>
      <c r="H2996" s="70"/>
      <c r="I2996" s="67"/>
      <c r="J2996" s="71"/>
      <c r="K2996" s="72"/>
      <c r="L2996" s="73"/>
      <c r="M2996" s="74"/>
      <c r="N2996" s="75"/>
      <c r="O2996" s="76"/>
      <c r="P2996" s="77"/>
      <c r="Q2996" s="78">
        <f t="shared" si="36"/>
        <v>0</v>
      </c>
      <c r="R2996" s="79"/>
      <c r="S2996" s="80"/>
      <c r="T2996" s="81"/>
      <c r="U2996" s="82">
        <f t="shared" si="37"/>
        <v>0</v>
      </c>
      <c r="V2996" s="83">
        <f t="shared" si="38"/>
        <v>0</v>
      </c>
      <c r="W2996" s="58"/>
      <c r="X2996" s="84"/>
      <c r="Y2996" s="85"/>
      <c r="Z2996" s="86"/>
      <c r="AA2996" s="87"/>
    </row>
    <row r="2997" spans="1:27" ht="15.75" hidden="1" customHeight="1">
      <c r="A2997" s="63"/>
      <c r="B2997" s="64"/>
      <c r="C2997" s="65"/>
      <c r="D2997" s="66"/>
      <c r="E2997" s="67"/>
      <c r="F2997" s="68"/>
      <c r="G2997" s="69"/>
      <c r="H2997" s="70"/>
      <c r="I2997" s="67"/>
      <c r="J2997" s="71"/>
      <c r="K2997" s="72"/>
      <c r="L2997" s="73"/>
      <c r="M2997" s="74"/>
      <c r="N2997" s="75"/>
      <c r="O2997" s="76"/>
      <c r="P2997" s="77"/>
      <c r="Q2997" s="78">
        <f t="shared" si="36"/>
        <v>0</v>
      </c>
      <c r="R2997" s="79"/>
      <c r="S2997" s="80"/>
      <c r="T2997" s="81"/>
      <c r="U2997" s="82">
        <f t="shared" si="37"/>
        <v>0</v>
      </c>
      <c r="V2997" s="83">
        <f t="shared" si="38"/>
        <v>0</v>
      </c>
      <c r="W2997" s="58"/>
      <c r="X2997" s="84"/>
      <c r="Y2997" s="85"/>
      <c r="Z2997" s="86"/>
      <c r="AA2997" s="87"/>
    </row>
    <row r="2998" spans="1:27" ht="15.75" hidden="1" customHeight="1">
      <c r="A2998" s="63"/>
      <c r="B2998" s="64"/>
      <c r="C2998" s="65"/>
      <c r="D2998" s="66"/>
      <c r="E2998" s="67"/>
      <c r="F2998" s="68"/>
      <c r="G2998" s="69"/>
      <c r="H2998" s="70"/>
      <c r="I2998" s="67"/>
      <c r="J2998" s="71"/>
      <c r="K2998" s="72"/>
      <c r="L2998" s="73"/>
      <c r="M2998" s="74"/>
      <c r="N2998" s="75"/>
      <c r="O2998" s="76"/>
      <c r="P2998" s="77"/>
      <c r="Q2998" s="78">
        <f t="shared" si="36"/>
        <v>0</v>
      </c>
      <c r="R2998" s="79"/>
      <c r="S2998" s="80"/>
      <c r="T2998" s="81"/>
      <c r="U2998" s="82">
        <f t="shared" si="37"/>
        <v>0</v>
      </c>
      <c r="V2998" s="83">
        <f t="shared" si="38"/>
        <v>0</v>
      </c>
      <c r="W2998" s="58"/>
      <c r="X2998" s="84"/>
      <c r="Y2998" s="85"/>
      <c r="Z2998" s="86"/>
      <c r="AA2998" s="87"/>
    </row>
    <row r="2999" spans="1:27" ht="15.75" hidden="1" customHeight="1">
      <c r="A2999" s="63"/>
      <c r="B2999" s="64"/>
      <c r="C2999" s="65"/>
      <c r="D2999" s="66"/>
      <c r="E2999" s="67"/>
      <c r="F2999" s="68"/>
      <c r="G2999" s="69"/>
      <c r="H2999" s="70"/>
      <c r="I2999" s="67"/>
      <c r="J2999" s="71"/>
      <c r="K2999" s="72"/>
      <c r="L2999" s="73"/>
      <c r="M2999" s="74"/>
      <c r="N2999" s="75"/>
      <c r="O2999" s="76"/>
      <c r="P2999" s="77"/>
      <c r="Q2999" s="78">
        <f t="shared" si="36"/>
        <v>0</v>
      </c>
      <c r="R2999" s="79"/>
      <c r="S2999" s="80"/>
      <c r="T2999" s="81"/>
      <c r="U2999" s="82">
        <f t="shared" si="37"/>
        <v>0</v>
      </c>
      <c r="V2999" s="83">
        <f t="shared" si="38"/>
        <v>0</v>
      </c>
      <c r="W2999" s="58"/>
      <c r="X2999" s="84"/>
      <c r="Y2999" s="85"/>
      <c r="Z2999" s="86"/>
      <c r="AA2999" s="87"/>
    </row>
    <row r="3000" spans="1:27" ht="15.75" hidden="1" customHeight="1">
      <c r="A3000" s="63"/>
      <c r="B3000" s="64"/>
      <c r="C3000" s="65"/>
      <c r="D3000" s="66"/>
      <c r="E3000" s="67"/>
      <c r="F3000" s="68"/>
      <c r="G3000" s="69"/>
      <c r="H3000" s="70"/>
      <c r="I3000" s="67"/>
      <c r="J3000" s="71"/>
      <c r="K3000" s="72"/>
      <c r="L3000" s="73"/>
      <c r="M3000" s="74"/>
      <c r="N3000" s="75"/>
      <c r="O3000" s="76"/>
      <c r="P3000" s="77"/>
      <c r="Q3000" s="78">
        <f t="shared" si="36"/>
        <v>0</v>
      </c>
      <c r="R3000" s="79"/>
      <c r="S3000" s="80"/>
      <c r="T3000" s="81"/>
      <c r="U3000" s="82">
        <f t="shared" si="37"/>
        <v>0</v>
      </c>
      <c r="V3000" s="83">
        <f t="shared" si="38"/>
        <v>0</v>
      </c>
      <c r="W3000" s="58"/>
      <c r="X3000" s="84"/>
      <c r="Y3000" s="85"/>
      <c r="Z3000" s="86"/>
      <c r="AA3000" s="87"/>
    </row>
    <row r="3001" spans="1:27" ht="15.75" hidden="1" customHeight="1">
      <c r="A3001" s="63"/>
      <c r="B3001" s="64"/>
      <c r="C3001" s="65"/>
      <c r="D3001" s="66"/>
      <c r="E3001" s="67"/>
      <c r="F3001" s="68"/>
      <c r="G3001" s="69"/>
      <c r="H3001" s="70"/>
      <c r="I3001" s="67"/>
      <c r="J3001" s="71"/>
      <c r="K3001" s="72"/>
      <c r="L3001" s="73"/>
      <c r="M3001" s="74"/>
      <c r="N3001" s="75"/>
      <c r="O3001" s="76"/>
      <c r="P3001" s="77"/>
      <c r="Q3001" s="78">
        <f t="shared" si="36"/>
        <v>0</v>
      </c>
      <c r="R3001" s="79"/>
      <c r="S3001" s="80"/>
      <c r="T3001" s="81"/>
      <c r="U3001" s="82">
        <f t="shared" si="37"/>
        <v>0</v>
      </c>
      <c r="V3001" s="83">
        <f t="shared" si="38"/>
        <v>0</v>
      </c>
      <c r="W3001" s="58"/>
      <c r="X3001" s="84"/>
      <c r="Y3001" s="85"/>
      <c r="Z3001" s="86"/>
      <c r="AA3001" s="87"/>
    </row>
    <row r="3002" spans="1:27" ht="15.75" hidden="1" customHeight="1">
      <c r="A3002" s="63"/>
      <c r="B3002" s="64"/>
      <c r="C3002" s="65"/>
      <c r="D3002" s="66"/>
      <c r="E3002" s="67"/>
      <c r="F3002" s="68"/>
      <c r="G3002" s="69"/>
      <c r="H3002" s="70"/>
      <c r="I3002" s="67"/>
      <c r="J3002" s="71"/>
      <c r="K3002" s="72"/>
      <c r="L3002" s="73"/>
      <c r="M3002" s="74"/>
      <c r="N3002" s="75"/>
      <c r="O3002" s="76"/>
      <c r="P3002" s="77"/>
      <c r="Q3002" s="78">
        <f t="shared" si="36"/>
        <v>0</v>
      </c>
      <c r="R3002" s="79"/>
      <c r="S3002" s="80"/>
      <c r="T3002" s="81"/>
      <c r="U3002" s="82">
        <f t="shared" si="37"/>
        <v>0</v>
      </c>
      <c r="V3002" s="83">
        <f t="shared" si="38"/>
        <v>0</v>
      </c>
      <c r="W3002" s="58"/>
      <c r="X3002" s="84"/>
      <c r="Y3002" s="85"/>
      <c r="Z3002" s="86"/>
      <c r="AA3002" s="87"/>
    </row>
    <row r="3003" spans="1:27" ht="15.75" hidden="1" customHeight="1">
      <c r="A3003" s="63"/>
      <c r="B3003" s="64"/>
      <c r="C3003" s="65"/>
      <c r="D3003" s="66"/>
      <c r="E3003" s="67"/>
      <c r="F3003" s="68"/>
      <c r="G3003" s="69"/>
      <c r="H3003" s="70"/>
      <c r="I3003" s="67"/>
      <c r="J3003" s="71"/>
      <c r="K3003" s="72"/>
      <c r="L3003" s="73"/>
      <c r="M3003" s="74"/>
      <c r="N3003" s="75"/>
      <c r="O3003" s="76"/>
      <c r="P3003" s="77"/>
      <c r="Q3003" s="78">
        <f t="shared" si="36"/>
        <v>0</v>
      </c>
      <c r="R3003" s="79"/>
      <c r="S3003" s="80"/>
      <c r="T3003" s="81"/>
      <c r="U3003" s="82">
        <f t="shared" si="37"/>
        <v>0</v>
      </c>
      <c r="V3003" s="83">
        <f t="shared" si="38"/>
        <v>0</v>
      </c>
      <c r="W3003" s="58"/>
      <c r="X3003" s="84"/>
      <c r="Y3003" s="85"/>
      <c r="Z3003" s="86"/>
      <c r="AA3003" s="87"/>
    </row>
    <row r="3004" spans="1:27" ht="15.75" hidden="1" customHeight="1">
      <c r="A3004" s="63"/>
      <c r="B3004" s="64"/>
      <c r="C3004" s="65"/>
      <c r="D3004" s="66"/>
      <c r="E3004" s="67"/>
      <c r="F3004" s="68"/>
      <c r="G3004" s="69"/>
      <c r="H3004" s="70"/>
      <c r="I3004" s="67"/>
      <c r="J3004" s="71"/>
      <c r="K3004" s="72"/>
      <c r="L3004" s="73"/>
      <c r="M3004" s="74"/>
      <c r="N3004" s="75"/>
      <c r="O3004" s="76"/>
      <c r="P3004" s="77"/>
      <c r="Q3004" s="78">
        <f t="shared" si="36"/>
        <v>0</v>
      </c>
      <c r="R3004" s="79"/>
      <c r="S3004" s="80"/>
      <c r="T3004" s="81"/>
      <c r="U3004" s="82">
        <f t="shared" si="37"/>
        <v>0</v>
      </c>
      <c r="V3004" s="83">
        <f t="shared" si="38"/>
        <v>0</v>
      </c>
      <c r="W3004" s="58"/>
      <c r="X3004" s="84"/>
      <c r="Y3004" s="85"/>
      <c r="Z3004" s="86"/>
      <c r="AA3004" s="87"/>
    </row>
    <row r="3005" spans="1:27" ht="15.75" hidden="1" customHeight="1">
      <c r="A3005" s="63"/>
      <c r="B3005" s="64"/>
      <c r="C3005" s="65"/>
      <c r="D3005" s="66"/>
      <c r="E3005" s="67"/>
      <c r="F3005" s="68"/>
      <c r="G3005" s="69"/>
      <c r="H3005" s="70"/>
      <c r="I3005" s="67"/>
      <c r="J3005" s="71"/>
      <c r="K3005" s="72"/>
      <c r="L3005" s="73"/>
      <c r="M3005" s="74"/>
      <c r="N3005" s="75"/>
      <c r="O3005" s="76"/>
      <c r="P3005" s="77"/>
      <c r="Q3005" s="78">
        <f t="shared" si="36"/>
        <v>0</v>
      </c>
      <c r="R3005" s="79"/>
      <c r="S3005" s="80"/>
      <c r="T3005" s="81"/>
      <c r="U3005" s="82">
        <f t="shared" si="37"/>
        <v>0</v>
      </c>
      <c r="V3005" s="83">
        <f t="shared" si="38"/>
        <v>0</v>
      </c>
      <c r="W3005" s="58"/>
      <c r="X3005" s="84"/>
      <c r="Y3005" s="85"/>
      <c r="Z3005" s="86"/>
      <c r="AA3005" s="87"/>
    </row>
    <row r="3006" spans="1:27" ht="15.75" hidden="1" customHeight="1">
      <c r="A3006" s="63"/>
      <c r="B3006" s="64"/>
      <c r="C3006" s="65"/>
      <c r="D3006" s="66"/>
      <c r="E3006" s="67"/>
      <c r="F3006" s="68"/>
      <c r="G3006" s="69"/>
      <c r="H3006" s="70"/>
      <c r="I3006" s="67"/>
      <c r="J3006" s="71"/>
      <c r="K3006" s="72"/>
      <c r="L3006" s="73"/>
      <c r="M3006" s="74"/>
      <c r="N3006" s="75"/>
      <c r="O3006" s="76"/>
      <c r="P3006" s="77"/>
      <c r="Q3006" s="78">
        <f t="shared" si="36"/>
        <v>0</v>
      </c>
      <c r="R3006" s="79"/>
      <c r="S3006" s="80"/>
      <c r="T3006" s="81"/>
      <c r="U3006" s="82">
        <f t="shared" si="37"/>
        <v>0</v>
      </c>
      <c r="V3006" s="83">
        <f t="shared" si="38"/>
        <v>0</v>
      </c>
      <c r="W3006" s="58"/>
      <c r="X3006" s="84"/>
      <c r="Y3006" s="85"/>
      <c r="Z3006" s="86"/>
      <c r="AA3006" s="87"/>
    </row>
    <row r="3007" spans="1:27" ht="15.75" hidden="1" customHeight="1">
      <c r="A3007" s="63"/>
      <c r="B3007" s="64"/>
      <c r="C3007" s="65"/>
      <c r="D3007" s="66"/>
      <c r="E3007" s="67"/>
      <c r="F3007" s="68"/>
      <c r="G3007" s="69"/>
      <c r="H3007" s="70"/>
      <c r="I3007" s="67"/>
      <c r="J3007" s="71"/>
      <c r="K3007" s="72"/>
      <c r="L3007" s="73"/>
      <c r="M3007" s="74"/>
      <c r="N3007" s="75"/>
      <c r="O3007" s="76"/>
      <c r="P3007" s="77"/>
      <c r="Q3007" s="78">
        <f t="shared" si="36"/>
        <v>0</v>
      </c>
      <c r="R3007" s="79"/>
      <c r="S3007" s="80"/>
      <c r="T3007" s="81"/>
      <c r="U3007" s="82">
        <f t="shared" si="37"/>
        <v>0</v>
      </c>
      <c r="V3007" s="83">
        <f t="shared" si="38"/>
        <v>0</v>
      </c>
      <c r="W3007" s="58"/>
      <c r="X3007" s="84"/>
      <c r="Y3007" s="85"/>
      <c r="Z3007" s="86"/>
      <c r="AA3007" s="87"/>
    </row>
    <row r="3008" spans="1:27" ht="15.75" hidden="1" customHeight="1">
      <c r="A3008" s="63"/>
      <c r="B3008" s="64"/>
      <c r="C3008" s="65"/>
      <c r="D3008" s="66"/>
      <c r="E3008" s="67"/>
      <c r="F3008" s="68"/>
      <c r="G3008" s="69"/>
      <c r="H3008" s="70"/>
      <c r="I3008" s="67"/>
      <c r="J3008" s="71"/>
      <c r="K3008" s="72"/>
      <c r="L3008" s="73"/>
      <c r="M3008" s="74"/>
      <c r="N3008" s="75"/>
      <c r="O3008" s="76"/>
      <c r="P3008" s="77"/>
      <c r="Q3008" s="78">
        <f t="shared" si="36"/>
        <v>0</v>
      </c>
      <c r="R3008" s="79"/>
      <c r="S3008" s="80"/>
      <c r="T3008" s="81"/>
      <c r="U3008" s="82">
        <f t="shared" si="37"/>
        <v>0</v>
      </c>
      <c r="V3008" s="83">
        <f t="shared" si="38"/>
        <v>0</v>
      </c>
      <c r="W3008" s="58"/>
      <c r="X3008" s="84"/>
      <c r="Y3008" s="85"/>
      <c r="Z3008" s="86"/>
      <c r="AA3008" s="87"/>
    </row>
    <row r="3009" spans="1:27" ht="15.75" hidden="1" customHeight="1">
      <c r="A3009" s="63"/>
      <c r="B3009" s="64"/>
      <c r="C3009" s="65"/>
      <c r="D3009" s="66"/>
      <c r="E3009" s="67"/>
      <c r="F3009" s="68"/>
      <c r="G3009" s="69"/>
      <c r="H3009" s="70"/>
      <c r="I3009" s="67"/>
      <c r="J3009" s="71"/>
      <c r="K3009" s="72"/>
      <c r="L3009" s="73"/>
      <c r="M3009" s="74"/>
      <c r="N3009" s="75"/>
      <c r="O3009" s="76"/>
      <c r="P3009" s="77"/>
      <c r="Q3009" s="78">
        <f t="shared" si="36"/>
        <v>0</v>
      </c>
      <c r="R3009" s="79"/>
      <c r="S3009" s="80"/>
      <c r="T3009" s="81"/>
      <c r="U3009" s="82">
        <f t="shared" si="37"/>
        <v>0</v>
      </c>
      <c r="V3009" s="83">
        <f t="shared" si="38"/>
        <v>0</v>
      </c>
      <c r="W3009" s="58"/>
      <c r="X3009" s="84"/>
      <c r="Y3009" s="85"/>
      <c r="Z3009" s="86"/>
      <c r="AA3009" s="87"/>
    </row>
    <row r="3010" spans="1:27" ht="15.75" hidden="1" customHeight="1">
      <c r="A3010" s="63"/>
      <c r="B3010" s="64"/>
      <c r="C3010" s="65"/>
      <c r="D3010" s="66"/>
      <c r="E3010" s="67"/>
      <c r="F3010" s="68"/>
      <c r="G3010" s="69"/>
      <c r="H3010" s="70"/>
      <c r="I3010" s="67"/>
      <c r="J3010" s="71"/>
      <c r="K3010" s="72"/>
      <c r="L3010" s="73"/>
      <c r="M3010" s="74"/>
      <c r="N3010" s="75"/>
      <c r="O3010" s="76"/>
      <c r="P3010" s="77"/>
      <c r="Q3010" s="78">
        <f t="shared" si="36"/>
        <v>0</v>
      </c>
      <c r="R3010" s="79"/>
      <c r="S3010" s="80"/>
      <c r="T3010" s="81"/>
      <c r="U3010" s="82">
        <f t="shared" si="37"/>
        <v>0</v>
      </c>
      <c r="V3010" s="83">
        <f t="shared" si="38"/>
        <v>0</v>
      </c>
      <c r="W3010" s="58"/>
      <c r="X3010" s="84"/>
      <c r="Y3010" s="85"/>
      <c r="Z3010" s="86"/>
      <c r="AA3010" s="87"/>
    </row>
    <row r="3011" spans="1:27" ht="15.75" hidden="1" customHeight="1">
      <c r="A3011" s="63"/>
      <c r="B3011" s="64"/>
      <c r="C3011" s="65"/>
      <c r="D3011" s="66"/>
      <c r="E3011" s="67"/>
      <c r="F3011" s="68"/>
      <c r="G3011" s="69"/>
      <c r="H3011" s="70"/>
      <c r="I3011" s="67"/>
      <c r="J3011" s="71"/>
      <c r="K3011" s="72"/>
      <c r="L3011" s="73"/>
      <c r="M3011" s="74"/>
      <c r="N3011" s="75"/>
      <c r="O3011" s="76"/>
      <c r="P3011" s="77"/>
      <c r="Q3011" s="78">
        <f t="shared" si="36"/>
        <v>0</v>
      </c>
      <c r="R3011" s="79"/>
      <c r="S3011" s="80"/>
      <c r="T3011" s="81"/>
      <c r="U3011" s="82">
        <f t="shared" si="37"/>
        <v>0</v>
      </c>
      <c r="V3011" s="83">
        <f t="shared" si="38"/>
        <v>0</v>
      </c>
      <c r="W3011" s="58"/>
      <c r="X3011" s="84"/>
      <c r="Y3011" s="85"/>
      <c r="Z3011" s="86"/>
      <c r="AA3011" s="87"/>
    </row>
    <row r="3012" spans="1:27" ht="15.75" hidden="1" customHeight="1">
      <c r="A3012" s="63"/>
      <c r="B3012" s="64"/>
      <c r="C3012" s="65"/>
      <c r="D3012" s="66"/>
      <c r="E3012" s="67"/>
      <c r="F3012" s="68"/>
      <c r="G3012" s="69"/>
      <c r="H3012" s="70"/>
      <c r="I3012" s="67"/>
      <c r="J3012" s="71"/>
      <c r="K3012" s="72"/>
      <c r="L3012" s="73"/>
      <c r="M3012" s="74"/>
      <c r="N3012" s="75"/>
      <c r="O3012" s="76"/>
      <c r="P3012" s="77"/>
      <c r="Q3012" s="78">
        <f t="shared" si="36"/>
        <v>0</v>
      </c>
      <c r="R3012" s="79"/>
      <c r="S3012" s="80"/>
      <c r="T3012" s="81"/>
      <c r="U3012" s="82">
        <f t="shared" ref="U3012:U3014" si="39">T3012*Q3012</f>
        <v>0</v>
      </c>
      <c r="V3012" s="83">
        <f t="shared" ref="V3012:V3014" si="40">T3012*R3012</f>
        <v>0</v>
      </c>
      <c r="W3012" s="58"/>
      <c r="X3012" s="84"/>
      <c r="Y3012" s="85"/>
      <c r="Z3012" s="86"/>
      <c r="AA3012" s="87"/>
    </row>
    <row r="3013" spans="1:27" ht="15.75" hidden="1" customHeight="1">
      <c r="A3013" s="63"/>
      <c r="B3013" s="64"/>
      <c r="C3013" s="65"/>
      <c r="D3013" s="66"/>
      <c r="E3013" s="67"/>
      <c r="F3013" s="68"/>
      <c r="G3013" s="69"/>
      <c r="H3013" s="70"/>
      <c r="I3013" s="67"/>
      <c r="J3013" s="71"/>
      <c r="K3013" s="72"/>
      <c r="L3013" s="73"/>
      <c r="M3013" s="74"/>
      <c r="N3013" s="75"/>
      <c r="O3013" s="76"/>
      <c r="P3013" s="77"/>
      <c r="Q3013" s="78">
        <f t="shared" si="36"/>
        <v>0</v>
      </c>
      <c r="R3013" s="79"/>
      <c r="S3013" s="80"/>
      <c r="T3013" s="81"/>
      <c r="U3013" s="82">
        <f t="shared" si="39"/>
        <v>0</v>
      </c>
      <c r="V3013" s="83">
        <f t="shared" si="40"/>
        <v>0</v>
      </c>
      <c r="W3013" s="58"/>
      <c r="X3013" s="84"/>
      <c r="Y3013" s="85"/>
      <c r="Z3013" s="86"/>
      <c r="AA3013" s="87"/>
    </row>
    <row r="3014" spans="1:27" ht="15.75" hidden="1" customHeight="1" thickBot="1">
      <c r="A3014" s="107"/>
      <c r="B3014" s="108"/>
      <c r="C3014" s="109"/>
      <c r="D3014" s="110"/>
      <c r="E3014" s="111"/>
      <c r="F3014" s="112"/>
      <c r="G3014" s="113"/>
      <c r="H3014" s="114"/>
      <c r="I3014" s="111"/>
      <c r="J3014" s="115"/>
      <c r="K3014" s="116"/>
      <c r="L3014" s="117"/>
      <c r="M3014" s="118"/>
      <c r="N3014" s="119"/>
      <c r="O3014" s="120"/>
      <c r="P3014" s="121"/>
      <c r="Q3014" s="78">
        <f t="shared" si="36"/>
        <v>0</v>
      </c>
      <c r="R3014" s="199"/>
      <c r="S3014" s="200"/>
      <c r="T3014" s="201"/>
      <c r="U3014" s="202">
        <f t="shared" si="39"/>
        <v>0</v>
      </c>
      <c r="V3014" s="203">
        <f t="shared" si="40"/>
        <v>0</v>
      </c>
      <c r="W3014" s="58"/>
      <c r="X3014" s="84"/>
      <c r="Y3014" s="85"/>
      <c r="Z3014" s="86"/>
      <c r="AA3014" s="87"/>
    </row>
  </sheetData>
  <autoFilter ref="A14:AA3014" xr:uid="{00000000-0001-0000-0000-000000000000}">
    <filterColumn colId="11">
      <customFilters>
        <customFilter operator="notEqual" val=" "/>
      </customFilters>
    </filterColumn>
    <sortState xmlns:xlrd2="http://schemas.microsoft.com/office/spreadsheetml/2017/richdata2" ref="A15:AA2135">
      <sortCondition ref="D14:D3014"/>
    </sortState>
  </autoFilter>
  <mergeCells count="31">
    <mergeCell ref="A13:C13"/>
    <mergeCell ref="D13:F13"/>
    <mergeCell ref="G13:L13"/>
    <mergeCell ref="M13:O13"/>
    <mergeCell ref="P13:R13"/>
    <mergeCell ref="J11:K11"/>
    <mergeCell ref="L11:M11"/>
    <mergeCell ref="N11:O11"/>
    <mergeCell ref="T11:U11"/>
    <mergeCell ref="T13:V13"/>
    <mergeCell ref="T9:U9"/>
    <mergeCell ref="J10:K10"/>
    <mergeCell ref="L10:M10"/>
    <mergeCell ref="N10:O10"/>
    <mergeCell ref="T10:U10"/>
    <mergeCell ref="T2:V2"/>
    <mergeCell ref="J3:O3"/>
    <mergeCell ref="J4:O4"/>
    <mergeCell ref="J5:O5"/>
    <mergeCell ref="J8:K8"/>
    <mergeCell ref="L8:M8"/>
    <mergeCell ref="N8:O8"/>
    <mergeCell ref="T8:U8"/>
    <mergeCell ref="H6:O6"/>
    <mergeCell ref="D6:G9"/>
    <mergeCell ref="D5:G5"/>
    <mergeCell ref="D4:G4"/>
    <mergeCell ref="J2:O2"/>
    <mergeCell ref="J9:K9"/>
    <mergeCell ref="L9:M9"/>
    <mergeCell ref="N9:O9"/>
  </mergeCells>
  <conditionalFormatting sqref="P15:P1048576">
    <cfRule type="containsText" dxfId="1" priority="2" operator="containsText" text="U">
      <formula>NOT(ISERROR(SEARCH("U",P15)))</formula>
    </cfRule>
    <cfRule type="cellIs" dxfId="0" priority="3" operator="equal">
      <formula>"D"</formula>
    </cfRule>
  </conditionalFormatting>
  <dataValidations count="11">
    <dataValidation type="whole" allowBlank="1" showInputMessage="1" showErrorMessage="1" sqref="X1:Y12 X15:Y3014" xr:uid="{00000000-0002-0000-0000-000000000000}">
      <formula1>-500</formula1>
      <formula2>500</formula2>
    </dataValidation>
    <dataValidation type="list" allowBlank="1" showInputMessage="1" showErrorMessage="1" sqref="Z1:Z12 Z15:Z3014" xr:uid="{00000000-0002-0000-0000-000001000000}">
      <formula1>"VERKAUFT,ALTE PREISLISTE,FEHLBESTAND,ZUSTAND,BRUCH"</formula1>
      <formula2>0</formula2>
    </dataValidation>
    <dataValidation type="list" allowBlank="1" showInputMessage="1" showErrorMessage="1" sqref="A15:A54" xr:uid="{6CC4649B-809B-9C4D-8754-44709AEF03EF}">
      <formula1>"Wein,Schaumwein,Fortified,Spirituose"</formula1>
    </dataValidation>
    <dataValidation type="list" allowBlank="1" showInputMessage="1" showErrorMessage="1" sqref="D15:D54" xr:uid="{18FB5802-EE47-0944-8EEF-DB0B71CB58B1}">
      <formula1>"Argentinien,Australien,Chile,Deutschland,Frankreich,Italien,Libanon,Österreich,Neuseeland,Portugal,Rumänien,Schweiz,Spanien,Südafrika,Tschechien,Tunesien,Ungarn,USA,not listed"</formula1>
    </dataValidation>
    <dataValidation type="list" allowBlank="1" showInputMessage="1" showErrorMessage="1" sqref="C15:C54" xr:uid="{738E0DCA-631A-2841-89C4-E6F7D9B416FB}">
      <formula1>"trocken, halbtrocken, süß, n.a."</formula1>
    </dataValidation>
    <dataValidation type="list" allowBlank="1" showInputMessage="1" showErrorMessage="1" sqref="B15:B54" xr:uid="{E9648655-DFFD-D344-B999-D578D28D5271}">
      <formula1>"weiß, rot, rosé, n.a."</formula1>
    </dataValidation>
    <dataValidation type="decimal" allowBlank="1" showInputMessage="1" showErrorMessage="1" sqref="L15:M54" xr:uid="{6860EA25-8C1F-BA44-827D-5E671729995D}">
      <formula1>-100</formula1>
      <formula2>5000</formula2>
    </dataValidation>
    <dataValidation type="whole" allowBlank="1" showInputMessage="1" showErrorMessage="1" sqref="L55:L3014" xr:uid="{00000000-0002-0000-0000-000002000000}">
      <formula1>0</formula1>
      <formula2>1000</formula2>
    </dataValidation>
    <dataValidation type="list" allowBlank="1" showInputMessage="1" showErrorMessage="1" sqref="A55:A3014" xr:uid="{00000000-0002-0000-0000-000003000000}">
      <formula1>"Wein,Schaumwein,Fortfied,Spirituose"</formula1>
      <formula2>0</formula2>
    </dataValidation>
    <dataValidation type="list" allowBlank="1" showInputMessage="1" showErrorMessage="1" sqref="B55:B3014" xr:uid="{00000000-0002-0000-0000-000004000000}">
      <formula1>"weiÃ,rot,rosÃ©,n.a."</formula1>
      <formula2>0</formula2>
    </dataValidation>
    <dataValidation type="list" allowBlank="1" showInputMessage="1" showErrorMessage="1" sqref="C55:C3014" xr:uid="{00000000-0002-0000-0000-000005000000}">
      <formula1>"trocken,sÃ¼Ã,halbtrocken,n.a."</formula1>
      <formula2>0</formula2>
    </dataValidation>
  </dataValidations>
  <hyperlinks>
    <hyperlink ref="M13:O13" location="Gesamtliste!J2510" display="ZUSTAND / CONDITION" xr:uid="{7177F37C-F6DB-634E-A8B9-D13333F25BAC}"/>
  </hyperlinks>
  <pageMargins left="0.75" right="0.75" top="1" bottom="1" header="0.51180555555555496" footer="0.51180555555555496"/>
  <pageSetup paperSize="9" firstPageNumber="0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41B2-4837-5544-AA48-4E43AAB9C1D0}">
  <sheetPr>
    <tabColor theme="9"/>
    <pageSetUpPr fitToPage="1"/>
  </sheetPr>
  <dimension ref="A1:O19"/>
  <sheetViews>
    <sheetView showGridLines="0" zoomScale="107" zoomScaleNormal="80" zoomScalePageLayoutView="92" workbookViewId="0">
      <selection activeCell="G2" sqref="G2:I2"/>
    </sheetView>
  </sheetViews>
  <sheetFormatPr baseColWidth="10" defaultRowHeight="16"/>
  <cols>
    <col min="1" max="1" width="13.83203125" style="127" customWidth="1"/>
    <col min="2" max="2" width="19.33203125" style="127" customWidth="1"/>
    <col min="3" max="3" width="12.83203125" style="127" bestFit="1" customWidth="1"/>
    <col min="4" max="4" width="11.5" style="127" customWidth="1"/>
    <col min="5" max="5" width="23.5" style="127" customWidth="1"/>
    <col min="6" max="6" width="31.6640625" style="127" bestFit="1" customWidth="1"/>
    <col min="7" max="9" width="10.83203125" style="127"/>
    <col min="10" max="10" width="17.1640625" style="127" customWidth="1"/>
    <col min="11" max="11" width="8" style="127" customWidth="1"/>
    <col min="12" max="12" width="8.1640625" style="127" customWidth="1"/>
    <col min="13" max="13" width="7.83203125" style="127" customWidth="1"/>
    <col min="14" max="16384" width="10.83203125" style="127"/>
  </cols>
  <sheetData>
    <row r="1" spans="1:15" ht="17" thickBot="1"/>
    <row r="2" spans="1:15" s="128" customFormat="1" ht="29" customHeight="1">
      <c r="D2" s="267" t="s">
        <v>47</v>
      </c>
      <c r="E2" s="268"/>
      <c r="F2" s="129" t="s">
        <v>1</v>
      </c>
      <c r="G2" s="269"/>
      <c r="H2" s="270"/>
      <c r="I2" s="271"/>
      <c r="J2" s="130"/>
      <c r="K2" s="250" t="s">
        <v>2</v>
      </c>
      <c r="L2" s="251"/>
      <c r="M2" s="251"/>
      <c r="N2" s="251"/>
      <c r="O2" s="252"/>
    </row>
    <row r="3" spans="1:15" s="128" customFormat="1" ht="31" customHeight="1" thickBot="1">
      <c r="D3" s="253" t="s">
        <v>48</v>
      </c>
      <c r="E3" s="254"/>
      <c r="F3" s="131" t="s">
        <v>3</v>
      </c>
      <c r="G3" s="255"/>
      <c r="H3" s="256"/>
      <c r="I3" s="257"/>
      <c r="J3" s="130"/>
      <c r="K3" s="132" t="s">
        <v>49</v>
      </c>
      <c r="L3" s="133" t="s">
        <v>50</v>
      </c>
      <c r="M3" s="134" t="s">
        <v>61</v>
      </c>
      <c r="N3" s="135" t="s">
        <v>5</v>
      </c>
      <c r="O3" s="136" t="s">
        <v>6</v>
      </c>
    </row>
    <row r="4" spans="1:15" s="128" customFormat="1" ht="28" customHeight="1">
      <c r="A4" s="276" t="s">
        <v>51</v>
      </c>
      <c r="B4" s="276"/>
      <c r="C4" s="276"/>
      <c r="D4" s="277" t="s">
        <v>52</v>
      </c>
      <c r="E4" s="254"/>
      <c r="F4" s="137" t="s">
        <v>7</v>
      </c>
      <c r="G4" s="255"/>
      <c r="H4" s="256"/>
      <c r="I4" s="257"/>
      <c r="J4" s="130"/>
      <c r="K4" s="246">
        <f>SUM(K9:K3493)</f>
        <v>0</v>
      </c>
      <c r="L4" s="248">
        <f>SUM(L9:L3493)</f>
        <v>0</v>
      </c>
      <c r="M4" s="240">
        <f>SUM(M9:M3493)</f>
        <v>0</v>
      </c>
      <c r="N4" s="242">
        <f>SUM(N9:N3493)</f>
        <v>0</v>
      </c>
      <c r="O4" s="244">
        <f>SUM(O9:O3493)</f>
        <v>0</v>
      </c>
    </row>
    <row r="5" spans="1:15" s="128" customFormat="1" ht="32" customHeight="1" thickBot="1">
      <c r="A5" s="272" t="s">
        <v>104</v>
      </c>
      <c r="B5" s="272"/>
      <c r="D5" s="253" t="s">
        <v>53</v>
      </c>
      <c r="E5" s="254"/>
      <c r="F5" s="138" t="s">
        <v>8</v>
      </c>
      <c r="G5" s="273"/>
      <c r="H5" s="274"/>
      <c r="I5" s="275"/>
      <c r="J5" s="130"/>
      <c r="K5" s="247"/>
      <c r="L5" s="249"/>
      <c r="M5" s="241"/>
      <c r="N5" s="243"/>
      <c r="O5" s="245"/>
    </row>
    <row r="6" spans="1:15" s="128" customFormat="1" ht="14" customHeight="1" thickBot="1">
      <c r="D6" s="139"/>
      <c r="E6" s="139"/>
      <c r="F6" s="140"/>
      <c r="G6" s="141"/>
      <c r="H6" s="142"/>
      <c r="I6" s="142"/>
      <c r="J6" s="130"/>
      <c r="K6" s="143"/>
      <c r="L6" s="143"/>
      <c r="M6" s="143"/>
      <c r="N6" s="143"/>
      <c r="O6" s="143"/>
    </row>
    <row r="7" spans="1:15" s="144" customFormat="1" ht="26.25" customHeight="1">
      <c r="A7" s="258" t="s">
        <v>54</v>
      </c>
      <c r="B7" s="259"/>
      <c r="C7" s="259"/>
      <c r="D7" s="260"/>
      <c r="E7" s="261" t="s">
        <v>55</v>
      </c>
      <c r="F7" s="263" t="s">
        <v>56</v>
      </c>
      <c r="G7" s="263" t="s">
        <v>57</v>
      </c>
      <c r="H7" s="265"/>
      <c r="I7" s="266"/>
      <c r="J7" s="278" t="s">
        <v>19</v>
      </c>
      <c r="K7" s="237" t="s">
        <v>24</v>
      </c>
      <c r="L7" s="238"/>
      <c r="M7" s="238"/>
      <c r="N7" s="238"/>
      <c r="O7" s="239"/>
    </row>
    <row r="8" spans="1:15" s="128" customFormat="1" ht="41" customHeight="1" thickBot="1">
      <c r="A8" s="145" t="s">
        <v>27</v>
      </c>
      <c r="B8" s="146" t="s">
        <v>58</v>
      </c>
      <c r="C8" s="147" t="s">
        <v>59</v>
      </c>
      <c r="D8" s="148" t="s">
        <v>60</v>
      </c>
      <c r="E8" s="262"/>
      <c r="F8" s="264"/>
      <c r="G8" s="149" t="s">
        <v>49</v>
      </c>
      <c r="H8" s="150" t="s">
        <v>50</v>
      </c>
      <c r="I8" s="151" t="s">
        <v>61</v>
      </c>
      <c r="J8" s="279"/>
      <c r="K8" s="152" t="s">
        <v>62</v>
      </c>
      <c r="L8" s="153" t="s">
        <v>63</v>
      </c>
      <c r="M8" s="153" t="s">
        <v>64</v>
      </c>
      <c r="N8" s="154" t="s">
        <v>5</v>
      </c>
      <c r="O8" s="155" t="s">
        <v>6</v>
      </c>
    </row>
    <row r="9" spans="1:15" s="128" customFormat="1" ht="171" customHeight="1">
      <c r="A9" s="156" t="s">
        <v>65</v>
      </c>
      <c r="B9" s="157" t="s">
        <v>66</v>
      </c>
      <c r="C9" s="158" t="s">
        <v>67</v>
      </c>
      <c r="D9" s="159" t="s">
        <v>68</v>
      </c>
      <c r="E9" s="160"/>
      <c r="F9" s="204" t="s">
        <v>120</v>
      </c>
      <c r="G9" s="161">
        <v>51.1</v>
      </c>
      <c r="H9" s="162">
        <v>101</v>
      </c>
      <c r="I9" s="163">
        <v>299.39999999999998</v>
      </c>
      <c r="J9" s="164"/>
      <c r="K9" s="165"/>
      <c r="L9" s="166"/>
      <c r="M9" s="166"/>
      <c r="N9" s="167">
        <f t="shared" ref="N9:N19" si="0">O9/1.2</f>
        <v>0</v>
      </c>
      <c r="O9" s="168">
        <f>K9*G9+L9*H9+M9*I9</f>
        <v>0</v>
      </c>
    </row>
    <row r="10" spans="1:15" s="128" customFormat="1" ht="171" customHeight="1">
      <c r="A10" s="156" t="s">
        <v>65</v>
      </c>
      <c r="B10" s="157" t="s">
        <v>40</v>
      </c>
      <c r="C10" s="158" t="s">
        <v>69</v>
      </c>
      <c r="D10" s="159" t="s">
        <v>70</v>
      </c>
      <c r="E10" s="160"/>
      <c r="F10" s="204" t="s">
        <v>121</v>
      </c>
      <c r="G10" s="161">
        <v>48.1</v>
      </c>
      <c r="H10" s="162">
        <v>95</v>
      </c>
      <c r="I10" s="163">
        <v>281.39999999999998</v>
      </c>
      <c r="J10" s="164"/>
      <c r="K10" s="165"/>
      <c r="L10" s="166"/>
      <c r="M10" s="166"/>
      <c r="N10" s="167">
        <f t="shared" si="0"/>
        <v>0</v>
      </c>
      <c r="O10" s="168">
        <f t="shared" ref="O10:O12" si="1">K10*G10+L10*H10+M10*I10</f>
        <v>0</v>
      </c>
    </row>
    <row r="11" spans="1:15" s="128" customFormat="1" ht="183" customHeight="1">
      <c r="A11" s="156" t="s">
        <v>65</v>
      </c>
      <c r="B11" s="157" t="s">
        <v>71</v>
      </c>
      <c r="C11" s="158" t="s">
        <v>72</v>
      </c>
      <c r="D11" s="159" t="s">
        <v>73</v>
      </c>
      <c r="E11" s="160"/>
      <c r="F11" s="204" t="s">
        <v>122</v>
      </c>
      <c r="G11" s="161">
        <v>47.1</v>
      </c>
      <c r="H11" s="162">
        <v>93</v>
      </c>
      <c r="I11" s="163">
        <v>275.39999999999998</v>
      </c>
      <c r="J11" s="164"/>
      <c r="K11" s="165"/>
      <c r="L11" s="166"/>
      <c r="M11" s="166"/>
      <c r="N11" s="167">
        <f t="shared" si="0"/>
        <v>0</v>
      </c>
      <c r="O11" s="168">
        <f t="shared" si="1"/>
        <v>0</v>
      </c>
    </row>
    <row r="12" spans="1:15" s="128" customFormat="1" ht="187" customHeight="1">
      <c r="A12" s="156" t="s">
        <v>65</v>
      </c>
      <c r="B12" s="157" t="s">
        <v>74</v>
      </c>
      <c r="C12" s="158" t="s">
        <v>67</v>
      </c>
      <c r="D12" s="159" t="s">
        <v>75</v>
      </c>
      <c r="E12" s="160"/>
      <c r="F12" s="204" t="s">
        <v>123</v>
      </c>
      <c r="G12" s="161">
        <v>46.1</v>
      </c>
      <c r="H12" s="162">
        <v>91</v>
      </c>
      <c r="I12" s="163">
        <v>269.39999999999998</v>
      </c>
      <c r="J12" s="164"/>
      <c r="K12" s="165"/>
      <c r="L12" s="166"/>
      <c r="M12" s="166"/>
      <c r="N12" s="167">
        <f t="shared" si="0"/>
        <v>0</v>
      </c>
      <c r="O12" s="168">
        <f t="shared" si="1"/>
        <v>0</v>
      </c>
    </row>
    <row r="13" spans="1:15" s="128" customFormat="1" ht="171" customHeight="1">
      <c r="A13" s="156" t="s">
        <v>76</v>
      </c>
      <c r="B13" s="157" t="s">
        <v>77</v>
      </c>
      <c r="C13" s="158" t="s">
        <v>78</v>
      </c>
      <c r="D13" s="159" t="s">
        <v>79</v>
      </c>
      <c r="E13" s="160"/>
      <c r="F13" s="204" t="s">
        <v>124</v>
      </c>
      <c r="G13" s="161">
        <v>98.9</v>
      </c>
      <c r="H13" s="162" t="s">
        <v>42</v>
      </c>
      <c r="I13" s="163" t="s">
        <v>42</v>
      </c>
      <c r="J13" s="164"/>
      <c r="K13" s="165"/>
      <c r="L13" s="166" t="s">
        <v>42</v>
      </c>
      <c r="M13" s="166" t="s">
        <v>42</v>
      </c>
      <c r="N13" s="167">
        <f t="shared" si="0"/>
        <v>0</v>
      </c>
      <c r="O13" s="168">
        <f t="shared" ref="O13:O19" si="2">K13*G13</f>
        <v>0</v>
      </c>
    </row>
    <row r="14" spans="1:15" s="128" customFormat="1" ht="171" customHeight="1">
      <c r="A14" s="156" t="s">
        <v>76</v>
      </c>
      <c r="B14" s="157" t="s">
        <v>41</v>
      </c>
      <c r="C14" s="158" t="s">
        <v>80</v>
      </c>
      <c r="D14" s="159" t="s">
        <v>81</v>
      </c>
      <c r="E14" s="160"/>
      <c r="F14" s="204" t="s">
        <v>125</v>
      </c>
      <c r="G14" s="161">
        <v>114.9</v>
      </c>
      <c r="H14" s="162" t="s">
        <v>42</v>
      </c>
      <c r="I14" s="163" t="s">
        <v>42</v>
      </c>
      <c r="J14" s="164"/>
      <c r="K14" s="165"/>
      <c r="L14" s="166" t="s">
        <v>42</v>
      </c>
      <c r="M14" s="166" t="s">
        <v>42</v>
      </c>
      <c r="N14" s="167">
        <f t="shared" si="0"/>
        <v>0</v>
      </c>
      <c r="O14" s="168">
        <f t="shared" si="2"/>
        <v>0</v>
      </c>
    </row>
    <row r="15" spans="1:15" s="128" customFormat="1" ht="171" customHeight="1">
      <c r="A15" s="156" t="s">
        <v>76</v>
      </c>
      <c r="B15" s="157" t="s">
        <v>82</v>
      </c>
      <c r="C15" s="158" t="s">
        <v>83</v>
      </c>
      <c r="D15" s="159" t="s">
        <v>84</v>
      </c>
      <c r="E15" s="160"/>
      <c r="F15" s="204" t="s">
        <v>126</v>
      </c>
      <c r="G15" s="161">
        <v>45.9</v>
      </c>
      <c r="H15" s="162" t="s">
        <v>42</v>
      </c>
      <c r="I15" s="163" t="s">
        <v>42</v>
      </c>
      <c r="J15" s="164"/>
      <c r="K15" s="165"/>
      <c r="L15" s="166" t="s">
        <v>42</v>
      </c>
      <c r="M15" s="166" t="s">
        <v>42</v>
      </c>
      <c r="N15" s="167">
        <f t="shared" si="0"/>
        <v>0</v>
      </c>
      <c r="O15" s="168">
        <f t="shared" si="2"/>
        <v>0</v>
      </c>
    </row>
    <row r="16" spans="1:15" s="128" customFormat="1" ht="171" customHeight="1">
      <c r="A16" s="156" t="s">
        <v>76</v>
      </c>
      <c r="B16" s="157" t="s">
        <v>85</v>
      </c>
      <c r="C16" s="158" t="s">
        <v>86</v>
      </c>
      <c r="D16" s="159" t="s">
        <v>87</v>
      </c>
      <c r="E16" s="160"/>
      <c r="F16" s="204" t="s">
        <v>127</v>
      </c>
      <c r="G16" s="161">
        <v>63.9</v>
      </c>
      <c r="H16" s="162" t="s">
        <v>42</v>
      </c>
      <c r="I16" s="163" t="s">
        <v>42</v>
      </c>
      <c r="J16" s="164"/>
      <c r="K16" s="165"/>
      <c r="L16" s="166" t="s">
        <v>42</v>
      </c>
      <c r="M16" s="166" t="s">
        <v>42</v>
      </c>
      <c r="N16" s="167">
        <f t="shared" si="0"/>
        <v>0</v>
      </c>
      <c r="O16" s="168">
        <f t="shared" si="2"/>
        <v>0</v>
      </c>
    </row>
    <row r="17" spans="1:15" s="128" customFormat="1" ht="189" customHeight="1">
      <c r="A17" s="156" t="s">
        <v>76</v>
      </c>
      <c r="B17" s="157" t="s">
        <v>88</v>
      </c>
      <c r="C17" s="158" t="s">
        <v>89</v>
      </c>
      <c r="D17" s="159" t="s">
        <v>90</v>
      </c>
      <c r="E17" s="160"/>
      <c r="F17" s="204" t="s">
        <v>128</v>
      </c>
      <c r="G17" s="161">
        <v>79.900000000000006</v>
      </c>
      <c r="H17" s="162" t="s">
        <v>42</v>
      </c>
      <c r="I17" s="163" t="s">
        <v>42</v>
      </c>
      <c r="J17" s="164"/>
      <c r="K17" s="165"/>
      <c r="L17" s="166" t="s">
        <v>42</v>
      </c>
      <c r="M17" s="166" t="s">
        <v>42</v>
      </c>
      <c r="N17" s="167">
        <f t="shared" si="0"/>
        <v>0</v>
      </c>
      <c r="O17" s="168">
        <f t="shared" si="2"/>
        <v>0</v>
      </c>
    </row>
    <row r="18" spans="1:15" s="128" customFormat="1" ht="171" customHeight="1" thickBot="1">
      <c r="A18" s="156" t="s">
        <v>76</v>
      </c>
      <c r="B18" s="157" t="s">
        <v>91</v>
      </c>
      <c r="C18" s="158" t="s">
        <v>92</v>
      </c>
      <c r="D18" s="159" t="s">
        <v>93</v>
      </c>
      <c r="E18" s="160"/>
      <c r="F18" s="205" t="s">
        <v>129</v>
      </c>
      <c r="G18" s="161">
        <v>50.9</v>
      </c>
      <c r="H18" s="162" t="s">
        <v>42</v>
      </c>
      <c r="I18" s="163" t="s">
        <v>42</v>
      </c>
      <c r="J18" s="164"/>
      <c r="K18" s="165"/>
      <c r="L18" s="166" t="s">
        <v>42</v>
      </c>
      <c r="M18" s="166" t="s">
        <v>42</v>
      </c>
      <c r="N18" s="167">
        <f t="shared" si="0"/>
        <v>0</v>
      </c>
      <c r="O18" s="168">
        <f t="shared" si="2"/>
        <v>0</v>
      </c>
    </row>
    <row r="19" spans="1:15" s="128" customFormat="1" ht="171" customHeight="1" thickBot="1">
      <c r="A19" s="169" t="s">
        <v>76</v>
      </c>
      <c r="B19" s="170" t="s">
        <v>94</v>
      </c>
      <c r="C19" s="171" t="s">
        <v>95</v>
      </c>
      <c r="D19" s="172" t="s">
        <v>96</v>
      </c>
      <c r="E19" s="173"/>
      <c r="F19" s="205" t="s">
        <v>130</v>
      </c>
      <c r="G19" s="174">
        <v>81.900000000000006</v>
      </c>
      <c r="H19" s="162" t="s">
        <v>42</v>
      </c>
      <c r="I19" s="163" t="s">
        <v>42</v>
      </c>
      <c r="J19" s="175"/>
      <c r="K19" s="176"/>
      <c r="L19" s="177" t="s">
        <v>42</v>
      </c>
      <c r="M19" s="177" t="s">
        <v>42</v>
      </c>
      <c r="N19" s="178">
        <f t="shared" si="0"/>
        <v>0</v>
      </c>
      <c r="O19" s="179">
        <f t="shared" si="2"/>
        <v>0</v>
      </c>
    </row>
  </sheetData>
  <mergeCells count="22">
    <mergeCell ref="K2:O2"/>
    <mergeCell ref="D3:E3"/>
    <mergeCell ref="G3:I3"/>
    <mergeCell ref="A7:D7"/>
    <mergeCell ref="E7:E8"/>
    <mergeCell ref="F7:F8"/>
    <mergeCell ref="G7:I7"/>
    <mergeCell ref="D2:E2"/>
    <mergeCell ref="G2:I2"/>
    <mergeCell ref="A5:B5"/>
    <mergeCell ref="D5:E5"/>
    <mergeCell ref="G5:I5"/>
    <mergeCell ref="A4:C4"/>
    <mergeCell ref="D4:E4"/>
    <mergeCell ref="G4:I4"/>
    <mergeCell ref="J7:J8"/>
    <mergeCell ref="K7:O7"/>
    <mergeCell ref="M4:M5"/>
    <mergeCell ref="N4:N5"/>
    <mergeCell ref="O4:O5"/>
    <mergeCell ref="K4:K5"/>
    <mergeCell ref="L4:L5"/>
  </mergeCells>
  <hyperlinks>
    <hyperlink ref="D4" r:id="rId1" xr:uid="{9B641D1A-E001-D24C-ADBF-BBEE9BF3ABE6}"/>
  </hyperlinks>
  <printOptions horizontalCentered="1"/>
  <pageMargins left="0.2" right="0.2" top="0.39370078740157483" bottom="0.39370078740157483" header="0.39370078740157483" footer="0.39370078740157483"/>
  <pageSetup paperSize="9" scale="65" fitToHeight="4" orientation="landscape" horizontalDpi="0" verticalDpi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7FA4-DCF6-1F47-8510-5EFF519FC076}">
  <dimension ref="A7:E2666"/>
  <sheetViews>
    <sheetView topLeftCell="A112" zoomScaleNormal="100" zoomScaleSheetLayoutView="80" zoomScalePageLayoutView="170" workbookViewId="0">
      <selection activeCell="M9" sqref="M9"/>
    </sheetView>
  </sheetViews>
  <sheetFormatPr baseColWidth="10" defaultColWidth="10.6640625" defaultRowHeight="16"/>
  <cols>
    <col min="1" max="1" width="11.6640625" style="181" customWidth="1"/>
    <col min="2" max="2" width="30.83203125" style="181" customWidth="1"/>
    <col min="3" max="3" width="12.1640625" style="181" customWidth="1"/>
    <col min="4" max="4" width="12" style="181" customWidth="1"/>
    <col min="5" max="5" width="11.6640625" style="181" customWidth="1"/>
    <col min="6" max="16384" width="10.6640625" style="181"/>
  </cols>
  <sheetData>
    <row r="7" spans="1:5">
      <c r="A7" s="180"/>
      <c r="B7" s="180"/>
    </row>
    <row r="8" spans="1:5">
      <c r="A8" s="197" t="s">
        <v>117</v>
      </c>
      <c r="B8" s="182"/>
    </row>
    <row r="9" spans="1:5">
      <c r="A9" s="197" t="s">
        <v>118</v>
      </c>
      <c r="B9" s="182"/>
    </row>
    <row r="10" spans="1:5">
      <c r="A10" s="198" t="s">
        <v>119</v>
      </c>
      <c r="B10" s="182"/>
    </row>
    <row r="11" spans="1:5">
      <c r="B11" s="183"/>
    </row>
    <row r="12" spans="1:5">
      <c r="A12" s="180"/>
      <c r="B12" s="180"/>
    </row>
    <row r="14" spans="1:5">
      <c r="E14" s="184" t="s">
        <v>105</v>
      </c>
    </row>
    <row r="16" spans="1:5">
      <c r="A16" s="183" t="s">
        <v>106</v>
      </c>
      <c r="B16" s="183"/>
    </row>
    <row r="18" spans="1:5">
      <c r="A18" s="185" t="s">
        <v>107</v>
      </c>
      <c r="B18" s="186"/>
    </row>
    <row r="19" spans="1:5">
      <c r="A19" s="185" t="s">
        <v>108</v>
      </c>
      <c r="B19" s="185"/>
    </row>
    <row r="20" spans="1:5">
      <c r="A20" s="185"/>
      <c r="B20" s="185"/>
    </row>
    <row r="22" spans="1:5" ht="30" customHeight="1" thickBot="1">
      <c r="A22" s="282" t="s">
        <v>34</v>
      </c>
      <c r="B22" s="283"/>
      <c r="C22" s="187" t="s">
        <v>36</v>
      </c>
      <c r="D22" s="188" t="s">
        <v>109</v>
      </c>
      <c r="E22" s="189" t="s">
        <v>110</v>
      </c>
    </row>
    <row r="23" spans="1:5" ht="24" customHeight="1">
      <c r="A23" s="280" t="str">
        <f>Gesamtliste!G15&amp;" "&amp;Gesamtliste!H15</f>
        <v>Penfolds RWT</v>
      </c>
      <c r="B23" s="281"/>
      <c r="C23" s="190">
        <f>Gesamtliste!J15</f>
        <v>2012</v>
      </c>
      <c r="D23" s="190" t="str">
        <f>Gesamtliste!K15</f>
        <v>0.75l</v>
      </c>
      <c r="E23" s="191">
        <f>Gesamtliste!T15</f>
        <v>0</v>
      </c>
    </row>
    <row r="24" spans="1:5" ht="24" customHeight="1">
      <c r="A24" s="280" t="str">
        <f>Gesamtliste!G16&amp;" "&amp;Gesamtliste!H16</f>
        <v>Penfolds RWT</v>
      </c>
      <c r="B24" s="281"/>
      <c r="C24" s="190">
        <f>Gesamtliste!J16</f>
        <v>2012</v>
      </c>
      <c r="D24" s="190" t="str">
        <f>Gesamtliste!K16</f>
        <v>0.75l</v>
      </c>
      <c r="E24" s="191">
        <f>Gesamtliste!T16</f>
        <v>0</v>
      </c>
    </row>
    <row r="25" spans="1:5" ht="24" customHeight="1">
      <c r="A25" s="280" t="str">
        <f>Gesamtliste!G17&amp;" "&amp;Gesamtliste!H17</f>
        <v>Penfolds RWT</v>
      </c>
      <c r="B25" s="281"/>
      <c r="C25" s="190">
        <f>Gesamtliste!J17</f>
        <v>2014</v>
      </c>
      <c r="D25" s="190" t="str">
        <f>Gesamtliste!K17</f>
        <v>0.75l</v>
      </c>
      <c r="E25" s="191">
        <f>Gesamtliste!T17</f>
        <v>0</v>
      </c>
    </row>
    <row r="26" spans="1:5" ht="24" customHeight="1">
      <c r="A26" s="280" t="str">
        <f>Gesamtliste!G18&amp;" "&amp;Gesamtliste!H18</f>
        <v>Penfolds RWT</v>
      </c>
      <c r="B26" s="281"/>
      <c r="C26" s="190">
        <f>Gesamtliste!J18</f>
        <v>2014</v>
      </c>
      <c r="D26" s="190" t="str">
        <f>Gesamtliste!K18</f>
        <v>0.75l</v>
      </c>
      <c r="E26" s="191">
        <f>Gesamtliste!T18</f>
        <v>0</v>
      </c>
    </row>
    <row r="27" spans="1:5" ht="24" customHeight="1">
      <c r="A27" s="280" t="str">
        <f>Gesamtliste!G19&amp;" "&amp;Gesamtliste!H19</f>
        <v>Penfolds RWT</v>
      </c>
      <c r="B27" s="281"/>
      <c r="C27" s="190">
        <f>Gesamtliste!J19</f>
        <v>2016</v>
      </c>
      <c r="D27" s="190" t="str">
        <f>Gesamtliste!K19</f>
        <v>0.75l</v>
      </c>
      <c r="E27" s="191">
        <f>Gesamtliste!T19</f>
        <v>0</v>
      </c>
    </row>
    <row r="28" spans="1:5" ht="24" customHeight="1">
      <c r="A28" s="280" t="str">
        <f>Gesamtliste!G20&amp;" "&amp;Gesamtliste!H20</f>
        <v>Penfolds RWT</v>
      </c>
      <c r="B28" s="281"/>
      <c r="C28" s="190">
        <f>Gesamtliste!J20</f>
        <v>2016</v>
      </c>
      <c r="D28" s="190" t="str">
        <f>Gesamtliste!K20</f>
        <v>0.75l</v>
      </c>
      <c r="E28" s="191">
        <f>Gesamtliste!T20</f>
        <v>0</v>
      </c>
    </row>
    <row r="29" spans="1:5" ht="24" customHeight="1">
      <c r="A29" s="280" t="str">
        <f>Gesamtliste!G21&amp;" "&amp;Gesamtliste!H21</f>
        <v>Torbreck The Laird</v>
      </c>
      <c r="B29" s="281"/>
      <c r="C29" s="190">
        <f>Gesamtliste!J21</f>
        <v>2013</v>
      </c>
      <c r="D29" s="190" t="str">
        <f>Gesamtliste!K21</f>
        <v>0.75l</v>
      </c>
      <c r="E29" s="191">
        <f>Gesamtliste!T21</f>
        <v>0</v>
      </c>
    </row>
    <row r="30" spans="1:5" ht="24" customHeight="1">
      <c r="A30" s="280" t="str">
        <f>Gesamtliste!G22&amp;" "&amp;Gesamtliste!H22</f>
        <v>Torbreck The Laird</v>
      </c>
      <c r="B30" s="281"/>
      <c r="C30" s="190">
        <f>Gesamtliste!J22</f>
        <v>2016</v>
      </c>
      <c r="D30" s="190" t="str">
        <f>Gesamtliste!K22</f>
        <v>0.75l</v>
      </c>
      <c r="E30" s="191">
        <f>Gesamtliste!T22</f>
        <v>0</v>
      </c>
    </row>
    <row r="31" spans="1:5" ht="24" customHeight="1">
      <c r="A31" s="280" t="str">
        <f>Gesamtliste!G23&amp;" "&amp;Gesamtliste!H23</f>
        <v>Clemens Busch Riesling Fahrlay Terrassen Großes Gewächs</v>
      </c>
      <c r="B31" s="281"/>
      <c r="C31" s="190">
        <f>Gesamtliste!J23</f>
        <v>2020</v>
      </c>
      <c r="D31" s="190" t="str">
        <f>Gesamtliste!K23</f>
        <v>1.5l</v>
      </c>
      <c r="E31" s="191">
        <f>Gesamtliste!T23</f>
        <v>0</v>
      </c>
    </row>
    <row r="32" spans="1:5" ht="24" customHeight="1">
      <c r="A32" s="280" t="str">
        <f>Gesamtliste!G24&amp;" "&amp;Gesamtliste!H24</f>
        <v>Domaine Serrig - Markus Molitor Riesling Vogelsang Große Lage</v>
      </c>
      <c r="B32" s="281"/>
      <c r="C32" s="190">
        <f>Gesamtliste!J24</f>
        <v>2020</v>
      </c>
      <c r="D32" s="190" t="str">
        <f>Gesamtliste!K24</f>
        <v>0.75l</v>
      </c>
      <c r="E32" s="191">
        <f>Gesamtliste!T24</f>
        <v>0</v>
      </c>
    </row>
    <row r="33" spans="1:5" ht="24" customHeight="1">
      <c r="A33" s="280" t="str">
        <f>Gesamtliste!G25&amp;" "&amp;Gesamtliste!H25</f>
        <v>Domaine Serrig - Markus Molitor Riesling Vogelsang Kabinett</v>
      </c>
      <c r="B33" s="281"/>
      <c r="C33" s="190">
        <f>Gesamtliste!J25</f>
        <v>2020</v>
      </c>
      <c r="D33" s="190" t="str">
        <f>Gesamtliste!K25</f>
        <v>0.75l</v>
      </c>
      <c r="E33" s="191">
        <f>Gesamtliste!T25</f>
        <v>0</v>
      </c>
    </row>
    <row r="34" spans="1:5" ht="24" customHeight="1">
      <c r="A34" s="280" t="str">
        <f>Gesamtliste!G26&amp;" "&amp;Gesamtliste!H26</f>
        <v>Domaine Serrig - Markus Molitor Riesling Vogelsang Kabinett</v>
      </c>
      <c r="B34" s="281"/>
      <c r="C34" s="190">
        <f>Gesamtliste!J26</f>
        <v>2020</v>
      </c>
      <c r="D34" s="190" t="str">
        <f>Gesamtliste!K26</f>
        <v>0.75l</v>
      </c>
      <c r="E34" s="191">
        <f>Gesamtliste!T26</f>
        <v>0</v>
      </c>
    </row>
    <row r="35" spans="1:5" ht="24" customHeight="1">
      <c r="A35" s="280" t="str">
        <f>Gesamtliste!G27&amp;" "&amp;Gesamtliste!H27</f>
        <v>Egon Müller Riesling Braune Kupp Auslese</v>
      </c>
      <c r="B35" s="281"/>
      <c r="C35" s="190">
        <f>Gesamtliste!J27</f>
        <v>2018</v>
      </c>
      <c r="D35" s="190" t="str">
        <f>Gesamtliste!K27</f>
        <v>0.75l</v>
      </c>
      <c r="E35" s="191">
        <f>Gesamtliste!T27</f>
        <v>0</v>
      </c>
    </row>
    <row r="36" spans="1:5" ht="24" customHeight="1">
      <c r="A36" s="280" t="str">
        <f>Gesamtliste!G28&amp;" "&amp;Gesamtliste!H28</f>
        <v>Egon Müller Riesling Braune Kupp Auslese</v>
      </c>
      <c r="B36" s="281"/>
      <c r="C36" s="190">
        <f>Gesamtliste!J28</f>
        <v>2018</v>
      </c>
      <c r="D36" s="190" t="str">
        <f>Gesamtliste!K28</f>
        <v>0.75l</v>
      </c>
      <c r="E36" s="191">
        <f>Gesamtliste!T28</f>
        <v>0</v>
      </c>
    </row>
    <row r="37" spans="1:5" ht="24" customHeight="1">
      <c r="A37" s="280" t="str">
        <f>Gesamtliste!G29&amp;" "&amp;Gesamtliste!H29</f>
        <v>Egon Müller Riesling Braune Kupp Kabinett</v>
      </c>
      <c r="B37" s="281"/>
      <c r="C37" s="190">
        <f>Gesamtliste!J29</f>
        <v>2020</v>
      </c>
      <c r="D37" s="190" t="str">
        <f>Gesamtliste!K29</f>
        <v>0.75l</v>
      </c>
      <c r="E37" s="191">
        <f>Gesamtliste!T29</f>
        <v>0</v>
      </c>
    </row>
    <row r="38" spans="1:5" ht="24" customHeight="1">
      <c r="A38" s="280" t="str">
        <f>Gesamtliste!G30&amp;" "&amp;Gesamtliste!H30</f>
        <v>Egon Müller Riesling Braune Kupp Kabinett</v>
      </c>
      <c r="B38" s="281"/>
      <c r="C38" s="190">
        <f>Gesamtliste!J30</f>
        <v>2020</v>
      </c>
      <c r="D38" s="190" t="str">
        <f>Gesamtliste!K30</f>
        <v>0.75l</v>
      </c>
      <c r="E38" s="191">
        <f>Gesamtliste!T30</f>
        <v>0</v>
      </c>
    </row>
    <row r="39" spans="1:5" ht="24" customHeight="1">
      <c r="A39" s="280" t="str">
        <f>Gesamtliste!G31&amp;" "&amp;Gesamtliste!H31</f>
        <v>Egon Müller Riesling Scharzhofberg Auslese</v>
      </c>
      <c r="B39" s="281"/>
      <c r="C39" s="190">
        <f>Gesamtliste!J31</f>
        <v>2010</v>
      </c>
      <c r="D39" s="190" t="str">
        <f>Gesamtliste!K31</f>
        <v>0.75l</v>
      </c>
      <c r="E39" s="191">
        <f>Gesamtliste!T31</f>
        <v>0</v>
      </c>
    </row>
    <row r="40" spans="1:5" ht="24" customHeight="1">
      <c r="A40" s="280" t="str">
        <f>Gesamtliste!G32&amp;" "&amp;Gesamtliste!H32</f>
        <v>Egon Müller Riesling Scharzhofberg Auslese</v>
      </c>
      <c r="B40" s="281"/>
      <c r="C40" s="190">
        <f>Gesamtliste!J32</f>
        <v>2010</v>
      </c>
      <c r="D40" s="190" t="str">
        <f>Gesamtliste!K32</f>
        <v>0.75l</v>
      </c>
      <c r="E40" s="191">
        <f>Gesamtliste!T32</f>
        <v>0</v>
      </c>
    </row>
    <row r="41" spans="1:5" ht="24" customHeight="1">
      <c r="A41" s="280" t="str">
        <f>Gesamtliste!G33&amp;" "&amp;Gesamtliste!H33</f>
        <v>Egon Müller Riesling Scharzhofberg Auslese</v>
      </c>
      <c r="B41" s="281"/>
      <c r="C41" s="190">
        <f>Gesamtliste!J33</f>
        <v>2011</v>
      </c>
      <c r="D41" s="190" t="str">
        <f>Gesamtliste!K33</f>
        <v>0.75l</v>
      </c>
      <c r="E41" s="191">
        <f>Gesamtliste!T33</f>
        <v>0</v>
      </c>
    </row>
    <row r="42" spans="1:5" ht="24" customHeight="1">
      <c r="A42" s="280" t="str">
        <f>Gesamtliste!G34&amp;" "&amp;Gesamtliste!H34</f>
        <v>Egon Müller Riesling Scharzhofberg Auslese</v>
      </c>
      <c r="B42" s="281"/>
      <c r="C42" s="190">
        <f>Gesamtliste!J34</f>
        <v>2012</v>
      </c>
      <c r="D42" s="190" t="str">
        <f>Gesamtliste!K34</f>
        <v>0.75l</v>
      </c>
      <c r="E42" s="191">
        <f>Gesamtliste!T34</f>
        <v>0</v>
      </c>
    </row>
    <row r="43" spans="1:5" ht="24" customHeight="1">
      <c r="A43" s="280" t="str">
        <f>Gesamtliste!G35&amp;" "&amp;Gesamtliste!H35</f>
        <v>Egon Müller Riesling Scharzhofberg Auslese</v>
      </c>
      <c r="B43" s="281"/>
      <c r="C43" s="190">
        <f>Gesamtliste!J35</f>
        <v>2018</v>
      </c>
      <c r="D43" s="190" t="str">
        <f>Gesamtliste!K35</f>
        <v>0.75l</v>
      </c>
      <c r="E43" s="191">
        <f>Gesamtliste!T35</f>
        <v>0</v>
      </c>
    </row>
    <row r="44" spans="1:5" ht="24" customHeight="1">
      <c r="A44" s="280" t="str">
        <f>Gesamtliste!G36&amp;" "&amp;Gesamtliste!H36</f>
        <v>Egon Müller Riesling Scharzhofberg Auslese Goldkapsel</v>
      </c>
      <c r="B44" s="281"/>
      <c r="C44" s="190">
        <f>Gesamtliste!J36</f>
        <v>2018</v>
      </c>
      <c r="D44" s="190" t="str">
        <f>Gesamtliste!K36</f>
        <v>0.75l</v>
      </c>
      <c r="E44" s="191">
        <f>Gesamtliste!T36</f>
        <v>0</v>
      </c>
    </row>
    <row r="45" spans="1:5" ht="24" customHeight="1">
      <c r="A45" s="280" t="str">
        <f>Gesamtliste!G37&amp;" "&amp;Gesamtliste!H37</f>
        <v>Egon Müller Riesling Scharzhofberg Eiswein Auslese Goldkapsel</v>
      </c>
      <c r="B45" s="281"/>
      <c r="C45" s="190">
        <f>Gesamtliste!J37</f>
        <v>1975</v>
      </c>
      <c r="D45" s="190" t="str">
        <f>Gesamtliste!K37</f>
        <v>0.75l</v>
      </c>
      <c r="E45" s="191">
        <f>Gesamtliste!T37</f>
        <v>0</v>
      </c>
    </row>
    <row r="46" spans="1:5" ht="24" customHeight="1">
      <c r="A46" s="280" t="str">
        <f>Gesamtliste!G38&amp;" "&amp;Gesamtliste!H38</f>
        <v>Egon Müller Riesling Scharzhofberg Eiswein Auslese Versteigerung</v>
      </c>
      <c r="B46" s="281"/>
      <c r="C46" s="190">
        <f>Gesamtliste!J38</f>
        <v>1977</v>
      </c>
      <c r="D46" s="190" t="str">
        <f>Gesamtliste!K38</f>
        <v>0.75l</v>
      </c>
      <c r="E46" s="191">
        <f>Gesamtliste!T38</f>
        <v>0</v>
      </c>
    </row>
    <row r="47" spans="1:5" ht="24" customHeight="1">
      <c r="A47" s="280" t="str">
        <f>Gesamtliste!G39&amp;" "&amp;Gesamtliste!H39</f>
        <v>Egon Müller Riesling Scharzhofberg Kabinett</v>
      </c>
      <c r="B47" s="281"/>
      <c r="C47" s="190">
        <f>Gesamtliste!J39</f>
        <v>2020</v>
      </c>
      <c r="D47" s="190" t="str">
        <f>Gesamtliste!K39</f>
        <v>0.75l</v>
      </c>
      <c r="E47" s="191">
        <f>Gesamtliste!T39</f>
        <v>0</v>
      </c>
    </row>
    <row r="48" spans="1:5" ht="24" customHeight="1">
      <c r="A48" s="280" t="str">
        <f>Gesamtliste!G40&amp;" "&amp;Gesamtliste!H40</f>
        <v>Egon Müller Riesling Scharzhofberg Kabinett</v>
      </c>
      <c r="B48" s="281"/>
      <c r="C48" s="190">
        <f>Gesamtliste!J40</f>
        <v>2020</v>
      </c>
      <c r="D48" s="190" t="str">
        <f>Gesamtliste!K40</f>
        <v>3l</v>
      </c>
      <c r="E48" s="191">
        <f>Gesamtliste!T40</f>
        <v>0</v>
      </c>
    </row>
    <row r="49" spans="1:5" ht="24" customHeight="1">
      <c r="A49" s="280" t="str">
        <f>Gesamtliste!G41&amp;" "&amp;Gesamtliste!H41</f>
        <v>Egon Müller Riesling Scharzhofberg Kabinett</v>
      </c>
      <c r="B49" s="281"/>
      <c r="C49" s="190">
        <f>Gesamtliste!J41</f>
        <v>2021</v>
      </c>
      <c r="D49" s="190" t="str">
        <f>Gesamtliste!K41</f>
        <v>0.75l</v>
      </c>
      <c r="E49" s="191">
        <f>Gesamtliste!T41</f>
        <v>0</v>
      </c>
    </row>
    <row r="50" spans="1:5" ht="24" customHeight="1">
      <c r="A50" s="280" t="str">
        <f>Gesamtliste!G42&amp;" "&amp;Gesamtliste!H42</f>
        <v>Egon Müller Riesling Scharzhofberg Spätlese</v>
      </c>
      <c r="B50" s="281"/>
      <c r="C50" s="190">
        <f>Gesamtliste!J42</f>
        <v>2018</v>
      </c>
      <c r="D50" s="190" t="str">
        <f>Gesamtliste!K42</f>
        <v>0.75l</v>
      </c>
      <c r="E50" s="191">
        <f>Gesamtliste!T42</f>
        <v>0</v>
      </c>
    </row>
    <row r="51" spans="1:5" ht="24" customHeight="1">
      <c r="A51" s="280" t="str">
        <f>Gesamtliste!G43&amp;" "&amp;Gesamtliste!H43</f>
        <v>Egon Müller Riesling Scharzhofberg Spätlese</v>
      </c>
      <c r="B51" s="281"/>
      <c r="C51" s="190">
        <f>Gesamtliste!J43</f>
        <v>2019</v>
      </c>
      <c r="D51" s="190" t="str">
        <f>Gesamtliste!K43</f>
        <v>0.75l</v>
      </c>
      <c r="E51" s="191">
        <f>Gesamtliste!T43</f>
        <v>0</v>
      </c>
    </row>
    <row r="52" spans="1:5" ht="24" customHeight="1">
      <c r="A52" s="280" t="str">
        <f>Gesamtliste!G44&amp;" "&amp;Gesamtliste!H44</f>
        <v>Egon Müller Riesling Scharzhofberg Spätlese</v>
      </c>
      <c r="B52" s="281"/>
      <c r="C52" s="190">
        <f>Gesamtliste!J44</f>
        <v>2020</v>
      </c>
      <c r="D52" s="190" t="str">
        <f>Gesamtliste!K44</f>
        <v>0.75l</v>
      </c>
      <c r="E52" s="191">
        <f>Gesamtliste!T44</f>
        <v>0</v>
      </c>
    </row>
    <row r="53" spans="1:5" ht="24" customHeight="1">
      <c r="A53" s="280" t="str">
        <f>Gesamtliste!G45&amp;" "&amp;Gesamtliste!H45</f>
        <v>Egon Müller Riesling Scharzhofberg Spätlese</v>
      </c>
      <c r="B53" s="281"/>
      <c r="C53" s="190">
        <f>Gesamtliste!J45</f>
        <v>2020</v>
      </c>
      <c r="D53" s="190" t="str">
        <f>Gesamtliste!K45</f>
        <v>0.75l</v>
      </c>
      <c r="E53" s="191">
        <f>Gesamtliste!T45</f>
        <v>0</v>
      </c>
    </row>
    <row r="54" spans="1:5" ht="24" customHeight="1">
      <c r="A54" s="280" t="str">
        <f>Gesamtliste!G46&amp;" "&amp;Gesamtliste!H46</f>
        <v>Forstmeister Geltz Zilliken Riesling Saarburger Rausch Auslese</v>
      </c>
      <c r="B54" s="281"/>
      <c r="C54" s="190">
        <f>Gesamtliste!J46</f>
        <v>2003</v>
      </c>
      <c r="D54" s="190" t="str">
        <f>Gesamtliste!K46</f>
        <v>0.75l</v>
      </c>
      <c r="E54" s="191">
        <f>Gesamtliste!T46</f>
        <v>0</v>
      </c>
    </row>
    <row r="55" spans="1:5" ht="24" customHeight="1">
      <c r="A55" s="280" t="str">
        <f>Gesamtliste!G47&amp;" "&amp;Gesamtliste!H47</f>
        <v>Fritz Haag Riesling Brauneberger Juffer Sonnenuhr Auslese Goldkapsel</v>
      </c>
      <c r="B55" s="281"/>
      <c r="C55" s="190">
        <f>Gesamtliste!J47</f>
        <v>1993</v>
      </c>
      <c r="D55" s="190" t="str">
        <f>Gesamtliste!K47</f>
        <v>0.75l</v>
      </c>
      <c r="E55" s="191">
        <f>Gesamtliste!T47</f>
        <v>0</v>
      </c>
    </row>
    <row r="56" spans="1:5" ht="24" customHeight="1">
      <c r="A56" s="280" t="str">
        <f>Gesamtliste!G48&amp;" "&amp;Gesamtliste!H48</f>
        <v>Fritz Haag Riesling Brauneberger Juffer Sonnenuhr Auslese Goldkapsel</v>
      </c>
      <c r="B56" s="281"/>
      <c r="C56" s="190">
        <f>Gesamtliste!J48</f>
        <v>1995</v>
      </c>
      <c r="D56" s="190" t="str">
        <f>Gesamtliste!K48</f>
        <v>0.75l</v>
      </c>
      <c r="E56" s="191">
        <f>Gesamtliste!T48</f>
        <v>0</v>
      </c>
    </row>
    <row r="57" spans="1:5" ht="24" customHeight="1">
      <c r="A57" s="280" t="str">
        <f>Gesamtliste!G49&amp;" "&amp;Gesamtliste!H49</f>
        <v>Markus Molitor Riesling Saarburger Rausch Goldkapsel Beerenauslese</v>
      </c>
      <c r="B57" s="281"/>
      <c r="C57" s="190">
        <f>Gesamtliste!J49</f>
        <v>2015</v>
      </c>
      <c r="D57" s="190" t="str">
        <f>Gesamtliste!K49</f>
        <v>0.375l</v>
      </c>
      <c r="E57" s="191">
        <f>Gesamtliste!T49</f>
        <v>0</v>
      </c>
    </row>
    <row r="58" spans="1:5" ht="24" customHeight="1">
      <c r="A58" s="280" t="str">
        <f>Gesamtliste!G50&amp;" "&amp;Gesamtliste!H50</f>
        <v>Markus Molitor Riesling Zeltinger Sonnenuhr Beerenauslese Versteigerung</v>
      </c>
      <c r="B58" s="281"/>
      <c r="C58" s="190">
        <f>Gesamtliste!J50</f>
        <v>1997</v>
      </c>
      <c r="D58" s="190" t="str">
        <f>Gesamtliste!K50</f>
        <v>0.375l</v>
      </c>
      <c r="E58" s="191">
        <f>Gesamtliste!T50</f>
        <v>0</v>
      </c>
    </row>
    <row r="59" spans="1:5" ht="24" customHeight="1">
      <c r="A59" s="280" t="str">
        <f>Gesamtliste!G51&amp;" "&amp;Gesamtliste!H51</f>
        <v>Dönnhoff Riesling Dellchen Großes Gewächs</v>
      </c>
      <c r="B59" s="281"/>
      <c r="C59" s="190">
        <f>Gesamtliste!J51</f>
        <v>2022</v>
      </c>
      <c r="D59" s="190" t="str">
        <f>Gesamtliste!K51</f>
        <v>1.5l</v>
      </c>
      <c r="E59" s="191">
        <f>Gesamtliste!T51</f>
        <v>0</v>
      </c>
    </row>
    <row r="60" spans="1:5" ht="24" customHeight="1">
      <c r="A60" s="280" t="str">
        <f>Gesamtliste!G52&amp;" "&amp;Gesamtliste!H52</f>
        <v>Dönnhoff Riesling Hermannshöhle Großes Gewächs</v>
      </c>
      <c r="B60" s="281"/>
      <c r="C60" s="190">
        <f>Gesamtliste!J52</f>
        <v>2022</v>
      </c>
      <c r="D60" s="190" t="str">
        <f>Gesamtliste!K52</f>
        <v>1.5l</v>
      </c>
      <c r="E60" s="191">
        <f>Gesamtliste!T52</f>
        <v>0</v>
      </c>
    </row>
    <row r="61" spans="1:5" ht="24" customHeight="1">
      <c r="A61" s="280" t="str">
        <f>Gesamtliste!G53&amp;" "&amp;Gesamtliste!H53</f>
        <v>Dönnhoff Riesling Oberhäuser Brücke Monopol Auslese Goldkapsel Versteigerung</v>
      </c>
      <c r="B61" s="281"/>
      <c r="C61" s="190">
        <f>Gesamtliste!J53</f>
        <v>2016</v>
      </c>
      <c r="D61" s="190" t="str">
        <f>Gesamtliste!K53</f>
        <v>0.75l</v>
      </c>
      <c r="E61" s="191">
        <f>Gesamtliste!T53</f>
        <v>0</v>
      </c>
    </row>
    <row r="62" spans="1:5" ht="24" customHeight="1">
      <c r="A62" s="280" t="str">
        <f>Gesamtliste!G54&amp;" "&amp;Gesamtliste!H54</f>
        <v>Dönnhoff Riesling Oberhäuser Brücke Monopol Auslese Goldkapsel Versteigerung</v>
      </c>
      <c r="B62" s="281"/>
      <c r="C62" s="190">
        <f>Gesamtliste!J54</f>
        <v>2016</v>
      </c>
      <c r="D62" s="190" t="str">
        <f>Gesamtliste!K54</f>
        <v>0.75l</v>
      </c>
      <c r="E62" s="191">
        <f>Gesamtliste!T54</f>
        <v>0</v>
      </c>
    </row>
    <row r="63" spans="1:5" ht="24" customHeight="1">
      <c r="A63" s="280" t="str">
        <f>Gesamtliste!G55&amp;" "&amp;Gesamtliste!H55</f>
        <v>Dönnhoff Riesling Oberhäuser Brücke Monopol Auslese Goldkapsel Versteigerung</v>
      </c>
      <c r="B63" s="281"/>
      <c r="C63" s="190">
        <f>Gesamtliste!J55</f>
        <v>2016</v>
      </c>
      <c r="D63" s="190" t="str">
        <f>Gesamtliste!K55</f>
        <v>1.5l</v>
      </c>
      <c r="E63" s="191">
        <f>Gesamtliste!T55</f>
        <v>0</v>
      </c>
    </row>
    <row r="64" spans="1:5" ht="24" customHeight="1">
      <c r="A64" s="280" t="str">
        <f>Gesamtliste!G56&amp;" "&amp;Gesamtliste!H56</f>
        <v>Schäfer Fröhlich Riesling Felseneck Großes Gewächs</v>
      </c>
      <c r="B64" s="281"/>
      <c r="C64" s="190">
        <f>Gesamtliste!J56</f>
        <v>2018</v>
      </c>
      <c r="D64" s="190" t="str">
        <f>Gesamtliste!K56</f>
        <v>3l</v>
      </c>
      <c r="E64" s="191">
        <f>Gesamtliste!T56</f>
        <v>0</v>
      </c>
    </row>
    <row r="65" spans="1:5" ht="24" customHeight="1">
      <c r="A65" s="280" t="str">
        <f>Gesamtliste!G57&amp;" "&amp;Gesamtliste!H57</f>
        <v>Schäfer Fröhlich Riesling Stromberg Großes Gewächs</v>
      </c>
      <c r="B65" s="281"/>
      <c r="C65" s="190">
        <f>Gesamtliste!J57</f>
        <v>2015</v>
      </c>
      <c r="D65" s="190" t="str">
        <f>Gesamtliste!K57</f>
        <v>3l</v>
      </c>
      <c r="E65" s="191">
        <f>Gesamtliste!T57</f>
        <v>0</v>
      </c>
    </row>
    <row r="66" spans="1:5" ht="24" customHeight="1">
      <c r="A66" s="280" t="str">
        <f>Gesamtliste!G58&amp;" "&amp;Gesamtliste!H58</f>
        <v>Schönleber Riesling Auf der Ley Großes Gewächs Versteigerung</v>
      </c>
      <c r="B66" s="281"/>
      <c r="C66" s="190">
        <f>Gesamtliste!J58</f>
        <v>2016</v>
      </c>
      <c r="D66" s="190" t="str">
        <f>Gesamtliste!K58</f>
        <v>1.5l</v>
      </c>
      <c r="E66" s="191">
        <f>Gesamtliste!T58</f>
        <v>0</v>
      </c>
    </row>
    <row r="67" spans="1:5" ht="24" customHeight="1">
      <c r="A67" s="280" t="str">
        <f>Gesamtliste!G59&amp;" "&amp;Gesamtliste!H59</f>
        <v>Schönleber Riesling Halenberg Eiswein Goldkapsel Versteigerung</v>
      </c>
      <c r="B67" s="281"/>
      <c r="C67" s="190">
        <f>Gesamtliste!J59</f>
        <v>2008</v>
      </c>
      <c r="D67" s="190" t="str">
        <f>Gesamtliste!K59</f>
        <v>0.375l</v>
      </c>
      <c r="E67" s="191">
        <f>Gesamtliste!T59</f>
        <v>0</v>
      </c>
    </row>
    <row r="68" spans="1:5" ht="24" customHeight="1">
      <c r="A68" s="280" t="str">
        <f>Gesamtliste!G60&amp;" "&amp;Gesamtliste!H60</f>
        <v>Schönleber Riesling Halenberg Trockenbeerenauslese</v>
      </c>
      <c r="B68" s="281"/>
      <c r="C68" s="190">
        <f>Gesamtliste!J60</f>
        <v>2009</v>
      </c>
      <c r="D68" s="190" t="str">
        <f>Gesamtliste!K60</f>
        <v>0.375l</v>
      </c>
      <c r="E68" s="191">
        <f>Gesamtliste!T60</f>
        <v>0</v>
      </c>
    </row>
    <row r="69" spans="1:5" ht="24" customHeight="1">
      <c r="A69" s="280" t="str">
        <f>Gesamtliste!G61&amp;" "&amp;Gesamtliste!H61</f>
        <v>Christmann Riesling Idig Großes Gewächs</v>
      </c>
      <c r="B69" s="281"/>
      <c r="C69" s="190">
        <f>Gesamtliste!J61</f>
        <v>2021</v>
      </c>
      <c r="D69" s="190" t="str">
        <f>Gesamtliste!K61</f>
        <v>1.5l</v>
      </c>
      <c r="E69" s="191">
        <f>Gesamtliste!T61</f>
        <v>0</v>
      </c>
    </row>
    <row r="70" spans="1:5" ht="24" customHeight="1">
      <c r="A70" s="280" t="str">
        <f>Gesamtliste!G62&amp;" "&amp;Gesamtliste!H62</f>
        <v>Karsten Peter Riesling RDF Reserve der Familie</v>
      </c>
      <c r="B70" s="281"/>
      <c r="C70" s="190">
        <f>Gesamtliste!J62</f>
        <v>2022</v>
      </c>
      <c r="D70" s="190" t="str">
        <f>Gesamtliste!K62</f>
        <v>0.75l</v>
      </c>
      <c r="E70" s="191">
        <f>Gesamtliste!T62</f>
        <v>0</v>
      </c>
    </row>
    <row r="71" spans="1:5" ht="24" customHeight="1">
      <c r="A71" s="280" t="str">
        <f>Gesamtliste!G63&amp;" "&amp;Gesamtliste!H63</f>
        <v>Karsten Peter Riesling RDF Reserve der Familie</v>
      </c>
      <c r="B71" s="281"/>
      <c r="C71" s="190">
        <f>Gesamtliste!J63</f>
        <v>2023</v>
      </c>
      <c r="D71" s="190" t="str">
        <f>Gesamtliste!K63</f>
        <v>0.75l</v>
      </c>
      <c r="E71" s="191">
        <f>Gesamtliste!T63</f>
        <v>0</v>
      </c>
    </row>
    <row r="72" spans="1:5" ht="24" customHeight="1">
      <c r="A72" s="280" t="str">
        <f>Gesamtliste!G64&amp;" "&amp;Gesamtliste!H64</f>
        <v>Karsten Peter Riesling Saumagen</v>
      </c>
      <c r="B72" s="281"/>
      <c r="C72" s="190">
        <f>Gesamtliste!J64</f>
        <v>2022</v>
      </c>
      <c r="D72" s="190" t="str">
        <f>Gesamtliste!K64</f>
        <v>0.75l</v>
      </c>
      <c r="E72" s="191">
        <f>Gesamtliste!T64</f>
        <v>0</v>
      </c>
    </row>
    <row r="73" spans="1:5" ht="24" customHeight="1">
      <c r="A73" s="280" t="str">
        <f>Gesamtliste!G65&amp;" "&amp;Gesamtliste!H65</f>
        <v>Karsten Peter Riesling Saumagen</v>
      </c>
      <c r="B73" s="281"/>
      <c r="C73" s="190">
        <f>Gesamtliste!J65</f>
        <v>2023</v>
      </c>
      <c r="D73" s="190" t="str">
        <f>Gesamtliste!K65</f>
        <v>0.75l</v>
      </c>
      <c r="E73" s="191">
        <f>Gesamtliste!T65</f>
        <v>0</v>
      </c>
    </row>
    <row r="74" spans="1:5" ht="24" customHeight="1">
      <c r="A74" s="280" t="str">
        <f>Gesamtliste!G66&amp;" "&amp;Gesamtliste!H66</f>
        <v>Karsten Peter Spätburgunder Charme "R"</v>
      </c>
      <c r="B74" s="281"/>
      <c r="C74" s="190">
        <f>Gesamtliste!J66</f>
        <v>2022</v>
      </c>
      <c r="D74" s="190" t="str">
        <f>Gesamtliste!K66</f>
        <v>0.75l</v>
      </c>
      <c r="E74" s="191">
        <f>Gesamtliste!T66</f>
        <v>0</v>
      </c>
    </row>
    <row r="75" spans="1:5" ht="24" customHeight="1">
      <c r="A75" s="280" t="str">
        <f>Gesamtliste!G67&amp;" "&amp;Gesamtliste!H67</f>
        <v>Köhler Ruprecht Gewürztraminer Steinacker Auslese</v>
      </c>
      <c r="B75" s="281"/>
      <c r="C75" s="190">
        <f>Gesamtliste!J67</f>
        <v>2008</v>
      </c>
      <c r="D75" s="190" t="str">
        <f>Gesamtliste!K67</f>
        <v>0.75l</v>
      </c>
      <c r="E75" s="191">
        <f>Gesamtliste!T67</f>
        <v>0</v>
      </c>
    </row>
    <row r="76" spans="1:5" ht="24" customHeight="1">
      <c r="A76" s="280" t="str">
        <f>Gesamtliste!G68&amp;" "&amp;Gesamtliste!H68</f>
        <v>Köhler Ruprecht Riesling Saumagen Auslese</v>
      </c>
      <c r="B76" s="281"/>
      <c r="C76" s="190">
        <f>Gesamtliste!J68</f>
        <v>2004</v>
      </c>
      <c r="D76" s="190" t="str">
        <f>Gesamtliste!K68</f>
        <v>0.75l</v>
      </c>
      <c r="E76" s="191">
        <f>Gesamtliste!T68</f>
        <v>0</v>
      </c>
    </row>
    <row r="77" spans="1:5" ht="24" customHeight="1">
      <c r="A77" s="280" t="str">
        <f>Gesamtliste!G69&amp;" "&amp;Gesamtliste!H69</f>
        <v>Köhler Ruprecht Riesling Saumagen Auslese "R" Goldkapsel</v>
      </c>
      <c r="B77" s="281"/>
      <c r="C77" s="190">
        <f>Gesamtliste!J69</f>
        <v>2008</v>
      </c>
      <c r="D77" s="190" t="str">
        <f>Gesamtliste!K69</f>
        <v>0.75l</v>
      </c>
      <c r="E77" s="191">
        <f>Gesamtliste!T69</f>
        <v>0</v>
      </c>
    </row>
    <row r="78" spans="1:5" ht="24" customHeight="1">
      <c r="A78" s="280" t="str">
        <f>Gesamtliste!G70&amp;" "&amp;Gesamtliste!H70</f>
        <v>Köhler Ruprecht Scheurebe Steinacker Auslese</v>
      </c>
      <c r="B78" s="281"/>
      <c r="C78" s="190">
        <f>Gesamtliste!J70</f>
        <v>2009</v>
      </c>
      <c r="D78" s="190" t="str">
        <f>Gesamtliste!K70</f>
        <v>0.75l</v>
      </c>
      <c r="E78" s="191">
        <f>Gesamtliste!T70</f>
        <v>0</v>
      </c>
    </row>
    <row r="79" spans="1:5" ht="24" customHeight="1">
      <c r="A79" s="280" t="str">
        <f>Gesamtliste!G71&amp;" "&amp;Gesamtliste!H71</f>
        <v>Lukas Hammelmann Spätburgunder Hochstadt</v>
      </c>
      <c r="B79" s="281"/>
      <c r="C79" s="190">
        <f>Gesamtliste!J71</f>
        <v>2018</v>
      </c>
      <c r="D79" s="190" t="str">
        <f>Gesamtliste!K71</f>
        <v>0.75l</v>
      </c>
      <c r="E79" s="191">
        <f>Gesamtliste!T71</f>
        <v>0</v>
      </c>
    </row>
    <row r="80" spans="1:5" ht="24" customHeight="1">
      <c r="A80" s="280" t="str">
        <f>Gesamtliste!G72&amp;" "&amp;Gesamtliste!H72</f>
        <v>Müller-Cartoir Riesling Herrenletten</v>
      </c>
      <c r="B80" s="281"/>
      <c r="C80" s="190">
        <f>Gesamtliste!J72</f>
        <v>2009</v>
      </c>
      <c r="D80" s="190" t="str">
        <f>Gesamtliste!K72</f>
        <v>0.75l</v>
      </c>
      <c r="E80" s="191">
        <f>Gesamtliste!T72</f>
        <v>0</v>
      </c>
    </row>
    <row r="81" spans="1:5" ht="24" customHeight="1">
      <c r="A81" s="280" t="str">
        <f>Gesamtliste!G73&amp;" "&amp;Gesamtliste!H73</f>
        <v>Müller-Cartoir Riesling Mandelgarten</v>
      </c>
      <c r="B81" s="281"/>
      <c r="C81" s="190">
        <f>Gesamtliste!J73</f>
        <v>2009</v>
      </c>
      <c r="D81" s="190" t="str">
        <f>Gesamtliste!K73</f>
        <v>0.75l</v>
      </c>
      <c r="E81" s="191">
        <f>Gesamtliste!T73</f>
        <v>0</v>
      </c>
    </row>
    <row r="82" spans="1:5" ht="24" customHeight="1">
      <c r="A82" s="280" t="str">
        <f>Gesamtliste!G74&amp;" "&amp;Gesamtliste!H74</f>
        <v>Müller-Cartoir Scheurebe Mandelring Spätlese</v>
      </c>
      <c r="B82" s="281"/>
      <c r="C82" s="190">
        <f>Gesamtliste!J74</f>
        <v>2010</v>
      </c>
      <c r="D82" s="190" t="str">
        <f>Gesamtliste!K74</f>
        <v>0.75l</v>
      </c>
      <c r="E82" s="191">
        <f>Gesamtliste!T74</f>
        <v>0</v>
      </c>
    </row>
    <row r="83" spans="1:5" ht="24" customHeight="1">
      <c r="A83" s="280" t="str">
        <f>Gesamtliste!G75&amp;" "&amp;Gesamtliste!H75</f>
        <v>Ökonomierat Rebholz Riesling Ganz Horn Großes Gewächs</v>
      </c>
      <c r="B83" s="281"/>
      <c r="C83" s="190">
        <f>Gesamtliste!J75</f>
        <v>2017</v>
      </c>
      <c r="D83" s="190" t="str">
        <f>Gesamtliste!K75</f>
        <v>1.5l</v>
      </c>
      <c r="E83" s="191">
        <f>Gesamtliste!T75</f>
        <v>0</v>
      </c>
    </row>
    <row r="84" spans="1:5" ht="24" customHeight="1">
      <c r="A84" s="280" t="str">
        <f>Gesamtliste!G76&amp;" "&amp;Gesamtliste!H76</f>
        <v>Ökonomierat Rebholz Riesling Ganz Horn Großes Gewächs</v>
      </c>
      <c r="B84" s="281"/>
      <c r="C84" s="190">
        <f>Gesamtliste!J76</f>
        <v>2018</v>
      </c>
      <c r="D84" s="190" t="str">
        <f>Gesamtliste!K76</f>
        <v>0.75l</v>
      </c>
      <c r="E84" s="191">
        <f>Gesamtliste!T76</f>
        <v>0</v>
      </c>
    </row>
    <row r="85" spans="1:5" ht="24" customHeight="1">
      <c r="A85" s="280" t="str">
        <f>Gesamtliste!G77&amp;" "&amp;Gesamtliste!H77</f>
        <v>Ökonomierat Rebholz Riesling Ganz Horn Großes Gewächs</v>
      </c>
      <c r="B85" s="281"/>
      <c r="C85" s="190">
        <f>Gesamtliste!J77</f>
        <v>2018</v>
      </c>
      <c r="D85" s="190" t="str">
        <f>Gesamtliste!K77</f>
        <v>0.75l</v>
      </c>
      <c r="E85" s="191">
        <f>Gesamtliste!T77</f>
        <v>0</v>
      </c>
    </row>
    <row r="86" spans="1:5" ht="24" customHeight="1">
      <c r="A86" s="280" t="str">
        <f>Gesamtliste!G78&amp;" "&amp;Gesamtliste!H78</f>
        <v>Ökonomierat Rebholz Riesling Ganz Horn Großes Gewächs</v>
      </c>
      <c r="B86" s="281"/>
      <c r="C86" s="190">
        <f>Gesamtliste!J78</f>
        <v>2019</v>
      </c>
      <c r="D86" s="190" t="str">
        <f>Gesamtliste!K78</f>
        <v>0.75l</v>
      </c>
      <c r="E86" s="191">
        <f>Gesamtliste!T78</f>
        <v>0</v>
      </c>
    </row>
    <row r="87" spans="1:5" ht="24" customHeight="1">
      <c r="A87" s="280" t="str">
        <f>Gesamtliste!G79&amp;" "&amp;Gesamtliste!H79</f>
        <v>Ökonomierat Rebholz Riesling im Sonnenschein Großes Gewächs</v>
      </c>
      <c r="B87" s="281"/>
      <c r="C87" s="190">
        <f>Gesamtliste!J79</f>
        <v>2021</v>
      </c>
      <c r="D87" s="190" t="str">
        <f>Gesamtliste!K79</f>
        <v>0.75l</v>
      </c>
      <c r="E87" s="191">
        <f>Gesamtliste!T79</f>
        <v>0</v>
      </c>
    </row>
    <row r="88" spans="1:5" ht="24" customHeight="1">
      <c r="A88" s="280" t="str">
        <f>Gesamtliste!G80&amp;" "&amp;Gesamtliste!H80</f>
        <v>Ökonomierat Rebholz Riesling Kastanienbusch Großes Gewächs</v>
      </c>
      <c r="B88" s="281"/>
      <c r="C88" s="190">
        <f>Gesamtliste!J80</f>
        <v>2018</v>
      </c>
      <c r="D88" s="190" t="str">
        <f>Gesamtliste!K80</f>
        <v>0.75l</v>
      </c>
      <c r="E88" s="191">
        <f>Gesamtliste!T80</f>
        <v>0</v>
      </c>
    </row>
    <row r="89" spans="1:5" ht="24" customHeight="1">
      <c r="A89" s="280" t="str">
        <f>Gesamtliste!G81&amp;" "&amp;Gesamtliste!H81</f>
        <v>Ökonomierat Rebholz Riesling Kastanienbusch Großes Gewächs</v>
      </c>
      <c r="B89" s="281"/>
      <c r="C89" s="190">
        <f>Gesamtliste!J81</f>
        <v>2018</v>
      </c>
      <c r="D89" s="190" t="str">
        <f>Gesamtliste!K81</f>
        <v>1.5l</v>
      </c>
      <c r="E89" s="191">
        <f>Gesamtliste!T81</f>
        <v>0</v>
      </c>
    </row>
    <row r="90" spans="1:5" ht="24" customHeight="1">
      <c r="A90" s="280" t="str">
        <f>Gesamtliste!G82&amp;" "&amp;Gesamtliste!H82</f>
        <v>Ökonomierat Rebholz Riesling Kastanienbusch Großes Gewächs</v>
      </c>
      <c r="B90" s="281"/>
      <c r="C90" s="190">
        <f>Gesamtliste!J82</f>
        <v>2021</v>
      </c>
      <c r="D90" s="190" t="str">
        <f>Gesamtliste!K82</f>
        <v>0.75l</v>
      </c>
      <c r="E90" s="191">
        <f>Gesamtliste!T82</f>
        <v>0</v>
      </c>
    </row>
    <row r="91" spans="1:5" ht="24" customHeight="1">
      <c r="A91" s="280" t="str">
        <f>Gesamtliste!G83&amp;" "&amp;Gesamtliste!H83</f>
        <v>Ökonomierat Rebholz Riesling Schäwer Großes Gewächs</v>
      </c>
      <c r="B91" s="281"/>
      <c r="C91" s="190">
        <f>Gesamtliste!J83</f>
        <v>2020</v>
      </c>
      <c r="D91" s="190" t="str">
        <f>Gesamtliste!K83</f>
        <v>0.75l</v>
      </c>
      <c r="E91" s="191">
        <f>Gesamtliste!T83</f>
        <v>0</v>
      </c>
    </row>
    <row r="92" spans="1:5" ht="24" customHeight="1">
      <c r="A92" s="280" t="str">
        <f>Gesamtliste!G84&amp;" "&amp;Gesamtliste!H84</f>
        <v>Ökonomierat Rebholz Riesling Schäwer Großes Gewächs</v>
      </c>
      <c r="B92" s="281"/>
      <c r="C92" s="190">
        <f>Gesamtliste!J84</f>
        <v>2021</v>
      </c>
      <c r="D92" s="190" t="str">
        <f>Gesamtliste!K84</f>
        <v>0.75l</v>
      </c>
      <c r="E92" s="191">
        <f>Gesamtliste!T84</f>
        <v>0</v>
      </c>
    </row>
    <row r="93" spans="1:5" ht="24" customHeight="1">
      <c r="A93" s="280" t="str">
        <f>Gesamtliste!G85&amp;" "&amp;Gesamtliste!H85</f>
        <v>Breuer Riesling Berg Rottland</v>
      </c>
      <c r="B93" s="281"/>
      <c r="C93" s="190">
        <f>Gesamtliste!J85</f>
        <v>2018</v>
      </c>
      <c r="D93" s="190" t="str">
        <f>Gesamtliste!K85</f>
        <v>1.5l</v>
      </c>
      <c r="E93" s="191">
        <f>Gesamtliste!T85</f>
        <v>0</v>
      </c>
    </row>
    <row r="94" spans="1:5" ht="24" customHeight="1">
      <c r="A94" s="280" t="str">
        <f>Gesamtliste!G86&amp;" "&amp;Gesamtliste!H86</f>
        <v>Breuer Riesling Berg Rottland</v>
      </c>
      <c r="B94" s="281"/>
      <c r="C94" s="190">
        <f>Gesamtliste!J86</f>
        <v>2021</v>
      </c>
      <c r="D94" s="190" t="str">
        <f>Gesamtliste!K86</f>
        <v>0.75l</v>
      </c>
      <c r="E94" s="191">
        <f>Gesamtliste!T86</f>
        <v>0</v>
      </c>
    </row>
    <row r="95" spans="1:5" ht="24" customHeight="1">
      <c r="A95" s="280" t="str">
        <f>Gesamtliste!G87&amp;" "&amp;Gesamtliste!H87</f>
        <v>Breuer Riesling Berg Schlossberg</v>
      </c>
      <c r="B95" s="281"/>
      <c r="C95" s="190">
        <f>Gesamtliste!J87</f>
        <v>2001</v>
      </c>
      <c r="D95" s="190" t="str">
        <f>Gesamtliste!K87</f>
        <v>0.75l</v>
      </c>
      <c r="E95" s="191">
        <f>Gesamtliste!T87</f>
        <v>0</v>
      </c>
    </row>
    <row r="96" spans="1:5" ht="24" customHeight="1">
      <c r="A96" s="280" t="str">
        <f>Gesamtliste!G88&amp;" "&amp;Gesamtliste!H88</f>
        <v>Breuer Riesling Berg Schlossberg</v>
      </c>
      <c r="B96" s="281"/>
      <c r="C96" s="190">
        <f>Gesamtliste!J88</f>
        <v>2010</v>
      </c>
      <c r="D96" s="190" t="str">
        <f>Gesamtliste!K88</f>
        <v>0.75l</v>
      </c>
      <c r="E96" s="191">
        <f>Gesamtliste!T88</f>
        <v>0</v>
      </c>
    </row>
    <row r="97" spans="1:5" ht="24" customHeight="1">
      <c r="A97" s="280" t="str">
        <f>Gesamtliste!G89&amp;" "&amp;Gesamtliste!H89</f>
        <v>Breuer Riesling Berg Schlossberg</v>
      </c>
      <c r="B97" s="281"/>
      <c r="C97" s="190">
        <f>Gesamtliste!J89</f>
        <v>2020</v>
      </c>
      <c r="D97" s="190" t="str">
        <f>Gesamtliste!K89</f>
        <v>0.75l</v>
      </c>
      <c r="E97" s="191">
        <f>Gesamtliste!T89</f>
        <v>0</v>
      </c>
    </row>
    <row r="98" spans="1:5" ht="24" customHeight="1">
      <c r="A98" s="280" t="str">
        <f>Gesamtliste!G90&amp;" "&amp;Gesamtliste!H90</f>
        <v>Breuer Riesling Berg Schlossberg</v>
      </c>
      <c r="B98" s="281"/>
      <c r="C98" s="190">
        <f>Gesamtliste!J90</f>
        <v>2020</v>
      </c>
      <c r="D98" s="190" t="str">
        <f>Gesamtliste!K90</f>
        <v>0.75l</v>
      </c>
      <c r="E98" s="191">
        <f>Gesamtliste!T90</f>
        <v>0</v>
      </c>
    </row>
    <row r="99" spans="1:5" ht="24" customHeight="1">
      <c r="A99" s="280" t="str">
        <f>Gesamtliste!G91&amp;" "&amp;Gesamtliste!H91</f>
        <v>Breuer Riesling Berg Schlossberg</v>
      </c>
      <c r="B99" s="281"/>
      <c r="C99" s="190">
        <f>Gesamtliste!J91</f>
        <v>2021</v>
      </c>
      <c r="D99" s="190" t="str">
        <f>Gesamtliste!K91</f>
        <v>0.75l</v>
      </c>
      <c r="E99" s="191">
        <f>Gesamtliste!T91</f>
        <v>0</v>
      </c>
    </row>
    <row r="100" spans="1:5" ht="24" customHeight="1">
      <c r="A100" s="280" t="str">
        <f>Gesamtliste!G92&amp;" "&amp;Gesamtliste!H92</f>
        <v>Breuer Riesling Berg Schlossberg</v>
      </c>
      <c r="B100" s="281"/>
      <c r="C100" s="190">
        <f>Gesamtliste!J92</f>
        <v>2021</v>
      </c>
      <c r="D100" s="190" t="str">
        <f>Gesamtliste!K92</f>
        <v>0.75l</v>
      </c>
      <c r="E100" s="191">
        <f>Gesamtliste!T92</f>
        <v>0</v>
      </c>
    </row>
    <row r="101" spans="1:5" ht="24" customHeight="1">
      <c r="A101" s="280" t="str">
        <f>Gesamtliste!G93&amp;" "&amp;Gesamtliste!H93</f>
        <v>Breuer Riesling Berg Schlossberg</v>
      </c>
      <c r="B101" s="281"/>
      <c r="C101" s="190">
        <f>Gesamtliste!J93</f>
        <v>2021</v>
      </c>
      <c r="D101" s="190" t="str">
        <f>Gesamtliste!K93</f>
        <v>0.75l</v>
      </c>
      <c r="E101" s="191">
        <f>Gesamtliste!T93</f>
        <v>0</v>
      </c>
    </row>
    <row r="102" spans="1:5" ht="24" customHeight="1">
      <c r="A102" s="280" t="str">
        <f>Gesamtliste!G94&amp;" "&amp;Gesamtliste!H94</f>
        <v>Breuer Riesling Berg Schlossberg</v>
      </c>
      <c r="B102" s="281"/>
      <c r="C102" s="190">
        <f>Gesamtliste!J94</f>
        <v>2022</v>
      </c>
      <c r="D102" s="190" t="str">
        <f>Gesamtliste!K94</f>
        <v>0.75l</v>
      </c>
      <c r="E102" s="191">
        <f>Gesamtliste!T94</f>
        <v>0</v>
      </c>
    </row>
    <row r="103" spans="1:5" ht="24" customHeight="1">
      <c r="A103" s="280" t="str">
        <f>Gesamtliste!G95&amp;" "&amp;Gesamtliste!H95</f>
        <v>Breuer Riesling Berg Schlossberg</v>
      </c>
      <c r="B103" s="281"/>
      <c r="C103" s="190">
        <f>Gesamtliste!J95</f>
        <v>2022</v>
      </c>
      <c r="D103" s="190" t="str">
        <f>Gesamtliste!K95</f>
        <v>0.75l</v>
      </c>
      <c r="E103" s="191">
        <f>Gesamtliste!T95</f>
        <v>0</v>
      </c>
    </row>
    <row r="104" spans="1:5" ht="24" customHeight="1">
      <c r="A104" s="280" t="str">
        <f>Gesamtliste!G96&amp;" "&amp;Gesamtliste!H96</f>
        <v>Breuer Riesling Berg Schlossberg Kabinett</v>
      </c>
      <c r="B104" s="281"/>
      <c r="C104" s="190">
        <f>Gesamtliste!J96</f>
        <v>1983</v>
      </c>
      <c r="D104" s="190" t="str">
        <f>Gesamtliste!K96</f>
        <v>0.75l</v>
      </c>
      <c r="E104" s="191">
        <f>Gesamtliste!T96</f>
        <v>0</v>
      </c>
    </row>
    <row r="105" spans="1:5" ht="24" customHeight="1">
      <c r="A105" s="280" t="str">
        <f>Gesamtliste!G97&amp;" "&amp;Gesamtliste!H97</f>
        <v>Breuer Riesling Estate Lorch</v>
      </c>
      <c r="B105" s="281"/>
      <c r="C105" s="190">
        <f>Gesamtliste!J97</f>
        <v>2022</v>
      </c>
      <c r="D105" s="190" t="str">
        <f>Gesamtliste!K97</f>
        <v>0.75l</v>
      </c>
      <c r="E105" s="191">
        <f>Gesamtliste!T97</f>
        <v>0</v>
      </c>
    </row>
    <row r="106" spans="1:5" ht="24" customHeight="1">
      <c r="A106" s="280" t="str">
        <f>Gesamtliste!G98&amp;" "&amp;Gesamtliste!H98</f>
        <v>Breuer Riesling Estate Lorch feinherb</v>
      </c>
      <c r="B106" s="281"/>
      <c r="C106" s="190">
        <f>Gesamtliste!J98</f>
        <v>2022</v>
      </c>
      <c r="D106" s="190" t="str">
        <f>Gesamtliste!K98</f>
        <v>0.75l</v>
      </c>
      <c r="E106" s="191">
        <f>Gesamtliste!T98</f>
        <v>0</v>
      </c>
    </row>
    <row r="107" spans="1:5" ht="24" customHeight="1">
      <c r="A107" s="280" t="str">
        <f>Gesamtliste!G99&amp;" "&amp;Gesamtliste!H99</f>
        <v>Breuer Riesling Estate Rauenthal</v>
      </c>
      <c r="B107" s="281"/>
      <c r="C107" s="190">
        <f>Gesamtliste!J99</f>
        <v>2022</v>
      </c>
      <c r="D107" s="190" t="str">
        <f>Gesamtliste!K99</f>
        <v>0.75l</v>
      </c>
      <c r="E107" s="191">
        <f>Gesamtliste!T99</f>
        <v>0</v>
      </c>
    </row>
    <row r="108" spans="1:5" ht="24" customHeight="1">
      <c r="A108" s="280" t="str">
        <f>Gesamtliste!G100&amp;" "&amp;Gesamtliste!H100</f>
        <v>Breuer Riesling Estate Rüdesheim</v>
      </c>
      <c r="B108" s="281"/>
      <c r="C108" s="190">
        <f>Gesamtliste!J100</f>
        <v>2022</v>
      </c>
      <c r="D108" s="190" t="str">
        <f>Gesamtliste!K100</f>
        <v>0.75l</v>
      </c>
      <c r="E108" s="191">
        <f>Gesamtliste!T100</f>
        <v>0</v>
      </c>
    </row>
    <row r="109" spans="1:5" ht="24" customHeight="1">
      <c r="A109" s="280" t="str">
        <f>Gesamtliste!G101&amp;" "&amp;Gesamtliste!H101</f>
        <v>Breuer Riesling Nonnenberg</v>
      </c>
      <c r="B109" s="281"/>
      <c r="C109" s="190">
        <f>Gesamtliste!J101</f>
        <v>2020</v>
      </c>
      <c r="D109" s="190" t="str">
        <f>Gesamtliste!K101</f>
        <v>0.75l</v>
      </c>
      <c r="E109" s="191">
        <f>Gesamtliste!T101</f>
        <v>0</v>
      </c>
    </row>
    <row r="110" spans="1:5" ht="24" customHeight="1">
      <c r="A110" s="280" t="str">
        <f>Gesamtliste!G102&amp;" "&amp;Gesamtliste!H102</f>
        <v>Breuer Riesling Nonnenberg</v>
      </c>
      <c r="B110" s="281"/>
      <c r="C110" s="190">
        <f>Gesamtliste!J102</f>
        <v>2021</v>
      </c>
      <c r="D110" s="190" t="str">
        <f>Gesamtliste!K102</f>
        <v>0.75l</v>
      </c>
      <c r="E110" s="191">
        <f>Gesamtliste!T102</f>
        <v>0</v>
      </c>
    </row>
    <row r="111" spans="1:5" ht="24" customHeight="1">
      <c r="A111" s="280" t="str">
        <f>Gesamtliste!G103&amp;" "&amp;Gesamtliste!H103</f>
        <v>Breuer Riesling Nonnenberg</v>
      </c>
      <c r="B111" s="281"/>
      <c r="C111" s="190">
        <f>Gesamtliste!J103</f>
        <v>2021</v>
      </c>
      <c r="D111" s="190" t="str">
        <f>Gesamtliste!K103</f>
        <v>0.75l</v>
      </c>
      <c r="E111" s="191">
        <f>Gesamtliste!T103</f>
        <v>0</v>
      </c>
    </row>
    <row r="112" spans="1:5" ht="24" customHeight="1">
      <c r="A112" s="280" t="str">
        <f>Gesamtliste!G104&amp;" "&amp;Gesamtliste!H104</f>
        <v>Breuer Riesling Nonnenberg</v>
      </c>
      <c r="B112" s="281"/>
      <c r="C112" s="190">
        <f>Gesamtliste!J104</f>
        <v>2021</v>
      </c>
      <c r="D112" s="190" t="str">
        <f>Gesamtliste!K104</f>
        <v>1.5l</v>
      </c>
      <c r="E112" s="191">
        <f>Gesamtliste!T104</f>
        <v>0</v>
      </c>
    </row>
    <row r="113" spans="1:5" ht="24" customHeight="1">
      <c r="A113" s="280" t="str">
        <f>Gesamtliste!G105&amp;" "&amp;Gesamtliste!H105</f>
        <v>Breuer Riesling Nonnenberg</v>
      </c>
      <c r="B113" s="281"/>
      <c r="C113" s="190">
        <f>Gesamtliste!J105</f>
        <v>2022</v>
      </c>
      <c r="D113" s="190" t="str">
        <f>Gesamtliste!K105</f>
        <v>0.75l</v>
      </c>
      <c r="E113" s="191">
        <f>Gesamtliste!T105</f>
        <v>0</v>
      </c>
    </row>
    <row r="114" spans="1:5" ht="24" customHeight="1">
      <c r="A114" s="280" t="str">
        <f>Gesamtliste!G106&amp;" "&amp;Gesamtliste!H106</f>
        <v>Breuer Riesling Nonnenberg</v>
      </c>
      <c r="B114" s="281"/>
      <c r="C114" s="190">
        <f>Gesamtliste!J106</f>
        <v>2022</v>
      </c>
      <c r="D114" s="190" t="str">
        <f>Gesamtliste!K106</f>
        <v>1.5l</v>
      </c>
      <c r="E114" s="191">
        <f>Gesamtliste!T106</f>
        <v>0</v>
      </c>
    </row>
    <row r="115" spans="1:5" ht="24" customHeight="1">
      <c r="A115" s="280" t="str">
        <f>Gesamtliste!G107&amp;" "&amp;Gesamtliste!H107</f>
        <v>Breuer Riesling Roseneck</v>
      </c>
      <c r="B115" s="281"/>
      <c r="C115" s="190">
        <f>Gesamtliste!J107</f>
        <v>2018</v>
      </c>
      <c r="D115" s="190" t="str">
        <f>Gesamtliste!K107</f>
        <v>0.75l</v>
      </c>
      <c r="E115" s="191">
        <f>Gesamtliste!T107</f>
        <v>0</v>
      </c>
    </row>
    <row r="116" spans="1:5" ht="24" customHeight="1">
      <c r="A116" s="280" t="str">
        <f>Gesamtliste!G108&amp;" "&amp;Gesamtliste!H108</f>
        <v>Breuer Riesling Roseneck</v>
      </c>
      <c r="B116" s="281"/>
      <c r="C116" s="190">
        <f>Gesamtliste!J108</f>
        <v>2018</v>
      </c>
      <c r="D116" s="190" t="str">
        <f>Gesamtliste!K108</f>
        <v>0.75l</v>
      </c>
      <c r="E116" s="191">
        <f>Gesamtliste!T108</f>
        <v>0</v>
      </c>
    </row>
    <row r="117" spans="1:5" ht="24" customHeight="1">
      <c r="A117" s="280" t="str">
        <f>Gesamtliste!G109&amp;" "&amp;Gesamtliste!H109</f>
        <v>Robert Weil Riesling Gräfenberg Riesling Auslese</v>
      </c>
      <c r="B117" s="281"/>
      <c r="C117" s="190">
        <f>Gesamtliste!J109</f>
        <v>2007</v>
      </c>
      <c r="D117" s="190" t="str">
        <f>Gesamtliste!K109</f>
        <v>0.75l</v>
      </c>
      <c r="E117" s="191">
        <f>Gesamtliste!T109</f>
        <v>0</v>
      </c>
    </row>
    <row r="118" spans="1:5" ht="24" customHeight="1">
      <c r="A118" s="280" t="str">
        <f>Gesamtliste!G110&amp;" "&amp;Gesamtliste!H110</f>
        <v>Katharina Wechsler Cloudy Pinot Noir</v>
      </c>
      <c r="B118" s="281"/>
      <c r="C118" s="190">
        <f>Gesamtliste!J110</f>
        <v>2021</v>
      </c>
      <c r="D118" s="190" t="str">
        <f>Gesamtliste!K110</f>
        <v>0.75l</v>
      </c>
      <c r="E118" s="191">
        <f>Gesamtliste!T110</f>
        <v>0</v>
      </c>
    </row>
    <row r="119" spans="1:5" ht="24" customHeight="1">
      <c r="A119" s="280" t="str">
        <f>Gesamtliste!G111&amp;" "&amp;Gesamtliste!H111</f>
        <v>Katharina Wechsler Cloudy Rouge</v>
      </c>
      <c r="B119" s="281"/>
      <c r="C119" s="190">
        <f>Gesamtliste!J111</f>
        <v>2023</v>
      </c>
      <c r="D119" s="190" t="str">
        <f>Gesamtliste!K111</f>
        <v>0.75l</v>
      </c>
      <c r="E119" s="191">
        <f>Gesamtliste!T111</f>
        <v>0</v>
      </c>
    </row>
    <row r="120" spans="1:5" ht="24" customHeight="1">
      <c r="A120" s="280" t="str">
        <f>Gesamtliste!G112&amp;" "&amp;Gesamtliste!H112</f>
        <v>Katharina Wechsler Cloudy Rouge</v>
      </c>
      <c r="B120" s="281"/>
      <c r="C120" s="190">
        <f>Gesamtliste!J112</f>
        <v>2023</v>
      </c>
      <c r="D120" s="190" t="str">
        <f>Gesamtliste!K112</f>
        <v>0.75l</v>
      </c>
      <c r="E120" s="191">
        <f>Gesamtliste!T112</f>
        <v>0</v>
      </c>
    </row>
    <row r="121" spans="1:5" ht="24" customHeight="1">
      <c r="A121" s="280" t="str">
        <f>Gesamtliste!G113&amp;" "&amp;Gesamtliste!H113</f>
        <v>Katharina Wechsler Riesling Benn</v>
      </c>
      <c r="B121" s="281"/>
      <c r="C121" s="190">
        <f>Gesamtliste!J113</f>
        <v>2015</v>
      </c>
      <c r="D121" s="190" t="str">
        <f>Gesamtliste!K113</f>
        <v>0.75l</v>
      </c>
      <c r="E121" s="191">
        <f>Gesamtliste!T113</f>
        <v>0</v>
      </c>
    </row>
    <row r="122" spans="1:5" ht="24" customHeight="1">
      <c r="A122" s="280" t="str">
        <f>Gesamtliste!G114&amp;" "&amp;Gesamtliste!H114</f>
        <v>Katharina Wechsler Riesling Benn</v>
      </c>
      <c r="B122" s="281"/>
      <c r="C122" s="190">
        <f>Gesamtliste!J114</f>
        <v>2020</v>
      </c>
      <c r="D122" s="190" t="str">
        <f>Gesamtliste!K114</f>
        <v>0.75l</v>
      </c>
      <c r="E122" s="191">
        <f>Gesamtliste!T114</f>
        <v>0</v>
      </c>
    </row>
    <row r="123" spans="1:5" ht="24" customHeight="1">
      <c r="A123" s="280" t="str">
        <f>Gesamtliste!G115&amp;" "&amp;Gesamtliste!H115</f>
        <v>Katharina Wechsler Riesling Benn</v>
      </c>
      <c r="B123" s="281"/>
      <c r="C123" s="190">
        <f>Gesamtliste!J115</f>
        <v>2020</v>
      </c>
      <c r="D123" s="190" t="str">
        <f>Gesamtliste!K115</f>
        <v>1.5l</v>
      </c>
      <c r="E123" s="191">
        <f>Gesamtliste!T115</f>
        <v>0</v>
      </c>
    </row>
    <row r="124" spans="1:5" ht="24" customHeight="1">
      <c r="A124" s="280" t="str">
        <f>Gesamtliste!G116&amp;" "&amp;Gesamtliste!H116</f>
        <v>Katharina Wechsler Riesling Benn</v>
      </c>
      <c r="B124" s="281"/>
      <c r="C124" s="190">
        <f>Gesamtliste!J116</f>
        <v>2021</v>
      </c>
      <c r="D124" s="190" t="str">
        <f>Gesamtliste!K116</f>
        <v>0.75l</v>
      </c>
      <c r="E124" s="191">
        <f>Gesamtliste!T116</f>
        <v>0</v>
      </c>
    </row>
    <row r="125" spans="1:5" ht="24" customHeight="1">
      <c r="A125" s="280" t="str">
        <f>Gesamtliste!G117&amp;" "&amp;Gesamtliste!H117</f>
        <v>Katharina Wechsler Riesling Benn</v>
      </c>
      <c r="B125" s="281"/>
      <c r="C125" s="190">
        <f>Gesamtliste!J117</f>
        <v>2021</v>
      </c>
      <c r="D125" s="190" t="str">
        <f>Gesamtliste!K117</f>
        <v>1.5l</v>
      </c>
      <c r="E125" s="191">
        <f>Gesamtliste!T117</f>
        <v>0</v>
      </c>
    </row>
    <row r="126" spans="1:5" ht="24" customHeight="1">
      <c r="A126" s="280" t="str">
        <f>Gesamtliste!G118&amp;" "&amp;Gesamtliste!H118</f>
        <v>Katharina Wechsler Riesling Kalk</v>
      </c>
      <c r="B126" s="281"/>
      <c r="C126" s="190">
        <f>Gesamtliste!J118</f>
        <v>2021</v>
      </c>
      <c r="D126" s="190" t="str">
        <f>Gesamtliste!K118</f>
        <v>0.75l</v>
      </c>
      <c r="E126" s="191">
        <f>Gesamtliste!T118</f>
        <v>0</v>
      </c>
    </row>
    <row r="127" spans="1:5" ht="24" customHeight="1">
      <c r="A127" s="280" t="str">
        <f>Gesamtliste!G119&amp;" "&amp;Gesamtliste!H119</f>
        <v>Katharina Wechsler Riesling Kalk</v>
      </c>
      <c r="B127" s="281"/>
      <c r="C127" s="190">
        <f>Gesamtliste!J119</f>
        <v>2022</v>
      </c>
      <c r="D127" s="190" t="str">
        <f>Gesamtliste!K119</f>
        <v>0.75l</v>
      </c>
      <c r="E127" s="191">
        <f>Gesamtliste!T119</f>
        <v>0</v>
      </c>
    </row>
    <row r="128" spans="1:5" ht="24" customHeight="1">
      <c r="A128" s="280" t="str">
        <f>Gesamtliste!G120&amp;" "&amp;Gesamtliste!H120</f>
        <v>Katharina Wechsler Riesling Kalk</v>
      </c>
      <c r="B128" s="281"/>
      <c r="C128" s="190">
        <f>Gesamtliste!J120</f>
        <v>2023</v>
      </c>
      <c r="D128" s="190" t="str">
        <f>Gesamtliste!K120</f>
        <v>0.75l</v>
      </c>
      <c r="E128" s="191">
        <f>Gesamtliste!T120</f>
        <v>0</v>
      </c>
    </row>
    <row r="129" spans="1:5" ht="24" customHeight="1">
      <c r="A129" s="280" t="str">
        <f>Gesamtliste!G121&amp;" "&amp;Gesamtliste!H121</f>
        <v>Katharina Wechsler Riesling Kalk</v>
      </c>
      <c r="B129" s="281"/>
      <c r="C129" s="190">
        <f>Gesamtliste!J121</f>
        <v>2024</v>
      </c>
      <c r="D129" s="190" t="str">
        <f>Gesamtliste!K121</f>
        <v>0.75l</v>
      </c>
      <c r="E129" s="191">
        <f>Gesamtliste!T121</f>
        <v>0</v>
      </c>
    </row>
    <row r="130" spans="1:5" ht="24" customHeight="1">
      <c r="A130" s="280" t="str">
        <f>Gesamtliste!G122&amp;" "&amp;Gesamtliste!H122</f>
        <v>Katharina Wechsler Riesling Kalk Kabinett</v>
      </c>
      <c r="B130" s="281"/>
      <c r="C130" s="190">
        <f>Gesamtliste!J122</f>
        <v>2024</v>
      </c>
      <c r="D130" s="190" t="str">
        <f>Gesamtliste!K122</f>
        <v>0.75l</v>
      </c>
      <c r="E130" s="191">
        <f>Gesamtliste!T122</f>
        <v>0</v>
      </c>
    </row>
    <row r="131" spans="1:5" ht="24" customHeight="1">
      <c r="A131" s="280" t="str">
        <f>Gesamtliste!G123&amp;" "&amp;Gesamtliste!H123</f>
        <v>Katharina Wechsler Riesling Kirchspiel</v>
      </c>
      <c r="B131" s="281"/>
      <c r="C131" s="190">
        <f>Gesamtliste!J123</f>
        <v>2016</v>
      </c>
      <c r="D131" s="190" t="str">
        <f>Gesamtliste!K123</f>
        <v>0.75l</v>
      </c>
      <c r="E131" s="191">
        <f>Gesamtliste!T123</f>
        <v>0</v>
      </c>
    </row>
    <row r="132" spans="1:5" ht="24" customHeight="1">
      <c r="A132" s="280" t="str">
        <f>Gesamtliste!G124&amp;" "&amp;Gesamtliste!H124</f>
        <v>Katharina Wechsler Riesling Kirchspiel</v>
      </c>
      <c r="B132" s="281"/>
      <c r="C132" s="190">
        <f>Gesamtliste!J124</f>
        <v>2018</v>
      </c>
      <c r="D132" s="190" t="str">
        <f>Gesamtliste!K124</f>
        <v>1.5l</v>
      </c>
      <c r="E132" s="191">
        <f>Gesamtliste!T124</f>
        <v>0</v>
      </c>
    </row>
    <row r="133" spans="1:5" ht="24" customHeight="1">
      <c r="A133" s="280" t="str">
        <f>Gesamtliste!G125&amp;" "&amp;Gesamtliste!H125</f>
        <v>Katharina Wechsler Riesling Kirchspiel</v>
      </c>
      <c r="B133" s="281"/>
      <c r="C133" s="190">
        <f>Gesamtliste!J125</f>
        <v>2020</v>
      </c>
      <c r="D133" s="190" t="str">
        <f>Gesamtliste!K125</f>
        <v>0.75l</v>
      </c>
      <c r="E133" s="191">
        <f>Gesamtliste!T125</f>
        <v>0</v>
      </c>
    </row>
    <row r="134" spans="1:5" ht="24" customHeight="1">
      <c r="A134" s="280" t="str">
        <f>Gesamtliste!G126&amp;" "&amp;Gesamtliste!H126</f>
        <v>Katharina Wechsler Riesling Kirchspiel</v>
      </c>
      <c r="B134" s="281"/>
      <c r="C134" s="190">
        <f>Gesamtliste!J126</f>
        <v>2020</v>
      </c>
      <c r="D134" s="190" t="str">
        <f>Gesamtliste!K126</f>
        <v>1.5l</v>
      </c>
      <c r="E134" s="191">
        <f>Gesamtliste!T126</f>
        <v>0</v>
      </c>
    </row>
    <row r="135" spans="1:5" ht="24" customHeight="1">
      <c r="A135" s="280" t="str">
        <f>Gesamtliste!G127&amp;" "&amp;Gesamtliste!H127</f>
        <v>Katharina Wechsler Riesling Kirchspiel</v>
      </c>
      <c r="B135" s="281"/>
      <c r="C135" s="190">
        <f>Gesamtliste!J127</f>
        <v>2021</v>
      </c>
      <c r="D135" s="190" t="str">
        <f>Gesamtliste!K127</f>
        <v>0.75l</v>
      </c>
      <c r="E135" s="191">
        <f>Gesamtliste!T127</f>
        <v>0</v>
      </c>
    </row>
    <row r="136" spans="1:5" ht="24" customHeight="1">
      <c r="A136" s="280" t="str">
        <f>Gesamtliste!G128&amp;" "&amp;Gesamtliste!H128</f>
        <v>Katharina Wechsler Riesling Kirchspiel</v>
      </c>
      <c r="B136" s="281"/>
      <c r="C136" s="190">
        <f>Gesamtliste!J128</f>
        <v>2021</v>
      </c>
      <c r="D136" s="190" t="str">
        <f>Gesamtliste!K128</f>
        <v>1.5l</v>
      </c>
      <c r="E136" s="191">
        <f>Gesamtliste!T128</f>
        <v>0</v>
      </c>
    </row>
    <row r="137" spans="1:5" ht="24" customHeight="1">
      <c r="A137" s="280" t="str">
        <f>Gesamtliste!G129&amp;" "&amp;Gesamtliste!H129</f>
        <v>Katharina Wechsler Riesling Kirchspiel</v>
      </c>
      <c r="B137" s="281"/>
      <c r="C137" s="190">
        <f>Gesamtliste!J129</f>
        <v>2022</v>
      </c>
      <c r="D137" s="190" t="str">
        <f>Gesamtliste!K129</f>
        <v>0.75l</v>
      </c>
      <c r="E137" s="191">
        <f>Gesamtliste!T129</f>
        <v>0</v>
      </c>
    </row>
    <row r="138" spans="1:5" ht="24" customHeight="1">
      <c r="A138" s="280" t="str">
        <f>Gesamtliste!G130&amp;" "&amp;Gesamtliste!H130</f>
        <v>Katharina Wechsler Riesling Kirchspiel</v>
      </c>
      <c r="B138" s="281"/>
      <c r="C138" s="190">
        <f>Gesamtliste!J130</f>
        <v>2022</v>
      </c>
      <c r="D138" s="190" t="str">
        <f>Gesamtliste!K130</f>
        <v>1.5l</v>
      </c>
      <c r="E138" s="191">
        <f>Gesamtliste!T130</f>
        <v>0</v>
      </c>
    </row>
    <row r="139" spans="1:5" ht="24" customHeight="1">
      <c r="A139" s="280" t="str">
        <f>Gesamtliste!G131&amp;" "&amp;Gesamtliste!H131</f>
        <v>Katharina Wechsler Riesling Kirchspiel</v>
      </c>
      <c r="B139" s="281"/>
      <c r="C139" s="190">
        <f>Gesamtliste!J131</f>
        <v>2023</v>
      </c>
      <c r="D139" s="190" t="str">
        <f>Gesamtliste!K131</f>
        <v>0.75l</v>
      </c>
      <c r="E139" s="191">
        <f>Gesamtliste!T131</f>
        <v>0</v>
      </c>
    </row>
    <row r="140" spans="1:5" ht="24" customHeight="1">
      <c r="A140" s="280" t="str">
        <f>Gesamtliste!G132&amp;" "&amp;Gesamtliste!H132</f>
        <v>Katharina Wechsler Riesling Kirchspiel</v>
      </c>
      <c r="B140" s="281"/>
      <c r="C140" s="190">
        <f>Gesamtliste!J132</f>
        <v>2023</v>
      </c>
      <c r="D140" s="190" t="str">
        <f>Gesamtliste!K132</f>
        <v>1.5l</v>
      </c>
      <c r="E140" s="191">
        <f>Gesamtliste!T132</f>
        <v>0</v>
      </c>
    </row>
    <row r="141" spans="1:5" ht="24" customHeight="1">
      <c r="A141" s="280" t="str">
        <f>Gesamtliste!G133&amp;" "&amp;Gesamtliste!H133</f>
        <v>Katharina Wechsler Riesling Kirchspiel</v>
      </c>
      <c r="B141" s="281"/>
      <c r="C141" s="190">
        <f>Gesamtliste!J133</f>
        <v>2024</v>
      </c>
      <c r="D141" s="190" t="str">
        <f>Gesamtliste!K133</f>
        <v>0.75l</v>
      </c>
      <c r="E141" s="191">
        <f>Gesamtliste!T133</f>
        <v>0</v>
      </c>
    </row>
    <row r="142" spans="1:5" ht="24" customHeight="1">
      <c r="A142" s="280" t="str">
        <f>Gesamtliste!G134&amp;" "&amp;Gesamtliste!H134</f>
        <v>Katharina Wechsler Riesling Morstein</v>
      </c>
      <c r="B142" s="281"/>
      <c r="C142" s="190">
        <f>Gesamtliste!J134</f>
        <v>2019</v>
      </c>
      <c r="D142" s="190" t="str">
        <f>Gesamtliste!K134</f>
        <v>0.75l</v>
      </c>
      <c r="E142" s="191">
        <f>Gesamtliste!T134</f>
        <v>0</v>
      </c>
    </row>
    <row r="143" spans="1:5" ht="24" customHeight="1">
      <c r="A143" s="280" t="str">
        <f>Gesamtliste!G135&amp;" "&amp;Gesamtliste!H135</f>
        <v>Katharina Wechsler Riesling Morstein</v>
      </c>
      <c r="B143" s="281"/>
      <c r="C143" s="190">
        <f>Gesamtliste!J135</f>
        <v>2019</v>
      </c>
      <c r="D143" s="190" t="str">
        <f>Gesamtliste!K135</f>
        <v>1.5l</v>
      </c>
      <c r="E143" s="191">
        <f>Gesamtliste!T135</f>
        <v>0</v>
      </c>
    </row>
    <row r="144" spans="1:5" ht="24" customHeight="1">
      <c r="A144" s="280" t="str">
        <f>Gesamtliste!G136&amp;" "&amp;Gesamtliste!H136</f>
        <v>Katharina Wechsler Riesling Morstein</v>
      </c>
      <c r="B144" s="281"/>
      <c r="C144" s="190">
        <f>Gesamtliste!J136</f>
        <v>2020</v>
      </c>
      <c r="D144" s="190" t="str">
        <f>Gesamtliste!K136</f>
        <v>0.75l</v>
      </c>
      <c r="E144" s="191">
        <f>Gesamtliste!T136</f>
        <v>0</v>
      </c>
    </row>
    <row r="145" spans="1:5" ht="24" customHeight="1">
      <c r="A145" s="280" t="str">
        <f>Gesamtliste!G137&amp;" "&amp;Gesamtliste!H137</f>
        <v>Katharina Wechsler Riesling Morstein</v>
      </c>
      <c r="B145" s="281"/>
      <c r="C145" s="190">
        <f>Gesamtliste!J137</f>
        <v>2020</v>
      </c>
      <c r="D145" s="190" t="str">
        <f>Gesamtliste!K137</f>
        <v>1.5l</v>
      </c>
      <c r="E145" s="191">
        <f>Gesamtliste!T137</f>
        <v>0</v>
      </c>
    </row>
    <row r="146" spans="1:5" ht="24" customHeight="1">
      <c r="A146" s="280" t="str">
        <f>Gesamtliste!G138&amp;" "&amp;Gesamtliste!H138</f>
        <v>Katharina Wechsler Riesling Morstein</v>
      </c>
      <c r="B146" s="281"/>
      <c r="C146" s="190">
        <f>Gesamtliste!J138</f>
        <v>2020</v>
      </c>
      <c r="D146" s="190" t="str">
        <f>Gesamtliste!K138</f>
        <v>3l</v>
      </c>
      <c r="E146" s="191">
        <f>Gesamtliste!T138</f>
        <v>0</v>
      </c>
    </row>
    <row r="147" spans="1:5" ht="24" customHeight="1">
      <c r="A147" s="280" t="str">
        <f>Gesamtliste!G139&amp;" "&amp;Gesamtliste!H139</f>
        <v>Katharina Wechsler Riesling Morstein</v>
      </c>
      <c r="B147" s="281"/>
      <c r="C147" s="190">
        <f>Gesamtliste!J139</f>
        <v>2021</v>
      </c>
      <c r="D147" s="190" t="str">
        <f>Gesamtliste!K139</f>
        <v>0.75l</v>
      </c>
      <c r="E147" s="191">
        <f>Gesamtliste!T139</f>
        <v>0</v>
      </c>
    </row>
    <row r="148" spans="1:5" ht="24" customHeight="1">
      <c r="A148" s="280" t="str">
        <f>Gesamtliste!G140&amp;" "&amp;Gesamtliste!H140</f>
        <v>Katharina Wechsler Riesling Morstein</v>
      </c>
      <c r="B148" s="281"/>
      <c r="C148" s="190">
        <f>Gesamtliste!J140</f>
        <v>2021</v>
      </c>
      <c r="D148" s="190" t="str">
        <f>Gesamtliste!K140</f>
        <v>1.5l</v>
      </c>
      <c r="E148" s="191">
        <f>Gesamtliste!T140</f>
        <v>0</v>
      </c>
    </row>
    <row r="149" spans="1:5" ht="24" customHeight="1">
      <c r="A149" s="280" t="str">
        <f>Gesamtliste!G141&amp;" "&amp;Gesamtliste!H141</f>
        <v>Katharina Wechsler Riesling Morstein</v>
      </c>
      <c r="B149" s="281"/>
      <c r="C149" s="190">
        <f>Gesamtliste!J141</f>
        <v>2022</v>
      </c>
      <c r="D149" s="190" t="str">
        <f>Gesamtliste!K141</f>
        <v>0.75l</v>
      </c>
      <c r="E149" s="191">
        <f>Gesamtliste!T141</f>
        <v>0</v>
      </c>
    </row>
    <row r="150" spans="1:5" ht="24" customHeight="1">
      <c r="A150" s="280" t="str">
        <f>Gesamtliste!G142&amp;" "&amp;Gesamtliste!H142</f>
        <v>Katharina Wechsler Riesling Morstein</v>
      </c>
      <c r="B150" s="281"/>
      <c r="C150" s="190">
        <f>Gesamtliste!J142</f>
        <v>2022</v>
      </c>
      <c r="D150" s="190" t="str">
        <f>Gesamtliste!K142</f>
        <v>1.5l</v>
      </c>
      <c r="E150" s="191">
        <f>Gesamtliste!T142</f>
        <v>0</v>
      </c>
    </row>
    <row r="151" spans="1:5" ht="24" customHeight="1">
      <c r="A151" s="280" t="str">
        <f>Gesamtliste!G143&amp;" "&amp;Gesamtliste!H143</f>
        <v>Katharina Wechsler Riesling Morstein</v>
      </c>
      <c r="B151" s="281"/>
      <c r="C151" s="190">
        <f>Gesamtliste!J143</f>
        <v>2023</v>
      </c>
      <c r="D151" s="190" t="str">
        <f>Gesamtliste!K143</f>
        <v>0.75l</v>
      </c>
      <c r="E151" s="191">
        <f>Gesamtliste!T143</f>
        <v>0</v>
      </c>
    </row>
    <row r="152" spans="1:5" ht="24" customHeight="1">
      <c r="A152" s="280" t="str">
        <f>Gesamtliste!G144&amp;" "&amp;Gesamtliste!H144</f>
        <v>Katharina Wechsler Riesling Morstein</v>
      </c>
      <c r="B152" s="281"/>
      <c r="C152" s="190">
        <f>Gesamtliste!J144</f>
        <v>2023</v>
      </c>
      <c r="D152" s="190" t="str">
        <f>Gesamtliste!K144</f>
        <v>1.5l</v>
      </c>
      <c r="E152" s="191">
        <f>Gesamtliste!T144</f>
        <v>0</v>
      </c>
    </row>
    <row r="153" spans="1:5" ht="24" customHeight="1">
      <c r="A153" s="280" t="str">
        <f>Gesamtliste!G145&amp;" "&amp;Gesamtliste!H145</f>
        <v>Katharina Wechsler Riesling Morstein</v>
      </c>
      <c r="B153" s="281"/>
      <c r="C153" s="190">
        <f>Gesamtliste!J145</f>
        <v>2024</v>
      </c>
      <c r="D153" s="190" t="str">
        <f>Gesamtliste!K145</f>
        <v>0.75l</v>
      </c>
      <c r="E153" s="191">
        <f>Gesamtliste!T145</f>
        <v>0</v>
      </c>
    </row>
    <row r="154" spans="1:5" ht="24" customHeight="1">
      <c r="A154" s="280" t="str">
        <f>Gesamtliste!G146&amp;" "&amp;Gesamtliste!H146</f>
        <v>Katharina Wechsler Scheurebe Fehlfarbe</v>
      </c>
      <c r="B154" s="281"/>
      <c r="C154" s="190">
        <f>Gesamtliste!J146</f>
        <v>2023</v>
      </c>
      <c r="D154" s="190" t="str">
        <f>Gesamtliste!K146</f>
        <v>0.75l</v>
      </c>
      <c r="E154" s="191">
        <f>Gesamtliste!T146</f>
        <v>0</v>
      </c>
    </row>
    <row r="155" spans="1:5" ht="24" customHeight="1">
      <c r="A155" s="280" t="str">
        <f>Gesamtliste!G147&amp;" "&amp;Gesamtliste!H147</f>
        <v>Katharina Wechsler Sexy MF Pinot Rosé</v>
      </c>
      <c r="B155" s="281"/>
      <c r="C155" s="190">
        <f>Gesamtliste!J147</f>
        <v>2023</v>
      </c>
      <c r="D155" s="190" t="str">
        <f>Gesamtliste!K147</f>
        <v>0.75l</v>
      </c>
      <c r="E155" s="191">
        <f>Gesamtliste!T147</f>
        <v>0</v>
      </c>
    </row>
    <row r="156" spans="1:5" ht="24" customHeight="1">
      <c r="A156" s="280" t="str">
        <f>Gesamtliste!G148&amp;" "&amp;Gesamtliste!H148</f>
        <v>Katharina Wechsler Spätburgunder Benn</v>
      </c>
      <c r="B156" s="281"/>
      <c r="C156" s="190">
        <f>Gesamtliste!J148</f>
        <v>2023</v>
      </c>
      <c r="D156" s="190" t="str">
        <f>Gesamtliste!K148</f>
        <v>0.75l</v>
      </c>
      <c r="E156" s="191">
        <f>Gesamtliste!T148</f>
        <v>0</v>
      </c>
    </row>
    <row r="157" spans="1:5" ht="24" customHeight="1">
      <c r="A157" s="280" t="str">
        <f>Gesamtliste!G149&amp;" "&amp;Gesamtliste!H149</f>
        <v>Katharina Wechsler Spätburgunder Westhofener "Kalk"</v>
      </c>
      <c r="B157" s="281"/>
      <c r="C157" s="190">
        <f>Gesamtliste!J149</f>
        <v>2022</v>
      </c>
      <c r="D157" s="190" t="str">
        <f>Gesamtliste!K149</f>
        <v>0.75l</v>
      </c>
      <c r="E157" s="191">
        <f>Gesamtliste!T149</f>
        <v>0</v>
      </c>
    </row>
    <row r="158" spans="1:5" ht="24" customHeight="1">
      <c r="A158" s="280" t="str">
        <f>Gesamtliste!G150&amp;" "&amp;Gesamtliste!H150</f>
        <v>Katharina Wechsler Spätburgunder Westhofener "Kalk"</v>
      </c>
      <c r="B158" s="281"/>
      <c r="C158" s="190">
        <f>Gesamtliste!J150</f>
        <v>2022</v>
      </c>
      <c r="D158" s="190" t="str">
        <f>Gesamtliste!K150</f>
        <v>0.75l</v>
      </c>
      <c r="E158" s="191">
        <f>Gesamtliste!T150</f>
        <v>0</v>
      </c>
    </row>
    <row r="159" spans="1:5" ht="24" customHeight="1">
      <c r="A159" s="280" t="str">
        <f>Gesamtliste!G151&amp;" "&amp;Gesamtliste!H151</f>
        <v>Klaus Peter Keller Kellerkiste von den großen Lagen - OHK12</v>
      </c>
      <c r="B159" s="281"/>
      <c r="C159" s="190">
        <f>Gesamtliste!J151</f>
        <v>2018</v>
      </c>
      <c r="D159" s="190" t="str">
        <f>Gesamtliste!K151</f>
        <v>0.75l</v>
      </c>
      <c r="E159" s="191">
        <f>Gesamtliste!T151</f>
        <v>0</v>
      </c>
    </row>
    <row r="160" spans="1:5" ht="24" customHeight="1">
      <c r="A160" s="280" t="str">
        <f>Gesamtliste!G152&amp;" "&amp;Gesamtliste!H152</f>
        <v>Klaus Peter Keller Kellerkiste von den großen Lagen - OHK6</v>
      </c>
      <c r="B160" s="281"/>
      <c r="C160" s="190">
        <f>Gesamtliste!J152</f>
        <v>2021</v>
      </c>
      <c r="D160" s="190" t="str">
        <f>Gesamtliste!K152</f>
        <v>0.75l</v>
      </c>
      <c r="E160" s="191">
        <f>Gesamtliste!T152</f>
        <v>0</v>
      </c>
    </row>
    <row r="161" spans="1:5" ht="24" customHeight="1">
      <c r="A161" s="280" t="str">
        <f>Gesamtliste!G153&amp;" "&amp;Gesamtliste!H153</f>
        <v>Klaus Peter Keller Kellerkiste von den großen Lagen - OHK6</v>
      </c>
      <c r="B161" s="281"/>
      <c r="C161" s="190">
        <f>Gesamtliste!J153</f>
        <v>2024</v>
      </c>
      <c r="D161" s="190" t="str">
        <f>Gesamtliste!K153</f>
        <v>0.75l</v>
      </c>
      <c r="E161" s="191">
        <f>Gesamtliste!T153</f>
        <v>0</v>
      </c>
    </row>
    <row r="162" spans="1:5" ht="24" customHeight="1">
      <c r="A162" s="280" t="str">
        <f>Gesamtliste!G154&amp;" "&amp;Gesamtliste!H154</f>
        <v>Klaus Peter Keller Rieslaner Monsheim Silberberg Auslese</v>
      </c>
      <c r="B162" s="281"/>
      <c r="C162" s="190">
        <f>Gesamtliste!J154</f>
        <v>2010</v>
      </c>
      <c r="D162" s="190" t="str">
        <f>Gesamtliste!K154</f>
        <v>0.375l</v>
      </c>
      <c r="E162" s="191">
        <f>Gesamtliste!T154</f>
        <v>0</v>
      </c>
    </row>
    <row r="163" spans="1:5" ht="24" customHeight="1">
      <c r="A163" s="280" t="str">
        <f>Gesamtliste!G155&amp;" "&amp;Gesamtliste!H155</f>
        <v>Klaus Peter Keller Rieslaner Silberberg Trockenbeerenauslese Goldkapsel</v>
      </c>
      <c r="B163" s="281"/>
      <c r="C163" s="190">
        <f>Gesamtliste!J155</f>
        <v>2003</v>
      </c>
      <c r="D163" s="190" t="str">
        <f>Gesamtliste!K155</f>
        <v>0.375l</v>
      </c>
      <c r="E163" s="191">
        <f>Gesamtliste!T155</f>
        <v>0</v>
      </c>
    </row>
    <row r="164" spans="1:5" ht="24" customHeight="1">
      <c r="A164" s="280" t="str">
        <f>Gesamtliste!G156&amp;" "&amp;Gesamtliste!H156</f>
        <v>Klaus Peter Keller Riesling Morstein Auslese</v>
      </c>
      <c r="B164" s="281"/>
      <c r="C164" s="190">
        <f>Gesamtliste!J156</f>
        <v>2010</v>
      </c>
      <c r="D164" s="190" t="str">
        <f>Gesamtliste!K156</f>
        <v>0.375l</v>
      </c>
      <c r="E164" s="191">
        <f>Gesamtliste!T156</f>
        <v>0</v>
      </c>
    </row>
    <row r="165" spans="1:5" ht="24" customHeight="1">
      <c r="A165" s="280" t="str">
        <f>Gesamtliste!G157&amp;" "&amp;Gesamtliste!H157</f>
        <v>Klaus Peter Keller Riesling Oberer Hubacker Großes Gewächs</v>
      </c>
      <c r="B165" s="281"/>
      <c r="C165" s="190">
        <f>Gesamtliste!J157</f>
        <v>2022</v>
      </c>
      <c r="D165" s="190" t="str">
        <f>Gesamtliste!K157</f>
        <v>0.75l</v>
      </c>
      <c r="E165" s="191">
        <f>Gesamtliste!T157</f>
        <v>0</v>
      </c>
    </row>
    <row r="166" spans="1:5" ht="24" customHeight="1">
      <c r="A166" s="280" t="str">
        <f>Gesamtliste!G158&amp;" "&amp;Gesamtliste!H158</f>
        <v>Klaus Peter Keller Riesling Oberer Hubacker Großes Gewächs</v>
      </c>
      <c r="B166" s="281"/>
      <c r="C166" s="190">
        <f>Gesamtliste!J158</f>
        <v>2022</v>
      </c>
      <c r="D166" s="190" t="str">
        <f>Gesamtliste!K158</f>
        <v>0.75l</v>
      </c>
      <c r="E166" s="191">
        <f>Gesamtliste!T158</f>
        <v>0</v>
      </c>
    </row>
    <row r="167" spans="1:5" ht="24" customHeight="1">
      <c r="A167" s="280" t="str">
        <f>Gesamtliste!G159&amp;" "&amp;Gesamtliste!H159</f>
        <v>Klaus Peter Keller Scheurebe Beerenauslese</v>
      </c>
      <c r="B167" s="281"/>
      <c r="C167" s="190">
        <f>Gesamtliste!J159</f>
        <v>2010</v>
      </c>
      <c r="D167" s="190" t="str">
        <f>Gesamtliste!K159</f>
        <v>0.375l</v>
      </c>
      <c r="E167" s="191">
        <f>Gesamtliste!T159</f>
        <v>0</v>
      </c>
    </row>
    <row r="168" spans="1:5" ht="24" customHeight="1">
      <c r="A168" s="280" t="str">
        <f>Gesamtliste!G160&amp;" "&amp;Gesamtliste!H160</f>
        <v>Knewitz Chardonnay</v>
      </c>
      <c r="B168" s="281"/>
      <c r="C168" s="190">
        <f>Gesamtliste!J160</f>
        <v>2022</v>
      </c>
      <c r="D168" s="190" t="str">
        <f>Gesamtliste!K160</f>
        <v>1.5l</v>
      </c>
      <c r="E168" s="191">
        <f>Gesamtliste!T160</f>
        <v>0</v>
      </c>
    </row>
    <row r="169" spans="1:5" ht="24" customHeight="1">
      <c r="A169" s="280" t="str">
        <f>Gesamtliste!G161&amp;" "&amp;Gesamtliste!H161</f>
        <v>Knewitz Chardonnay</v>
      </c>
      <c r="B169" s="281"/>
      <c r="C169" s="190">
        <f>Gesamtliste!J161</f>
        <v>2023</v>
      </c>
      <c r="D169" s="190" t="str">
        <f>Gesamtliste!K161</f>
        <v>0.75l</v>
      </c>
      <c r="E169" s="191">
        <f>Gesamtliste!T161</f>
        <v>0</v>
      </c>
    </row>
    <row r="170" spans="1:5" ht="24" customHeight="1">
      <c r="A170" s="280" t="str">
        <f>Gesamtliste!G162&amp;" "&amp;Gesamtliste!H162</f>
        <v>Knewitz Chardonnay Reserve</v>
      </c>
      <c r="B170" s="281"/>
      <c r="C170" s="190">
        <f>Gesamtliste!J162</f>
        <v>2022</v>
      </c>
      <c r="D170" s="190" t="str">
        <f>Gesamtliste!K162</f>
        <v>0.75l</v>
      </c>
      <c r="E170" s="191">
        <f>Gesamtliste!T162</f>
        <v>0</v>
      </c>
    </row>
    <row r="171" spans="1:5" ht="24" customHeight="1">
      <c r="A171" s="280" t="str">
        <f>Gesamtliste!G163&amp;" "&amp;Gesamtliste!H163</f>
        <v>Knewitz Chardonnay Reserve</v>
      </c>
      <c r="B171" s="281"/>
      <c r="C171" s="190">
        <f>Gesamtliste!J163</f>
        <v>2022</v>
      </c>
      <c r="D171" s="190" t="str">
        <f>Gesamtliste!K163</f>
        <v>1.5l</v>
      </c>
      <c r="E171" s="191">
        <f>Gesamtliste!T163</f>
        <v>0</v>
      </c>
    </row>
    <row r="172" spans="1:5" ht="24" customHeight="1">
      <c r="A172" s="280" t="str">
        <f>Gesamtliste!G164&amp;" "&amp;Gesamtliste!H164</f>
        <v>Knewitz Chardonnay Reserve</v>
      </c>
      <c r="B172" s="281"/>
      <c r="C172" s="190">
        <f>Gesamtliste!J164</f>
        <v>2023</v>
      </c>
      <c r="D172" s="190" t="str">
        <f>Gesamtliste!K164</f>
        <v>0.75l</v>
      </c>
      <c r="E172" s="191">
        <f>Gesamtliste!T164</f>
        <v>0</v>
      </c>
    </row>
    <row r="173" spans="1:5" ht="24" customHeight="1">
      <c r="A173" s="280" t="str">
        <f>Gesamtliste!G165&amp;" "&amp;Gesamtliste!H165</f>
        <v>Knewitz Riesling Appenheim Erste Lage</v>
      </c>
      <c r="B173" s="281"/>
      <c r="C173" s="190">
        <f>Gesamtliste!J165</f>
        <v>2022</v>
      </c>
      <c r="D173" s="190" t="str">
        <f>Gesamtliste!K165</f>
        <v>0.75l</v>
      </c>
      <c r="E173" s="191">
        <f>Gesamtliste!T165</f>
        <v>0</v>
      </c>
    </row>
    <row r="174" spans="1:5" ht="24" customHeight="1">
      <c r="A174" s="280" t="str">
        <f>Gesamtliste!G166&amp;" "&amp;Gesamtliste!H166</f>
        <v>Knewitz Riesling Appenheim Erste Lage</v>
      </c>
      <c r="B174" s="281"/>
      <c r="C174" s="190">
        <f>Gesamtliste!J166</f>
        <v>2023</v>
      </c>
      <c r="D174" s="190" t="str">
        <f>Gesamtliste!K166</f>
        <v>0.75l</v>
      </c>
      <c r="E174" s="191">
        <f>Gesamtliste!T166</f>
        <v>0</v>
      </c>
    </row>
    <row r="175" spans="1:5" ht="24" customHeight="1">
      <c r="A175" s="280" t="str">
        <f>Gesamtliste!G167&amp;" "&amp;Gesamtliste!H167</f>
        <v>Knewitz Riesling Appenheim Erste Lage</v>
      </c>
      <c r="B175" s="281"/>
      <c r="C175" s="190">
        <f>Gesamtliste!J167</f>
        <v>2023</v>
      </c>
      <c r="D175" s="190" t="str">
        <f>Gesamtliste!K167</f>
        <v>0.75l</v>
      </c>
      <c r="E175" s="191">
        <f>Gesamtliste!T167</f>
        <v>0</v>
      </c>
    </row>
    <row r="176" spans="1:5" ht="24" customHeight="1">
      <c r="A176" s="280" t="str">
        <f>Gesamtliste!G168&amp;" "&amp;Gesamtliste!H168</f>
        <v>Knewitz Riesling Goldberg Erste Lage</v>
      </c>
      <c r="B176" s="281"/>
      <c r="C176" s="190">
        <f>Gesamtliste!J168</f>
        <v>2024</v>
      </c>
      <c r="D176" s="190" t="str">
        <f>Gesamtliste!K168</f>
        <v>0.75l</v>
      </c>
      <c r="E176" s="191">
        <f>Gesamtliste!T168</f>
        <v>0</v>
      </c>
    </row>
    <row r="177" spans="1:5" ht="24" customHeight="1">
      <c r="A177" s="280" t="str">
        <f>Gesamtliste!G169&amp;" "&amp;Gesamtliste!H169</f>
        <v>Knewitz Riesling Honigberg Großes Gewächs</v>
      </c>
      <c r="B177" s="281"/>
      <c r="C177" s="190">
        <f>Gesamtliste!J169</f>
        <v>2023</v>
      </c>
      <c r="D177" s="190" t="str">
        <f>Gesamtliste!K169</f>
        <v>0.75l</v>
      </c>
      <c r="E177" s="191">
        <f>Gesamtliste!T169</f>
        <v>0</v>
      </c>
    </row>
    <row r="178" spans="1:5" ht="24" customHeight="1">
      <c r="A178" s="280" t="str">
        <f>Gesamtliste!G170&amp;" "&amp;Gesamtliste!H170</f>
        <v>Knewitz Riesling Honigberg Großes Gewächs</v>
      </c>
      <c r="B178" s="281"/>
      <c r="C178" s="190">
        <f>Gesamtliste!J170</f>
        <v>2024</v>
      </c>
      <c r="D178" s="190" t="str">
        <f>Gesamtliste!K170</f>
        <v>0.75l</v>
      </c>
      <c r="E178" s="191">
        <f>Gesamtliste!T170</f>
        <v>0</v>
      </c>
    </row>
    <row r="179" spans="1:5" ht="24" customHeight="1">
      <c r="A179" s="280" t="str">
        <f>Gesamtliste!G171&amp;" "&amp;Gesamtliste!H171</f>
        <v>Knewitz Riesling Hundertgulden Großes Gewächs</v>
      </c>
      <c r="B179" s="281"/>
      <c r="C179" s="190">
        <f>Gesamtliste!J171</f>
        <v>2016</v>
      </c>
      <c r="D179" s="190" t="str">
        <f>Gesamtliste!K171</f>
        <v>0.75l</v>
      </c>
      <c r="E179" s="191">
        <f>Gesamtliste!T171</f>
        <v>0</v>
      </c>
    </row>
    <row r="180" spans="1:5" ht="24" customHeight="1">
      <c r="A180" s="280" t="str">
        <f>Gesamtliste!G172&amp;" "&amp;Gesamtliste!H172</f>
        <v>Knewitz Riesling Hundertgulden Großes Gewächs</v>
      </c>
      <c r="B180" s="281"/>
      <c r="C180" s="190">
        <f>Gesamtliste!J172</f>
        <v>2017</v>
      </c>
      <c r="D180" s="190" t="str">
        <f>Gesamtliste!K172</f>
        <v>1.5l</v>
      </c>
      <c r="E180" s="191">
        <f>Gesamtliste!T172</f>
        <v>0</v>
      </c>
    </row>
    <row r="181" spans="1:5" ht="24" customHeight="1">
      <c r="A181" s="280" t="str">
        <f>Gesamtliste!G173&amp;" "&amp;Gesamtliste!H173</f>
        <v>Knewitz Riesling Hundertgulden Großes Gewächs</v>
      </c>
      <c r="B181" s="281"/>
      <c r="C181" s="190">
        <f>Gesamtliste!J173</f>
        <v>2018</v>
      </c>
      <c r="D181" s="190" t="str">
        <f>Gesamtliste!K173</f>
        <v>0.75l</v>
      </c>
      <c r="E181" s="191">
        <f>Gesamtliste!T173</f>
        <v>0</v>
      </c>
    </row>
    <row r="182" spans="1:5" ht="24" customHeight="1">
      <c r="A182" s="280" t="str">
        <f>Gesamtliste!G174&amp;" "&amp;Gesamtliste!H174</f>
        <v>Knewitz Riesling Hundertgulden Großes Gewächs</v>
      </c>
      <c r="B182" s="281"/>
      <c r="C182" s="190">
        <f>Gesamtliste!J174</f>
        <v>2020</v>
      </c>
      <c r="D182" s="190" t="str">
        <f>Gesamtliste!K174</f>
        <v>0.75l</v>
      </c>
      <c r="E182" s="191">
        <f>Gesamtliste!T174</f>
        <v>0</v>
      </c>
    </row>
    <row r="183" spans="1:5" ht="24" customHeight="1">
      <c r="A183" s="280" t="str">
        <f>Gesamtliste!G175&amp;" "&amp;Gesamtliste!H175</f>
        <v>Knewitz Riesling Hundertgulden Großes Gewächs</v>
      </c>
      <c r="B183" s="281"/>
      <c r="C183" s="190">
        <f>Gesamtliste!J175</f>
        <v>2022</v>
      </c>
      <c r="D183" s="190" t="str">
        <f>Gesamtliste!K175</f>
        <v>0.75l</v>
      </c>
      <c r="E183" s="191">
        <f>Gesamtliste!T175</f>
        <v>0</v>
      </c>
    </row>
    <row r="184" spans="1:5" ht="24" customHeight="1">
      <c r="A184" s="280" t="str">
        <f>Gesamtliste!G176&amp;" "&amp;Gesamtliste!H176</f>
        <v>Knewitz Riesling Hundertgulden Großes Gewächs</v>
      </c>
      <c r="B184" s="281"/>
      <c r="C184" s="190">
        <f>Gesamtliste!J176</f>
        <v>2023</v>
      </c>
      <c r="D184" s="190" t="str">
        <f>Gesamtliste!K176</f>
        <v>0.75l</v>
      </c>
      <c r="E184" s="191">
        <f>Gesamtliste!T176</f>
        <v>0</v>
      </c>
    </row>
    <row r="185" spans="1:5" ht="24" customHeight="1">
      <c r="A185" s="280" t="str">
        <f>Gesamtliste!G177&amp;" "&amp;Gesamtliste!H177</f>
        <v>Knewitz Riesling Hundertgulden Großes Gewächs</v>
      </c>
      <c r="B185" s="281"/>
      <c r="C185" s="190">
        <f>Gesamtliste!J177</f>
        <v>2023</v>
      </c>
      <c r="D185" s="190" t="str">
        <f>Gesamtliste!K177</f>
        <v>0.75l</v>
      </c>
      <c r="E185" s="191">
        <f>Gesamtliste!T177</f>
        <v>0</v>
      </c>
    </row>
    <row r="186" spans="1:5" ht="24" customHeight="1">
      <c r="A186" s="280" t="str">
        <f>Gesamtliste!G178&amp;" "&amp;Gesamtliste!H178</f>
        <v>Knewitz Riesling Hundertgulden Großes Gewächs</v>
      </c>
      <c r="B186" s="281"/>
      <c r="C186" s="190">
        <f>Gesamtliste!J178</f>
        <v>2023</v>
      </c>
      <c r="D186" s="190" t="str">
        <f>Gesamtliste!K178</f>
        <v>1.5l</v>
      </c>
      <c r="E186" s="191">
        <f>Gesamtliste!T178</f>
        <v>0</v>
      </c>
    </row>
    <row r="187" spans="1:5" ht="24" customHeight="1">
      <c r="A187" s="280" t="str">
        <f>Gesamtliste!G179&amp;" "&amp;Gesamtliste!H179</f>
        <v>Knewitz Riesling Hundertgulden Großes Gewächs</v>
      </c>
      <c r="B187" s="281"/>
      <c r="C187" s="190">
        <f>Gesamtliste!J179</f>
        <v>2023</v>
      </c>
      <c r="D187" s="190" t="str">
        <f>Gesamtliste!K179</f>
        <v>1.5l</v>
      </c>
      <c r="E187" s="191">
        <f>Gesamtliste!T179</f>
        <v>0</v>
      </c>
    </row>
    <row r="188" spans="1:5" ht="24" customHeight="1">
      <c r="A188" s="280" t="str">
        <f>Gesamtliste!G180&amp;" "&amp;Gesamtliste!H180</f>
        <v>Knewitz Riesling Hundertgulden Großes Gewächs</v>
      </c>
      <c r="B188" s="281"/>
      <c r="C188" s="190">
        <f>Gesamtliste!J180</f>
        <v>2023</v>
      </c>
      <c r="D188" s="190" t="str">
        <f>Gesamtliste!K180</f>
        <v>3l</v>
      </c>
      <c r="E188" s="191">
        <f>Gesamtliste!T180</f>
        <v>0</v>
      </c>
    </row>
    <row r="189" spans="1:5" ht="24" customHeight="1">
      <c r="A189" s="280" t="str">
        <f>Gesamtliste!G181&amp;" "&amp;Gesamtliste!H181</f>
        <v>Knewitz Riesling Hundertgulden Großes Gewächs</v>
      </c>
      <c r="B189" s="281"/>
      <c r="C189" s="190">
        <f>Gesamtliste!J181</f>
        <v>2024</v>
      </c>
      <c r="D189" s="190" t="str">
        <f>Gesamtliste!K181</f>
        <v>0.75l</v>
      </c>
      <c r="E189" s="191">
        <f>Gesamtliste!T181</f>
        <v>0</v>
      </c>
    </row>
    <row r="190" spans="1:5" ht="24" customHeight="1">
      <c r="A190" s="280" t="str">
        <f>Gesamtliste!G182&amp;" "&amp;Gesamtliste!H182</f>
        <v>Knewitz Riesling Hundertgulden Trockenbeerenauslese</v>
      </c>
      <c r="B190" s="281"/>
      <c r="C190" s="190">
        <f>Gesamtliste!J182</f>
        <v>2021</v>
      </c>
      <c r="D190" s="190" t="str">
        <f>Gesamtliste!K182</f>
        <v>0.375l</v>
      </c>
      <c r="E190" s="191">
        <f>Gesamtliste!T182</f>
        <v>0</v>
      </c>
    </row>
    <row r="191" spans="1:5" ht="24" customHeight="1">
      <c r="A191" s="280" t="str">
        <f>Gesamtliste!G183&amp;" "&amp;Gesamtliste!H183</f>
        <v>Knewitz Riesling Kapelle</v>
      </c>
      <c r="B191" s="281"/>
      <c r="C191" s="190">
        <f>Gesamtliste!J183</f>
        <v>2023</v>
      </c>
      <c r="D191" s="190" t="str">
        <f>Gesamtliste!K183</f>
        <v>0.75l</v>
      </c>
      <c r="E191" s="191">
        <f>Gesamtliste!T183</f>
        <v>0</v>
      </c>
    </row>
    <row r="192" spans="1:5" ht="24" customHeight="1">
      <c r="A192" s="280" t="str">
        <f>Gesamtliste!G184&amp;" "&amp;Gesamtliste!H184</f>
        <v>Knewitz Riesling Kapelle</v>
      </c>
      <c r="B192" s="281"/>
      <c r="C192" s="190">
        <f>Gesamtliste!J184</f>
        <v>2023</v>
      </c>
      <c r="D192" s="190" t="str">
        <f>Gesamtliste!K184</f>
        <v>0.75l</v>
      </c>
      <c r="E192" s="191">
        <f>Gesamtliste!T184</f>
        <v>0</v>
      </c>
    </row>
    <row r="193" spans="1:5" ht="24" customHeight="1">
      <c r="A193" s="280" t="str">
        <f>Gesamtliste!G185&amp;" "&amp;Gesamtliste!H185</f>
        <v>Knewitz Riesling Nieder-Hilbersheim Erste Lage</v>
      </c>
      <c r="B193" s="281"/>
      <c r="C193" s="190">
        <f>Gesamtliste!J185</f>
        <v>2023</v>
      </c>
      <c r="D193" s="190" t="str">
        <f>Gesamtliste!K185</f>
        <v>0.75l</v>
      </c>
      <c r="E193" s="191">
        <f>Gesamtliste!T185</f>
        <v>0</v>
      </c>
    </row>
    <row r="194" spans="1:5" ht="24" customHeight="1">
      <c r="A194" s="280" t="str">
        <f>Gesamtliste!G186&amp;" "&amp;Gesamtliste!H186</f>
        <v>Knewitz Riesling Nieder-Hilbersheim Erste Lage</v>
      </c>
      <c r="B194" s="281"/>
      <c r="C194" s="190">
        <f>Gesamtliste!J186</f>
        <v>2024</v>
      </c>
      <c r="D194" s="190" t="str">
        <f>Gesamtliste!K186</f>
        <v>0.75l</v>
      </c>
      <c r="E194" s="191">
        <f>Gesamtliste!T186</f>
        <v>0</v>
      </c>
    </row>
    <row r="195" spans="1:5" ht="24" customHeight="1">
      <c r="A195" s="280" t="str">
        <f>Gesamtliste!G187&amp;" "&amp;Gesamtliste!H187</f>
        <v>Knewitz Riesling Steinacker Großes Gewächs</v>
      </c>
      <c r="B195" s="281"/>
      <c r="C195" s="190">
        <f>Gesamtliste!J187</f>
        <v>2023</v>
      </c>
      <c r="D195" s="190" t="str">
        <f>Gesamtliste!K187</f>
        <v>0.75l</v>
      </c>
      <c r="E195" s="191">
        <f>Gesamtliste!T187</f>
        <v>0</v>
      </c>
    </row>
    <row r="196" spans="1:5" ht="24" customHeight="1">
      <c r="A196" s="280" t="str">
        <f>Gesamtliste!G188&amp;" "&amp;Gesamtliste!H188</f>
        <v>Knewitz Riesling Steinacker Großes Gewächs</v>
      </c>
      <c r="B196" s="281"/>
      <c r="C196" s="190">
        <f>Gesamtliste!J188</f>
        <v>2023</v>
      </c>
      <c r="D196" s="190" t="str">
        <f>Gesamtliste!K188</f>
        <v>1.5l</v>
      </c>
      <c r="E196" s="191">
        <f>Gesamtliste!T188</f>
        <v>0</v>
      </c>
    </row>
    <row r="197" spans="1:5" ht="24" customHeight="1">
      <c r="A197" s="280" t="str">
        <f>Gesamtliste!G189&amp;" "&amp;Gesamtliste!H189</f>
        <v>Knewitz Riesling Steinacker Großes Gewächs</v>
      </c>
      <c r="B197" s="281"/>
      <c r="C197" s="190">
        <f>Gesamtliste!J189</f>
        <v>2023</v>
      </c>
      <c r="D197" s="190" t="str">
        <f>Gesamtliste!K189</f>
        <v>1.5l</v>
      </c>
      <c r="E197" s="191">
        <f>Gesamtliste!T189</f>
        <v>0</v>
      </c>
    </row>
    <row r="198" spans="1:5" ht="24" customHeight="1">
      <c r="A198" s="280" t="str">
        <f>Gesamtliste!G190&amp;" "&amp;Gesamtliste!H190</f>
        <v>Knewitz Riesling Steinacker Großes Gewächs</v>
      </c>
      <c r="B198" s="281"/>
      <c r="C198" s="190">
        <f>Gesamtliste!J190</f>
        <v>2023</v>
      </c>
      <c r="D198" s="190" t="str">
        <f>Gesamtliste!K190</f>
        <v>3l</v>
      </c>
      <c r="E198" s="191">
        <f>Gesamtliste!T190</f>
        <v>0</v>
      </c>
    </row>
    <row r="199" spans="1:5" ht="24" customHeight="1">
      <c r="A199" s="280" t="str">
        <f>Gesamtliste!G191&amp;" "&amp;Gesamtliste!H191</f>
        <v>Knewitz Riesling Steinacker Großes Gewächs</v>
      </c>
      <c r="B199" s="281"/>
      <c r="C199" s="190">
        <f>Gesamtliste!J191</f>
        <v>2024</v>
      </c>
      <c r="D199" s="190" t="str">
        <f>Gesamtliste!K191</f>
        <v>0.75l</v>
      </c>
      <c r="E199" s="191">
        <f>Gesamtliste!T191</f>
        <v>0</v>
      </c>
    </row>
    <row r="200" spans="1:5" ht="24" customHeight="1">
      <c r="A200" s="280" t="str">
        <f>Gesamtliste!G192&amp;" "&amp;Gesamtliste!H192</f>
        <v>Knewitz Spätburgunder Ingelheim</v>
      </c>
      <c r="B200" s="281"/>
      <c r="C200" s="190">
        <f>Gesamtliste!J192</f>
        <v>2022</v>
      </c>
      <c r="D200" s="190" t="str">
        <f>Gesamtliste!K192</f>
        <v>0.75l</v>
      </c>
      <c r="E200" s="191">
        <f>Gesamtliste!T192</f>
        <v>0</v>
      </c>
    </row>
    <row r="201" spans="1:5" ht="24" customHeight="1">
      <c r="A201" s="280" t="str">
        <f>Gesamtliste!G193&amp;" "&amp;Gesamtliste!H193</f>
        <v>Knewitz Spätburgunder Ingelheim</v>
      </c>
      <c r="B201" s="281"/>
      <c r="C201" s="190">
        <f>Gesamtliste!J193</f>
        <v>2023</v>
      </c>
      <c r="D201" s="190" t="str">
        <f>Gesamtliste!K193</f>
        <v>0.75l</v>
      </c>
      <c r="E201" s="191">
        <f>Gesamtliste!T193</f>
        <v>0</v>
      </c>
    </row>
    <row r="202" spans="1:5" ht="24" customHeight="1">
      <c r="A202" s="280" t="str">
        <f>Gesamtliste!G194&amp;" "&amp;Gesamtliste!H194</f>
        <v>Knewitz Spätburgunder Rheinhessen</v>
      </c>
      <c r="B202" s="281"/>
      <c r="C202" s="190">
        <f>Gesamtliste!J194</f>
        <v>2022</v>
      </c>
      <c r="D202" s="190" t="str">
        <f>Gesamtliste!K194</f>
        <v>0.75l</v>
      </c>
      <c r="E202" s="191">
        <f>Gesamtliste!T194</f>
        <v>0</v>
      </c>
    </row>
    <row r="203" spans="1:5" ht="24" customHeight="1">
      <c r="A203" s="280" t="str">
        <f>Gesamtliste!G195&amp;" "&amp;Gesamtliste!H195</f>
        <v>Knewitz Spätburgunder Rheinhessen</v>
      </c>
      <c r="B203" s="281"/>
      <c r="C203" s="190">
        <f>Gesamtliste!J195</f>
        <v>2022</v>
      </c>
      <c r="D203" s="190" t="str">
        <f>Gesamtliste!K195</f>
        <v>0.75l</v>
      </c>
      <c r="E203" s="191">
        <f>Gesamtliste!T195</f>
        <v>0</v>
      </c>
    </row>
    <row r="204" spans="1:5" ht="24" customHeight="1">
      <c r="A204" s="280" t="str">
        <f>Gesamtliste!G196&amp;" "&amp;Gesamtliste!H196</f>
        <v>Knewitz Spätburgunder Welzbachtal</v>
      </c>
      <c r="B204" s="281"/>
      <c r="C204" s="190">
        <f>Gesamtliste!J196</f>
        <v>2023</v>
      </c>
      <c r="D204" s="190" t="str">
        <f>Gesamtliste!K196</f>
        <v>0.75l</v>
      </c>
      <c r="E204" s="191">
        <f>Gesamtliste!T196</f>
        <v>0</v>
      </c>
    </row>
    <row r="205" spans="1:5" ht="24" customHeight="1">
      <c r="A205" s="280" t="str">
        <f>Gesamtliste!G197&amp;" "&amp;Gesamtliste!H197</f>
        <v>Knewitz Weth &amp; Welz</v>
      </c>
      <c r="B205" s="281"/>
      <c r="C205" s="190">
        <f>Gesamtliste!J197</f>
        <v>2023</v>
      </c>
      <c r="D205" s="190" t="str">
        <f>Gesamtliste!K197</f>
        <v>0.75l</v>
      </c>
      <c r="E205" s="191">
        <f>Gesamtliste!T197</f>
        <v>0</v>
      </c>
    </row>
    <row r="206" spans="1:5" ht="24" customHeight="1">
      <c r="A206" s="280" t="str">
        <f>Gesamtliste!G198&amp;" "&amp;Gesamtliste!H198</f>
        <v>Wittmann Riesling Brunnenhäuschen Großes Gewächs</v>
      </c>
      <c r="B206" s="281"/>
      <c r="C206" s="190">
        <f>Gesamtliste!J198</f>
        <v>2019</v>
      </c>
      <c r="D206" s="190" t="str">
        <f>Gesamtliste!K198</f>
        <v>1.5l</v>
      </c>
      <c r="E206" s="191">
        <f>Gesamtliste!T198</f>
        <v>0</v>
      </c>
    </row>
    <row r="207" spans="1:5" ht="24" customHeight="1">
      <c r="A207" s="280" t="str">
        <f>Gesamtliste!G199&amp;" "&amp;Gesamtliste!H199</f>
        <v>Wittmann Riesling Brunnenhäuschen Großes Gewächs</v>
      </c>
      <c r="B207" s="281"/>
      <c r="C207" s="190">
        <f>Gesamtliste!J199</f>
        <v>2020</v>
      </c>
      <c r="D207" s="190" t="str">
        <f>Gesamtliste!K199</f>
        <v>0.75l</v>
      </c>
      <c r="E207" s="191">
        <f>Gesamtliste!T199</f>
        <v>0</v>
      </c>
    </row>
    <row r="208" spans="1:5" ht="24" customHeight="1">
      <c r="A208" s="280" t="str">
        <f>Gesamtliste!G200&amp;" "&amp;Gesamtliste!H200</f>
        <v>Wittmann Riesling Brunnenhäuschen Großes Gewächs</v>
      </c>
      <c r="B208" s="281"/>
      <c r="C208" s="190">
        <f>Gesamtliste!J200</f>
        <v>2020</v>
      </c>
      <c r="D208" s="190" t="str">
        <f>Gesamtliste!K200</f>
        <v>1.5l</v>
      </c>
      <c r="E208" s="191">
        <f>Gesamtliste!T200</f>
        <v>0</v>
      </c>
    </row>
    <row r="209" spans="1:5" ht="24" customHeight="1">
      <c r="A209" s="280" t="str">
        <f>Gesamtliste!G201&amp;" "&amp;Gesamtliste!H201</f>
        <v>Wittmann Riesling Brunnenhäuschen Großes Gewächs</v>
      </c>
      <c r="B209" s="281"/>
      <c r="C209" s="190">
        <f>Gesamtliste!J201</f>
        <v>2021</v>
      </c>
      <c r="D209" s="190" t="str">
        <f>Gesamtliste!K201</f>
        <v>0.75l</v>
      </c>
      <c r="E209" s="191">
        <f>Gesamtliste!T201</f>
        <v>0</v>
      </c>
    </row>
    <row r="210" spans="1:5" ht="24" customHeight="1">
      <c r="A210" s="280" t="str">
        <f>Gesamtliste!G202&amp;" "&amp;Gesamtliste!H202</f>
        <v>Wittmann Riesling Brunnenhäuschen Großes Gewächs</v>
      </c>
      <c r="B210" s="281"/>
      <c r="C210" s="190">
        <f>Gesamtliste!J202</f>
        <v>2023</v>
      </c>
      <c r="D210" s="190" t="str">
        <f>Gesamtliste!K202</f>
        <v>0.75l</v>
      </c>
      <c r="E210" s="191">
        <f>Gesamtliste!T202</f>
        <v>0</v>
      </c>
    </row>
    <row r="211" spans="1:5" ht="24" customHeight="1">
      <c r="A211" s="280" t="str">
        <f>Gesamtliste!G203&amp;" "&amp;Gesamtliste!H203</f>
        <v>Wittmann Riesling Brunnenhäuschen Großes Gewächs</v>
      </c>
      <c r="B211" s="281"/>
      <c r="C211" s="190">
        <f>Gesamtliste!J203</f>
        <v>2023</v>
      </c>
      <c r="D211" s="190" t="str">
        <f>Gesamtliste!K203</f>
        <v>1.5l</v>
      </c>
      <c r="E211" s="191">
        <f>Gesamtliste!T203</f>
        <v>0</v>
      </c>
    </row>
    <row r="212" spans="1:5" ht="24" customHeight="1">
      <c r="A212" s="280" t="str">
        <f>Gesamtliste!G204&amp;" "&amp;Gesamtliste!H204</f>
        <v>Wittmann Riesling Brunnenhäuschen Großes Gewächs</v>
      </c>
      <c r="B212" s="281"/>
      <c r="C212" s="190">
        <f>Gesamtliste!J204</f>
        <v>2024</v>
      </c>
      <c r="D212" s="190" t="str">
        <f>Gesamtliste!K204</f>
        <v>1.5l</v>
      </c>
      <c r="E212" s="191">
        <f>Gesamtliste!T204</f>
        <v>0</v>
      </c>
    </row>
    <row r="213" spans="1:5" ht="24" customHeight="1">
      <c r="A213" s="280" t="str">
        <f>Gesamtliste!G205&amp;" "&amp;Gesamtliste!H205</f>
        <v>Wittmann Riesling Höllenbrand Großes Gewächs</v>
      </c>
      <c r="B213" s="281"/>
      <c r="C213" s="190">
        <f>Gesamtliste!J205</f>
        <v>2024</v>
      </c>
      <c r="D213" s="190" t="str">
        <f>Gesamtliste!K205</f>
        <v>0.75l</v>
      </c>
      <c r="E213" s="191">
        <f>Gesamtliste!T205</f>
        <v>0</v>
      </c>
    </row>
    <row r="214" spans="1:5" ht="24" customHeight="1">
      <c r="A214" s="280" t="str">
        <f>Gesamtliste!G206&amp;" "&amp;Gesamtliste!H206</f>
        <v>Wittmann Riesling Höllenbrand Großes Gewächs</v>
      </c>
      <c r="B214" s="281"/>
      <c r="C214" s="190">
        <f>Gesamtliste!J206</f>
        <v>2024</v>
      </c>
      <c r="D214" s="190" t="str">
        <f>Gesamtliste!K206</f>
        <v>1.5l</v>
      </c>
      <c r="E214" s="191">
        <f>Gesamtliste!T206</f>
        <v>0</v>
      </c>
    </row>
    <row r="215" spans="1:5" ht="24" customHeight="1">
      <c r="A215" s="280" t="str">
        <f>Gesamtliste!G207&amp;" "&amp;Gesamtliste!H207</f>
        <v>Wittmann Riesling Kirchspiel Großes Gewächs</v>
      </c>
      <c r="B215" s="281"/>
      <c r="C215" s="190">
        <f>Gesamtliste!J207</f>
        <v>2020</v>
      </c>
      <c r="D215" s="190" t="str">
        <f>Gesamtliste!K207</f>
        <v>0.75l</v>
      </c>
      <c r="E215" s="191">
        <f>Gesamtliste!T207</f>
        <v>0</v>
      </c>
    </row>
    <row r="216" spans="1:5" ht="24" customHeight="1">
      <c r="A216" s="280" t="str">
        <f>Gesamtliste!G208&amp;" "&amp;Gesamtliste!H208</f>
        <v>Wittmann Riesling Kirchspiel Großes Gewächs</v>
      </c>
      <c r="B216" s="281"/>
      <c r="C216" s="190">
        <f>Gesamtliste!J208</f>
        <v>2021</v>
      </c>
      <c r="D216" s="190" t="str">
        <f>Gesamtliste!K208</f>
        <v>0.75l</v>
      </c>
      <c r="E216" s="191">
        <f>Gesamtliste!T208</f>
        <v>0</v>
      </c>
    </row>
    <row r="217" spans="1:5" ht="24" customHeight="1">
      <c r="A217" s="280" t="str">
        <f>Gesamtliste!G209&amp;" "&amp;Gesamtliste!H209</f>
        <v>Wittmann Riesling Kirchspiel Großes Gewächs</v>
      </c>
      <c r="B217" s="281"/>
      <c r="C217" s="190">
        <f>Gesamtliste!J209</f>
        <v>2023</v>
      </c>
      <c r="D217" s="190" t="str">
        <f>Gesamtliste!K209</f>
        <v>0.75l</v>
      </c>
      <c r="E217" s="191">
        <f>Gesamtliste!T209</f>
        <v>0</v>
      </c>
    </row>
    <row r="218" spans="1:5" ht="24" customHeight="1">
      <c r="A218" s="280" t="str">
        <f>Gesamtliste!G210&amp;" "&amp;Gesamtliste!H210</f>
        <v>Wittmann Riesling Kirchspiel Großes Gewächs</v>
      </c>
      <c r="B218" s="281"/>
      <c r="C218" s="190">
        <f>Gesamtliste!J210</f>
        <v>2023</v>
      </c>
      <c r="D218" s="190" t="str">
        <f>Gesamtliste!K210</f>
        <v>1.5l</v>
      </c>
      <c r="E218" s="191">
        <f>Gesamtliste!T210</f>
        <v>0</v>
      </c>
    </row>
    <row r="219" spans="1:5" ht="24" customHeight="1">
      <c r="A219" s="280" t="str">
        <f>Gesamtliste!G211&amp;" "&amp;Gesamtliste!H211</f>
        <v>Wittmann Riesling Kirchspiel Großes Gewächs</v>
      </c>
      <c r="B219" s="281"/>
      <c r="C219" s="190">
        <f>Gesamtliste!J211</f>
        <v>2024</v>
      </c>
      <c r="D219" s="190" t="str">
        <f>Gesamtliste!K211</f>
        <v>0.75l</v>
      </c>
      <c r="E219" s="191">
        <f>Gesamtliste!T211</f>
        <v>0</v>
      </c>
    </row>
    <row r="220" spans="1:5" ht="24" customHeight="1">
      <c r="A220" s="280" t="str">
        <f>Gesamtliste!G212&amp;" "&amp;Gesamtliste!H212</f>
        <v>Wittmann Riesling Kirchspiel Großes Gewächs</v>
      </c>
      <c r="B220" s="281"/>
      <c r="C220" s="190">
        <f>Gesamtliste!J212</f>
        <v>2024</v>
      </c>
      <c r="D220" s="190" t="str">
        <f>Gesamtliste!K212</f>
        <v>1.5l</v>
      </c>
      <c r="E220" s="191">
        <f>Gesamtliste!T212</f>
        <v>0</v>
      </c>
    </row>
    <row r="221" spans="1:5" ht="24" customHeight="1">
      <c r="A221" s="280" t="str">
        <f>Gesamtliste!G213&amp;" "&amp;Gesamtliste!H213</f>
        <v>Wittmann Riesling La Borne Alte Reben Versteigerung</v>
      </c>
      <c r="B221" s="281"/>
      <c r="C221" s="190">
        <f>Gesamtliste!J213</f>
        <v>2021</v>
      </c>
      <c r="D221" s="190" t="str">
        <f>Gesamtliste!K213</f>
        <v>0.75l</v>
      </c>
      <c r="E221" s="191">
        <f>Gesamtliste!T213</f>
        <v>0</v>
      </c>
    </row>
    <row r="222" spans="1:5" ht="24" customHeight="1">
      <c r="A222" s="280" t="str">
        <f>Gesamtliste!G214&amp;" "&amp;Gesamtliste!H214</f>
        <v>Wittmann Riesling Morstein Großes Gewächs</v>
      </c>
      <c r="B222" s="281"/>
      <c r="C222" s="190">
        <f>Gesamtliste!J214</f>
        <v>2020</v>
      </c>
      <c r="D222" s="190" t="str">
        <f>Gesamtliste!K214</f>
        <v>1.5l</v>
      </c>
      <c r="E222" s="191">
        <f>Gesamtliste!T214</f>
        <v>0</v>
      </c>
    </row>
    <row r="223" spans="1:5" ht="24" customHeight="1">
      <c r="A223" s="280" t="str">
        <f>Gesamtliste!G215&amp;" "&amp;Gesamtliste!H215</f>
        <v>Wittmann Riesling Morstein Großes Gewächs</v>
      </c>
      <c r="B223" s="281"/>
      <c r="C223" s="190">
        <f>Gesamtliste!J215</f>
        <v>2021</v>
      </c>
      <c r="D223" s="190" t="str">
        <f>Gesamtliste!K215</f>
        <v>1.5l</v>
      </c>
      <c r="E223" s="191">
        <f>Gesamtliste!T215</f>
        <v>0</v>
      </c>
    </row>
    <row r="224" spans="1:5" ht="24" customHeight="1">
      <c r="A224" s="280" t="str">
        <f>Gesamtliste!G216&amp;" "&amp;Gesamtliste!H216</f>
        <v>Wittmann Riesling Morstein Großes Gewächs</v>
      </c>
      <c r="B224" s="281"/>
      <c r="C224" s="190">
        <f>Gesamtliste!J216</f>
        <v>2024</v>
      </c>
      <c r="D224" s="190" t="str">
        <f>Gesamtliste!K216</f>
        <v>0.75l</v>
      </c>
      <c r="E224" s="191">
        <f>Gesamtliste!T216</f>
        <v>0</v>
      </c>
    </row>
    <row r="225" spans="1:5" ht="24" customHeight="1">
      <c r="A225" s="280" t="str">
        <f>Gesamtliste!G217&amp;" "&amp;Gesamtliste!H217</f>
        <v>Wittmann Riesling Morstein Großes Gewächs</v>
      </c>
      <c r="B225" s="281"/>
      <c r="C225" s="190">
        <f>Gesamtliste!J217</f>
        <v>2024</v>
      </c>
      <c r="D225" s="190" t="str">
        <f>Gesamtliste!K217</f>
        <v>1.5l</v>
      </c>
      <c r="E225" s="191">
        <f>Gesamtliste!T217</f>
        <v>0</v>
      </c>
    </row>
    <row r="226" spans="1:5" ht="24" customHeight="1">
      <c r="A226" s="280" t="str">
        <f>Gesamtliste!G218&amp;" "&amp;Gesamtliste!H218</f>
        <v>Wittmann Riesling vom Kalkstein</v>
      </c>
      <c r="B226" s="281"/>
      <c r="C226" s="190">
        <f>Gesamtliste!J218</f>
        <v>2023</v>
      </c>
      <c r="D226" s="190" t="str">
        <f>Gesamtliste!K218</f>
        <v>0.75l</v>
      </c>
      <c r="E226" s="191">
        <f>Gesamtliste!T218</f>
        <v>0</v>
      </c>
    </row>
    <row r="227" spans="1:5" ht="24" customHeight="1">
      <c r="A227" s="280" t="str">
        <f>Gesamtliste!G219&amp;" "&amp;Gesamtliste!H219</f>
        <v>Wittmann Riesling Westhofener</v>
      </c>
      <c r="B227" s="281"/>
      <c r="C227" s="190">
        <f>Gesamtliste!J219</f>
        <v>2024</v>
      </c>
      <c r="D227" s="190" t="str">
        <f>Gesamtliste!K219</f>
        <v>0.75l</v>
      </c>
      <c r="E227" s="191">
        <f>Gesamtliste!T219</f>
        <v>0</v>
      </c>
    </row>
    <row r="228" spans="1:5" ht="24" customHeight="1">
      <c r="A228" s="280" t="str">
        <f>Gesamtliste!G220&amp;" "&amp;Gesamtliste!H220</f>
        <v>Wittmann Riesling Westhofener Erste Lage</v>
      </c>
      <c r="B228" s="281"/>
      <c r="C228" s="190">
        <f>Gesamtliste!J220</f>
        <v>2023</v>
      </c>
      <c r="D228" s="190" t="str">
        <f>Gesamtliste!K220</f>
        <v>0.75l</v>
      </c>
      <c r="E228" s="191">
        <f>Gesamtliste!T220</f>
        <v>0</v>
      </c>
    </row>
    <row r="229" spans="1:5" ht="24" customHeight="1">
      <c r="A229" s="280" t="str">
        <f>Gesamtliste!G221&amp;" "&amp;Gesamtliste!H221</f>
        <v>Wittmann Spätburgunder Gundersheimer</v>
      </c>
      <c r="B229" s="281"/>
      <c r="C229" s="190">
        <f>Gesamtliste!J221</f>
        <v>2022</v>
      </c>
      <c r="D229" s="190" t="str">
        <f>Gesamtliste!K221</f>
        <v>0.75l</v>
      </c>
      <c r="E229" s="191">
        <f>Gesamtliste!T221</f>
        <v>0</v>
      </c>
    </row>
    <row r="230" spans="1:5" ht="24" customHeight="1">
      <c r="A230" s="280" t="str">
        <f>Gesamtliste!G222&amp;" "&amp;Gesamtliste!H222</f>
        <v>Château Cantemerle Cantemerle</v>
      </c>
      <c r="B230" s="281"/>
      <c r="C230" s="190">
        <f>Gesamtliste!J222</f>
        <v>1996</v>
      </c>
      <c r="D230" s="190" t="str">
        <f>Gesamtliste!K222</f>
        <v>3l</v>
      </c>
      <c r="E230" s="191">
        <f>Gesamtliste!T222</f>
        <v>0</v>
      </c>
    </row>
    <row r="231" spans="1:5" ht="24" customHeight="1">
      <c r="A231" s="280" t="str">
        <f>Gesamtliste!G223&amp;" "&amp;Gesamtliste!H223</f>
        <v>Château Cantemerle Cantemerle</v>
      </c>
      <c r="B231" s="281"/>
      <c r="C231" s="190">
        <f>Gesamtliste!J223</f>
        <v>2001</v>
      </c>
      <c r="D231" s="190" t="str">
        <f>Gesamtliste!K223</f>
        <v>0.75l</v>
      </c>
      <c r="E231" s="191">
        <f>Gesamtliste!T223</f>
        <v>0</v>
      </c>
    </row>
    <row r="232" spans="1:5" ht="24" customHeight="1">
      <c r="A232" s="280" t="str">
        <f>Gesamtliste!G224&amp;" "&amp;Gesamtliste!H224</f>
        <v>Château La Lagune La Lagune</v>
      </c>
      <c r="B232" s="281"/>
      <c r="C232" s="190">
        <f>Gesamtliste!J224</f>
        <v>2006</v>
      </c>
      <c r="D232" s="190" t="str">
        <f>Gesamtliste!K224</f>
        <v>0.75l</v>
      </c>
      <c r="E232" s="191">
        <f>Gesamtliste!T224</f>
        <v>0</v>
      </c>
    </row>
    <row r="233" spans="1:5" ht="24" customHeight="1">
      <c r="A233" s="280" t="str">
        <f>Gesamtliste!G225&amp;" "&amp;Gesamtliste!H225</f>
        <v>Château La Lagune La Lagune</v>
      </c>
      <c r="B233" s="281"/>
      <c r="C233" s="190">
        <f>Gesamtliste!J225</f>
        <v>2009</v>
      </c>
      <c r="D233" s="190" t="str">
        <f>Gesamtliste!K225</f>
        <v>3l</v>
      </c>
      <c r="E233" s="191">
        <f>Gesamtliste!T225</f>
        <v>0</v>
      </c>
    </row>
    <row r="234" spans="1:5" ht="24" customHeight="1">
      <c r="A234" s="280" t="str">
        <f>Gesamtliste!G226&amp;" "&amp;Gesamtliste!H226</f>
        <v>Chateau Lamothe-Cissac Lamothe-Cissac</v>
      </c>
      <c r="B234" s="281"/>
      <c r="C234" s="190">
        <f>Gesamtliste!J226</f>
        <v>2006</v>
      </c>
      <c r="D234" s="190" t="str">
        <f>Gesamtliste!K226</f>
        <v>0.75l</v>
      </c>
      <c r="E234" s="191">
        <f>Gesamtliste!T226</f>
        <v>0</v>
      </c>
    </row>
    <row r="235" spans="1:5" ht="24" customHeight="1">
      <c r="A235" s="280" t="str">
        <f>Gesamtliste!G227&amp;" "&amp;Gesamtliste!H227</f>
        <v>Château Sociando Mallet Sociando Mallet</v>
      </c>
      <c r="B235" s="281"/>
      <c r="C235" s="190">
        <f>Gesamtliste!J227</f>
        <v>2000</v>
      </c>
      <c r="D235" s="190" t="str">
        <f>Gesamtliste!K227</f>
        <v>1.5l</v>
      </c>
      <c r="E235" s="191">
        <f>Gesamtliste!T227</f>
        <v>0</v>
      </c>
    </row>
    <row r="236" spans="1:5" ht="24" customHeight="1">
      <c r="A236" s="280" t="str">
        <f>Gesamtliste!G228&amp;" "&amp;Gesamtliste!H228</f>
        <v>Château Sociando Mallet Sociando Mallet</v>
      </c>
      <c r="B236" s="281"/>
      <c r="C236" s="190">
        <f>Gesamtliste!J228</f>
        <v>2003</v>
      </c>
      <c r="D236" s="190" t="str">
        <f>Gesamtliste!K228</f>
        <v>1.5l</v>
      </c>
      <c r="E236" s="191">
        <f>Gesamtliste!T228</f>
        <v>0</v>
      </c>
    </row>
    <row r="237" spans="1:5" ht="24" customHeight="1">
      <c r="A237" s="280" t="str">
        <f>Gesamtliste!G229&amp;" "&amp;Gesamtliste!H229</f>
        <v>Château Sociando Mallet Sociando Mallet</v>
      </c>
      <c r="B237" s="281"/>
      <c r="C237" s="190">
        <f>Gesamtliste!J229</f>
        <v>2009</v>
      </c>
      <c r="D237" s="190" t="str">
        <f>Gesamtliste!K229</f>
        <v>0.75l</v>
      </c>
      <c r="E237" s="191">
        <f>Gesamtliste!T229</f>
        <v>0</v>
      </c>
    </row>
    <row r="238" spans="1:5" ht="24" customHeight="1">
      <c r="A238" s="280" t="str">
        <f>Gesamtliste!G230&amp;" "&amp;Gesamtliste!H230</f>
        <v>Château d'Issan Issan</v>
      </c>
      <c r="B238" s="281"/>
      <c r="C238" s="190">
        <f>Gesamtliste!J230</f>
        <v>2004</v>
      </c>
      <c r="D238" s="190" t="str">
        <f>Gesamtliste!K230</f>
        <v>0.75l</v>
      </c>
      <c r="E238" s="191">
        <f>Gesamtliste!T230</f>
        <v>0</v>
      </c>
    </row>
    <row r="239" spans="1:5" ht="24" customHeight="1">
      <c r="A239" s="280" t="str">
        <f>Gesamtliste!G231&amp;" "&amp;Gesamtliste!H231</f>
        <v>Château Ferrière Ferrière</v>
      </c>
      <c r="B239" s="281"/>
      <c r="C239" s="190">
        <f>Gesamtliste!J231</f>
        <v>2000</v>
      </c>
      <c r="D239" s="190" t="str">
        <f>Gesamtliste!K231</f>
        <v>0.75l</v>
      </c>
      <c r="E239" s="191">
        <f>Gesamtliste!T231</f>
        <v>0</v>
      </c>
    </row>
    <row r="240" spans="1:5" ht="24" customHeight="1">
      <c r="A240" s="280" t="str">
        <f>Gesamtliste!G232&amp;" "&amp;Gesamtliste!H232</f>
        <v>Château Ferrière Ferrière</v>
      </c>
      <c r="B240" s="281"/>
      <c r="C240" s="190">
        <f>Gesamtliste!J232</f>
        <v>2005</v>
      </c>
      <c r="D240" s="190" t="str">
        <f>Gesamtliste!K232</f>
        <v>0.75l</v>
      </c>
      <c r="E240" s="191">
        <f>Gesamtliste!T232</f>
        <v>0</v>
      </c>
    </row>
    <row r="241" spans="1:5" ht="24" customHeight="1">
      <c r="A241" s="280" t="str">
        <f>Gesamtliste!G233&amp;" "&amp;Gesamtliste!H233</f>
        <v>Château Ferrière Ferrière</v>
      </c>
      <c r="B241" s="281"/>
      <c r="C241" s="190">
        <f>Gesamtliste!J233</f>
        <v>2008</v>
      </c>
      <c r="D241" s="190" t="str">
        <f>Gesamtliste!K233</f>
        <v>0.75l</v>
      </c>
      <c r="E241" s="191">
        <f>Gesamtliste!T233</f>
        <v>0</v>
      </c>
    </row>
    <row r="242" spans="1:5" ht="24" customHeight="1">
      <c r="A242" s="280" t="str">
        <f>Gesamtliste!G234&amp;" "&amp;Gesamtliste!H234</f>
        <v>Château Giscours Giscours</v>
      </c>
      <c r="B242" s="281"/>
      <c r="C242" s="190">
        <f>Gesamtliste!J234</f>
        <v>2000</v>
      </c>
      <c r="D242" s="190" t="str">
        <f>Gesamtliste!K234</f>
        <v>0.75l</v>
      </c>
      <c r="E242" s="191">
        <f>Gesamtliste!T234</f>
        <v>0</v>
      </c>
    </row>
    <row r="243" spans="1:5" ht="24" customHeight="1">
      <c r="A243" s="280" t="str">
        <f>Gesamtliste!G235&amp;" "&amp;Gesamtliste!H235</f>
        <v>Château Giscours Giscours</v>
      </c>
      <c r="B243" s="281"/>
      <c r="C243" s="190">
        <f>Gesamtliste!J235</f>
        <v>2004</v>
      </c>
      <c r="D243" s="190" t="str">
        <f>Gesamtliste!K235</f>
        <v>0.75l</v>
      </c>
      <c r="E243" s="191">
        <f>Gesamtliste!T235</f>
        <v>0</v>
      </c>
    </row>
    <row r="244" spans="1:5" ht="24" customHeight="1">
      <c r="A244" s="280" t="str">
        <f>Gesamtliste!G236&amp;" "&amp;Gesamtliste!H236</f>
        <v>Château Giscours Giscours</v>
      </c>
      <c r="B244" s="281"/>
      <c r="C244" s="190">
        <f>Gesamtliste!J236</f>
        <v>2006</v>
      </c>
      <c r="D244" s="190" t="str">
        <f>Gesamtliste!K236</f>
        <v>0.75l</v>
      </c>
      <c r="E244" s="191">
        <f>Gesamtliste!T236</f>
        <v>0</v>
      </c>
    </row>
    <row r="245" spans="1:5" ht="24" customHeight="1">
      <c r="A245" s="280" t="str">
        <f>Gesamtliste!G237&amp;" "&amp;Gesamtliste!H237</f>
        <v>Château Giscours Giscours</v>
      </c>
      <c r="B245" s="281"/>
      <c r="C245" s="190">
        <f>Gesamtliste!J237</f>
        <v>2006</v>
      </c>
      <c r="D245" s="190" t="str">
        <f>Gesamtliste!K237</f>
        <v>3l</v>
      </c>
      <c r="E245" s="191">
        <f>Gesamtliste!T237</f>
        <v>0</v>
      </c>
    </row>
    <row r="246" spans="1:5" ht="24" customHeight="1">
      <c r="A246" s="280" t="str">
        <f>Gesamtliste!G238&amp;" "&amp;Gesamtliste!H238</f>
        <v>Château Giscours Giscours</v>
      </c>
      <c r="B246" s="281"/>
      <c r="C246" s="190">
        <f>Gesamtliste!J238</f>
        <v>2009</v>
      </c>
      <c r="D246" s="190" t="str">
        <f>Gesamtliste!K238</f>
        <v>0.75l</v>
      </c>
      <c r="E246" s="191">
        <f>Gesamtliste!T238</f>
        <v>0</v>
      </c>
    </row>
    <row r="247" spans="1:5" ht="24" customHeight="1">
      <c r="A247" s="280" t="str">
        <f>Gesamtliste!G239&amp;" "&amp;Gesamtliste!H239</f>
        <v>Château Kirwan Kirwan</v>
      </c>
      <c r="B247" s="281"/>
      <c r="C247" s="190">
        <f>Gesamtliste!J239</f>
        <v>2009</v>
      </c>
      <c r="D247" s="190" t="str">
        <f>Gesamtliste!K239</f>
        <v>0.75l</v>
      </c>
      <c r="E247" s="191">
        <f>Gesamtliste!T239</f>
        <v>0</v>
      </c>
    </row>
    <row r="248" spans="1:5" ht="24" customHeight="1">
      <c r="A248" s="280" t="str">
        <f>Gesamtliste!G240&amp;" "&amp;Gesamtliste!H240</f>
        <v>Château Lascombes Lascombes</v>
      </c>
      <c r="B248" s="281"/>
      <c r="C248" s="190">
        <f>Gesamtliste!J240</f>
        <v>2004</v>
      </c>
      <c r="D248" s="190" t="str">
        <f>Gesamtliste!K240</f>
        <v>0.75l</v>
      </c>
      <c r="E248" s="191">
        <f>Gesamtliste!T240</f>
        <v>0</v>
      </c>
    </row>
    <row r="249" spans="1:5" ht="24" customHeight="1">
      <c r="A249" s="280" t="str">
        <f>Gesamtliste!G241&amp;" "&amp;Gesamtliste!H241</f>
        <v>Château Lascombes Lascombes</v>
      </c>
      <c r="B249" s="281"/>
      <c r="C249" s="190">
        <f>Gesamtliste!J241</f>
        <v>2004</v>
      </c>
      <c r="D249" s="190" t="str">
        <f>Gesamtliste!K241</f>
        <v>0.75l</v>
      </c>
      <c r="E249" s="191">
        <f>Gesamtliste!T241</f>
        <v>0</v>
      </c>
    </row>
    <row r="250" spans="1:5" ht="24" customHeight="1">
      <c r="A250" s="280" t="str">
        <f>Gesamtliste!G242&amp;" "&amp;Gesamtliste!H242</f>
        <v>Château Lascombes Lascombes</v>
      </c>
      <c r="B250" s="281"/>
      <c r="C250" s="190">
        <f>Gesamtliste!J242</f>
        <v>2005</v>
      </c>
      <c r="D250" s="190" t="str">
        <f>Gesamtliste!K242</f>
        <v>0.75l</v>
      </c>
      <c r="E250" s="191">
        <f>Gesamtliste!T242</f>
        <v>0</v>
      </c>
    </row>
    <row r="251" spans="1:5" ht="24" customHeight="1">
      <c r="A251" s="280" t="str">
        <f>Gesamtliste!G243&amp;" "&amp;Gesamtliste!H243</f>
        <v>Château Margaux Margaux</v>
      </c>
      <c r="B251" s="281"/>
      <c r="C251" s="190">
        <f>Gesamtliste!J243</f>
        <v>1996</v>
      </c>
      <c r="D251" s="190" t="str">
        <f>Gesamtliste!K243</f>
        <v>0.75l</v>
      </c>
      <c r="E251" s="191">
        <f>Gesamtliste!T243</f>
        <v>0</v>
      </c>
    </row>
    <row r="252" spans="1:5" ht="24" customHeight="1">
      <c r="A252" s="280" t="str">
        <f>Gesamtliste!G244&amp;" "&amp;Gesamtliste!H244</f>
        <v>Château Margaux Margaux</v>
      </c>
      <c r="B252" s="281"/>
      <c r="C252" s="190">
        <f>Gesamtliste!J244</f>
        <v>1998</v>
      </c>
      <c r="D252" s="190" t="str">
        <f>Gesamtliste!K244</f>
        <v>1.5l</v>
      </c>
      <c r="E252" s="191">
        <f>Gesamtliste!T244</f>
        <v>0</v>
      </c>
    </row>
    <row r="253" spans="1:5" ht="24" customHeight="1">
      <c r="A253" s="280" t="str">
        <f>Gesamtliste!G245&amp;" "&amp;Gesamtliste!H245</f>
        <v>Château Margaux Margaux</v>
      </c>
      <c r="B253" s="281"/>
      <c r="C253" s="190">
        <f>Gesamtliste!J245</f>
        <v>2001</v>
      </c>
      <c r="D253" s="190" t="str">
        <f>Gesamtliste!K245</f>
        <v>0.75l</v>
      </c>
      <c r="E253" s="191">
        <f>Gesamtliste!T245</f>
        <v>0</v>
      </c>
    </row>
    <row r="254" spans="1:5" ht="24" customHeight="1">
      <c r="A254" s="280" t="str">
        <f>Gesamtliste!G246&amp;" "&amp;Gesamtliste!H246</f>
        <v>Château Margaux Pavillon Blanc du Château Margaux</v>
      </c>
      <c r="B254" s="281"/>
      <c r="C254" s="190">
        <f>Gesamtliste!J246</f>
        <v>2008</v>
      </c>
      <c r="D254" s="190" t="str">
        <f>Gesamtliste!K246</f>
        <v>0.75l</v>
      </c>
      <c r="E254" s="191">
        <f>Gesamtliste!T246</f>
        <v>0</v>
      </c>
    </row>
    <row r="255" spans="1:5" ht="24" customHeight="1">
      <c r="A255" s="280" t="str">
        <f>Gesamtliste!G247&amp;" "&amp;Gesamtliste!H247</f>
        <v>Château Palmer Alter Ego de Palmer</v>
      </c>
      <c r="B255" s="281"/>
      <c r="C255" s="190">
        <f>Gesamtliste!J247</f>
        <v>2008</v>
      </c>
      <c r="D255" s="190" t="str">
        <f>Gesamtliste!K247</f>
        <v>0.75l</v>
      </c>
      <c r="E255" s="191">
        <f>Gesamtliste!T247</f>
        <v>0</v>
      </c>
    </row>
    <row r="256" spans="1:5" ht="24" customHeight="1">
      <c r="A256" s="280" t="str">
        <f>Gesamtliste!G248&amp;" "&amp;Gesamtliste!H248</f>
        <v>Château Palmer Palmer</v>
      </c>
      <c r="B256" s="281"/>
      <c r="C256" s="190">
        <f>Gesamtliste!J248</f>
        <v>1988</v>
      </c>
      <c r="D256" s="190" t="str">
        <f>Gesamtliste!K248</f>
        <v>0.75l</v>
      </c>
      <c r="E256" s="191">
        <f>Gesamtliste!T248</f>
        <v>0</v>
      </c>
    </row>
    <row r="257" spans="1:5" ht="24" customHeight="1">
      <c r="A257" s="280" t="str">
        <f>Gesamtliste!G249&amp;" "&amp;Gesamtliste!H249</f>
        <v>Château Palmer Palmer</v>
      </c>
      <c r="B257" s="281"/>
      <c r="C257" s="190">
        <f>Gesamtliste!J249</f>
        <v>1988</v>
      </c>
      <c r="D257" s="190" t="str">
        <f>Gesamtliste!K249</f>
        <v>0.75l</v>
      </c>
      <c r="E257" s="191">
        <f>Gesamtliste!T249</f>
        <v>0</v>
      </c>
    </row>
    <row r="258" spans="1:5" ht="24" customHeight="1">
      <c r="A258" s="280" t="str">
        <f>Gesamtliste!G250&amp;" "&amp;Gesamtliste!H250</f>
        <v>Château Palmer Palmer</v>
      </c>
      <c r="B258" s="281"/>
      <c r="C258" s="190">
        <f>Gesamtliste!J250</f>
        <v>2015</v>
      </c>
      <c r="D258" s="190" t="str">
        <f>Gesamtliste!K250</f>
        <v>0.75l</v>
      </c>
      <c r="E258" s="191">
        <f>Gesamtliste!T250</f>
        <v>0</v>
      </c>
    </row>
    <row r="259" spans="1:5" ht="24" customHeight="1">
      <c r="A259" s="280" t="str">
        <f>Gesamtliste!G251&amp;" "&amp;Gesamtliste!H251</f>
        <v>Château Palmer Palmer</v>
      </c>
      <c r="B259" s="281"/>
      <c r="C259" s="190">
        <f>Gesamtliste!J251</f>
        <v>2015</v>
      </c>
      <c r="D259" s="190" t="str">
        <f>Gesamtliste!K251</f>
        <v>1.5l</v>
      </c>
      <c r="E259" s="191">
        <f>Gesamtliste!T251</f>
        <v>0</v>
      </c>
    </row>
    <row r="260" spans="1:5" ht="24" customHeight="1">
      <c r="A260" s="280" t="str">
        <f>Gesamtliste!G252&amp;" "&amp;Gesamtliste!H252</f>
        <v>Château Prieuré-Lichine Prieuré-Lichine</v>
      </c>
      <c r="B260" s="281"/>
      <c r="C260" s="190">
        <f>Gesamtliste!J252</f>
        <v>2010</v>
      </c>
      <c r="D260" s="190" t="str">
        <f>Gesamtliste!K252</f>
        <v>0.75l</v>
      </c>
      <c r="E260" s="191">
        <f>Gesamtliste!T252</f>
        <v>0</v>
      </c>
    </row>
    <row r="261" spans="1:5" ht="24" customHeight="1">
      <c r="A261" s="280" t="str">
        <f>Gesamtliste!G253&amp;" "&amp;Gesamtliste!H253</f>
        <v>Château Prieuré-Lichine Prieuré-Lichine</v>
      </c>
      <c r="B261" s="281"/>
      <c r="C261" s="190">
        <f>Gesamtliste!J253</f>
        <v>2010</v>
      </c>
      <c r="D261" s="190" t="str">
        <f>Gesamtliste!K253</f>
        <v>1.5l</v>
      </c>
      <c r="E261" s="191">
        <f>Gesamtliste!T253</f>
        <v>0</v>
      </c>
    </row>
    <row r="262" spans="1:5" ht="24" customHeight="1">
      <c r="A262" s="280" t="str">
        <f>Gesamtliste!G254&amp;" "&amp;Gesamtliste!H254</f>
        <v>Château Poujeaux Poujeaux</v>
      </c>
      <c r="B262" s="281"/>
      <c r="C262" s="190">
        <f>Gesamtliste!J254</f>
        <v>2006</v>
      </c>
      <c r="D262" s="190" t="str">
        <f>Gesamtliste!K254</f>
        <v>0.75l</v>
      </c>
      <c r="E262" s="191">
        <f>Gesamtliste!T254</f>
        <v>0</v>
      </c>
    </row>
    <row r="263" spans="1:5" ht="24" customHeight="1">
      <c r="A263" s="280" t="str">
        <f>Gesamtliste!G255&amp;" "&amp;Gesamtliste!H255</f>
        <v>Château Batailley Batailley</v>
      </c>
      <c r="B263" s="281"/>
      <c r="C263" s="190">
        <f>Gesamtliste!J255</f>
        <v>2014</v>
      </c>
      <c r="D263" s="190" t="str">
        <f>Gesamtliste!K255</f>
        <v>0.75l</v>
      </c>
      <c r="E263" s="191">
        <f>Gesamtliste!T255</f>
        <v>0</v>
      </c>
    </row>
    <row r="264" spans="1:5" ht="24" customHeight="1">
      <c r="A264" s="280" t="str">
        <f>Gesamtliste!G256&amp;" "&amp;Gesamtliste!H256</f>
        <v>Château Clerc Milon Clerc Milon</v>
      </c>
      <c r="B264" s="281"/>
      <c r="C264" s="190">
        <f>Gesamtliste!J256</f>
        <v>1990</v>
      </c>
      <c r="D264" s="190" t="str">
        <f>Gesamtliste!K256</f>
        <v>0.75l</v>
      </c>
      <c r="E264" s="191">
        <f>Gesamtliste!T256</f>
        <v>0</v>
      </c>
    </row>
    <row r="265" spans="1:5" ht="24" customHeight="1">
      <c r="A265" s="280" t="str">
        <f>Gesamtliste!G257&amp;" "&amp;Gesamtliste!H257</f>
        <v>Château Clerc Milon Clerc Milon</v>
      </c>
      <c r="B265" s="281"/>
      <c r="C265" s="190">
        <f>Gesamtliste!J257</f>
        <v>1994</v>
      </c>
      <c r="D265" s="190" t="str">
        <f>Gesamtliste!K257</f>
        <v>0.75l</v>
      </c>
      <c r="E265" s="191">
        <f>Gesamtliste!T257</f>
        <v>0</v>
      </c>
    </row>
    <row r="266" spans="1:5" ht="24" customHeight="1">
      <c r="A266" s="280" t="str">
        <f>Gesamtliste!G258&amp;" "&amp;Gesamtliste!H258</f>
        <v>Château D'Armailhac D'Armailhac</v>
      </c>
      <c r="B266" s="281"/>
      <c r="C266" s="190">
        <f>Gesamtliste!J258</f>
        <v>1989</v>
      </c>
      <c r="D266" s="190" t="str">
        <f>Gesamtliste!K258</f>
        <v>0.75l</v>
      </c>
      <c r="E266" s="191">
        <f>Gesamtliste!T258</f>
        <v>0</v>
      </c>
    </row>
    <row r="267" spans="1:5" ht="24" customHeight="1">
      <c r="A267" s="280" t="str">
        <f>Gesamtliste!G259&amp;" "&amp;Gesamtliste!H259</f>
        <v>Château Duhart Milon Rothschild Duhart Milon</v>
      </c>
      <c r="B267" s="281"/>
      <c r="C267" s="190">
        <f>Gesamtliste!J259</f>
        <v>2006</v>
      </c>
      <c r="D267" s="190" t="str">
        <f>Gesamtliste!K259</f>
        <v>0.75l</v>
      </c>
      <c r="E267" s="191">
        <f>Gesamtliste!T259</f>
        <v>0</v>
      </c>
    </row>
    <row r="268" spans="1:5" ht="24" customHeight="1">
      <c r="A268" s="280" t="str">
        <f>Gesamtliste!G260&amp;" "&amp;Gesamtliste!H260</f>
        <v>Château Duhart Milon Rothschild Duhart Milon</v>
      </c>
      <c r="B268" s="281"/>
      <c r="C268" s="190">
        <f>Gesamtliste!J260</f>
        <v>2009</v>
      </c>
      <c r="D268" s="190" t="str">
        <f>Gesamtliste!K260</f>
        <v>3l</v>
      </c>
      <c r="E268" s="191">
        <f>Gesamtliste!T260</f>
        <v>0</v>
      </c>
    </row>
    <row r="269" spans="1:5" ht="24" customHeight="1">
      <c r="A269" s="280" t="str">
        <f>Gesamtliste!G261&amp;" "&amp;Gesamtliste!H261</f>
        <v>Château Grand Puy Ducasse Grand Puy Ducasse</v>
      </c>
      <c r="B269" s="281"/>
      <c r="C269" s="190">
        <f>Gesamtliste!J261</f>
        <v>2000</v>
      </c>
      <c r="D269" s="190" t="str">
        <f>Gesamtliste!K261</f>
        <v>0.75l</v>
      </c>
      <c r="E269" s="191">
        <f>Gesamtliste!T261</f>
        <v>0</v>
      </c>
    </row>
    <row r="270" spans="1:5" ht="24" customHeight="1">
      <c r="A270" s="280" t="str">
        <f>Gesamtliste!G262&amp;" "&amp;Gesamtliste!H262</f>
        <v>Château Grand Puy Ducasse Grand Puy Ducasse</v>
      </c>
      <c r="B270" s="281"/>
      <c r="C270" s="190">
        <f>Gesamtliste!J262</f>
        <v>2003</v>
      </c>
      <c r="D270" s="190" t="str">
        <f>Gesamtliste!K262</f>
        <v>0.75l</v>
      </c>
      <c r="E270" s="191">
        <f>Gesamtliste!T262</f>
        <v>0</v>
      </c>
    </row>
    <row r="271" spans="1:5" ht="24" customHeight="1">
      <c r="A271" s="280" t="str">
        <f>Gesamtliste!G263&amp;" "&amp;Gesamtliste!H263</f>
        <v>Château Grand Puy Lacoste Grand Puy Lacoste</v>
      </c>
      <c r="B271" s="281"/>
      <c r="C271" s="190">
        <f>Gesamtliste!J263</f>
        <v>1998</v>
      </c>
      <c r="D271" s="190" t="str">
        <f>Gesamtliste!K263</f>
        <v>3l</v>
      </c>
      <c r="E271" s="191">
        <f>Gesamtliste!T263</f>
        <v>0</v>
      </c>
    </row>
    <row r="272" spans="1:5" ht="24" customHeight="1">
      <c r="A272" s="280" t="str">
        <f>Gesamtliste!G264&amp;" "&amp;Gesamtliste!H264</f>
        <v>Château Grand Puy Lacoste Grand Puy Lacoste</v>
      </c>
      <c r="B272" s="281"/>
      <c r="C272" s="190">
        <f>Gesamtliste!J264</f>
        <v>2003</v>
      </c>
      <c r="D272" s="190" t="str">
        <f>Gesamtliste!K264</f>
        <v>0.75l</v>
      </c>
      <c r="E272" s="191">
        <f>Gesamtliste!T264</f>
        <v>0</v>
      </c>
    </row>
    <row r="273" spans="1:5" ht="24" customHeight="1">
      <c r="A273" s="280" t="str">
        <f>Gesamtliste!G265&amp;" "&amp;Gesamtliste!H265</f>
        <v>Château Grand Puy Lacoste Grand Puy Lacoste</v>
      </c>
      <c r="B273" s="281"/>
      <c r="C273" s="190">
        <f>Gesamtliste!J265</f>
        <v>2005</v>
      </c>
      <c r="D273" s="190" t="str">
        <f>Gesamtliste!K265</f>
        <v>0.75l</v>
      </c>
      <c r="E273" s="191">
        <f>Gesamtliste!T265</f>
        <v>0</v>
      </c>
    </row>
    <row r="274" spans="1:5" ht="24" customHeight="1">
      <c r="A274" s="280" t="str">
        <f>Gesamtliste!G266&amp;" "&amp;Gesamtliste!H266</f>
        <v>Château Haut-Bages Libéral Haut-Bages Libéral</v>
      </c>
      <c r="B274" s="281"/>
      <c r="C274" s="190">
        <f>Gesamtliste!J266</f>
        <v>2005</v>
      </c>
      <c r="D274" s="190" t="str">
        <f>Gesamtliste!K266</f>
        <v>0.75l</v>
      </c>
      <c r="E274" s="191">
        <f>Gesamtliste!T266</f>
        <v>0</v>
      </c>
    </row>
    <row r="275" spans="1:5" ht="24" customHeight="1">
      <c r="A275" s="280" t="str">
        <f>Gesamtliste!G267&amp;" "&amp;Gesamtliste!H267</f>
        <v>Château Haut-Bages Libéral Haut-Bages Libéral</v>
      </c>
      <c r="B275" s="281"/>
      <c r="C275" s="190">
        <f>Gesamtliste!J267</f>
        <v>2009</v>
      </c>
      <c r="D275" s="190" t="str">
        <f>Gesamtliste!K267</f>
        <v>0.75l</v>
      </c>
      <c r="E275" s="191">
        <f>Gesamtliste!T267</f>
        <v>0</v>
      </c>
    </row>
    <row r="276" spans="1:5" ht="24" customHeight="1">
      <c r="A276" s="280" t="str">
        <f>Gesamtliste!G268&amp;" "&amp;Gesamtliste!H268</f>
        <v>Château Haut-Bages Libéral Haut-Bages Libéral</v>
      </c>
      <c r="B276" s="281"/>
      <c r="C276" s="190">
        <f>Gesamtliste!J268</f>
        <v>2010</v>
      </c>
      <c r="D276" s="190" t="str">
        <f>Gesamtliste!K268</f>
        <v>0.75l</v>
      </c>
      <c r="E276" s="191">
        <f>Gesamtliste!T268</f>
        <v>0</v>
      </c>
    </row>
    <row r="277" spans="1:5" ht="24" customHeight="1">
      <c r="A277" s="280" t="str">
        <f>Gesamtliste!G269&amp;" "&amp;Gesamtliste!H269</f>
        <v>Château Haut-Batailley Haut-Batailley</v>
      </c>
      <c r="B277" s="281"/>
      <c r="C277" s="190">
        <f>Gesamtliste!J269</f>
        <v>2010</v>
      </c>
      <c r="D277" s="190" t="str">
        <f>Gesamtliste!K269</f>
        <v>0.75l</v>
      </c>
      <c r="E277" s="191">
        <f>Gesamtliste!T269</f>
        <v>0</v>
      </c>
    </row>
    <row r="278" spans="1:5" ht="24" customHeight="1">
      <c r="A278" s="280" t="str">
        <f>Gesamtliste!G270&amp;" "&amp;Gesamtliste!H270</f>
        <v>Château Lafite Rothschild Carruades de Lafite</v>
      </c>
      <c r="B278" s="281"/>
      <c r="C278" s="190">
        <f>Gesamtliste!J270</f>
        <v>1997</v>
      </c>
      <c r="D278" s="190" t="str">
        <f>Gesamtliste!K270</f>
        <v>0.75l</v>
      </c>
      <c r="E278" s="191">
        <f>Gesamtliste!T270</f>
        <v>0</v>
      </c>
    </row>
    <row r="279" spans="1:5" ht="24" customHeight="1">
      <c r="A279" s="280" t="str">
        <f>Gesamtliste!G271&amp;" "&amp;Gesamtliste!H271</f>
        <v>Château Lafite Rothschild Carruades de Lafite</v>
      </c>
      <c r="B279" s="281"/>
      <c r="C279" s="190">
        <f>Gesamtliste!J271</f>
        <v>2000</v>
      </c>
      <c r="D279" s="190" t="str">
        <f>Gesamtliste!K271</f>
        <v>0.75l</v>
      </c>
      <c r="E279" s="191">
        <f>Gesamtliste!T271</f>
        <v>0</v>
      </c>
    </row>
    <row r="280" spans="1:5" ht="24" customHeight="1">
      <c r="A280" s="280" t="str">
        <f>Gesamtliste!G272&amp;" "&amp;Gesamtliste!H272</f>
        <v>Château Lafite Rothschild Carruades de Lafite</v>
      </c>
      <c r="B280" s="281"/>
      <c r="C280" s="190">
        <f>Gesamtliste!J272</f>
        <v>2005</v>
      </c>
      <c r="D280" s="190" t="str">
        <f>Gesamtliste!K272</f>
        <v>0.75l</v>
      </c>
      <c r="E280" s="191">
        <f>Gesamtliste!T272</f>
        <v>0</v>
      </c>
    </row>
    <row r="281" spans="1:5" ht="24" customHeight="1">
      <c r="A281" s="280" t="str">
        <f>Gesamtliste!G273&amp;" "&amp;Gesamtliste!H273</f>
        <v>Château Lafite Rothschild Lafite</v>
      </c>
      <c r="B281" s="281"/>
      <c r="C281" s="190">
        <f>Gesamtliste!J273</f>
        <v>1978</v>
      </c>
      <c r="D281" s="190" t="str">
        <f>Gesamtliste!K273</f>
        <v>1.5l</v>
      </c>
      <c r="E281" s="191">
        <f>Gesamtliste!T273</f>
        <v>0</v>
      </c>
    </row>
    <row r="282" spans="1:5" ht="24" customHeight="1">
      <c r="A282" s="280" t="str">
        <f>Gesamtliste!G274&amp;" "&amp;Gesamtliste!H274</f>
        <v>Château Lafite Rothschild Lafite</v>
      </c>
      <c r="B282" s="281"/>
      <c r="C282" s="190">
        <f>Gesamtliste!J274</f>
        <v>1994</v>
      </c>
      <c r="D282" s="190" t="str">
        <f>Gesamtliste!K274</f>
        <v>0.75l</v>
      </c>
      <c r="E282" s="191">
        <f>Gesamtliste!T274</f>
        <v>0</v>
      </c>
    </row>
    <row r="283" spans="1:5" ht="24" customHeight="1">
      <c r="A283" s="280" t="str">
        <f>Gesamtliste!G275&amp;" "&amp;Gesamtliste!H275</f>
        <v>Château Lafite Rothschild Lafite</v>
      </c>
      <c r="B283" s="281"/>
      <c r="C283" s="190">
        <f>Gesamtliste!J275</f>
        <v>1994</v>
      </c>
      <c r="D283" s="190" t="str">
        <f>Gesamtliste!K275</f>
        <v>0.75l</v>
      </c>
      <c r="E283" s="191">
        <f>Gesamtliste!T275</f>
        <v>0</v>
      </c>
    </row>
    <row r="284" spans="1:5" ht="24" customHeight="1">
      <c r="A284" s="280" t="str">
        <f>Gesamtliste!G276&amp;" "&amp;Gesamtliste!H276</f>
        <v>Château Lafite Rothschild Lafite</v>
      </c>
      <c r="B284" s="281"/>
      <c r="C284" s="190">
        <f>Gesamtliste!J276</f>
        <v>1997</v>
      </c>
      <c r="D284" s="190" t="str">
        <f>Gesamtliste!K276</f>
        <v>0.75l</v>
      </c>
      <c r="E284" s="191">
        <f>Gesamtliste!T276</f>
        <v>0</v>
      </c>
    </row>
    <row r="285" spans="1:5" ht="24" customHeight="1">
      <c r="A285" s="280" t="str">
        <f>Gesamtliste!G277&amp;" "&amp;Gesamtliste!H277</f>
        <v>Château Lafite Rothschild Lafite</v>
      </c>
      <c r="B285" s="281"/>
      <c r="C285" s="190">
        <f>Gesamtliste!J277</f>
        <v>2004</v>
      </c>
      <c r="D285" s="190" t="str">
        <f>Gesamtliste!K277</f>
        <v>0.75l</v>
      </c>
      <c r="E285" s="191">
        <f>Gesamtliste!T277</f>
        <v>0</v>
      </c>
    </row>
    <row r="286" spans="1:5" ht="24" customHeight="1">
      <c r="A286" s="280" t="str">
        <f>Gesamtliste!G278&amp;" "&amp;Gesamtliste!H278</f>
        <v>Château Lafite Rothschild Lafite</v>
      </c>
      <c r="B286" s="281"/>
      <c r="C286" s="190">
        <f>Gesamtliste!J278</f>
        <v>2008</v>
      </c>
      <c r="D286" s="190" t="str">
        <f>Gesamtliste!K278</f>
        <v>0.75l</v>
      </c>
      <c r="E286" s="191">
        <f>Gesamtliste!T278</f>
        <v>0</v>
      </c>
    </row>
    <row r="287" spans="1:5" ht="24" customHeight="1">
      <c r="A287" s="280" t="str">
        <f>Gesamtliste!G279&amp;" "&amp;Gesamtliste!H279</f>
        <v>Château Lafite Rothschild Lafite</v>
      </c>
      <c r="B287" s="281"/>
      <c r="C287" s="190">
        <f>Gesamtliste!J279</f>
        <v>2013</v>
      </c>
      <c r="D287" s="190" t="str">
        <f>Gesamtliste!K279</f>
        <v>0.75l</v>
      </c>
      <c r="E287" s="191">
        <f>Gesamtliste!T279</f>
        <v>0</v>
      </c>
    </row>
    <row r="288" spans="1:5" ht="24" customHeight="1">
      <c r="A288" s="280" t="str">
        <f>Gesamtliste!G280&amp;" "&amp;Gesamtliste!H280</f>
        <v>Château Lafite Rothschild Lafite</v>
      </c>
      <c r="B288" s="281"/>
      <c r="C288" s="190">
        <f>Gesamtliste!J280</f>
        <v>2015</v>
      </c>
      <c r="D288" s="190" t="str">
        <f>Gesamtliste!K280</f>
        <v>0.75l</v>
      </c>
      <c r="E288" s="191">
        <f>Gesamtliste!T280</f>
        <v>0</v>
      </c>
    </row>
    <row r="289" spans="1:5" ht="24" customHeight="1">
      <c r="A289" s="280" t="str">
        <f>Gesamtliste!G281&amp;" "&amp;Gesamtliste!H281</f>
        <v>Château Lafite Rothschild Lafite</v>
      </c>
      <c r="B289" s="281"/>
      <c r="C289" s="190">
        <f>Gesamtliste!J281</f>
        <v>2017</v>
      </c>
      <c r="D289" s="190" t="str">
        <f>Gesamtliste!K281</f>
        <v>1.5l</v>
      </c>
      <c r="E289" s="191">
        <f>Gesamtliste!T281</f>
        <v>0</v>
      </c>
    </row>
    <row r="290" spans="1:5" ht="24" customHeight="1">
      <c r="A290" s="280" t="str">
        <f>Gesamtliste!G282&amp;" "&amp;Gesamtliste!H282</f>
        <v>Château Lafite Rothschild Lafite</v>
      </c>
      <c r="B290" s="281"/>
      <c r="C290" s="190">
        <f>Gesamtliste!J282</f>
        <v>2018</v>
      </c>
      <c r="D290" s="190" t="str">
        <f>Gesamtliste!K282</f>
        <v>0.75l</v>
      </c>
      <c r="E290" s="191">
        <f>Gesamtliste!T282</f>
        <v>0</v>
      </c>
    </row>
    <row r="291" spans="1:5" ht="24" customHeight="1">
      <c r="A291" s="280" t="str">
        <f>Gesamtliste!G283&amp;" "&amp;Gesamtliste!H283</f>
        <v>Château Lafite Rothschild Lafite</v>
      </c>
      <c r="B291" s="281"/>
      <c r="C291" s="190">
        <f>Gesamtliste!J283</f>
        <v>2019</v>
      </c>
      <c r="D291" s="190" t="str">
        <f>Gesamtliste!K283</f>
        <v>0.75l</v>
      </c>
      <c r="E291" s="191">
        <f>Gesamtliste!T283</f>
        <v>0</v>
      </c>
    </row>
    <row r="292" spans="1:5" ht="24" customHeight="1">
      <c r="A292" s="280" t="str">
        <f>Gesamtliste!G284&amp;" "&amp;Gesamtliste!H284</f>
        <v>Château Latour Latour</v>
      </c>
      <c r="B292" s="281"/>
      <c r="C292" s="190">
        <f>Gesamtliste!J284</f>
        <v>1964</v>
      </c>
      <c r="D292" s="190" t="str">
        <f>Gesamtliste!K284</f>
        <v>0.75l</v>
      </c>
      <c r="E292" s="191">
        <f>Gesamtliste!T284</f>
        <v>0</v>
      </c>
    </row>
    <row r="293" spans="1:5" ht="24" customHeight="1">
      <c r="A293" s="280" t="str">
        <f>Gesamtliste!G285&amp;" "&amp;Gesamtliste!H285</f>
        <v>Château Latour Latour</v>
      </c>
      <c r="B293" s="281"/>
      <c r="C293" s="190">
        <f>Gesamtliste!J285</f>
        <v>1971</v>
      </c>
      <c r="D293" s="190" t="str">
        <f>Gesamtliste!K285</f>
        <v>0.75l</v>
      </c>
      <c r="E293" s="191">
        <f>Gesamtliste!T285</f>
        <v>0</v>
      </c>
    </row>
    <row r="294" spans="1:5" ht="24" customHeight="1">
      <c r="A294" s="280" t="str">
        <f>Gesamtliste!G286&amp;" "&amp;Gesamtliste!H286</f>
        <v>Château Latour Latour</v>
      </c>
      <c r="B294" s="281"/>
      <c r="C294" s="190">
        <f>Gesamtliste!J286</f>
        <v>1997</v>
      </c>
      <c r="D294" s="190" t="str">
        <f>Gesamtliste!K286</f>
        <v>0.75l</v>
      </c>
      <c r="E294" s="191">
        <f>Gesamtliste!T286</f>
        <v>0</v>
      </c>
    </row>
    <row r="295" spans="1:5" ht="24" customHeight="1">
      <c r="A295" s="280" t="str">
        <f>Gesamtliste!G287&amp;" "&amp;Gesamtliste!H287</f>
        <v>Château Latour Les Forts de Latour</v>
      </c>
      <c r="B295" s="281"/>
      <c r="C295" s="190">
        <f>Gesamtliste!J287</f>
        <v>1997</v>
      </c>
      <c r="D295" s="190" t="str">
        <f>Gesamtliste!K287</f>
        <v>0.75l</v>
      </c>
      <c r="E295" s="191">
        <f>Gesamtliste!T287</f>
        <v>0</v>
      </c>
    </row>
    <row r="296" spans="1:5" ht="24" customHeight="1">
      <c r="A296" s="280" t="str">
        <f>Gesamtliste!G288&amp;" "&amp;Gesamtliste!H288</f>
        <v>Château Latour Les Forts de Latour</v>
      </c>
      <c r="B296" s="281"/>
      <c r="C296" s="190">
        <f>Gesamtliste!J288</f>
        <v>2015</v>
      </c>
      <c r="D296" s="190" t="str">
        <f>Gesamtliste!K288</f>
        <v>0.75l</v>
      </c>
      <c r="E296" s="191">
        <f>Gesamtliste!T288</f>
        <v>0</v>
      </c>
    </row>
    <row r="297" spans="1:5" ht="24" customHeight="1">
      <c r="A297" s="280" t="str">
        <f>Gesamtliste!G289&amp;" "&amp;Gesamtliste!H289</f>
        <v>Château Lynch Bages Lynch Bages</v>
      </c>
      <c r="B297" s="281"/>
      <c r="C297" s="190">
        <f>Gesamtliste!J289</f>
        <v>2003</v>
      </c>
      <c r="D297" s="190" t="str">
        <f>Gesamtliste!K289</f>
        <v>0.75l</v>
      </c>
      <c r="E297" s="191">
        <f>Gesamtliste!T289</f>
        <v>0</v>
      </c>
    </row>
    <row r="298" spans="1:5" ht="24" customHeight="1">
      <c r="A298" s="280" t="str">
        <f>Gesamtliste!G290&amp;" "&amp;Gesamtliste!H290</f>
        <v>Château Lynch Bages Lynch Bages</v>
      </c>
      <c r="B298" s="281"/>
      <c r="C298" s="190">
        <f>Gesamtliste!J290</f>
        <v>2004</v>
      </c>
      <c r="D298" s="190" t="str">
        <f>Gesamtliste!K290</f>
        <v>0.75l</v>
      </c>
      <c r="E298" s="191">
        <f>Gesamtliste!T290</f>
        <v>0</v>
      </c>
    </row>
    <row r="299" spans="1:5" ht="24" customHeight="1">
      <c r="A299" s="280" t="str">
        <f>Gesamtliste!G291&amp;" "&amp;Gesamtliste!H291</f>
        <v>Château Lynch Bages Lynch Bages</v>
      </c>
      <c r="B299" s="281"/>
      <c r="C299" s="190">
        <f>Gesamtliste!J291</f>
        <v>2006</v>
      </c>
      <c r="D299" s="190" t="str">
        <f>Gesamtliste!K291</f>
        <v>0.75l</v>
      </c>
      <c r="E299" s="191">
        <f>Gesamtliste!T291</f>
        <v>0</v>
      </c>
    </row>
    <row r="300" spans="1:5" ht="24" customHeight="1">
      <c r="A300" s="280" t="str">
        <f>Gesamtliste!G292&amp;" "&amp;Gesamtliste!H292</f>
        <v>Château Lynch Bages Lynch Bages</v>
      </c>
      <c r="B300" s="281"/>
      <c r="C300" s="190">
        <f>Gesamtliste!J292</f>
        <v>2007</v>
      </c>
      <c r="D300" s="190" t="str">
        <f>Gesamtliste!K292</f>
        <v>0.75l</v>
      </c>
      <c r="E300" s="191">
        <f>Gesamtliste!T292</f>
        <v>0</v>
      </c>
    </row>
    <row r="301" spans="1:5" ht="24" customHeight="1">
      <c r="A301" s="280" t="str">
        <f>Gesamtliste!G293&amp;" "&amp;Gesamtliste!H293</f>
        <v>Château Lynch Bages Lynch Bages</v>
      </c>
      <c r="B301" s="281"/>
      <c r="C301" s="190">
        <f>Gesamtliste!J293</f>
        <v>2007</v>
      </c>
      <c r="D301" s="190" t="str">
        <f>Gesamtliste!K293</f>
        <v>3l</v>
      </c>
      <c r="E301" s="191">
        <f>Gesamtliste!T293</f>
        <v>0</v>
      </c>
    </row>
    <row r="302" spans="1:5" ht="24" customHeight="1">
      <c r="A302" s="280" t="str">
        <f>Gesamtliste!G294&amp;" "&amp;Gesamtliste!H294</f>
        <v>Château Lynch Bages Lynch Bages</v>
      </c>
      <c r="B302" s="281"/>
      <c r="C302" s="190">
        <f>Gesamtliste!J294</f>
        <v>2009</v>
      </c>
      <c r="D302" s="190" t="str">
        <f>Gesamtliste!K294</f>
        <v>0.75l</v>
      </c>
      <c r="E302" s="191">
        <f>Gesamtliste!T294</f>
        <v>0</v>
      </c>
    </row>
    <row r="303" spans="1:5" ht="24" customHeight="1">
      <c r="A303" s="280" t="str">
        <f>Gesamtliste!G295&amp;" "&amp;Gesamtliste!H295</f>
        <v>Château Lynch Bages Lynch Bages</v>
      </c>
      <c r="B303" s="281"/>
      <c r="C303" s="190">
        <f>Gesamtliste!J295</f>
        <v>2009</v>
      </c>
      <c r="D303" s="190" t="str">
        <f>Gesamtliste!K295</f>
        <v>0.75l</v>
      </c>
      <c r="E303" s="191">
        <f>Gesamtliste!T295</f>
        <v>0</v>
      </c>
    </row>
    <row r="304" spans="1:5" ht="24" customHeight="1">
      <c r="A304" s="280" t="str">
        <f>Gesamtliste!G296&amp;" "&amp;Gesamtliste!H296</f>
        <v>Château Lynch Bages Lynch Bages</v>
      </c>
      <c r="B304" s="281"/>
      <c r="C304" s="190">
        <f>Gesamtliste!J296</f>
        <v>2009</v>
      </c>
      <c r="D304" s="190" t="str">
        <f>Gesamtliste!K296</f>
        <v>1.5l</v>
      </c>
      <c r="E304" s="191">
        <f>Gesamtliste!T296</f>
        <v>0</v>
      </c>
    </row>
    <row r="305" spans="1:5" ht="24" customHeight="1">
      <c r="A305" s="280" t="str">
        <f>Gesamtliste!G297&amp;" "&amp;Gesamtliste!H297</f>
        <v>Château Lynch Bages Lynch Bages</v>
      </c>
      <c r="B305" s="281"/>
      <c r="C305" s="190">
        <f>Gesamtliste!J297</f>
        <v>2011</v>
      </c>
      <c r="D305" s="190" t="str">
        <f>Gesamtliste!K297</f>
        <v>0.75l</v>
      </c>
      <c r="E305" s="191">
        <f>Gesamtliste!T297</f>
        <v>0</v>
      </c>
    </row>
    <row r="306" spans="1:5" ht="24" customHeight="1">
      <c r="A306" s="280" t="str">
        <f>Gesamtliste!G298&amp;" "&amp;Gesamtliste!H298</f>
        <v>Château Mouton Rothschild Mouton</v>
      </c>
      <c r="B306" s="281"/>
      <c r="C306" s="190">
        <f>Gesamtliste!J298</f>
        <v>1994</v>
      </c>
      <c r="D306" s="190" t="str">
        <f>Gesamtliste!K298</f>
        <v>0.75l</v>
      </c>
      <c r="E306" s="191">
        <f>Gesamtliste!T298</f>
        <v>0</v>
      </c>
    </row>
    <row r="307" spans="1:5" ht="24" customHeight="1">
      <c r="A307" s="280" t="str">
        <f>Gesamtliste!G299&amp;" "&amp;Gesamtliste!H299</f>
        <v>Château Mouton Rothschild Mouton</v>
      </c>
      <c r="B307" s="281"/>
      <c r="C307" s="190">
        <f>Gesamtliste!J299</f>
        <v>1999</v>
      </c>
      <c r="D307" s="190" t="str">
        <f>Gesamtliste!K299</f>
        <v>0.75l</v>
      </c>
      <c r="E307" s="191">
        <f>Gesamtliste!T299</f>
        <v>0</v>
      </c>
    </row>
    <row r="308" spans="1:5" ht="24" customHeight="1">
      <c r="A308" s="280" t="str">
        <f>Gesamtliste!G300&amp;" "&amp;Gesamtliste!H300</f>
        <v>Château Mouton Rothschild Mouton</v>
      </c>
      <c r="B308" s="281"/>
      <c r="C308" s="190">
        <f>Gesamtliste!J300</f>
        <v>2004</v>
      </c>
      <c r="D308" s="190" t="str">
        <f>Gesamtliste!K300</f>
        <v>0.75l</v>
      </c>
      <c r="E308" s="191">
        <f>Gesamtliste!T300</f>
        <v>0</v>
      </c>
    </row>
    <row r="309" spans="1:5" ht="24" customHeight="1">
      <c r="A309" s="280" t="str">
        <f>Gesamtliste!G301&amp;" "&amp;Gesamtliste!H301</f>
        <v>Château Mouton Rothschild Mouton</v>
      </c>
      <c r="B309" s="281"/>
      <c r="C309" s="190">
        <f>Gesamtliste!J301</f>
        <v>2015</v>
      </c>
      <c r="D309" s="190" t="str">
        <f>Gesamtliste!K301</f>
        <v>0.75l</v>
      </c>
      <c r="E309" s="191">
        <f>Gesamtliste!T301</f>
        <v>0</v>
      </c>
    </row>
    <row r="310" spans="1:5" ht="24" customHeight="1">
      <c r="A310" s="280" t="str">
        <f>Gesamtliste!G302&amp;" "&amp;Gesamtliste!H302</f>
        <v>Château Pedesclaux Pedesclaux</v>
      </c>
      <c r="B310" s="281"/>
      <c r="C310" s="190">
        <f>Gesamtliste!J302</f>
        <v>2010</v>
      </c>
      <c r="D310" s="190" t="str">
        <f>Gesamtliste!K302</f>
        <v>0.75l</v>
      </c>
      <c r="E310" s="191">
        <f>Gesamtliste!T302</f>
        <v>0</v>
      </c>
    </row>
    <row r="311" spans="1:5" ht="24" customHeight="1">
      <c r="A311" s="280" t="str">
        <f>Gesamtliste!G303&amp;" "&amp;Gesamtliste!H303</f>
        <v>Château Pedesclaux Pedesclaux</v>
      </c>
      <c r="B311" s="281"/>
      <c r="C311" s="190">
        <f>Gesamtliste!J303</f>
        <v>2010</v>
      </c>
      <c r="D311" s="190" t="str">
        <f>Gesamtliste!K303</f>
        <v>3l</v>
      </c>
      <c r="E311" s="191">
        <f>Gesamtliste!T303</f>
        <v>0</v>
      </c>
    </row>
    <row r="312" spans="1:5" ht="24" customHeight="1">
      <c r="A312" s="280" t="str">
        <f>Gesamtliste!G304&amp;" "&amp;Gesamtliste!H304</f>
        <v>Château Pichon Baron Pichon Baron</v>
      </c>
      <c r="B312" s="281"/>
      <c r="C312" s="190">
        <f>Gesamtliste!J304</f>
        <v>1989</v>
      </c>
      <c r="D312" s="190" t="str">
        <f>Gesamtliste!K304</f>
        <v>0.75l</v>
      </c>
      <c r="E312" s="191">
        <f>Gesamtliste!T304</f>
        <v>0</v>
      </c>
    </row>
    <row r="313" spans="1:5" ht="24" customHeight="1">
      <c r="A313" s="280" t="str">
        <f>Gesamtliste!G305&amp;" "&amp;Gesamtliste!H305</f>
        <v>Château Pichon Baron Pichon Baron</v>
      </c>
      <c r="B313" s="281"/>
      <c r="C313" s="190">
        <f>Gesamtliste!J305</f>
        <v>1997</v>
      </c>
      <c r="D313" s="190" t="str">
        <f>Gesamtliste!K305</f>
        <v>0.75l</v>
      </c>
      <c r="E313" s="191">
        <f>Gesamtliste!T305</f>
        <v>0</v>
      </c>
    </row>
    <row r="314" spans="1:5" ht="24" customHeight="1">
      <c r="A314" s="280" t="str">
        <f>Gesamtliste!G306&amp;" "&amp;Gesamtliste!H306</f>
        <v>Château Pichon Baron Pichon Baron</v>
      </c>
      <c r="B314" s="281"/>
      <c r="C314" s="190">
        <f>Gesamtliste!J306</f>
        <v>2006</v>
      </c>
      <c r="D314" s="190" t="str">
        <f>Gesamtliste!K306</f>
        <v>0.75l</v>
      </c>
      <c r="E314" s="191">
        <f>Gesamtliste!T306</f>
        <v>0</v>
      </c>
    </row>
    <row r="315" spans="1:5" ht="24" customHeight="1">
      <c r="A315" s="280" t="str">
        <f>Gesamtliste!G307&amp;" "&amp;Gesamtliste!H307</f>
        <v>Château Pichon Baron Pichon Baron</v>
      </c>
      <c r="B315" s="281"/>
      <c r="C315" s="190">
        <f>Gesamtliste!J307</f>
        <v>2010</v>
      </c>
      <c r="D315" s="190" t="str">
        <f>Gesamtliste!K307</f>
        <v>0.75l</v>
      </c>
      <c r="E315" s="191">
        <f>Gesamtliste!T307</f>
        <v>0</v>
      </c>
    </row>
    <row r="316" spans="1:5" ht="24" customHeight="1">
      <c r="A316" s="280" t="str">
        <f>Gesamtliste!G308&amp;" "&amp;Gesamtliste!H308</f>
        <v>Château Pichon Comtesse Pichon Comtesse</v>
      </c>
      <c r="B316" s="281"/>
      <c r="C316" s="190">
        <f>Gesamtliste!J308</f>
        <v>1979</v>
      </c>
      <c r="D316" s="190" t="str">
        <f>Gesamtliste!K308</f>
        <v>0.75l</v>
      </c>
      <c r="E316" s="191">
        <f>Gesamtliste!T308</f>
        <v>0</v>
      </c>
    </row>
    <row r="317" spans="1:5" ht="24" customHeight="1">
      <c r="A317" s="280" t="str">
        <f>Gesamtliste!G309&amp;" "&amp;Gesamtliste!H309</f>
        <v>Château Pichon Comtesse Pichon Comtesse</v>
      </c>
      <c r="B317" s="281"/>
      <c r="C317" s="190">
        <f>Gesamtliste!J309</f>
        <v>1996</v>
      </c>
      <c r="D317" s="190" t="str">
        <f>Gesamtliste!K309</f>
        <v>0.75l</v>
      </c>
      <c r="E317" s="191">
        <f>Gesamtliste!T309</f>
        <v>0</v>
      </c>
    </row>
    <row r="318" spans="1:5" ht="24" customHeight="1">
      <c r="A318" s="280" t="str">
        <f>Gesamtliste!G310&amp;" "&amp;Gesamtliste!H310</f>
        <v>Château Pichon Comtesse Pichon Comtesse</v>
      </c>
      <c r="B318" s="281"/>
      <c r="C318" s="190">
        <f>Gesamtliste!J310</f>
        <v>2001</v>
      </c>
      <c r="D318" s="190" t="str">
        <f>Gesamtliste!K310</f>
        <v>0.75l</v>
      </c>
      <c r="E318" s="191">
        <f>Gesamtliste!T310</f>
        <v>0</v>
      </c>
    </row>
    <row r="319" spans="1:5" ht="24" customHeight="1">
      <c r="A319" s="280" t="str">
        <f>Gesamtliste!G311&amp;" "&amp;Gesamtliste!H311</f>
        <v>Château Pichon Comtesse Pichon Comtesse</v>
      </c>
      <c r="B319" s="281"/>
      <c r="C319" s="190">
        <f>Gesamtliste!J311</f>
        <v>2001</v>
      </c>
      <c r="D319" s="190" t="str">
        <f>Gesamtliste!K311</f>
        <v>1.5l</v>
      </c>
      <c r="E319" s="191">
        <f>Gesamtliste!T311</f>
        <v>0</v>
      </c>
    </row>
    <row r="320" spans="1:5" ht="24" customHeight="1">
      <c r="A320" s="280" t="str">
        <f>Gesamtliste!G312&amp;" "&amp;Gesamtliste!H312</f>
        <v>Château Pichon Comtesse Pichon Comtesse</v>
      </c>
      <c r="B320" s="281"/>
      <c r="C320" s="190">
        <f>Gesamtliste!J312</f>
        <v>2004</v>
      </c>
      <c r="D320" s="190" t="str">
        <f>Gesamtliste!K312</f>
        <v>0.75l</v>
      </c>
      <c r="E320" s="191">
        <f>Gesamtliste!T312</f>
        <v>0</v>
      </c>
    </row>
    <row r="321" spans="1:5" ht="24" customHeight="1">
      <c r="A321" s="280" t="str">
        <f>Gesamtliste!G313&amp;" "&amp;Gesamtliste!H313</f>
        <v>Château Pichon Comtesse Pichon Comtesse</v>
      </c>
      <c r="B321" s="281"/>
      <c r="C321" s="190">
        <f>Gesamtliste!J313</f>
        <v>2006</v>
      </c>
      <c r="D321" s="190" t="str">
        <f>Gesamtliste!K313</f>
        <v>0.75l</v>
      </c>
      <c r="E321" s="191">
        <f>Gesamtliste!T313</f>
        <v>0</v>
      </c>
    </row>
    <row r="322" spans="1:5" ht="24" customHeight="1">
      <c r="A322" s="280" t="str">
        <f>Gesamtliste!G314&amp;" "&amp;Gesamtliste!H314</f>
        <v>Château Pichon Comtesse Pichon Comtesse</v>
      </c>
      <c r="B322" s="281"/>
      <c r="C322" s="190">
        <f>Gesamtliste!J314</f>
        <v>2008</v>
      </c>
      <c r="D322" s="190" t="str">
        <f>Gesamtliste!K314</f>
        <v>1.5l</v>
      </c>
      <c r="E322" s="191">
        <f>Gesamtliste!T314</f>
        <v>0</v>
      </c>
    </row>
    <row r="323" spans="1:5" ht="24" customHeight="1">
      <c r="A323" s="280" t="str">
        <f>Gesamtliste!G315&amp;" "&amp;Gesamtliste!H315</f>
        <v>Château Pichon Comtesse Pichon Comtesse</v>
      </c>
      <c r="B323" s="281"/>
      <c r="C323" s="190">
        <f>Gesamtliste!J315</f>
        <v>2011</v>
      </c>
      <c r="D323" s="190" t="str">
        <f>Gesamtliste!K315</f>
        <v>0.75l</v>
      </c>
      <c r="E323" s="191">
        <f>Gesamtliste!T315</f>
        <v>0</v>
      </c>
    </row>
    <row r="324" spans="1:5" ht="24" customHeight="1">
      <c r="A324" s="280" t="str">
        <f>Gesamtliste!G316&amp;" "&amp;Gesamtliste!H316</f>
        <v>Château Pichon Comtesse Pichon Comtesse</v>
      </c>
      <c r="B324" s="281"/>
      <c r="C324" s="190">
        <f>Gesamtliste!J316</f>
        <v>2011</v>
      </c>
      <c r="D324" s="190" t="str">
        <f>Gesamtliste!K316</f>
        <v>1.5l</v>
      </c>
      <c r="E324" s="191">
        <f>Gesamtliste!T316</f>
        <v>0</v>
      </c>
    </row>
    <row r="325" spans="1:5" ht="24" customHeight="1">
      <c r="A325" s="280" t="str">
        <f>Gesamtliste!G317&amp;" "&amp;Gesamtliste!H317</f>
        <v>Château Pichon Comtesse Pichon Comtesse</v>
      </c>
      <c r="B325" s="281"/>
      <c r="C325" s="190">
        <f>Gesamtliste!J317</f>
        <v>2013</v>
      </c>
      <c r="D325" s="190" t="str">
        <f>Gesamtliste!K317</f>
        <v>0.75l</v>
      </c>
      <c r="E325" s="191">
        <f>Gesamtliste!T317</f>
        <v>0</v>
      </c>
    </row>
    <row r="326" spans="1:5" ht="24" customHeight="1">
      <c r="A326" s="280" t="str">
        <f>Gesamtliste!G318&amp;" "&amp;Gesamtliste!H318</f>
        <v>Château Pichon Comtesse Pichon Comtesse</v>
      </c>
      <c r="B326" s="281"/>
      <c r="C326" s="190">
        <f>Gesamtliste!J318</f>
        <v>2013</v>
      </c>
      <c r="D326" s="190" t="str">
        <f>Gesamtliste!K318</f>
        <v>0.75l</v>
      </c>
      <c r="E326" s="191">
        <f>Gesamtliste!T318</f>
        <v>0</v>
      </c>
    </row>
    <row r="327" spans="1:5" ht="24" customHeight="1">
      <c r="A327" s="280" t="str">
        <f>Gesamtliste!G319&amp;" "&amp;Gesamtliste!H319</f>
        <v>Château Pichon Comtesse Pichon Comtesse</v>
      </c>
      <c r="B327" s="281"/>
      <c r="C327" s="190">
        <f>Gesamtliste!J319</f>
        <v>2013</v>
      </c>
      <c r="D327" s="190" t="str">
        <f>Gesamtliste!K319</f>
        <v>0.75l</v>
      </c>
      <c r="E327" s="191">
        <f>Gesamtliste!T319</f>
        <v>0</v>
      </c>
    </row>
    <row r="328" spans="1:5" ht="24" customHeight="1">
      <c r="A328" s="280" t="str">
        <f>Gesamtliste!G320&amp;" "&amp;Gesamtliste!H320</f>
        <v>Château Pichon Comtesse Pichon Comtesse</v>
      </c>
      <c r="B328" s="281"/>
      <c r="C328" s="190">
        <f>Gesamtliste!J320</f>
        <v>2014</v>
      </c>
      <c r="D328" s="190" t="str">
        <f>Gesamtliste!K320</f>
        <v>1.5l</v>
      </c>
      <c r="E328" s="191">
        <f>Gesamtliste!T320</f>
        <v>0</v>
      </c>
    </row>
    <row r="329" spans="1:5" ht="24" customHeight="1">
      <c r="A329" s="280" t="str">
        <f>Gesamtliste!G321&amp;" "&amp;Gesamtliste!H321</f>
        <v>Château Pichon Comtesse Pichon Comtesse</v>
      </c>
      <c r="B329" s="281"/>
      <c r="C329" s="190">
        <f>Gesamtliste!J321</f>
        <v>2015</v>
      </c>
      <c r="D329" s="190" t="str">
        <f>Gesamtliste!K321</f>
        <v>1.5l</v>
      </c>
      <c r="E329" s="191">
        <f>Gesamtliste!T321</f>
        <v>0</v>
      </c>
    </row>
    <row r="330" spans="1:5" ht="24" customHeight="1">
      <c r="A330" s="280" t="str">
        <f>Gesamtliste!G322&amp;" "&amp;Gesamtliste!H322</f>
        <v>Château Pichon Comtesse Pichon Comtesse</v>
      </c>
      <c r="B330" s="281"/>
      <c r="C330" s="190">
        <f>Gesamtliste!J322</f>
        <v>2017</v>
      </c>
      <c r="D330" s="190" t="str">
        <f>Gesamtliste!K322</f>
        <v>1.5l</v>
      </c>
      <c r="E330" s="191">
        <f>Gesamtliste!T322</f>
        <v>0</v>
      </c>
    </row>
    <row r="331" spans="1:5" ht="24" customHeight="1">
      <c r="A331" s="280" t="str">
        <f>Gesamtliste!G323&amp;" "&amp;Gesamtliste!H323</f>
        <v>Château Pichon Comtesse Pichon Comtesse</v>
      </c>
      <c r="B331" s="281"/>
      <c r="C331" s="190">
        <f>Gesamtliste!J323</f>
        <v>2018</v>
      </c>
      <c r="D331" s="190" t="str">
        <f>Gesamtliste!K323</f>
        <v>1.5l</v>
      </c>
      <c r="E331" s="191">
        <f>Gesamtliste!T323</f>
        <v>0</v>
      </c>
    </row>
    <row r="332" spans="1:5" ht="24" customHeight="1">
      <c r="A332" s="280" t="str">
        <f>Gesamtliste!G324&amp;" "&amp;Gesamtliste!H324</f>
        <v>Château Pichon Comtesse Pichon Comtesse</v>
      </c>
      <c r="B332" s="281"/>
      <c r="C332" s="190">
        <f>Gesamtliste!J324</f>
        <v>2019</v>
      </c>
      <c r="D332" s="190" t="str">
        <f>Gesamtliste!K324</f>
        <v>1.5l</v>
      </c>
      <c r="E332" s="191">
        <f>Gesamtliste!T324</f>
        <v>0</v>
      </c>
    </row>
    <row r="333" spans="1:5" ht="24" customHeight="1">
      <c r="A333" s="280" t="str">
        <f>Gesamtliste!G325&amp;" "&amp;Gesamtliste!H325</f>
        <v>Château Pichon Comtesse Pichon Comtesse</v>
      </c>
      <c r="B333" s="281"/>
      <c r="C333" s="190">
        <f>Gesamtliste!J325</f>
        <v>2020</v>
      </c>
      <c r="D333" s="190" t="str">
        <f>Gesamtliste!K325</f>
        <v>1.5l</v>
      </c>
      <c r="E333" s="191">
        <f>Gesamtliste!T325</f>
        <v>0</v>
      </c>
    </row>
    <row r="334" spans="1:5" ht="24" customHeight="1">
      <c r="A334" s="280" t="str">
        <f>Gesamtliste!G326&amp;" "&amp;Gesamtliste!H326</f>
        <v>Château Pichon Comtesse Réserve de la Comtesse</v>
      </c>
      <c r="B334" s="281"/>
      <c r="C334" s="190">
        <f>Gesamtliste!J326</f>
        <v>2016</v>
      </c>
      <c r="D334" s="190" t="str">
        <f>Gesamtliste!K326</f>
        <v>0.75l</v>
      </c>
      <c r="E334" s="191">
        <f>Gesamtliste!T326</f>
        <v>0</v>
      </c>
    </row>
    <row r="335" spans="1:5" ht="24" customHeight="1">
      <c r="A335" s="280" t="str">
        <f>Gesamtliste!G327&amp;" "&amp;Gesamtliste!H327</f>
        <v>Château Pontet-Canet Pontet-Canet</v>
      </c>
      <c r="B335" s="281"/>
      <c r="C335" s="190">
        <f>Gesamtliste!J327</f>
        <v>2012</v>
      </c>
      <c r="D335" s="190" t="str">
        <f>Gesamtliste!K327</f>
        <v>1.5l</v>
      </c>
      <c r="E335" s="191">
        <f>Gesamtliste!T327</f>
        <v>0</v>
      </c>
    </row>
    <row r="336" spans="1:5" ht="24" customHeight="1">
      <c r="A336" s="280" t="str">
        <f>Gesamtliste!G328&amp;" "&amp;Gesamtliste!H328</f>
        <v>Château Haut-Bailly Haut-Bailly</v>
      </c>
      <c r="B336" s="281"/>
      <c r="C336" s="190">
        <f>Gesamtliste!J328</f>
        <v>1988</v>
      </c>
      <c r="D336" s="190" t="str">
        <f>Gesamtliste!K328</f>
        <v>0.75l</v>
      </c>
      <c r="E336" s="191">
        <f>Gesamtliste!T328</f>
        <v>0</v>
      </c>
    </row>
    <row r="337" spans="1:5" ht="24" customHeight="1">
      <c r="A337" s="280" t="str">
        <f>Gesamtliste!G329&amp;" "&amp;Gesamtliste!H329</f>
        <v>Château Haut-Bailly Haut-Bailly</v>
      </c>
      <c r="B337" s="281"/>
      <c r="C337" s="190">
        <f>Gesamtliste!J329</f>
        <v>1994</v>
      </c>
      <c r="D337" s="190" t="str">
        <f>Gesamtliste!K329</f>
        <v>0.75l</v>
      </c>
      <c r="E337" s="191">
        <f>Gesamtliste!T329</f>
        <v>0</v>
      </c>
    </row>
    <row r="338" spans="1:5" ht="24" customHeight="1">
      <c r="A338" s="280" t="str">
        <f>Gesamtliste!G330&amp;" "&amp;Gesamtliste!H330</f>
        <v>Château Haut-Bailly Haut-Bailly</v>
      </c>
      <c r="B338" s="281"/>
      <c r="C338" s="190">
        <f>Gesamtliste!J330</f>
        <v>2008</v>
      </c>
      <c r="D338" s="190" t="str">
        <f>Gesamtliste!K330</f>
        <v>0.75l</v>
      </c>
      <c r="E338" s="191">
        <f>Gesamtliste!T330</f>
        <v>0</v>
      </c>
    </row>
    <row r="339" spans="1:5" ht="24" customHeight="1">
      <c r="A339" s="280" t="str">
        <f>Gesamtliste!G331&amp;" "&amp;Gesamtliste!H331</f>
        <v>Château Haut-Brion Haut-Brion</v>
      </c>
      <c r="B339" s="281"/>
      <c r="C339" s="190">
        <f>Gesamtliste!J331</f>
        <v>1983</v>
      </c>
      <c r="D339" s="190" t="str">
        <f>Gesamtliste!K331</f>
        <v>0.75l</v>
      </c>
      <c r="E339" s="191">
        <f>Gesamtliste!T331</f>
        <v>0</v>
      </c>
    </row>
    <row r="340" spans="1:5" ht="24" customHeight="1">
      <c r="A340" s="280" t="str">
        <f>Gesamtliste!G332&amp;" "&amp;Gesamtliste!H332</f>
        <v>Château Haut-Brion Haut-Brion</v>
      </c>
      <c r="B340" s="281"/>
      <c r="C340" s="190">
        <f>Gesamtliste!J332</f>
        <v>1993</v>
      </c>
      <c r="D340" s="190" t="str">
        <f>Gesamtliste!K332</f>
        <v>0.75l</v>
      </c>
      <c r="E340" s="191">
        <f>Gesamtliste!T332</f>
        <v>0</v>
      </c>
    </row>
    <row r="341" spans="1:5" ht="24" customHeight="1">
      <c r="A341" s="280" t="str">
        <f>Gesamtliste!G333&amp;" "&amp;Gesamtliste!H333</f>
        <v>Château Haut-Brion Haut-Brion</v>
      </c>
      <c r="B341" s="281"/>
      <c r="C341" s="190">
        <f>Gesamtliste!J333</f>
        <v>1994</v>
      </c>
      <c r="D341" s="190" t="str">
        <f>Gesamtliste!K333</f>
        <v>0.75l</v>
      </c>
      <c r="E341" s="191">
        <f>Gesamtliste!T333</f>
        <v>0</v>
      </c>
    </row>
    <row r="342" spans="1:5" ht="24" customHeight="1">
      <c r="A342" s="280" t="str">
        <f>Gesamtliste!G334&amp;" "&amp;Gesamtliste!H334</f>
        <v>Château Haut-Brion Haut-Brion</v>
      </c>
      <c r="B342" s="281"/>
      <c r="C342" s="190">
        <f>Gesamtliste!J334</f>
        <v>1996</v>
      </c>
      <c r="D342" s="190" t="str">
        <f>Gesamtliste!K334</f>
        <v>1.5l</v>
      </c>
      <c r="E342" s="191">
        <f>Gesamtliste!T334</f>
        <v>0</v>
      </c>
    </row>
    <row r="343" spans="1:5" ht="24" customHeight="1">
      <c r="A343" s="280" t="str">
        <f>Gesamtliste!G335&amp;" "&amp;Gesamtliste!H335</f>
        <v>Château Haut-Brion Haut-Brion</v>
      </c>
      <c r="B343" s="281"/>
      <c r="C343" s="190">
        <f>Gesamtliste!J335</f>
        <v>2001</v>
      </c>
      <c r="D343" s="190" t="str">
        <f>Gesamtliste!K335</f>
        <v>0.75l</v>
      </c>
      <c r="E343" s="191">
        <f>Gesamtliste!T335</f>
        <v>0</v>
      </c>
    </row>
    <row r="344" spans="1:5" ht="24" customHeight="1">
      <c r="A344" s="280" t="str">
        <f>Gesamtliste!G336&amp;" "&amp;Gesamtliste!H336</f>
        <v>Château Haut-Brion Haut-Brion</v>
      </c>
      <c r="B344" s="281"/>
      <c r="C344" s="190">
        <f>Gesamtliste!J336</f>
        <v>2001</v>
      </c>
      <c r="D344" s="190" t="str">
        <f>Gesamtliste!K336</f>
        <v>0.75l</v>
      </c>
      <c r="E344" s="191">
        <f>Gesamtliste!T336</f>
        <v>0</v>
      </c>
    </row>
    <row r="345" spans="1:5" ht="24" customHeight="1">
      <c r="A345" s="280" t="str">
        <f>Gesamtliste!G337&amp;" "&amp;Gesamtliste!H337</f>
        <v>Château Haut-Brion Haut-Brion</v>
      </c>
      <c r="B345" s="281"/>
      <c r="C345" s="190">
        <f>Gesamtliste!J337</f>
        <v>2002</v>
      </c>
      <c r="D345" s="190" t="str">
        <f>Gesamtliste!K337</f>
        <v>0.75l</v>
      </c>
      <c r="E345" s="191">
        <f>Gesamtliste!T337</f>
        <v>0</v>
      </c>
    </row>
    <row r="346" spans="1:5" ht="24" customHeight="1">
      <c r="A346" s="280" t="str">
        <f>Gesamtliste!G338&amp;" "&amp;Gesamtliste!H338</f>
        <v>Château La Mission Haut-Brion La Mission Haut-Brion</v>
      </c>
      <c r="B346" s="281"/>
      <c r="C346" s="190">
        <f>Gesamtliste!J338</f>
        <v>1979</v>
      </c>
      <c r="D346" s="190" t="str">
        <f>Gesamtliste!K338</f>
        <v>0.75l</v>
      </c>
      <c r="E346" s="191">
        <f>Gesamtliste!T338</f>
        <v>0</v>
      </c>
    </row>
    <row r="347" spans="1:5" ht="24" customHeight="1">
      <c r="A347" s="280" t="str">
        <f>Gesamtliste!G339&amp;" "&amp;Gesamtliste!H339</f>
        <v>Château La Mission Haut-Brion La Mission Haut-Brion</v>
      </c>
      <c r="B347" s="281"/>
      <c r="C347" s="190">
        <f>Gesamtliste!J339</f>
        <v>1994</v>
      </c>
      <c r="D347" s="190" t="str">
        <f>Gesamtliste!K339</f>
        <v>1.5l</v>
      </c>
      <c r="E347" s="191">
        <f>Gesamtliste!T339</f>
        <v>0</v>
      </c>
    </row>
    <row r="348" spans="1:5" ht="24" customHeight="1">
      <c r="A348" s="280" t="str">
        <f>Gesamtliste!G340&amp;" "&amp;Gesamtliste!H340</f>
        <v>Château La Mission Haut-Brion La Mission Haut-Brion</v>
      </c>
      <c r="B348" s="281"/>
      <c r="C348" s="190">
        <f>Gesamtliste!J340</f>
        <v>1999</v>
      </c>
      <c r="D348" s="190" t="str">
        <f>Gesamtliste!K340</f>
        <v>0.75l</v>
      </c>
      <c r="E348" s="191">
        <f>Gesamtliste!T340</f>
        <v>0</v>
      </c>
    </row>
    <row r="349" spans="1:5" ht="24" customHeight="1">
      <c r="A349" s="280" t="str">
        <f>Gesamtliste!G341&amp;" "&amp;Gesamtliste!H341</f>
        <v>Château La Mission Haut-Brion La Mission Haut-Brion</v>
      </c>
      <c r="B349" s="281"/>
      <c r="C349" s="190">
        <f>Gesamtliste!J341</f>
        <v>2001</v>
      </c>
      <c r="D349" s="190" t="str">
        <f>Gesamtliste!K341</f>
        <v>0.75l</v>
      </c>
      <c r="E349" s="191">
        <f>Gesamtliste!T341</f>
        <v>0</v>
      </c>
    </row>
    <row r="350" spans="1:5" ht="24" customHeight="1">
      <c r="A350" s="280" t="str">
        <f>Gesamtliste!G342&amp;" "&amp;Gesamtliste!H342</f>
        <v>Château La Mission Haut-Brion La Mission Haut-Brion</v>
      </c>
      <c r="B350" s="281"/>
      <c r="C350" s="190">
        <f>Gesamtliste!J342</f>
        <v>2018</v>
      </c>
      <c r="D350" s="190" t="str">
        <f>Gesamtliste!K342</f>
        <v>0.75l</v>
      </c>
      <c r="E350" s="191">
        <f>Gesamtliste!T342</f>
        <v>0</v>
      </c>
    </row>
    <row r="351" spans="1:5" ht="24" customHeight="1">
      <c r="A351" s="280" t="str">
        <f>Gesamtliste!G343&amp;" "&amp;Gesamtliste!H343</f>
        <v>Château Pape Clément Blanc</v>
      </c>
      <c r="B351" s="281"/>
      <c r="C351" s="190">
        <f>Gesamtliste!J343</f>
        <v>2007</v>
      </c>
      <c r="D351" s="190" t="str">
        <f>Gesamtliste!K343</f>
        <v>0.75l</v>
      </c>
      <c r="E351" s="191">
        <f>Gesamtliste!T343</f>
        <v>0</v>
      </c>
    </row>
    <row r="352" spans="1:5" ht="24" customHeight="1">
      <c r="A352" s="280" t="str">
        <f>Gesamtliste!G344&amp;" "&amp;Gesamtliste!H344</f>
        <v>Château Smith Haut Lafitte Blanc</v>
      </c>
      <c r="B352" s="281"/>
      <c r="C352" s="190">
        <f>Gesamtliste!J344</f>
        <v>2020</v>
      </c>
      <c r="D352" s="190" t="str">
        <f>Gesamtliste!K344</f>
        <v>0.75l</v>
      </c>
      <c r="E352" s="191">
        <f>Gesamtliste!T344</f>
        <v>0</v>
      </c>
    </row>
    <row r="353" spans="1:5" ht="24" customHeight="1">
      <c r="A353" s="280" t="str">
        <f>Gesamtliste!G345&amp;" "&amp;Gesamtliste!H345</f>
        <v>Château Smith Haut Lafitte Blanc</v>
      </c>
      <c r="B353" s="281"/>
      <c r="C353" s="190">
        <f>Gesamtliste!J345</f>
        <v>2021</v>
      </c>
      <c r="D353" s="190" t="str">
        <f>Gesamtliste!K345</f>
        <v>0.75l</v>
      </c>
      <c r="E353" s="191">
        <f>Gesamtliste!T345</f>
        <v>0</v>
      </c>
    </row>
    <row r="354" spans="1:5" ht="24" customHeight="1">
      <c r="A354" s="280" t="str">
        <f>Gesamtliste!G346&amp;" "&amp;Gesamtliste!H346</f>
        <v>Château Smith Haut Lafitte Smith Haut Lafitte</v>
      </c>
      <c r="B354" s="281"/>
      <c r="C354" s="190">
        <f>Gesamtliste!J346</f>
        <v>1995</v>
      </c>
      <c r="D354" s="190" t="str">
        <f>Gesamtliste!K346</f>
        <v>0.75l</v>
      </c>
      <c r="E354" s="191">
        <f>Gesamtliste!T346</f>
        <v>0</v>
      </c>
    </row>
    <row r="355" spans="1:5" ht="24" customHeight="1">
      <c r="A355" s="280" t="str">
        <f>Gesamtliste!G347&amp;" "&amp;Gesamtliste!H347</f>
        <v>Château Smith Haut Lafitte Smith Haut Lafitte</v>
      </c>
      <c r="B355" s="281"/>
      <c r="C355" s="190">
        <f>Gesamtliste!J347</f>
        <v>2006</v>
      </c>
      <c r="D355" s="190" t="str">
        <f>Gesamtliste!K347</f>
        <v>3l</v>
      </c>
      <c r="E355" s="191">
        <f>Gesamtliste!T347</f>
        <v>0</v>
      </c>
    </row>
    <row r="356" spans="1:5" ht="24" customHeight="1">
      <c r="A356" s="280" t="str">
        <f>Gesamtliste!G348&amp;" "&amp;Gesamtliste!H348</f>
        <v>Château Smith Haut Lafitte Smith Haut Lafitte</v>
      </c>
      <c r="B356" s="281"/>
      <c r="C356" s="190">
        <f>Gesamtliste!J348</f>
        <v>2009</v>
      </c>
      <c r="D356" s="190" t="str">
        <f>Gesamtliste!K348</f>
        <v>0.75l</v>
      </c>
      <c r="E356" s="191">
        <f>Gesamtliste!T348</f>
        <v>0</v>
      </c>
    </row>
    <row r="357" spans="1:5" ht="24" customHeight="1">
      <c r="A357" s="280" t="str">
        <f>Gesamtliste!G349&amp;" "&amp;Gesamtliste!H349</f>
        <v>Domaine de Chevalier Rouge</v>
      </c>
      <c r="B357" s="281"/>
      <c r="C357" s="190">
        <f>Gesamtliste!J349</f>
        <v>1983</v>
      </c>
      <c r="D357" s="190" t="str">
        <f>Gesamtliste!K349</f>
        <v>0.75l</v>
      </c>
      <c r="E357" s="191">
        <f>Gesamtliste!T349</f>
        <v>0</v>
      </c>
    </row>
    <row r="358" spans="1:5" ht="24" customHeight="1">
      <c r="A358" s="280" t="str">
        <f>Gesamtliste!G350&amp;" "&amp;Gesamtliste!H350</f>
        <v>Domaine de Chevalier Rouge</v>
      </c>
      <c r="B358" s="281"/>
      <c r="C358" s="190">
        <f>Gesamtliste!J350</f>
        <v>2000</v>
      </c>
      <c r="D358" s="190" t="str">
        <f>Gesamtliste!K350</f>
        <v>0.75l</v>
      </c>
      <c r="E358" s="191">
        <f>Gesamtliste!T350</f>
        <v>0</v>
      </c>
    </row>
    <row r="359" spans="1:5" ht="24" customHeight="1">
      <c r="A359" s="280" t="str">
        <f>Gesamtliste!G351&amp;" "&amp;Gesamtliste!H351</f>
        <v>Domaine de Chevalier Rouge</v>
      </c>
      <c r="B359" s="281"/>
      <c r="C359" s="190">
        <f>Gesamtliste!J351</f>
        <v>2010</v>
      </c>
      <c r="D359" s="190" t="str">
        <f>Gesamtliste!K351</f>
        <v>0.75l</v>
      </c>
      <c r="E359" s="191">
        <f>Gesamtliste!T351</f>
        <v>0</v>
      </c>
    </row>
    <row r="360" spans="1:5" ht="24" customHeight="1">
      <c r="A360" s="280" t="str">
        <f>Gesamtliste!G352&amp;" "&amp;Gesamtliste!H352</f>
        <v>Château Clinet Clinet</v>
      </c>
      <c r="B360" s="281"/>
      <c r="C360" s="190">
        <f>Gesamtliste!J352</f>
        <v>2011</v>
      </c>
      <c r="D360" s="190" t="str">
        <f>Gesamtliste!K352</f>
        <v>0.75l</v>
      </c>
      <c r="E360" s="191">
        <f>Gesamtliste!T352</f>
        <v>0</v>
      </c>
    </row>
    <row r="361" spans="1:5" ht="24" customHeight="1">
      <c r="A361" s="280" t="str">
        <f>Gesamtliste!G353&amp;" "&amp;Gesamtliste!H353</f>
        <v>Château Clinet Clinet</v>
      </c>
      <c r="B361" s="281"/>
      <c r="C361" s="190">
        <f>Gesamtliste!J353</f>
        <v>2013</v>
      </c>
      <c r="D361" s="190" t="str">
        <f>Gesamtliste!K353</f>
        <v>0.75l</v>
      </c>
      <c r="E361" s="191">
        <f>Gesamtliste!T353</f>
        <v>0</v>
      </c>
    </row>
    <row r="362" spans="1:5" ht="24" customHeight="1">
      <c r="A362" s="280" t="str">
        <f>Gesamtliste!G354&amp;" "&amp;Gesamtliste!H354</f>
        <v>Château de Sales de Sales</v>
      </c>
      <c r="B362" s="281"/>
      <c r="C362" s="190">
        <f>Gesamtliste!J354</f>
        <v>1998</v>
      </c>
      <c r="D362" s="190" t="str">
        <f>Gesamtliste!K354</f>
        <v>0.75l</v>
      </c>
      <c r="E362" s="191">
        <f>Gesamtliste!T354</f>
        <v>0</v>
      </c>
    </row>
    <row r="363" spans="1:5" ht="24" customHeight="1">
      <c r="A363" s="280" t="str">
        <f>Gesamtliste!G355&amp;" "&amp;Gesamtliste!H355</f>
        <v>Château Enclos Tourmaline Enclos Tourmaline</v>
      </c>
      <c r="B363" s="281"/>
      <c r="C363" s="190">
        <f>Gesamtliste!J355</f>
        <v>2016</v>
      </c>
      <c r="D363" s="190" t="str">
        <f>Gesamtliste!K355</f>
        <v>0.75l</v>
      </c>
      <c r="E363" s="191">
        <f>Gesamtliste!T355</f>
        <v>0</v>
      </c>
    </row>
    <row r="364" spans="1:5" ht="24" customHeight="1">
      <c r="A364" s="280" t="str">
        <f>Gesamtliste!G356&amp;" "&amp;Gesamtliste!H356</f>
        <v>Château Gazin Gazin</v>
      </c>
      <c r="B364" s="281"/>
      <c r="C364" s="190">
        <f>Gesamtliste!J356</f>
        <v>2012</v>
      </c>
      <c r="D364" s="190" t="str">
        <f>Gesamtliste!K356</f>
        <v>1.5l</v>
      </c>
      <c r="E364" s="191">
        <f>Gesamtliste!T356</f>
        <v>0</v>
      </c>
    </row>
    <row r="365" spans="1:5" ht="24" customHeight="1">
      <c r="A365" s="280" t="str">
        <f>Gesamtliste!G357&amp;" "&amp;Gesamtliste!H357</f>
        <v>Château Gazin Gazin</v>
      </c>
      <c r="B365" s="281"/>
      <c r="C365" s="190">
        <f>Gesamtliste!J357</f>
        <v>2013</v>
      </c>
      <c r="D365" s="190" t="str">
        <f>Gesamtliste!K357</f>
        <v>1.5l</v>
      </c>
      <c r="E365" s="191">
        <f>Gesamtliste!T357</f>
        <v>0</v>
      </c>
    </row>
    <row r="366" spans="1:5" ht="24" customHeight="1">
      <c r="A366" s="280" t="str">
        <f>Gesamtliste!G358&amp;" "&amp;Gesamtliste!H358</f>
        <v>Château Gazin Gazin</v>
      </c>
      <c r="B366" s="281"/>
      <c r="C366" s="190">
        <f>Gesamtliste!J358</f>
        <v>2015</v>
      </c>
      <c r="D366" s="190" t="str">
        <f>Gesamtliste!K358</f>
        <v>1.5l</v>
      </c>
      <c r="E366" s="191">
        <f>Gesamtliste!T358</f>
        <v>0</v>
      </c>
    </row>
    <row r="367" spans="1:5" ht="24" customHeight="1">
      <c r="A367" s="280" t="str">
        <f>Gesamtliste!G359&amp;" "&amp;Gesamtliste!H359</f>
        <v>Château Gazin Gazin</v>
      </c>
      <c r="B367" s="281"/>
      <c r="C367" s="190">
        <f>Gesamtliste!J359</f>
        <v>2015</v>
      </c>
      <c r="D367" s="190" t="str">
        <f>Gesamtliste!K359</f>
        <v>3l</v>
      </c>
      <c r="E367" s="191">
        <f>Gesamtliste!T359</f>
        <v>0</v>
      </c>
    </row>
    <row r="368" spans="1:5" ht="24" customHeight="1">
      <c r="A368" s="280" t="str">
        <f>Gesamtliste!G360&amp;" "&amp;Gesamtliste!H360</f>
        <v>Château Gazin Gazin</v>
      </c>
      <c r="B368" s="281"/>
      <c r="C368" s="190">
        <f>Gesamtliste!J360</f>
        <v>2015</v>
      </c>
      <c r="D368" s="190" t="str">
        <f>Gesamtliste!K360</f>
        <v>6l</v>
      </c>
      <c r="E368" s="191">
        <f>Gesamtliste!T360</f>
        <v>0</v>
      </c>
    </row>
    <row r="369" spans="1:5" ht="24" customHeight="1">
      <c r="A369" s="280" t="str">
        <f>Gesamtliste!G361&amp;" "&amp;Gesamtliste!H361</f>
        <v>Château Hosanna Hosanna</v>
      </c>
      <c r="B369" s="281"/>
      <c r="C369" s="190">
        <f>Gesamtliste!J361</f>
        <v>2007</v>
      </c>
      <c r="D369" s="190" t="str">
        <f>Gesamtliste!K361</f>
        <v>0.75l</v>
      </c>
      <c r="E369" s="191">
        <f>Gesamtliste!T361</f>
        <v>0</v>
      </c>
    </row>
    <row r="370" spans="1:5" ht="24" customHeight="1">
      <c r="A370" s="280" t="str">
        <f>Gesamtliste!G362&amp;" "&amp;Gesamtliste!H362</f>
        <v>Château l'Évangile L'Évangile</v>
      </c>
      <c r="B370" s="281"/>
      <c r="C370" s="190">
        <f>Gesamtliste!J362</f>
        <v>2001</v>
      </c>
      <c r="D370" s="190" t="str">
        <f>Gesamtliste!K362</f>
        <v>0.75l</v>
      </c>
      <c r="E370" s="191">
        <f>Gesamtliste!T362</f>
        <v>0</v>
      </c>
    </row>
    <row r="371" spans="1:5" ht="24" customHeight="1">
      <c r="A371" s="280" t="str">
        <f>Gesamtliste!G363&amp;" "&amp;Gesamtliste!H363</f>
        <v>Château l'Évangile L'Évangile</v>
      </c>
      <c r="B371" s="281"/>
      <c r="C371" s="190">
        <f>Gesamtliste!J363</f>
        <v>2017</v>
      </c>
      <c r="D371" s="190" t="str">
        <f>Gesamtliste!K363</f>
        <v>0.75l</v>
      </c>
      <c r="E371" s="191">
        <f>Gesamtliste!T363</f>
        <v>0</v>
      </c>
    </row>
    <row r="372" spans="1:5" ht="24" customHeight="1">
      <c r="A372" s="280" t="str">
        <f>Gesamtliste!G364&amp;" "&amp;Gesamtliste!H364</f>
        <v>Château La Conseillante La Conseillante</v>
      </c>
      <c r="B372" s="281"/>
      <c r="C372" s="190">
        <f>Gesamtliste!J364</f>
        <v>1993</v>
      </c>
      <c r="D372" s="190" t="str">
        <f>Gesamtliste!K364</f>
        <v>0.75l</v>
      </c>
      <c r="E372" s="191">
        <f>Gesamtliste!T364</f>
        <v>0</v>
      </c>
    </row>
    <row r="373" spans="1:5" ht="24" customHeight="1">
      <c r="A373" s="280" t="str">
        <f>Gesamtliste!G365&amp;" "&amp;Gesamtliste!H365</f>
        <v>Château La Conseillante La Conseillante</v>
      </c>
      <c r="B373" s="281"/>
      <c r="C373" s="190">
        <f>Gesamtliste!J365</f>
        <v>2011</v>
      </c>
      <c r="D373" s="190" t="str">
        <f>Gesamtliste!K365</f>
        <v>3l</v>
      </c>
      <c r="E373" s="191">
        <f>Gesamtliste!T365</f>
        <v>0</v>
      </c>
    </row>
    <row r="374" spans="1:5" ht="24" customHeight="1">
      <c r="A374" s="280" t="str">
        <f>Gesamtliste!G366&amp;" "&amp;Gesamtliste!H366</f>
        <v>Château La Conseillante La Conseillante</v>
      </c>
      <c r="B374" s="281"/>
      <c r="C374" s="190">
        <f>Gesamtliste!J366</f>
        <v>2012</v>
      </c>
      <c r="D374" s="190" t="str">
        <f>Gesamtliste!K366</f>
        <v>0.75l</v>
      </c>
      <c r="E374" s="191">
        <f>Gesamtliste!T366</f>
        <v>0</v>
      </c>
    </row>
    <row r="375" spans="1:5" ht="24" customHeight="1">
      <c r="A375" s="280" t="str">
        <f>Gesamtliste!G367&amp;" "&amp;Gesamtliste!H367</f>
        <v>Château La Fleur-Pétrus La Fleur-Pétrus</v>
      </c>
      <c r="B375" s="281"/>
      <c r="C375" s="190">
        <f>Gesamtliste!J367</f>
        <v>2012</v>
      </c>
      <c r="D375" s="190" t="str">
        <f>Gesamtliste!K367</f>
        <v>0.75l</v>
      </c>
      <c r="E375" s="191">
        <f>Gesamtliste!T367</f>
        <v>0</v>
      </c>
    </row>
    <row r="376" spans="1:5" ht="24" customHeight="1">
      <c r="A376" s="280" t="str">
        <f>Gesamtliste!G368&amp;" "&amp;Gesamtliste!H368</f>
        <v>Château Lafon La Tuilerie Lafon La Tuilerie</v>
      </c>
      <c r="B376" s="281"/>
      <c r="C376" s="190">
        <f>Gesamtliste!J368</f>
        <v>2012</v>
      </c>
      <c r="D376" s="190" t="str">
        <f>Gesamtliste!K368</f>
        <v>0.75l</v>
      </c>
      <c r="E376" s="191">
        <f>Gesamtliste!T368</f>
        <v>0</v>
      </c>
    </row>
    <row r="377" spans="1:5" ht="24" customHeight="1">
      <c r="A377" s="280" t="str">
        <f>Gesamtliste!G369&amp;" "&amp;Gesamtliste!H369</f>
        <v>Château Le Gay Le Gay</v>
      </c>
      <c r="B377" s="281"/>
      <c r="C377" s="190">
        <f>Gesamtliste!J369</f>
        <v>2013</v>
      </c>
      <c r="D377" s="190" t="str">
        <f>Gesamtliste!K369</f>
        <v>1.5l</v>
      </c>
      <c r="E377" s="191">
        <f>Gesamtliste!T369</f>
        <v>0</v>
      </c>
    </row>
    <row r="378" spans="1:5" ht="24" customHeight="1">
      <c r="A378" s="280" t="str">
        <f>Gesamtliste!G370&amp;" "&amp;Gesamtliste!H370</f>
        <v>Château Le Pin Le Pin</v>
      </c>
      <c r="B378" s="281"/>
      <c r="C378" s="190">
        <f>Gesamtliste!J370</f>
        <v>2018</v>
      </c>
      <c r="D378" s="190" t="str">
        <f>Gesamtliste!K370</f>
        <v>0.75l</v>
      </c>
      <c r="E378" s="191">
        <f>Gesamtliste!T370</f>
        <v>0</v>
      </c>
    </row>
    <row r="379" spans="1:5" ht="24" customHeight="1">
      <c r="A379" s="280" t="str">
        <f>Gesamtliste!G371&amp;" "&amp;Gesamtliste!H371</f>
        <v>Château Nenin Nenin</v>
      </c>
      <c r="B379" s="281"/>
      <c r="C379" s="190">
        <f>Gesamtliste!J371</f>
        <v>2010</v>
      </c>
      <c r="D379" s="190" t="str">
        <f>Gesamtliste!K371</f>
        <v>1.5l</v>
      </c>
      <c r="E379" s="191">
        <f>Gesamtliste!T371</f>
        <v>0</v>
      </c>
    </row>
    <row r="380" spans="1:5" ht="24" customHeight="1">
      <c r="A380" s="280" t="str">
        <f>Gesamtliste!G372&amp;" "&amp;Gesamtliste!H372</f>
        <v>Château Nenin Nenin</v>
      </c>
      <c r="B380" s="281"/>
      <c r="C380" s="190">
        <f>Gesamtliste!J372</f>
        <v>2011</v>
      </c>
      <c r="D380" s="190" t="str">
        <f>Gesamtliste!K372</f>
        <v>0.75l</v>
      </c>
      <c r="E380" s="191">
        <f>Gesamtliste!T372</f>
        <v>0</v>
      </c>
    </row>
    <row r="381" spans="1:5" ht="24" customHeight="1">
      <c r="A381" s="280" t="str">
        <f>Gesamtliste!G373&amp;" "&amp;Gesamtliste!H373</f>
        <v>Château Rouget Rouget</v>
      </c>
      <c r="B381" s="281"/>
      <c r="C381" s="190">
        <f>Gesamtliste!J373</f>
        <v>2005</v>
      </c>
      <c r="D381" s="190" t="str">
        <f>Gesamtliste!K373</f>
        <v>0.75l</v>
      </c>
      <c r="E381" s="191">
        <f>Gesamtliste!T373</f>
        <v>0</v>
      </c>
    </row>
    <row r="382" spans="1:5" ht="24" customHeight="1">
      <c r="A382" s="280" t="str">
        <f>Gesamtliste!G374&amp;" "&amp;Gesamtliste!H374</f>
        <v>Château Trotanoy Trotanoy</v>
      </c>
      <c r="B382" s="281"/>
      <c r="C382" s="190">
        <f>Gesamtliste!J374</f>
        <v>1990</v>
      </c>
      <c r="D382" s="190" t="str">
        <f>Gesamtliste!K374</f>
        <v>0.75l</v>
      </c>
      <c r="E382" s="191">
        <f>Gesamtliste!T374</f>
        <v>0</v>
      </c>
    </row>
    <row r="383" spans="1:5" ht="24" customHeight="1">
      <c r="A383" s="280" t="str">
        <f>Gesamtliste!G375&amp;" "&amp;Gesamtliste!H375</f>
        <v>Château Trotanoy Trotanoy</v>
      </c>
      <c r="B383" s="281"/>
      <c r="C383" s="190">
        <f>Gesamtliste!J375</f>
        <v>2006</v>
      </c>
      <c r="D383" s="190" t="str">
        <f>Gesamtliste!K375</f>
        <v>0.75l</v>
      </c>
      <c r="E383" s="191">
        <f>Gesamtliste!T375</f>
        <v>0</v>
      </c>
    </row>
    <row r="384" spans="1:5" ht="24" customHeight="1">
      <c r="A384" s="280" t="str">
        <f>Gesamtliste!G376&amp;" "&amp;Gesamtliste!H376</f>
        <v>Château Trotanoy Trotanoy</v>
      </c>
      <c r="B384" s="281"/>
      <c r="C384" s="190">
        <f>Gesamtliste!J376</f>
        <v>2006</v>
      </c>
      <c r="D384" s="190" t="str">
        <f>Gesamtliste!K376</f>
        <v>3l</v>
      </c>
      <c r="E384" s="191">
        <f>Gesamtliste!T376</f>
        <v>0</v>
      </c>
    </row>
    <row r="385" spans="1:5" ht="24" customHeight="1">
      <c r="A385" s="280" t="str">
        <f>Gesamtliste!G377&amp;" "&amp;Gesamtliste!H377</f>
        <v>Château Trotanoy Trotanoy</v>
      </c>
      <c r="B385" s="281"/>
      <c r="C385" s="190">
        <f>Gesamtliste!J377</f>
        <v>2016</v>
      </c>
      <c r="D385" s="190" t="str">
        <f>Gesamtliste!K377</f>
        <v>0.75l</v>
      </c>
      <c r="E385" s="191">
        <f>Gesamtliste!T377</f>
        <v>0</v>
      </c>
    </row>
    <row r="386" spans="1:5" ht="24" customHeight="1">
      <c r="A386" s="280" t="str">
        <f>Gesamtliste!G378&amp;" "&amp;Gesamtliste!H378</f>
        <v>Château Trotanoy Trotanoy</v>
      </c>
      <c r="B386" s="281"/>
      <c r="C386" s="190">
        <f>Gesamtliste!J378</f>
        <v>2018</v>
      </c>
      <c r="D386" s="190" t="str">
        <f>Gesamtliste!K378</f>
        <v>0.75l</v>
      </c>
      <c r="E386" s="191">
        <f>Gesamtliste!T378</f>
        <v>0</v>
      </c>
    </row>
    <row r="387" spans="1:5" ht="24" customHeight="1">
      <c r="A387" s="280" t="str">
        <f>Gesamtliste!G379&amp;" "&amp;Gesamtliste!H379</f>
        <v>Château Trotanoy Trotanoy</v>
      </c>
      <c r="B387" s="281"/>
      <c r="C387" s="190">
        <f>Gesamtliste!J379</f>
        <v>2020</v>
      </c>
      <c r="D387" s="190" t="str">
        <f>Gesamtliste!K379</f>
        <v>0.75l</v>
      </c>
      <c r="E387" s="191">
        <f>Gesamtliste!T379</f>
        <v>0</v>
      </c>
    </row>
    <row r="388" spans="1:5" ht="24" customHeight="1">
      <c r="A388" s="280" t="str">
        <f>Gesamtliste!G380&amp;" "&amp;Gesamtliste!H380</f>
        <v>Château Vieux Château Certan Vieux Château Certan</v>
      </c>
      <c r="B388" s="281"/>
      <c r="C388" s="190">
        <f>Gesamtliste!J380</f>
        <v>1983</v>
      </c>
      <c r="D388" s="190" t="str">
        <f>Gesamtliste!K380</f>
        <v>0.75l</v>
      </c>
      <c r="E388" s="191">
        <f>Gesamtliste!T380</f>
        <v>0</v>
      </c>
    </row>
    <row r="389" spans="1:5" ht="24" customHeight="1">
      <c r="A389" s="280" t="str">
        <f>Gesamtliste!G381&amp;" "&amp;Gesamtliste!H381</f>
        <v>Château Vieux Château Certan Vieux Château Certan</v>
      </c>
      <c r="B389" s="281"/>
      <c r="C389" s="190">
        <f>Gesamtliste!J381</f>
        <v>2005</v>
      </c>
      <c r="D389" s="190" t="str">
        <f>Gesamtliste!K381</f>
        <v>0.75l</v>
      </c>
      <c r="E389" s="191">
        <f>Gesamtliste!T381</f>
        <v>0</v>
      </c>
    </row>
    <row r="390" spans="1:5" ht="24" customHeight="1">
      <c r="A390" s="280" t="str">
        <f>Gesamtliste!G382&amp;" "&amp;Gesamtliste!H382</f>
        <v>Château Vieux Château Certan Vieux Château Certan</v>
      </c>
      <c r="B390" s="281"/>
      <c r="C390" s="190">
        <f>Gesamtliste!J382</f>
        <v>2008</v>
      </c>
      <c r="D390" s="190" t="str">
        <f>Gesamtliste!K382</f>
        <v>0.75l</v>
      </c>
      <c r="E390" s="191">
        <f>Gesamtliste!T382</f>
        <v>0</v>
      </c>
    </row>
    <row r="391" spans="1:5" ht="24" customHeight="1">
      <c r="A391" s="280" t="str">
        <f>Gesamtliste!G383&amp;" "&amp;Gesamtliste!H383</f>
        <v>Château Vieux Château Certan Vieux Château Certan</v>
      </c>
      <c r="B391" s="281"/>
      <c r="C391" s="190">
        <f>Gesamtliste!J383</f>
        <v>2008</v>
      </c>
      <c r="D391" s="190" t="str">
        <f>Gesamtliste!K383</f>
        <v>0.75l</v>
      </c>
      <c r="E391" s="191">
        <f>Gesamtliste!T383</f>
        <v>0</v>
      </c>
    </row>
    <row r="392" spans="1:5" ht="24" customHeight="1">
      <c r="A392" s="280" t="str">
        <f>Gesamtliste!G384&amp;" "&amp;Gesamtliste!H384</f>
        <v>Château Ausone Ausone</v>
      </c>
      <c r="B392" s="281"/>
      <c r="C392" s="190">
        <f>Gesamtliste!J384</f>
        <v>1988</v>
      </c>
      <c r="D392" s="190" t="str">
        <f>Gesamtliste!K384</f>
        <v>0.75l</v>
      </c>
      <c r="E392" s="191">
        <f>Gesamtliste!T384</f>
        <v>0</v>
      </c>
    </row>
    <row r="393" spans="1:5" ht="24" customHeight="1">
      <c r="A393" s="280" t="str">
        <f>Gesamtliste!G385&amp;" "&amp;Gesamtliste!H385</f>
        <v>Château Ausone Ausone</v>
      </c>
      <c r="B393" s="281"/>
      <c r="C393" s="190">
        <f>Gesamtliste!J385</f>
        <v>2012</v>
      </c>
      <c r="D393" s="190" t="str">
        <f>Gesamtliste!K385</f>
        <v>1.5l</v>
      </c>
      <c r="E393" s="191">
        <f>Gesamtliste!T385</f>
        <v>0</v>
      </c>
    </row>
    <row r="394" spans="1:5" ht="24" customHeight="1">
      <c r="A394" s="280" t="str">
        <f>Gesamtliste!G386&amp;" "&amp;Gesamtliste!H386</f>
        <v>Château Ausone Ausone</v>
      </c>
      <c r="B394" s="281"/>
      <c r="C394" s="190">
        <f>Gesamtliste!J386</f>
        <v>2013</v>
      </c>
      <c r="D394" s="190" t="str">
        <f>Gesamtliste!K386</f>
        <v>0.75l</v>
      </c>
      <c r="E394" s="191">
        <f>Gesamtliste!T386</f>
        <v>0</v>
      </c>
    </row>
    <row r="395" spans="1:5" ht="24" customHeight="1">
      <c r="A395" s="280" t="str">
        <f>Gesamtliste!G387&amp;" "&amp;Gesamtliste!H387</f>
        <v>Château Ausone Ausone</v>
      </c>
      <c r="B395" s="281"/>
      <c r="C395" s="190">
        <f>Gesamtliste!J387</f>
        <v>2016</v>
      </c>
      <c r="D395" s="190" t="str">
        <f>Gesamtliste!K387</f>
        <v>0.75l</v>
      </c>
      <c r="E395" s="191">
        <f>Gesamtliste!T387</f>
        <v>0</v>
      </c>
    </row>
    <row r="396" spans="1:5" ht="24" customHeight="1">
      <c r="A396" s="280" t="str">
        <f>Gesamtliste!G388&amp;" "&amp;Gesamtliste!H388</f>
        <v>Château Ausone Ausone</v>
      </c>
      <c r="B396" s="281"/>
      <c r="C396" s="190">
        <f>Gesamtliste!J388</f>
        <v>2016</v>
      </c>
      <c r="D396" s="190" t="str">
        <f>Gesamtliste!K388</f>
        <v>0.75l</v>
      </c>
      <c r="E396" s="191">
        <f>Gesamtliste!T388</f>
        <v>0</v>
      </c>
    </row>
    <row r="397" spans="1:5" ht="24" customHeight="1">
      <c r="A397" s="280" t="str">
        <f>Gesamtliste!G389&amp;" "&amp;Gesamtliste!H389</f>
        <v>Château Ausone Chapelle d'Ausone</v>
      </c>
      <c r="B397" s="281"/>
      <c r="C397" s="190">
        <f>Gesamtliste!J389</f>
        <v>2011</v>
      </c>
      <c r="D397" s="190" t="str">
        <f>Gesamtliste!K389</f>
        <v>1.5l</v>
      </c>
      <c r="E397" s="191">
        <f>Gesamtliste!T389</f>
        <v>0</v>
      </c>
    </row>
    <row r="398" spans="1:5" ht="24" customHeight="1">
      <c r="A398" s="280" t="str">
        <f>Gesamtliste!G390&amp;" "&amp;Gesamtliste!H390</f>
        <v>Château Canon Canon</v>
      </c>
      <c r="B398" s="281"/>
      <c r="C398" s="190">
        <f>Gesamtliste!J390</f>
        <v>2006</v>
      </c>
      <c r="D398" s="190" t="str">
        <f>Gesamtliste!K390</f>
        <v>0.75l</v>
      </c>
      <c r="E398" s="191">
        <f>Gesamtliste!T390</f>
        <v>0</v>
      </c>
    </row>
    <row r="399" spans="1:5" ht="24" customHeight="1">
      <c r="A399" s="280" t="str">
        <f>Gesamtliste!G391&amp;" "&amp;Gesamtliste!H391</f>
        <v>Château Canon Canon</v>
      </c>
      <c r="B399" s="281"/>
      <c r="C399" s="190">
        <f>Gesamtliste!J391</f>
        <v>2010</v>
      </c>
      <c r="D399" s="190" t="str">
        <f>Gesamtliste!K391</f>
        <v>3l</v>
      </c>
      <c r="E399" s="191">
        <f>Gesamtliste!T391</f>
        <v>0</v>
      </c>
    </row>
    <row r="400" spans="1:5" ht="24" customHeight="1">
      <c r="A400" s="280" t="str">
        <f>Gesamtliste!G392&amp;" "&amp;Gesamtliste!H392</f>
        <v>Château Canon Canon</v>
      </c>
      <c r="B400" s="281"/>
      <c r="C400" s="190">
        <f>Gesamtliste!J392</f>
        <v>2013</v>
      </c>
      <c r="D400" s="190" t="str">
        <f>Gesamtliste!K392</f>
        <v>0.75l</v>
      </c>
      <c r="E400" s="191">
        <f>Gesamtliste!T392</f>
        <v>0</v>
      </c>
    </row>
    <row r="401" spans="1:5" ht="24" customHeight="1">
      <c r="A401" s="280" t="str">
        <f>Gesamtliste!G393&amp;" "&amp;Gesamtliste!H393</f>
        <v>Château Canon La Gaffelière Canon La Gaffelière</v>
      </c>
      <c r="B401" s="281"/>
      <c r="C401" s="190">
        <f>Gesamtliste!J393</f>
        <v>2000</v>
      </c>
      <c r="D401" s="190" t="str">
        <f>Gesamtliste!K393</f>
        <v>0.75l</v>
      </c>
      <c r="E401" s="191">
        <f>Gesamtliste!T393</f>
        <v>0</v>
      </c>
    </row>
    <row r="402" spans="1:5" ht="24" customHeight="1">
      <c r="A402" s="280" t="str">
        <f>Gesamtliste!G394&amp;" "&amp;Gesamtliste!H394</f>
        <v>Château Canon La Gaffelière Canon La Gaffelière</v>
      </c>
      <c r="B402" s="281"/>
      <c r="C402" s="190">
        <f>Gesamtliste!J394</f>
        <v>2006</v>
      </c>
      <c r="D402" s="190" t="str">
        <f>Gesamtliste!K394</f>
        <v>0.75l</v>
      </c>
      <c r="E402" s="191">
        <f>Gesamtliste!T394</f>
        <v>0</v>
      </c>
    </row>
    <row r="403" spans="1:5" ht="24" customHeight="1">
      <c r="A403" s="280" t="str">
        <f>Gesamtliste!G395&amp;" "&amp;Gesamtliste!H395</f>
        <v>Château Canon La Gaffelière Canon La Gaffelière</v>
      </c>
      <c r="B403" s="281"/>
      <c r="C403" s="190">
        <f>Gesamtliste!J395</f>
        <v>2006</v>
      </c>
      <c r="D403" s="190" t="str">
        <f>Gesamtliste!K395</f>
        <v>0.75l</v>
      </c>
      <c r="E403" s="191">
        <f>Gesamtliste!T395</f>
        <v>0</v>
      </c>
    </row>
    <row r="404" spans="1:5" ht="24" customHeight="1">
      <c r="A404" s="280" t="str">
        <f>Gesamtliste!G396&amp;" "&amp;Gesamtliste!H396</f>
        <v>Château Canon La Gaffelière Canon La Gaffelière</v>
      </c>
      <c r="B404" s="281"/>
      <c r="C404" s="190">
        <f>Gesamtliste!J396</f>
        <v>2011</v>
      </c>
      <c r="D404" s="190" t="str">
        <f>Gesamtliste!K396</f>
        <v>1.5l</v>
      </c>
      <c r="E404" s="191">
        <f>Gesamtliste!T396</f>
        <v>0</v>
      </c>
    </row>
    <row r="405" spans="1:5" ht="24" customHeight="1">
      <c r="A405" s="280" t="str">
        <f>Gesamtliste!G397&amp;" "&amp;Gesamtliste!H397</f>
        <v>Château Cheval Blanc Cheval Blanc</v>
      </c>
      <c r="B405" s="281"/>
      <c r="C405" s="190">
        <f>Gesamtliste!J397</f>
        <v>1988</v>
      </c>
      <c r="D405" s="190" t="str">
        <f>Gesamtliste!K397</f>
        <v>0.75l</v>
      </c>
      <c r="E405" s="191">
        <f>Gesamtliste!T397</f>
        <v>0</v>
      </c>
    </row>
    <row r="406" spans="1:5" ht="24" customHeight="1">
      <c r="A406" s="280" t="str">
        <f>Gesamtliste!G398&amp;" "&amp;Gesamtliste!H398</f>
        <v>Château Cheval Blanc Cheval Blanc</v>
      </c>
      <c r="B406" s="281"/>
      <c r="C406" s="190">
        <f>Gesamtliste!J398</f>
        <v>1994</v>
      </c>
      <c r="D406" s="190" t="str">
        <f>Gesamtliste!K398</f>
        <v>0.75l</v>
      </c>
      <c r="E406" s="191">
        <f>Gesamtliste!T398</f>
        <v>0</v>
      </c>
    </row>
    <row r="407" spans="1:5" ht="24" customHeight="1">
      <c r="A407" s="280" t="str">
        <f>Gesamtliste!G399&amp;" "&amp;Gesamtliste!H399</f>
        <v>Château Figeac Figeac</v>
      </c>
      <c r="B407" s="281"/>
      <c r="C407" s="190">
        <f>Gesamtliste!J399</f>
        <v>2013</v>
      </c>
      <c r="D407" s="190" t="str">
        <f>Gesamtliste!K399</f>
        <v>1.5l</v>
      </c>
      <c r="E407" s="191">
        <f>Gesamtliste!T399</f>
        <v>0</v>
      </c>
    </row>
    <row r="408" spans="1:5" ht="24" customHeight="1">
      <c r="A408" s="280" t="str">
        <f>Gesamtliste!G400&amp;" "&amp;Gesamtliste!H400</f>
        <v>Château Figeac Figeac</v>
      </c>
      <c r="B408" s="281"/>
      <c r="C408" s="190">
        <f>Gesamtliste!J400</f>
        <v>2014</v>
      </c>
      <c r="D408" s="190" t="str">
        <f>Gesamtliste!K400</f>
        <v>3l</v>
      </c>
      <c r="E408" s="191">
        <f>Gesamtliste!T400</f>
        <v>0</v>
      </c>
    </row>
    <row r="409" spans="1:5" ht="24" customHeight="1">
      <c r="A409" s="280" t="str">
        <f>Gesamtliste!G401&amp;" "&amp;Gesamtliste!H401</f>
        <v>Château l'Arrossée L'Arrossée</v>
      </c>
      <c r="B409" s="281"/>
      <c r="C409" s="190">
        <f>Gesamtliste!J401</f>
        <v>2000</v>
      </c>
      <c r="D409" s="190" t="str">
        <f>Gesamtliste!K401</f>
        <v>0.75l</v>
      </c>
      <c r="E409" s="191">
        <f>Gesamtliste!T401</f>
        <v>0</v>
      </c>
    </row>
    <row r="410" spans="1:5" ht="24" customHeight="1">
      <c r="A410" s="280" t="str">
        <f>Gesamtliste!G402&amp;" "&amp;Gesamtliste!H402</f>
        <v>Château l'Évangile L'Évangile</v>
      </c>
      <c r="B410" s="281"/>
      <c r="C410" s="190">
        <f>Gesamtliste!J402</f>
        <v>2012</v>
      </c>
      <c r="D410" s="190" t="str">
        <f>Gesamtliste!K402</f>
        <v>0.75l</v>
      </c>
      <c r="E410" s="191">
        <f>Gesamtliste!T402</f>
        <v>0</v>
      </c>
    </row>
    <row r="411" spans="1:5" ht="24" customHeight="1">
      <c r="A411" s="280" t="str">
        <f>Gesamtliste!G403&amp;" "&amp;Gesamtliste!H403</f>
        <v>Château La Gaffelière La Gaffelière</v>
      </c>
      <c r="B411" s="281"/>
      <c r="C411" s="190">
        <f>Gesamtliste!J403</f>
        <v>2005</v>
      </c>
      <c r="D411" s="190" t="str">
        <f>Gesamtliste!K403</f>
        <v>0.75l</v>
      </c>
      <c r="E411" s="191">
        <f>Gesamtliste!T403</f>
        <v>0</v>
      </c>
    </row>
    <row r="412" spans="1:5" ht="24" customHeight="1">
      <c r="A412" s="280" t="str">
        <f>Gesamtliste!G404&amp;" "&amp;Gesamtliste!H404</f>
        <v>Château La Mondotte La Mondotte</v>
      </c>
      <c r="B412" s="281"/>
      <c r="C412" s="190">
        <f>Gesamtliste!J404</f>
        <v>2006</v>
      </c>
      <c r="D412" s="190" t="str">
        <f>Gesamtliste!K404</f>
        <v>0.75l</v>
      </c>
      <c r="E412" s="191">
        <f>Gesamtliste!T404</f>
        <v>0</v>
      </c>
    </row>
    <row r="413" spans="1:5" ht="24" customHeight="1">
      <c r="A413" s="280" t="str">
        <f>Gesamtliste!G405&amp;" "&amp;Gesamtliste!H405</f>
        <v>Château Saintayme Saintayme</v>
      </c>
      <c r="B413" s="281"/>
      <c r="C413" s="190">
        <f>Gesamtliste!J405</f>
        <v>2019</v>
      </c>
      <c r="D413" s="190" t="str">
        <f>Gesamtliste!K405</f>
        <v>0.75l</v>
      </c>
      <c r="E413" s="191">
        <f>Gesamtliste!T405</f>
        <v>0</v>
      </c>
    </row>
    <row r="414" spans="1:5" ht="24" customHeight="1">
      <c r="A414" s="280" t="str">
        <f>Gesamtliste!G406&amp;" "&amp;Gesamtliste!H406</f>
        <v>Château Troplong Mondot Troplong Mondot</v>
      </c>
      <c r="B414" s="281"/>
      <c r="C414" s="190">
        <f>Gesamtliste!J406</f>
        <v>2008</v>
      </c>
      <c r="D414" s="190" t="str">
        <f>Gesamtliste!K406</f>
        <v>0.75l</v>
      </c>
      <c r="E414" s="191">
        <f>Gesamtliste!T406</f>
        <v>0</v>
      </c>
    </row>
    <row r="415" spans="1:5" ht="24" customHeight="1">
      <c r="A415" s="280" t="str">
        <f>Gesamtliste!G407&amp;" "&amp;Gesamtliste!H407</f>
        <v>Château Troplong Mondot Troplong Mondot</v>
      </c>
      <c r="B415" s="281"/>
      <c r="C415" s="190">
        <f>Gesamtliste!J407</f>
        <v>2014</v>
      </c>
      <c r="D415" s="190" t="str">
        <f>Gesamtliste!K407</f>
        <v>1.5l</v>
      </c>
      <c r="E415" s="191">
        <f>Gesamtliste!T407</f>
        <v>0</v>
      </c>
    </row>
    <row r="416" spans="1:5" ht="24" customHeight="1">
      <c r="A416" s="280" t="str">
        <f>Gesamtliste!G408&amp;" "&amp;Gesamtliste!H408</f>
        <v>Château Vieux Lescours Vieux Lescours</v>
      </c>
      <c r="B416" s="281"/>
      <c r="C416" s="190">
        <f>Gesamtliste!J408</f>
        <v>2006</v>
      </c>
      <c r="D416" s="190" t="str">
        <f>Gesamtliste!K408</f>
        <v>1.5l</v>
      </c>
      <c r="E416" s="191">
        <f>Gesamtliste!T408</f>
        <v>0</v>
      </c>
    </row>
    <row r="417" spans="1:5" ht="24" customHeight="1">
      <c r="A417" s="280" t="str">
        <f>Gesamtliste!G409&amp;" "&amp;Gesamtliste!H409</f>
        <v>Château Calon Ségur Calon Ségur</v>
      </c>
      <c r="B417" s="281"/>
      <c r="C417" s="190">
        <f>Gesamtliste!J409</f>
        <v>2011</v>
      </c>
      <c r="D417" s="190" t="str">
        <f>Gesamtliste!K409</f>
        <v>0.75l</v>
      </c>
      <c r="E417" s="191">
        <f>Gesamtliste!T409</f>
        <v>0</v>
      </c>
    </row>
    <row r="418" spans="1:5" ht="24" customHeight="1">
      <c r="A418" s="280" t="str">
        <f>Gesamtliste!G410&amp;" "&amp;Gesamtliste!H410</f>
        <v>Château Calon Ségur Calon Ségur</v>
      </c>
      <c r="B418" s="281"/>
      <c r="C418" s="190">
        <f>Gesamtliste!J410</f>
        <v>2016</v>
      </c>
      <c r="D418" s="190" t="str">
        <f>Gesamtliste!K410</f>
        <v>0.75l</v>
      </c>
      <c r="E418" s="191">
        <f>Gesamtliste!T410</f>
        <v>0</v>
      </c>
    </row>
    <row r="419" spans="1:5" ht="24" customHeight="1">
      <c r="A419" s="280" t="str">
        <f>Gesamtliste!G411&amp;" "&amp;Gesamtliste!H411</f>
        <v>Château Cos d'Estournel Blanc</v>
      </c>
      <c r="B419" s="281"/>
      <c r="C419" s="190">
        <f>Gesamtliste!J411</f>
        <v>2022</v>
      </c>
      <c r="D419" s="190" t="str">
        <f>Gesamtliste!K411</f>
        <v>0.75l</v>
      </c>
      <c r="E419" s="191">
        <f>Gesamtliste!T411</f>
        <v>0</v>
      </c>
    </row>
    <row r="420" spans="1:5" ht="24" customHeight="1">
      <c r="A420" s="280" t="str">
        <f>Gesamtliste!G412&amp;" "&amp;Gesamtliste!H412</f>
        <v>Château Cos d'Estournel Cos d'Estournel</v>
      </c>
      <c r="B420" s="281"/>
      <c r="C420" s="190">
        <f>Gesamtliste!J412</f>
        <v>1988</v>
      </c>
      <c r="D420" s="190" t="str">
        <f>Gesamtliste!K412</f>
        <v>0.75l</v>
      </c>
      <c r="E420" s="191">
        <f>Gesamtliste!T412</f>
        <v>0</v>
      </c>
    </row>
    <row r="421" spans="1:5" ht="24" customHeight="1">
      <c r="A421" s="280" t="str">
        <f>Gesamtliste!G413&amp;" "&amp;Gesamtliste!H413</f>
        <v>Château Haut-Marbuzet Haut-Marbuzet</v>
      </c>
      <c r="B421" s="281"/>
      <c r="C421" s="190">
        <f>Gesamtliste!J413</f>
        <v>2000</v>
      </c>
      <c r="D421" s="190" t="str">
        <f>Gesamtliste!K413</f>
        <v>0.75l</v>
      </c>
      <c r="E421" s="191">
        <f>Gesamtliste!T413</f>
        <v>0</v>
      </c>
    </row>
    <row r="422" spans="1:5" ht="24" customHeight="1">
      <c r="A422" s="280" t="str">
        <f>Gesamtliste!G414&amp;" "&amp;Gesamtliste!H414</f>
        <v>Château Montrose Montrose</v>
      </c>
      <c r="B422" s="281"/>
      <c r="C422" s="190">
        <f>Gesamtliste!J414</f>
        <v>2009</v>
      </c>
      <c r="D422" s="190" t="str">
        <f>Gesamtliste!K414</f>
        <v>0.75l</v>
      </c>
      <c r="E422" s="191">
        <f>Gesamtliste!T414</f>
        <v>0</v>
      </c>
    </row>
    <row r="423" spans="1:5" ht="24" customHeight="1">
      <c r="A423" s="280" t="str">
        <f>Gesamtliste!G415&amp;" "&amp;Gesamtliste!H415</f>
        <v>Château Montrose Montrose</v>
      </c>
      <c r="B423" s="281"/>
      <c r="C423" s="190">
        <f>Gesamtliste!J415</f>
        <v>2012</v>
      </c>
      <c r="D423" s="190" t="str">
        <f>Gesamtliste!K415</f>
        <v>0.75l</v>
      </c>
      <c r="E423" s="191">
        <f>Gesamtliste!T415</f>
        <v>0</v>
      </c>
    </row>
    <row r="424" spans="1:5" ht="24" customHeight="1">
      <c r="A424" s="280" t="str">
        <f>Gesamtliste!G416&amp;" "&amp;Gesamtliste!H416</f>
        <v>Château Montrose Montrose</v>
      </c>
      <c r="B424" s="281"/>
      <c r="C424" s="190">
        <f>Gesamtliste!J416</f>
        <v>2017</v>
      </c>
      <c r="D424" s="190" t="str">
        <f>Gesamtliste!K416</f>
        <v>0.75l</v>
      </c>
      <c r="E424" s="191">
        <f>Gesamtliste!T416</f>
        <v>0</v>
      </c>
    </row>
    <row r="425" spans="1:5" ht="24" customHeight="1">
      <c r="A425" s="280" t="str">
        <f>Gesamtliste!G417&amp;" "&amp;Gesamtliste!H417</f>
        <v>Château Beychevelle Beychevelle</v>
      </c>
      <c r="B425" s="281"/>
      <c r="C425" s="190">
        <f>Gesamtliste!J417</f>
        <v>1996</v>
      </c>
      <c r="D425" s="190" t="str">
        <f>Gesamtliste!K417</f>
        <v>6l</v>
      </c>
      <c r="E425" s="191">
        <f>Gesamtliste!T417</f>
        <v>0</v>
      </c>
    </row>
    <row r="426" spans="1:5" ht="24" customHeight="1">
      <c r="A426" s="280" t="str">
        <f>Gesamtliste!G418&amp;" "&amp;Gesamtliste!H418</f>
        <v>Château Beychevelle Beychevelle</v>
      </c>
      <c r="B426" s="281"/>
      <c r="C426" s="190">
        <f>Gesamtliste!J418</f>
        <v>2009</v>
      </c>
      <c r="D426" s="190" t="str">
        <f>Gesamtliste!K418</f>
        <v>1.5l</v>
      </c>
      <c r="E426" s="191">
        <f>Gesamtliste!T418</f>
        <v>0</v>
      </c>
    </row>
    <row r="427" spans="1:5" ht="24" customHeight="1">
      <c r="A427" s="280" t="str">
        <f>Gesamtliste!G419&amp;" "&amp;Gesamtliste!H419</f>
        <v>Château Beychevelle Beychevelle</v>
      </c>
      <c r="B427" s="281"/>
      <c r="C427" s="190">
        <f>Gesamtliste!J419</f>
        <v>2017</v>
      </c>
      <c r="D427" s="190" t="str">
        <f>Gesamtliste!K419</f>
        <v>0.75l</v>
      </c>
      <c r="E427" s="191">
        <f>Gesamtliste!T419</f>
        <v>0</v>
      </c>
    </row>
    <row r="428" spans="1:5" ht="24" customHeight="1">
      <c r="A428" s="280" t="str">
        <f>Gesamtliste!G420&amp;" "&amp;Gesamtliste!H420</f>
        <v>Château Ducru Beaucaillou Ducru Beaucaillou</v>
      </c>
      <c r="B428" s="281"/>
      <c r="C428" s="190">
        <f>Gesamtliste!J420</f>
        <v>1978</v>
      </c>
      <c r="D428" s="190" t="str">
        <f>Gesamtliste!K420</f>
        <v>0.75l</v>
      </c>
      <c r="E428" s="191">
        <f>Gesamtliste!T420</f>
        <v>0</v>
      </c>
    </row>
    <row r="429" spans="1:5" ht="24" customHeight="1">
      <c r="A429" s="280" t="str">
        <f>Gesamtliste!G421&amp;" "&amp;Gesamtliste!H421</f>
        <v>Château Ducru Beaucaillou Ducru Beaucaillou</v>
      </c>
      <c r="B429" s="281"/>
      <c r="C429" s="190">
        <f>Gesamtliste!J421</f>
        <v>1993</v>
      </c>
      <c r="D429" s="190" t="str">
        <f>Gesamtliste!K421</f>
        <v>0.75l</v>
      </c>
      <c r="E429" s="191">
        <f>Gesamtliste!T421</f>
        <v>0</v>
      </c>
    </row>
    <row r="430" spans="1:5" ht="24" customHeight="1">
      <c r="A430" s="280" t="str">
        <f>Gesamtliste!G422&amp;" "&amp;Gesamtliste!H422</f>
        <v>Château Ducru Beaucaillou Ducru Beaucaillou</v>
      </c>
      <c r="B430" s="281"/>
      <c r="C430" s="190">
        <f>Gesamtliste!J422</f>
        <v>2001</v>
      </c>
      <c r="D430" s="190" t="str">
        <f>Gesamtliste!K422</f>
        <v>0.75l</v>
      </c>
      <c r="E430" s="191">
        <f>Gesamtliste!T422</f>
        <v>0</v>
      </c>
    </row>
    <row r="431" spans="1:5" ht="24" customHeight="1">
      <c r="A431" s="280" t="str">
        <f>Gesamtliste!G423&amp;" "&amp;Gesamtliste!H423</f>
        <v>Château Ducru Beaucaillou Ducru Beaucaillou</v>
      </c>
      <c r="B431" s="281"/>
      <c r="C431" s="190">
        <f>Gesamtliste!J423</f>
        <v>2001</v>
      </c>
      <c r="D431" s="190" t="str">
        <f>Gesamtliste!K423</f>
        <v>3l</v>
      </c>
      <c r="E431" s="191">
        <f>Gesamtliste!T423</f>
        <v>0</v>
      </c>
    </row>
    <row r="432" spans="1:5" ht="24" customHeight="1">
      <c r="A432" s="280" t="str">
        <f>Gesamtliste!G424&amp;" "&amp;Gesamtliste!H424</f>
        <v>Château Ducru Beaucaillou Ducru Beaucaillou</v>
      </c>
      <c r="B432" s="281"/>
      <c r="C432" s="190">
        <f>Gesamtliste!J424</f>
        <v>2004</v>
      </c>
      <c r="D432" s="190" t="str">
        <f>Gesamtliste!K424</f>
        <v>0.75l</v>
      </c>
      <c r="E432" s="191">
        <f>Gesamtliste!T424</f>
        <v>0</v>
      </c>
    </row>
    <row r="433" spans="1:5" ht="24" customHeight="1">
      <c r="A433" s="280" t="str">
        <f>Gesamtliste!G425&amp;" "&amp;Gesamtliste!H425</f>
        <v>Château Ducru Beaucaillou Ducru Beaucaillou</v>
      </c>
      <c r="B433" s="281"/>
      <c r="C433" s="190">
        <f>Gesamtliste!J425</f>
        <v>2015</v>
      </c>
      <c r="D433" s="190" t="str">
        <f>Gesamtliste!K425</f>
        <v>1.5l</v>
      </c>
      <c r="E433" s="191">
        <f>Gesamtliste!T425</f>
        <v>0</v>
      </c>
    </row>
    <row r="434" spans="1:5" ht="24" customHeight="1">
      <c r="A434" s="280" t="str">
        <f>Gesamtliste!G426&amp;" "&amp;Gesamtliste!H426</f>
        <v>Château Gruaud Larose Gruaud Larose</v>
      </c>
      <c r="B434" s="281"/>
      <c r="C434" s="190">
        <f>Gesamtliste!J426</f>
        <v>1993</v>
      </c>
      <c r="D434" s="190" t="str">
        <f>Gesamtliste!K426</f>
        <v>0.75l</v>
      </c>
      <c r="E434" s="191">
        <f>Gesamtliste!T426</f>
        <v>0</v>
      </c>
    </row>
    <row r="435" spans="1:5" ht="24" customHeight="1">
      <c r="A435" s="280" t="str">
        <f>Gesamtliste!G427&amp;" "&amp;Gesamtliste!H427</f>
        <v>Château Gruaud Larose Gruaud Larose</v>
      </c>
      <c r="B435" s="281"/>
      <c r="C435" s="190">
        <f>Gesamtliste!J427</f>
        <v>1996</v>
      </c>
      <c r="D435" s="190" t="str">
        <f>Gesamtliste!K427</f>
        <v>0.75l</v>
      </c>
      <c r="E435" s="191">
        <f>Gesamtliste!T427</f>
        <v>0</v>
      </c>
    </row>
    <row r="436" spans="1:5" ht="24" customHeight="1">
      <c r="A436" s="280" t="str">
        <f>Gesamtliste!G428&amp;" "&amp;Gesamtliste!H428</f>
        <v>Château Gruaud Larose Gruaud Larose</v>
      </c>
      <c r="B436" s="281"/>
      <c r="C436" s="190">
        <f>Gesamtliste!J428</f>
        <v>2001</v>
      </c>
      <c r="D436" s="190" t="str">
        <f>Gesamtliste!K428</f>
        <v>3l</v>
      </c>
      <c r="E436" s="191">
        <f>Gesamtliste!T428</f>
        <v>0</v>
      </c>
    </row>
    <row r="437" spans="1:5" ht="24" customHeight="1">
      <c r="A437" s="280" t="str">
        <f>Gesamtliste!G429&amp;" "&amp;Gesamtliste!H429</f>
        <v>Château Lagrange Lagrange</v>
      </c>
      <c r="B437" s="281"/>
      <c r="C437" s="190">
        <f>Gesamtliste!J429</f>
        <v>2009</v>
      </c>
      <c r="D437" s="190" t="str">
        <f>Gesamtliste!K429</f>
        <v>1.5l</v>
      </c>
      <c r="E437" s="191">
        <f>Gesamtliste!T429</f>
        <v>0</v>
      </c>
    </row>
    <row r="438" spans="1:5" ht="24" customHeight="1">
      <c r="A438" s="280" t="str">
        <f>Gesamtliste!G430&amp;" "&amp;Gesamtliste!H430</f>
        <v>Château Leoville Barton Leoville Barton</v>
      </c>
      <c r="B438" s="281"/>
      <c r="C438" s="190">
        <f>Gesamtliste!J430</f>
        <v>1986</v>
      </c>
      <c r="D438" s="190" t="str">
        <f>Gesamtliste!K430</f>
        <v>0.75l</v>
      </c>
      <c r="E438" s="191">
        <f>Gesamtliste!T430</f>
        <v>0</v>
      </c>
    </row>
    <row r="439" spans="1:5" ht="24" customHeight="1">
      <c r="A439" s="280" t="str">
        <f>Gesamtliste!G431&amp;" "&amp;Gesamtliste!H431</f>
        <v>Château Leoville Barton Leoville Barton</v>
      </c>
      <c r="B439" s="281"/>
      <c r="C439" s="190">
        <f>Gesamtliste!J431</f>
        <v>2008</v>
      </c>
      <c r="D439" s="190" t="str">
        <f>Gesamtliste!K431</f>
        <v>0.75l</v>
      </c>
      <c r="E439" s="191">
        <f>Gesamtliste!T431</f>
        <v>0</v>
      </c>
    </row>
    <row r="440" spans="1:5" ht="24" customHeight="1">
      <c r="A440" s="280" t="str">
        <f>Gesamtliste!G432&amp;" "&amp;Gesamtliste!H432</f>
        <v>Château Leoville Barton Leoville Barton</v>
      </c>
      <c r="B440" s="281"/>
      <c r="C440" s="190">
        <f>Gesamtliste!J432</f>
        <v>2015</v>
      </c>
      <c r="D440" s="190" t="str">
        <f>Gesamtliste!K432</f>
        <v>1.5l</v>
      </c>
      <c r="E440" s="191">
        <f>Gesamtliste!T432</f>
        <v>0</v>
      </c>
    </row>
    <row r="441" spans="1:5" ht="24" customHeight="1">
      <c r="A441" s="280" t="str">
        <f>Gesamtliste!G433&amp;" "&amp;Gesamtliste!H433</f>
        <v>Château Leoville Barton Leoville Barton</v>
      </c>
      <c r="B441" s="281"/>
      <c r="C441" s="190">
        <f>Gesamtliste!J433</f>
        <v>2016</v>
      </c>
      <c r="D441" s="190" t="str">
        <f>Gesamtliste!K433</f>
        <v>1.5l</v>
      </c>
      <c r="E441" s="191">
        <f>Gesamtliste!T433</f>
        <v>0</v>
      </c>
    </row>
    <row r="442" spans="1:5" ht="24" customHeight="1">
      <c r="A442" s="280" t="str">
        <f>Gesamtliste!G434&amp;" "&amp;Gesamtliste!H434</f>
        <v>Château Leoville Barton Leoville Barton</v>
      </c>
      <c r="B442" s="281"/>
      <c r="C442" s="190">
        <f>Gesamtliste!J434</f>
        <v>2017</v>
      </c>
      <c r="D442" s="190" t="str">
        <f>Gesamtliste!K434</f>
        <v>1.5l</v>
      </c>
      <c r="E442" s="191">
        <f>Gesamtliste!T434</f>
        <v>0</v>
      </c>
    </row>
    <row r="443" spans="1:5" ht="24" customHeight="1">
      <c r="A443" s="280" t="str">
        <f>Gesamtliste!G435&amp;" "&amp;Gesamtliste!H435</f>
        <v>Château Leoville Barton Leoville Barton</v>
      </c>
      <c r="B443" s="281"/>
      <c r="C443" s="190">
        <f>Gesamtliste!J435</f>
        <v>2018</v>
      </c>
      <c r="D443" s="190" t="str">
        <f>Gesamtliste!K435</f>
        <v>1.5l</v>
      </c>
      <c r="E443" s="191">
        <f>Gesamtliste!T435</f>
        <v>0</v>
      </c>
    </row>
    <row r="444" spans="1:5" ht="24" customHeight="1">
      <c r="A444" s="280" t="str">
        <f>Gesamtliste!G436&amp;" "&amp;Gesamtliste!H436</f>
        <v>Château Leoville Las Cases Leoville Las Cases</v>
      </c>
      <c r="B444" s="281"/>
      <c r="C444" s="190">
        <f>Gesamtliste!J436</f>
        <v>1989</v>
      </c>
      <c r="D444" s="190" t="str">
        <f>Gesamtliste!K436</f>
        <v>0.75l</v>
      </c>
      <c r="E444" s="191">
        <f>Gesamtliste!T436</f>
        <v>0</v>
      </c>
    </row>
    <row r="445" spans="1:5" ht="24" customHeight="1">
      <c r="A445" s="280" t="str">
        <f>Gesamtliste!G437&amp;" "&amp;Gesamtliste!H437</f>
        <v>Château Leoville Las Cases Leoville Las Cases</v>
      </c>
      <c r="B445" s="281"/>
      <c r="C445" s="190">
        <f>Gesamtliste!J437</f>
        <v>2012</v>
      </c>
      <c r="D445" s="190" t="str">
        <f>Gesamtliste!K437</f>
        <v>0.75l</v>
      </c>
      <c r="E445" s="191">
        <f>Gesamtliste!T437</f>
        <v>0</v>
      </c>
    </row>
    <row r="446" spans="1:5" ht="24" customHeight="1">
      <c r="A446" s="280" t="str">
        <f>Gesamtliste!G438&amp;" "&amp;Gesamtliste!H438</f>
        <v>Château Talbot Talbot</v>
      </c>
      <c r="B446" s="281"/>
      <c r="C446" s="190">
        <f>Gesamtliste!J438</f>
        <v>2014</v>
      </c>
      <c r="D446" s="190" t="str">
        <f>Gesamtliste!K438</f>
        <v>0.75l</v>
      </c>
      <c r="E446" s="191">
        <f>Gesamtliste!T438</f>
        <v>0</v>
      </c>
    </row>
    <row r="447" spans="1:5" ht="24" customHeight="1">
      <c r="A447" s="280" t="str">
        <f>Gesamtliste!G439&amp;" "&amp;Gesamtliste!H439</f>
        <v>Château d'Yquem Yquem</v>
      </c>
      <c r="B447" s="281"/>
      <c r="C447" s="190">
        <f>Gesamtliste!J439</f>
        <v>1961</v>
      </c>
      <c r="D447" s="190" t="str">
        <f>Gesamtliste!K439</f>
        <v>0.75l</v>
      </c>
      <c r="E447" s="191">
        <f>Gesamtliste!T439</f>
        <v>0</v>
      </c>
    </row>
    <row r="448" spans="1:5" ht="24" customHeight="1">
      <c r="A448" s="280" t="str">
        <f>Gesamtliste!G440&amp;" "&amp;Gesamtliste!H440</f>
        <v>Château d'Yquem Yquem</v>
      </c>
      <c r="B448" s="281"/>
      <c r="C448" s="190">
        <f>Gesamtliste!J440</f>
        <v>2015</v>
      </c>
      <c r="D448" s="190" t="str">
        <f>Gesamtliste!K440</f>
        <v>0.375l</v>
      </c>
      <c r="E448" s="191">
        <f>Gesamtliste!T440</f>
        <v>0</v>
      </c>
    </row>
    <row r="449" spans="1:5" ht="24" customHeight="1">
      <c r="A449" s="280" t="str">
        <f>Gesamtliste!G441&amp;" "&amp;Gesamtliste!H441</f>
        <v>Château d'Yquem Yquem</v>
      </c>
      <c r="B449" s="281"/>
      <c r="C449" s="190">
        <f>Gesamtliste!J441</f>
        <v>2015</v>
      </c>
      <c r="D449" s="190" t="str">
        <f>Gesamtliste!K441</f>
        <v>0.75l</v>
      </c>
      <c r="E449" s="191">
        <f>Gesamtliste!T441</f>
        <v>0</v>
      </c>
    </row>
    <row r="450" spans="1:5" ht="24" customHeight="1">
      <c r="A450" s="280" t="str">
        <f>Gesamtliste!G442&amp;" "&amp;Gesamtliste!H442</f>
        <v>Château de Fargues Fargues</v>
      </c>
      <c r="B450" s="281"/>
      <c r="C450" s="190">
        <f>Gesamtliste!J442</f>
        <v>2009</v>
      </c>
      <c r="D450" s="190" t="str">
        <f>Gesamtliste!K442</f>
        <v>0.375l</v>
      </c>
      <c r="E450" s="191">
        <f>Gesamtliste!T442</f>
        <v>0</v>
      </c>
    </row>
    <row r="451" spans="1:5" ht="24" customHeight="1">
      <c r="A451" s="280" t="str">
        <f>Gesamtliste!G443&amp;" "&amp;Gesamtliste!H443</f>
        <v>Château Guiraud Guiraud</v>
      </c>
      <c r="B451" s="281"/>
      <c r="C451" s="190">
        <f>Gesamtliste!J443</f>
        <v>2004</v>
      </c>
      <c r="D451" s="190" t="str">
        <f>Gesamtliste!K443</f>
        <v>0.75l</v>
      </c>
      <c r="E451" s="191">
        <f>Gesamtliste!T443</f>
        <v>0</v>
      </c>
    </row>
    <row r="452" spans="1:5" ht="24" customHeight="1">
      <c r="A452" s="280" t="str">
        <f>Gesamtliste!G444&amp;" "&amp;Gesamtliste!H444</f>
        <v>Château La Tour Blanche La Tour Blanche</v>
      </c>
      <c r="B452" s="281"/>
      <c r="C452" s="190">
        <f>Gesamtliste!J444</f>
        <v>1995</v>
      </c>
      <c r="D452" s="190" t="str">
        <f>Gesamtliste!K444</f>
        <v>0.375l</v>
      </c>
      <c r="E452" s="191">
        <f>Gesamtliste!T444</f>
        <v>0</v>
      </c>
    </row>
    <row r="453" spans="1:5" ht="24" customHeight="1">
      <c r="A453" s="280" t="str">
        <f>Gesamtliste!G445&amp;" "&amp;Gesamtliste!H445</f>
        <v>Château Lafaurie Peyraguey Lafaurie Peyraguey</v>
      </c>
      <c r="B453" s="281"/>
      <c r="C453" s="190">
        <f>Gesamtliste!J445</f>
        <v>1986</v>
      </c>
      <c r="D453" s="190" t="str">
        <f>Gesamtliste!K445</f>
        <v>0.75l</v>
      </c>
      <c r="E453" s="191">
        <f>Gesamtliste!T445</f>
        <v>0</v>
      </c>
    </row>
    <row r="454" spans="1:5" ht="24" customHeight="1">
      <c r="A454" s="280" t="str">
        <f>Gesamtliste!G446&amp;" "&amp;Gesamtliste!H446</f>
        <v>Château Lafaurie Peyraguey Lafaurie Peyraguey</v>
      </c>
      <c r="B454" s="281"/>
      <c r="C454" s="190">
        <f>Gesamtliste!J446</f>
        <v>1988</v>
      </c>
      <c r="D454" s="190" t="str">
        <f>Gesamtliste!K446</f>
        <v>0.75l</v>
      </c>
      <c r="E454" s="191">
        <f>Gesamtliste!T446</f>
        <v>0</v>
      </c>
    </row>
    <row r="455" spans="1:5" ht="24" customHeight="1">
      <c r="A455" s="280" t="str">
        <f>Gesamtliste!G447&amp;" "&amp;Gesamtliste!H447</f>
        <v>Château Rieussec Rieussec</v>
      </c>
      <c r="B455" s="281"/>
      <c r="C455" s="190">
        <f>Gesamtliste!J447</f>
        <v>2001</v>
      </c>
      <c r="D455" s="190" t="str">
        <f>Gesamtliste!K447</f>
        <v>0.375l</v>
      </c>
      <c r="E455" s="191">
        <f>Gesamtliste!T447</f>
        <v>0</v>
      </c>
    </row>
    <row r="456" spans="1:5" ht="24" customHeight="1">
      <c r="A456" s="280" t="str">
        <f>Gesamtliste!G448&amp;" "&amp;Gesamtliste!H448</f>
        <v>Château Suduiraut Suduiraut</v>
      </c>
      <c r="B456" s="281"/>
      <c r="C456" s="190">
        <f>Gesamtliste!J448</f>
        <v>2001</v>
      </c>
      <c r="D456" s="190" t="str">
        <f>Gesamtliste!K448</f>
        <v>0.75l</v>
      </c>
      <c r="E456" s="191">
        <f>Gesamtliste!T448</f>
        <v>0</v>
      </c>
    </row>
    <row r="457" spans="1:5" ht="24" customHeight="1">
      <c r="A457" s="280" t="str">
        <f>Gesamtliste!G449&amp;" "&amp;Gesamtliste!H449</f>
        <v>A&amp;S Bidault Clos de la Roche Grand Cru</v>
      </c>
      <c r="B457" s="281"/>
      <c r="C457" s="190">
        <f>Gesamtliste!J449</f>
        <v>2013</v>
      </c>
      <c r="D457" s="190" t="str">
        <f>Gesamtliste!K449</f>
        <v>0.75l</v>
      </c>
      <c r="E457" s="191">
        <f>Gesamtliste!T449</f>
        <v>0</v>
      </c>
    </row>
    <row r="458" spans="1:5" ht="24" customHeight="1">
      <c r="A458" s="280" t="str">
        <f>Gesamtliste!G450&amp;" "&amp;Gesamtliste!H450</f>
        <v>A&amp;S Bidault Clos de la Roche Grand Cru</v>
      </c>
      <c r="B458" s="281"/>
      <c r="C458" s="190">
        <f>Gesamtliste!J450</f>
        <v>2018</v>
      </c>
      <c r="D458" s="190" t="str">
        <f>Gesamtliste!K450</f>
        <v>0.75l</v>
      </c>
      <c r="E458" s="191">
        <f>Gesamtliste!T450</f>
        <v>0</v>
      </c>
    </row>
    <row r="459" spans="1:5" ht="24" customHeight="1">
      <c r="A459" s="280" t="str">
        <f>Gesamtliste!G451&amp;" "&amp;Gesamtliste!H451</f>
        <v>Antoine Jobard Meursault Premier Cru Blagny</v>
      </c>
      <c r="B459" s="281"/>
      <c r="C459" s="190">
        <f>Gesamtliste!J451</f>
        <v>2012</v>
      </c>
      <c r="D459" s="190" t="str">
        <f>Gesamtliste!K451</f>
        <v>0.75l</v>
      </c>
      <c r="E459" s="191">
        <f>Gesamtliste!T451</f>
        <v>0</v>
      </c>
    </row>
    <row r="460" spans="1:5" ht="24" customHeight="1">
      <c r="A460" s="280" t="str">
        <f>Gesamtliste!G452&amp;" "&amp;Gesamtliste!H452</f>
        <v>Antoine Jobard Meursault Premier Cru Les Genevrières</v>
      </c>
      <c r="B460" s="281"/>
      <c r="C460" s="190">
        <f>Gesamtliste!J452</f>
        <v>2012</v>
      </c>
      <c r="D460" s="190" t="str">
        <f>Gesamtliste!K452</f>
        <v>0.75l</v>
      </c>
      <c r="E460" s="191">
        <f>Gesamtliste!T452</f>
        <v>0</v>
      </c>
    </row>
    <row r="461" spans="1:5" ht="24" customHeight="1">
      <c r="A461" s="280" t="str">
        <f>Gesamtliste!G453&amp;" "&amp;Gesamtliste!H453</f>
        <v>Antoine Jobard Meursault Premier Cru Les Genevrières</v>
      </c>
      <c r="B461" s="281"/>
      <c r="C461" s="190">
        <f>Gesamtliste!J453</f>
        <v>2015</v>
      </c>
      <c r="D461" s="190" t="str">
        <f>Gesamtliste!K453</f>
        <v>0.75l</v>
      </c>
      <c r="E461" s="191">
        <f>Gesamtliste!T453</f>
        <v>0</v>
      </c>
    </row>
    <row r="462" spans="1:5" ht="24" customHeight="1">
      <c r="A462" s="280" t="str">
        <f>Gesamtliste!G454&amp;" "&amp;Gesamtliste!H454</f>
        <v>Antoine Jobard Meursault Premier Cru Poruzots</v>
      </c>
      <c r="B462" s="281"/>
      <c r="C462" s="190">
        <f>Gesamtliste!J454</f>
        <v>2013</v>
      </c>
      <c r="D462" s="190" t="str">
        <f>Gesamtliste!K454</f>
        <v>0.75l</v>
      </c>
      <c r="E462" s="191">
        <f>Gesamtliste!T454</f>
        <v>0</v>
      </c>
    </row>
    <row r="463" spans="1:5" ht="24" customHeight="1">
      <c r="A463" s="280" t="str">
        <f>Gesamtliste!G455&amp;" "&amp;Gesamtliste!H455</f>
        <v>Arnaud Ente Bourgogne Aligoté</v>
      </c>
      <c r="B463" s="281"/>
      <c r="C463" s="190">
        <f>Gesamtliste!J455</f>
        <v>2015</v>
      </c>
      <c r="D463" s="190" t="str">
        <f>Gesamtliste!K455</f>
        <v>0.75l</v>
      </c>
      <c r="E463" s="191">
        <f>Gesamtliste!T455</f>
        <v>0</v>
      </c>
    </row>
    <row r="464" spans="1:5" ht="24" customHeight="1">
      <c r="A464" s="280" t="str">
        <f>Gesamtliste!G456&amp;" "&amp;Gesamtliste!H456</f>
        <v>Arnoux-Lachaux Échezeaux Grand Cru "Les Rouges"</v>
      </c>
      <c r="B464" s="281"/>
      <c r="C464" s="190">
        <f>Gesamtliste!J456</f>
        <v>2018</v>
      </c>
      <c r="D464" s="190" t="str">
        <f>Gesamtliste!K456</f>
        <v>0.75l</v>
      </c>
      <c r="E464" s="191">
        <f>Gesamtliste!T456</f>
        <v>0</v>
      </c>
    </row>
    <row r="465" spans="1:5" ht="24" customHeight="1">
      <c r="A465" s="280" t="str">
        <f>Gesamtliste!G457&amp;" "&amp;Gesamtliste!H457</f>
        <v>Arnoux-Lachaux Échezeaux Grand Cru "Les Rouges"</v>
      </c>
      <c r="B465" s="281"/>
      <c r="C465" s="190">
        <f>Gesamtliste!J457</f>
        <v>2021</v>
      </c>
      <c r="D465" s="190" t="str">
        <f>Gesamtliste!K457</f>
        <v>0.75l</v>
      </c>
      <c r="E465" s="191">
        <f>Gesamtliste!T457</f>
        <v>0</v>
      </c>
    </row>
    <row r="466" spans="1:5" ht="24" customHeight="1">
      <c r="A466" s="280" t="str">
        <f>Gesamtliste!G458&amp;" "&amp;Gesamtliste!H458</f>
        <v>Arnoux-Lachaux Latricières-Chambertin Grand Cru</v>
      </c>
      <c r="B466" s="281"/>
      <c r="C466" s="190">
        <f>Gesamtliste!J458</f>
        <v>2021</v>
      </c>
      <c r="D466" s="190" t="str">
        <f>Gesamtliste!K458</f>
        <v>0.75l</v>
      </c>
      <c r="E466" s="191">
        <f>Gesamtliste!T458</f>
        <v>0</v>
      </c>
    </row>
    <row r="467" spans="1:5" ht="24" customHeight="1">
      <c r="A467" s="280" t="str">
        <f>Gesamtliste!G459&amp;" "&amp;Gesamtliste!H459</f>
        <v>Arnoux-Lachaux Nuits-Saint-Georges AC</v>
      </c>
      <c r="B467" s="281"/>
      <c r="C467" s="190">
        <f>Gesamtliste!J459</f>
        <v>2021</v>
      </c>
      <c r="D467" s="190" t="str">
        <f>Gesamtliste!K459</f>
        <v>0.75l</v>
      </c>
      <c r="E467" s="191">
        <f>Gesamtliste!T459</f>
        <v>0</v>
      </c>
    </row>
    <row r="468" spans="1:5" ht="24" customHeight="1">
      <c r="A468" s="280" t="str">
        <f>Gesamtliste!G460&amp;" "&amp;Gesamtliste!H460</f>
        <v>Arnoux-Lachaux Nuits-Saint-Georges Premier Cru Les Corvées Pagets</v>
      </c>
      <c r="B468" s="281"/>
      <c r="C468" s="190">
        <f>Gesamtliste!J460</f>
        <v>2009</v>
      </c>
      <c r="D468" s="190" t="str">
        <f>Gesamtliste!K460</f>
        <v>0.75l</v>
      </c>
      <c r="E468" s="191">
        <f>Gesamtliste!T460</f>
        <v>0</v>
      </c>
    </row>
    <row r="469" spans="1:5" ht="24" customHeight="1">
      <c r="A469" s="280" t="str">
        <f>Gesamtliste!G461&amp;" "&amp;Gesamtliste!H461</f>
        <v>Arnoux-Lachaux Nuits-Saint-Georges Premier Cru Les Corvées Pagets</v>
      </c>
      <c r="B469" s="281"/>
      <c r="C469" s="190">
        <f>Gesamtliste!J461</f>
        <v>2009</v>
      </c>
      <c r="D469" s="190" t="str">
        <f>Gesamtliste!K461</f>
        <v>0.75l</v>
      </c>
      <c r="E469" s="191">
        <f>Gesamtliste!T461</f>
        <v>0</v>
      </c>
    </row>
    <row r="470" spans="1:5" ht="24" customHeight="1">
      <c r="A470" s="280" t="str">
        <f>Gesamtliste!G462&amp;" "&amp;Gesamtliste!H462</f>
        <v>Arnoux-Lachaux Vosne-Romanée AC</v>
      </c>
      <c r="B470" s="281"/>
      <c r="C470" s="190">
        <f>Gesamtliste!J462</f>
        <v>2021</v>
      </c>
      <c r="D470" s="190" t="str">
        <f>Gesamtliste!K462</f>
        <v>0.75l</v>
      </c>
      <c r="E470" s="191">
        <f>Gesamtliste!T462</f>
        <v>0</v>
      </c>
    </row>
    <row r="471" spans="1:5" ht="24" customHeight="1">
      <c r="A471" s="280" t="str">
        <f>Gesamtliste!G463&amp;" "&amp;Gesamtliste!H463</f>
        <v>Arnoux-Lachaux Vosne-Romanée AC "Les Chaumes"</v>
      </c>
      <c r="B471" s="281"/>
      <c r="C471" s="190">
        <f>Gesamtliste!J463</f>
        <v>2019</v>
      </c>
      <c r="D471" s="190" t="str">
        <f>Gesamtliste!K463</f>
        <v>0.75l</v>
      </c>
      <c r="E471" s="191">
        <f>Gesamtliste!T463</f>
        <v>0</v>
      </c>
    </row>
    <row r="472" spans="1:5" ht="24" customHeight="1">
      <c r="A472" s="280" t="str">
        <f>Gesamtliste!G464&amp;" "&amp;Gesamtliste!H464</f>
        <v>Arnoux-Lachaux Vosne-Romanée Premier Cru "Les Grands Suchots"</v>
      </c>
      <c r="B472" s="281"/>
      <c r="C472" s="190">
        <f>Gesamtliste!J464</f>
        <v>2021</v>
      </c>
      <c r="D472" s="190" t="str">
        <f>Gesamtliste!K464</f>
        <v>0.75l</v>
      </c>
      <c r="E472" s="191">
        <f>Gesamtliste!T464</f>
        <v>0</v>
      </c>
    </row>
    <row r="473" spans="1:5" ht="24" customHeight="1">
      <c r="A473" s="280" t="str">
        <f>Gesamtliste!G465&amp;" "&amp;Gesamtliste!H465</f>
        <v>Benoît Moreau Chassagne-Montrachet Premier Cru La Cardeuse Rouge</v>
      </c>
      <c r="B473" s="281"/>
      <c r="C473" s="190">
        <f>Gesamtliste!J465</f>
        <v>2021</v>
      </c>
      <c r="D473" s="190" t="str">
        <f>Gesamtliste!K465</f>
        <v>0.75l</v>
      </c>
      <c r="E473" s="191">
        <f>Gesamtliste!T465</f>
        <v>0</v>
      </c>
    </row>
    <row r="474" spans="1:5" ht="24" customHeight="1">
      <c r="A474" s="280" t="str">
        <f>Gesamtliste!G466&amp;" "&amp;Gesamtliste!H466</f>
        <v>Bernard Boisson-Vadot Meursault Les Chevalières</v>
      </c>
      <c r="B474" s="281"/>
      <c r="C474" s="190">
        <f>Gesamtliste!J466</f>
        <v>2009</v>
      </c>
      <c r="D474" s="190" t="str">
        <f>Gesamtliste!K466</f>
        <v>0.75l</v>
      </c>
      <c r="E474" s="191">
        <f>Gesamtliste!T466</f>
        <v>0</v>
      </c>
    </row>
    <row r="475" spans="1:5" ht="24" customHeight="1">
      <c r="A475" s="280" t="str">
        <f>Gesamtliste!G467&amp;" "&amp;Gesamtliste!H467</f>
        <v>Bernard Boisson-Vadot Meursault Les Chevalières</v>
      </c>
      <c r="B475" s="281"/>
      <c r="C475" s="190">
        <f>Gesamtliste!J467</f>
        <v>2011</v>
      </c>
      <c r="D475" s="190" t="str">
        <f>Gesamtliste!K467</f>
        <v>0.75l</v>
      </c>
      <c r="E475" s="191">
        <f>Gesamtliste!T467</f>
        <v>0</v>
      </c>
    </row>
    <row r="476" spans="1:5" ht="24" customHeight="1">
      <c r="A476" s="280" t="str">
        <f>Gesamtliste!G468&amp;" "&amp;Gesamtliste!H468</f>
        <v>Bernard Boisson-Vadot Meursault Premier Cru Les Genevrières</v>
      </c>
      <c r="B476" s="281"/>
      <c r="C476" s="190">
        <f>Gesamtliste!J468</f>
        <v>2016</v>
      </c>
      <c r="D476" s="190" t="str">
        <f>Gesamtliste!K468</f>
        <v>0.75l</v>
      </c>
      <c r="E476" s="191">
        <f>Gesamtliste!T468</f>
        <v>0</v>
      </c>
    </row>
    <row r="477" spans="1:5" ht="24" customHeight="1">
      <c r="A477" s="280" t="str">
        <f>Gesamtliste!G469&amp;" "&amp;Gesamtliste!H469</f>
        <v>Bonneau du Martray Corton Grand Cru</v>
      </c>
      <c r="B477" s="281"/>
      <c r="C477" s="190">
        <f>Gesamtliste!J469</f>
        <v>1999</v>
      </c>
      <c r="D477" s="190" t="str">
        <f>Gesamtliste!K469</f>
        <v>0.75l</v>
      </c>
      <c r="E477" s="191">
        <f>Gesamtliste!T469</f>
        <v>0</v>
      </c>
    </row>
    <row r="478" spans="1:5" ht="24" customHeight="1">
      <c r="A478" s="280" t="str">
        <f>Gesamtliste!G470&amp;" "&amp;Gesamtliste!H470</f>
        <v>Bonneau du Martray Corton Grand Cru</v>
      </c>
      <c r="B478" s="281"/>
      <c r="C478" s="190">
        <f>Gesamtliste!J470</f>
        <v>2007</v>
      </c>
      <c r="D478" s="190" t="str">
        <f>Gesamtliste!K470</f>
        <v>0.75l</v>
      </c>
      <c r="E478" s="191">
        <f>Gesamtliste!T470</f>
        <v>0</v>
      </c>
    </row>
    <row r="479" spans="1:5" ht="24" customHeight="1">
      <c r="A479" s="280" t="str">
        <f>Gesamtliste!G471&amp;" "&amp;Gesamtliste!H471</f>
        <v>Bonneau du Martray Corton Grand Cru</v>
      </c>
      <c r="B479" s="281"/>
      <c r="C479" s="190">
        <f>Gesamtliste!J471</f>
        <v>2008</v>
      </c>
      <c r="D479" s="190" t="str">
        <f>Gesamtliste!K471</f>
        <v>0.75l</v>
      </c>
      <c r="E479" s="191">
        <f>Gesamtliste!T471</f>
        <v>0</v>
      </c>
    </row>
    <row r="480" spans="1:5" ht="24" customHeight="1">
      <c r="A480" s="280" t="str">
        <f>Gesamtliste!G472&amp;" "&amp;Gesamtliste!H472</f>
        <v>Bonneau du Martray Corton Grand Cru</v>
      </c>
      <c r="B480" s="281"/>
      <c r="C480" s="190">
        <f>Gesamtliste!J472</f>
        <v>2013</v>
      </c>
      <c r="D480" s="190" t="str">
        <f>Gesamtliste!K472</f>
        <v>0.75l</v>
      </c>
      <c r="E480" s="191">
        <f>Gesamtliste!T472</f>
        <v>0</v>
      </c>
    </row>
    <row r="481" spans="1:5" ht="24" customHeight="1">
      <c r="A481" s="280" t="str">
        <f>Gesamtliste!G473&amp;" "&amp;Gesamtliste!H473</f>
        <v>Bonneau du Martray Corton-Charlemagne Grand Cru</v>
      </c>
      <c r="B481" s="281"/>
      <c r="C481" s="190">
        <f>Gesamtliste!J473</f>
        <v>1999</v>
      </c>
      <c r="D481" s="190" t="str">
        <f>Gesamtliste!K473</f>
        <v>0.75l</v>
      </c>
      <c r="E481" s="191">
        <f>Gesamtliste!T473</f>
        <v>0</v>
      </c>
    </row>
    <row r="482" spans="1:5" ht="24" customHeight="1">
      <c r="A482" s="280" t="str">
        <f>Gesamtliste!G474&amp;" "&amp;Gesamtliste!H474</f>
        <v>Bonneau du Martray Corton-Charlemagne Grand Cru (late Release)</v>
      </c>
      <c r="B482" s="281"/>
      <c r="C482" s="190">
        <f>Gesamtliste!J474</f>
        <v>1993</v>
      </c>
      <c r="D482" s="190" t="str">
        <f>Gesamtliste!K474</f>
        <v>0.75l</v>
      </c>
      <c r="E482" s="191">
        <f>Gesamtliste!T474</f>
        <v>0</v>
      </c>
    </row>
    <row r="483" spans="1:5" ht="24" customHeight="1">
      <c r="A483" s="280" t="str">
        <f>Gesamtliste!G475&amp;" "&amp;Gesamtliste!H475</f>
        <v>Bouchard Père &amp; Fils Bonnes-Mares Grand Cru</v>
      </c>
      <c r="B483" s="281"/>
      <c r="C483" s="190">
        <f>Gesamtliste!J475</f>
        <v>2008</v>
      </c>
      <c r="D483" s="190" t="str">
        <f>Gesamtliste!K475</f>
        <v>0.75l</v>
      </c>
      <c r="E483" s="191">
        <f>Gesamtliste!T475</f>
        <v>0</v>
      </c>
    </row>
    <row r="484" spans="1:5" ht="24" customHeight="1">
      <c r="A484" s="280" t="str">
        <f>Gesamtliste!G476&amp;" "&amp;Gesamtliste!H476</f>
        <v>Bouchard Père &amp; Fils Bonnes-Mares Grand Cru</v>
      </c>
      <c r="B484" s="281"/>
      <c r="C484" s="190">
        <f>Gesamtliste!J476</f>
        <v>2011</v>
      </c>
      <c r="D484" s="190" t="str">
        <f>Gesamtliste!K476</f>
        <v>0.75l</v>
      </c>
      <c r="E484" s="191">
        <f>Gesamtliste!T476</f>
        <v>0</v>
      </c>
    </row>
    <row r="485" spans="1:5" ht="24" customHeight="1">
      <c r="A485" s="280" t="str">
        <f>Gesamtliste!G477&amp;" "&amp;Gesamtliste!H477</f>
        <v>Bouchard Père &amp; Fils Meursault Premier Cru Les Gouttes d'Or</v>
      </c>
      <c r="B485" s="281"/>
      <c r="C485" s="190">
        <f>Gesamtliste!J477</f>
        <v>2011</v>
      </c>
      <c r="D485" s="190" t="str">
        <f>Gesamtliste!K477</f>
        <v>0.75l</v>
      </c>
      <c r="E485" s="191">
        <f>Gesamtliste!T477</f>
        <v>0</v>
      </c>
    </row>
    <row r="486" spans="1:5" ht="24" customHeight="1">
      <c r="A486" s="280" t="str">
        <f>Gesamtliste!G478&amp;" "&amp;Gesamtliste!H478</f>
        <v>Château de Charodon Corton Grand Cru "Les Renardes"</v>
      </c>
      <c r="B486" s="281"/>
      <c r="C486" s="190">
        <f>Gesamtliste!J478</f>
        <v>2020</v>
      </c>
      <c r="D486" s="190" t="str">
        <f>Gesamtliste!K478</f>
        <v>0.75l</v>
      </c>
      <c r="E486" s="191">
        <f>Gesamtliste!T478</f>
        <v>0</v>
      </c>
    </row>
    <row r="487" spans="1:5" ht="24" customHeight="1">
      <c r="A487" s="280" t="str">
        <f>Gesamtliste!G479&amp;" "&amp;Gesamtliste!H479</f>
        <v>Château de Charodon Gevrey-Chambertin "Les Jeunes Rois"</v>
      </c>
      <c r="B487" s="281"/>
      <c r="C487" s="190">
        <f>Gesamtliste!J479</f>
        <v>2020</v>
      </c>
      <c r="D487" s="190" t="str">
        <f>Gesamtliste!K479</f>
        <v>0.75l</v>
      </c>
      <c r="E487" s="191">
        <f>Gesamtliste!T479</f>
        <v>0</v>
      </c>
    </row>
    <row r="488" spans="1:5" ht="24" customHeight="1">
      <c r="A488" s="280" t="str">
        <f>Gesamtliste!G480&amp;" "&amp;Gesamtliste!H480</f>
        <v>Château de Charodon Gevrey-Chambertin AC</v>
      </c>
      <c r="B488" s="281"/>
      <c r="C488" s="190">
        <f>Gesamtliste!J480</f>
        <v>2022</v>
      </c>
      <c r="D488" s="190" t="str">
        <f>Gesamtliste!K480</f>
        <v>0.75l</v>
      </c>
      <c r="E488" s="191">
        <f>Gesamtliste!T480</f>
        <v>0</v>
      </c>
    </row>
    <row r="489" spans="1:5" ht="24" customHeight="1">
      <c r="A489" s="280" t="str">
        <f>Gesamtliste!G481&amp;" "&amp;Gesamtliste!H481</f>
        <v>Château de Charodon Saint-Aubin Premier Cru Les Frionnes</v>
      </c>
      <c r="B489" s="281"/>
      <c r="C489" s="190">
        <f>Gesamtliste!J481</f>
        <v>2022</v>
      </c>
      <c r="D489" s="190" t="str">
        <f>Gesamtliste!K481</f>
        <v>0.75l</v>
      </c>
      <c r="E489" s="191">
        <f>Gesamtliste!T481</f>
        <v>0</v>
      </c>
    </row>
    <row r="490" spans="1:5" ht="24" customHeight="1">
      <c r="A490" s="280" t="str">
        <f>Gesamtliste!G482&amp;" "&amp;Gesamtliste!H482</f>
        <v>Château de Charodon Vosne-Romanée Premier Cru "Les Suchots"</v>
      </c>
      <c r="B490" s="281"/>
      <c r="C490" s="190">
        <f>Gesamtliste!J482</f>
        <v>2022</v>
      </c>
      <c r="D490" s="190" t="str">
        <f>Gesamtliste!K482</f>
        <v>0.75l</v>
      </c>
      <c r="E490" s="191">
        <f>Gesamtliste!T482</f>
        <v>0</v>
      </c>
    </row>
    <row r="491" spans="1:5" ht="24" customHeight="1">
      <c r="A491" s="280" t="str">
        <f>Gesamtliste!G483&amp;" "&amp;Gesamtliste!H483</f>
        <v>Château de Charodon Vougeot Premier Cru "Les Petits Vougeots"</v>
      </c>
      <c r="B491" s="281"/>
      <c r="C491" s="190">
        <f>Gesamtliste!J483</f>
        <v>2020</v>
      </c>
      <c r="D491" s="190" t="str">
        <f>Gesamtliste!K483</f>
        <v>0.75l</v>
      </c>
      <c r="E491" s="191">
        <f>Gesamtliste!T483</f>
        <v>0</v>
      </c>
    </row>
    <row r="492" spans="1:5" ht="24" customHeight="1">
      <c r="A492" s="280" t="str">
        <f>Gesamtliste!G484&amp;" "&amp;Gesamtliste!H484</f>
        <v>Château des Quarts Clos des Quarts Monopol Premier Cru</v>
      </c>
      <c r="B492" s="281"/>
      <c r="C492" s="190">
        <f>Gesamtliste!J484</f>
        <v>2023</v>
      </c>
      <c r="D492" s="190" t="str">
        <f>Gesamtliste!K484</f>
        <v>0.75l</v>
      </c>
      <c r="E492" s="191">
        <f>Gesamtliste!T484</f>
        <v>0</v>
      </c>
    </row>
    <row r="493" spans="1:5" ht="24" customHeight="1">
      <c r="A493" s="280" t="str">
        <f>Gesamtliste!G485&amp;" "&amp;Gesamtliste!H485</f>
        <v>Château des Quarts L'Orangerie du Château des Quarts Premier Cru</v>
      </c>
      <c r="B493" s="281"/>
      <c r="C493" s="190">
        <f>Gesamtliste!J485</f>
        <v>2023</v>
      </c>
      <c r="D493" s="190" t="str">
        <f>Gesamtliste!K485</f>
        <v>0.75l</v>
      </c>
      <c r="E493" s="191">
        <f>Gesamtliste!T485</f>
        <v>0</v>
      </c>
    </row>
    <row r="494" spans="1:5" ht="24" customHeight="1">
      <c r="A494" s="280" t="str">
        <f>Gesamtliste!G486&amp;" "&amp;Gesamtliste!H486</f>
        <v>Comte Armand Pommard Premier Cru Clos des Epeneaux</v>
      </c>
      <c r="B494" s="281"/>
      <c r="C494" s="190">
        <f>Gesamtliste!J486</f>
        <v>2004</v>
      </c>
      <c r="D494" s="190" t="str">
        <f>Gesamtliste!K486</f>
        <v>0.75l</v>
      </c>
      <c r="E494" s="191">
        <f>Gesamtliste!T486</f>
        <v>0</v>
      </c>
    </row>
    <row r="495" spans="1:5" ht="24" customHeight="1">
      <c r="A495" s="280" t="str">
        <f>Gesamtliste!G487&amp;" "&amp;Gesamtliste!H487</f>
        <v>Comte Armand Pommard Premier Cru Clos des Epeneaux</v>
      </c>
      <c r="B495" s="281"/>
      <c r="C495" s="190">
        <f>Gesamtliste!J487</f>
        <v>2005</v>
      </c>
      <c r="D495" s="190" t="str">
        <f>Gesamtliste!K487</f>
        <v>0.75l</v>
      </c>
      <c r="E495" s="191">
        <f>Gesamtliste!T487</f>
        <v>0</v>
      </c>
    </row>
    <row r="496" spans="1:5" ht="24" customHeight="1">
      <c r="A496" s="280" t="str">
        <f>Gesamtliste!G488&amp;" "&amp;Gesamtliste!H488</f>
        <v>Comte Armand Pommard Premier Cru Clos des Epeneaux</v>
      </c>
      <c r="B496" s="281"/>
      <c r="C496" s="190">
        <f>Gesamtliste!J488</f>
        <v>2006</v>
      </c>
      <c r="D496" s="190" t="str">
        <f>Gesamtliste!K488</f>
        <v>0.75l</v>
      </c>
      <c r="E496" s="191">
        <f>Gesamtliste!T488</f>
        <v>0</v>
      </c>
    </row>
    <row r="497" spans="1:5" ht="24" customHeight="1">
      <c r="A497" s="280" t="str">
        <f>Gesamtliste!G489&amp;" "&amp;Gesamtliste!H489</f>
        <v>Comte Armand Pommard Premier Cru Clos des Epeneaux</v>
      </c>
      <c r="B497" s="281"/>
      <c r="C497" s="190">
        <f>Gesamtliste!J489</f>
        <v>2019</v>
      </c>
      <c r="D497" s="190" t="str">
        <f>Gesamtliste!K489</f>
        <v>1.5l</v>
      </c>
      <c r="E497" s="191">
        <f>Gesamtliste!T489</f>
        <v>0</v>
      </c>
    </row>
    <row r="498" spans="1:5" ht="24" customHeight="1">
      <c r="A498" s="280" t="str">
        <f>Gesamtliste!G490&amp;" "&amp;Gesamtliste!H490</f>
        <v>Comte Armand Pommard Premier Cru Clos des Epeneaux</v>
      </c>
      <c r="B498" s="281"/>
      <c r="C498" s="190">
        <f>Gesamtliste!J490</f>
        <v>2021</v>
      </c>
      <c r="D498" s="190" t="str">
        <f>Gesamtliste!K490</f>
        <v>0.75l</v>
      </c>
      <c r="E498" s="191">
        <f>Gesamtliste!T490</f>
        <v>0</v>
      </c>
    </row>
    <row r="499" spans="1:5" ht="24" customHeight="1">
      <c r="A499" s="280" t="str">
        <f>Gesamtliste!G491&amp;" "&amp;Gesamtliste!H491</f>
        <v>Comte Armand Pommard Premier Cru Clos des Epeneaux</v>
      </c>
      <c r="B499" s="281"/>
      <c r="C499" s="190">
        <f>Gesamtliste!J491</f>
        <v>2022</v>
      </c>
      <c r="D499" s="190" t="str">
        <f>Gesamtliste!K491</f>
        <v>0.75l</v>
      </c>
      <c r="E499" s="191">
        <f>Gesamtliste!T491</f>
        <v>0</v>
      </c>
    </row>
    <row r="500" spans="1:5" ht="24" customHeight="1">
      <c r="A500" s="280" t="str">
        <f>Gesamtliste!G492&amp;" "&amp;Gesamtliste!H492</f>
        <v>Comte Armand Volnay Premier Cru Fremiets</v>
      </c>
      <c r="B500" s="281"/>
      <c r="C500" s="190">
        <f>Gesamtliste!J492</f>
        <v>2021</v>
      </c>
      <c r="D500" s="190" t="str">
        <f>Gesamtliste!K492</f>
        <v>0.75l</v>
      </c>
      <c r="E500" s="191">
        <f>Gesamtliste!T492</f>
        <v>0</v>
      </c>
    </row>
    <row r="501" spans="1:5" ht="24" customHeight="1">
      <c r="A501" s="280" t="str">
        <f>Gesamtliste!G493&amp;" "&amp;Gesamtliste!H493</f>
        <v>Comte Armand Volnay Premier Cru Fremiets</v>
      </c>
      <c r="B501" s="281"/>
      <c r="C501" s="190">
        <f>Gesamtliste!J493</f>
        <v>2022</v>
      </c>
      <c r="D501" s="190" t="str">
        <f>Gesamtliste!K493</f>
        <v>0.75l</v>
      </c>
      <c r="E501" s="191">
        <f>Gesamtliste!T493</f>
        <v>0</v>
      </c>
    </row>
    <row r="502" spans="1:5" ht="24" customHeight="1">
      <c r="A502" s="280" t="str">
        <f>Gesamtliste!G494&amp;" "&amp;Gesamtliste!H494</f>
        <v>Comte Georges de Vogüe Chambolle-Musigny AC</v>
      </c>
      <c r="B502" s="281"/>
      <c r="C502" s="190">
        <f>Gesamtliste!J494</f>
        <v>2005</v>
      </c>
      <c r="D502" s="190" t="str">
        <f>Gesamtliste!K494</f>
        <v>0.75l</v>
      </c>
      <c r="E502" s="191">
        <f>Gesamtliste!T494</f>
        <v>0</v>
      </c>
    </row>
    <row r="503" spans="1:5" ht="24" customHeight="1">
      <c r="A503" s="280" t="str">
        <f>Gesamtliste!G495&amp;" "&amp;Gesamtliste!H495</f>
        <v>Comte Georges de Vogüe Chambolle-Musigny AC</v>
      </c>
      <c r="B503" s="281"/>
      <c r="C503" s="190">
        <f>Gesamtliste!J495</f>
        <v>2014</v>
      </c>
      <c r="D503" s="190" t="str">
        <f>Gesamtliste!K495</f>
        <v>0.75l</v>
      </c>
      <c r="E503" s="191">
        <f>Gesamtliste!T495</f>
        <v>0</v>
      </c>
    </row>
    <row r="504" spans="1:5" ht="24" customHeight="1">
      <c r="A504" s="280" t="str">
        <f>Gesamtliste!G496&amp;" "&amp;Gesamtliste!H496</f>
        <v>Comte Georges de Vogüe Chambolle-Musigny AC</v>
      </c>
      <c r="B504" s="281"/>
      <c r="C504" s="190">
        <f>Gesamtliste!J496</f>
        <v>2014</v>
      </c>
      <c r="D504" s="190" t="str">
        <f>Gesamtliste!K496</f>
        <v>0.75l</v>
      </c>
      <c r="E504" s="191">
        <f>Gesamtliste!T496</f>
        <v>0</v>
      </c>
    </row>
    <row r="505" spans="1:5" ht="24" customHeight="1">
      <c r="A505" s="280" t="str">
        <f>Gesamtliste!G497&amp;" "&amp;Gesamtliste!H497</f>
        <v>Comte Georges de Vogüe Chambolle-Musigny Premier Cru</v>
      </c>
      <c r="B505" s="281"/>
      <c r="C505" s="190">
        <f>Gesamtliste!J497</f>
        <v>2001</v>
      </c>
      <c r="D505" s="190" t="str">
        <f>Gesamtliste!K497</f>
        <v>0.75l</v>
      </c>
      <c r="E505" s="191">
        <f>Gesamtliste!T497</f>
        <v>0</v>
      </c>
    </row>
    <row r="506" spans="1:5" ht="24" customHeight="1">
      <c r="A506" s="280" t="str">
        <f>Gesamtliste!G498&amp;" "&amp;Gesamtliste!H498</f>
        <v>Comte Georges de Vogüe Musigny Grand Cru Vieilles Vignes</v>
      </c>
      <c r="B506" s="281"/>
      <c r="C506" s="190">
        <f>Gesamtliste!J498</f>
        <v>2021</v>
      </c>
      <c r="D506" s="190" t="str">
        <f>Gesamtliste!K498</f>
        <v>0.75l</v>
      </c>
      <c r="E506" s="191">
        <f>Gesamtliste!T498</f>
        <v>0</v>
      </c>
    </row>
    <row r="507" spans="1:5" ht="24" customHeight="1">
      <c r="A507" s="280" t="str">
        <f>Gesamtliste!G499&amp;" "&amp;Gesamtliste!H499</f>
        <v>Comtes Lafon Monthélie Premier Cru Les Duresses</v>
      </c>
      <c r="B507" s="281"/>
      <c r="C507" s="190">
        <f>Gesamtliste!J499</f>
        <v>2023</v>
      </c>
      <c r="D507" s="190" t="str">
        <f>Gesamtliste!K499</f>
        <v>0.75l</v>
      </c>
      <c r="E507" s="191">
        <f>Gesamtliste!T499</f>
        <v>0</v>
      </c>
    </row>
    <row r="508" spans="1:5" ht="24" customHeight="1">
      <c r="A508" s="280" t="str">
        <f>Gesamtliste!G500&amp;" "&amp;Gesamtliste!H500</f>
        <v>Comtes Lafon Montrachet Grand Cru</v>
      </c>
      <c r="B508" s="281"/>
      <c r="C508" s="190">
        <f>Gesamtliste!J500</f>
        <v>2010</v>
      </c>
      <c r="D508" s="190" t="str">
        <f>Gesamtliste!K500</f>
        <v>0.75l</v>
      </c>
      <c r="E508" s="191">
        <f>Gesamtliste!T500</f>
        <v>0</v>
      </c>
    </row>
    <row r="509" spans="1:5" ht="24" customHeight="1">
      <c r="A509" s="280" t="str">
        <f>Gesamtliste!G501&amp;" "&amp;Gesamtliste!H501</f>
        <v>Coquard Loison-Fleurot Charmes-Chambertin Grand Cru</v>
      </c>
      <c r="B509" s="281"/>
      <c r="C509" s="190">
        <f>Gesamtliste!J501</f>
        <v>2022</v>
      </c>
      <c r="D509" s="190" t="str">
        <f>Gesamtliste!K501</f>
        <v>0.75l</v>
      </c>
      <c r="E509" s="191">
        <f>Gesamtliste!T501</f>
        <v>0</v>
      </c>
    </row>
    <row r="510" spans="1:5" ht="24" customHeight="1">
      <c r="A510" s="280" t="str">
        <f>Gesamtliste!G502&amp;" "&amp;Gesamtliste!H502</f>
        <v>Coquard Loison-Fleurot Clos de la Roche Grand Cru</v>
      </c>
      <c r="B510" s="281"/>
      <c r="C510" s="190">
        <f>Gesamtliste!J502</f>
        <v>2022</v>
      </c>
      <c r="D510" s="190" t="str">
        <f>Gesamtliste!K502</f>
        <v>0.75l</v>
      </c>
      <c r="E510" s="191">
        <f>Gesamtliste!T502</f>
        <v>0</v>
      </c>
    </row>
    <row r="511" spans="1:5" ht="24" customHeight="1">
      <c r="A511" s="280" t="str">
        <f>Gesamtliste!G503&amp;" "&amp;Gesamtliste!H503</f>
        <v>Coquard Loison-Fleurot Clos Vougeot Grand Cru</v>
      </c>
      <c r="B511" s="281"/>
      <c r="C511" s="190">
        <f>Gesamtliste!J503</f>
        <v>2022</v>
      </c>
      <c r="D511" s="190" t="str">
        <f>Gesamtliste!K503</f>
        <v>0.75l</v>
      </c>
      <c r="E511" s="191">
        <f>Gesamtliste!T503</f>
        <v>0</v>
      </c>
    </row>
    <row r="512" spans="1:5" ht="24" customHeight="1">
      <c r="A512" s="280" t="str">
        <f>Gesamtliste!G504&amp;" "&amp;Gesamtliste!H504</f>
        <v>Coquard Loison-Fleurot Morey-Saint-Denis AC</v>
      </c>
      <c r="B512" s="281"/>
      <c r="C512" s="190">
        <f>Gesamtliste!J504</f>
        <v>2022</v>
      </c>
      <c r="D512" s="190" t="str">
        <f>Gesamtliste!K504</f>
        <v>0.75l</v>
      </c>
      <c r="E512" s="191">
        <f>Gesamtliste!T504</f>
        <v>0</v>
      </c>
    </row>
    <row r="513" spans="1:5" ht="24" customHeight="1">
      <c r="A513" s="280" t="str">
        <f>Gesamtliste!G505&amp;" "&amp;Gesamtliste!H505</f>
        <v>Coquard Loison-Fleurot Vosne-Romanée AC</v>
      </c>
      <c r="B513" s="281"/>
      <c r="C513" s="190">
        <f>Gesamtliste!J505</f>
        <v>2022</v>
      </c>
      <c r="D513" s="190" t="str">
        <f>Gesamtliste!K505</f>
        <v>0.75l</v>
      </c>
      <c r="E513" s="191">
        <f>Gesamtliste!T505</f>
        <v>0</v>
      </c>
    </row>
    <row r="514" spans="1:5" ht="24" customHeight="1">
      <c r="A514" s="280" t="str">
        <f>Gesamtliste!G506&amp;" "&amp;Gesamtliste!H506</f>
        <v>Dauvissat Chablis Premier Cru "Montée de Tonnerre"</v>
      </c>
      <c r="B514" s="281"/>
      <c r="C514" s="190">
        <f>Gesamtliste!J506</f>
        <v>2019</v>
      </c>
      <c r="D514" s="190" t="str">
        <f>Gesamtliste!K506</f>
        <v>0.75l</v>
      </c>
      <c r="E514" s="191">
        <f>Gesamtliste!T506</f>
        <v>0</v>
      </c>
    </row>
    <row r="515" spans="1:5" ht="24" customHeight="1">
      <c r="A515" s="280" t="str">
        <f>Gesamtliste!G507&amp;" "&amp;Gesamtliste!H507</f>
        <v>Dauvissat Chablis Premier Cru "Montée de Tonnerre"</v>
      </c>
      <c r="B515" s="281"/>
      <c r="C515" s="190">
        <f>Gesamtliste!J507</f>
        <v>2020</v>
      </c>
      <c r="D515" s="190" t="str">
        <f>Gesamtliste!K507</f>
        <v>0.75l</v>
      </c>
      <c r="E515" s="191">
        <f>Gesamtliste!T507</f>
        <v>0</v>
      </c>
    </row>
    <row r="516" spans="1:5" ht="24" customHeight="1">
      <c r="A516" s="280" t="str">
        <f>Gesamtliste!G508&amp;" "&amp;Gesamtliste!H508</f>
        <v>Dauvissat Chablis Premier Cru "Montée de Tonnerre"</v>
      </c>
      <c r="B516" s="281"/>
      <c r="C516" s="190">
        <f>Gesamtliste!J508</f>
        <v>2021</v>
      </c>
      <c r="D516" s="190" t="str">
        <f>Gesamtliste!K508</f>
        <v>0.75l</v>
      </c>
      <c r="E516" s="191">
        <f>Gesamtliste!T508</f>
        <v>0</v>
      </c>
    </row>
    <row r="517" spans="1:5" ht="24" customHeight="1">
      <c r="A517" s="280" t="str">
        <f>Gesamtliste!G509&amp;" "&amp;Gesamtliste!H509</f>
        <v>Dauvissat Chablis Premier Cru "Montée de Tonnerre"</v>
      </c>
      <c r="B517" s="281"/>
      <c r="C517" s="190">
        <f>Gesamtliste!J509</f>
        <v>2021</v>
      </c>
      <c r="D517" s="190" t="str">
        <f>Gesamtliste!K509</f>
        <v>0.75l</v>
      </c>
      <c r="E517" s="191">
        <f>Gesamtliste!T509</f>
        <v>0</v>
      </c>
    </row>
    <row r="518" spans="1:5" ht="24" customHeight="1">
      <c r="A518" s="280" t="str">
        <f>Gesamtliste!G510&amp;" "&amp;Gesamtliste!H510</f>
        <v>Dauvissat Chablis Premier Cru "Montée de Tonnerre"</v>
      </c>
      <c r="B518" s="281"/>
      <c r="C518" s="190">
        <f>Gesamtliste!J510</f>
        <v>2023</v>
      </c>
      <c r="D518" s="190" t="str">
        <f>Gesamtliste!K510</f>
        <v>0.75l</v>
      </c>
      <c r="E518" s="191">
        <f>Gesamtliste!T510</f>
        <v>0</v>
      </c>
    </row>
    <row r="519" spans="1:5" ht="24" customHeight="1">
      <c r="A519" s="280" t="str">
        <f>Gesamtliste!G511&amp;" "&amp;Gesamtliste!H511</f>
        <v>Dauvissat Chablis Premier Cru "Montée de Tonnerre"</v>
      </c>
      <c r="B519" s="281"/>
      <c r="C519" s="190">
        <f>Gesamtliste!J511</f>
        <v>2023</v>
      </c>
      <c r="D519" s="190" t="str">
        <f>Gesamtliste!K511</f>
        <v>0.75l</v>
      </c>
      <c r="E519" s="191">
        <f>Gesamtliste!T511</f>
        <v>0</v>
      </c>
    </row>
    <row r="520" spans="1:5" ht="24" customHeight="1">
      <c r="A520" s="280" t="str">
        <f>Gesamtliste!G512&amp;" "&amp;Gesamtliste!H512</f>
        <v>Denis Mortet Chambolle-Musigny Premier Cru Aux Beaux Bruns</v>
      </c>
      <c r="B520" s="281"/>
      <c r="C520" s="190">
        <f>Gesamtliste!J512</f>
        <v>2019</v>
      </c>
      <c r="D520" s="190" t="str">
        <f>Gesamtliste!K512</f>
        <v>0.75l</v>
      </c>
      <c r="E520" s="191">
        <f>Gesamtliste!T512</f>
        <v>0</v>
      </c>
    </row>
    <row r="521" spans="1:5" ht="24" customHeight="1">
      <c r="A521" s="280" t="str">
        <f>Gesamtliste!G513&amp;" "&amp;Gesamtliste!H513</f>
        <v>Domaine Armand Rousseau Chambertin Grand Cru</v>
      </c>
      <c r="B521" s="281"/>
      <c r="C521" s="190">
        <f>Gesamtliste!J513</f>
        <v>1992</v>
      </c>
      <c r="D521" s="190" t="str">
        <f>Gesamtliste!K513</f>
        <v>0.75l</v>
      </c>
      <c r="E521" s="191">
        <f>Gesamtliste!T513</f>
        <v>0</v>
      </c>
    </row>
    <row r="522" spans="1:5" ht="24" customHeight="1">
      <c r="A522" s="280" t="str">
        <f>Gesamtliste!G514&amp;" "&amp;Gesamtliste!H514</f>
        <v>Domaine Armand Rousseau Chambertin Grand Cru</v>
      </c>
      <c r="B522" s="281"/>
      <c r="C522" s="190">
        <f>Gesamtliste!J514</f>
        <v>1997</v>
      </c>
      <c r="D522" s="190" t="str">
        <f>Gesamtliste!K514</f>
        <v>0.75l</v>
      </c>
      <c r="E522" s="191">
        <f>Gesamtliste!T514</f>
        <v>0</v>
      </c>
    </row>
    <row r="523" spans="1:5" ht="24" customHeight="1">
      <c r="A523" s="280" t="str">
        <f>Gesamtliste!G515&amp;" "&amp;Gesamtliste!H515</f>
        <v>Domaine Armand Rousseau Chambertin Grand Cru</v>
      </c>
      <c r="B523" s="281"/>
      <c r="C523" s="190">
        <f>Gesamtliste!J515</f>
        <v>2012</v>
      </c>
      <c r="D523" s="190" t="str">
        <f>Gesamtliste!K515</f>
        <v>0.75l</v>
      </c>
      <c r="E523" s="191">
        <f>Gesamtliste!T515</f>
        <v>0</v>
      </c>
    </row>
    <row r="524" spans="1:5" ht="24" customHeight="1">
      <c r="A524" s="280" t="str">
        <f>Gesamtliste!G516&amp;" "&amp;Gesamtliste!H516</f>
        <v>Domaine Armand Rousseau Chambertin Grand Cru Clos de Bèze</v>
      </c>
      <c r="B524" s="281"/>
      <c r="C524" s="190">
        <f>Gesamtliste!J516</f>
        <v>1994</v>
      </c>
      <c r="D524" s="190" t="str">
        <f>Gesamtliste!K516</f>
        <v>0.75l</v>
      </c>
      <c r="E524" s="191">
        <f>Gesamtliste!T516</f>
        <v>0</v>
      </c>
    </row>
    <row r="525" spans="1:5" ht="24" customHeight="1">
      <c r="A525" s="280" t="str">
        <f>Gesamtliste!G517&amp;" "&amp;Gesamtliste!H517</f>
        <v>Domaine Armand Rousseau Chambertin Grand Cru Clos de Bèze</v>
      </c>
      <c r="B525" s="281"/>
      <c r="C525" s="190">
        <f>Gesamtliste!J517</f>
        <v>2006</v>
      </c>
      <c r="D525" s="190" t="str">
        <f>Gesamtliste!K517</f>
        <v>0.75l</v>
      </c>
      <c r="E525" s="191">
        <f>Gesamtliste!T517</f>
        <v>0</v>
      </c>
    </row>
    <row r="526" spans="1:5" ht="24" customHeight="1">
      <c r="A526" s="280" t="str">
        <f>Gesamtliste!G518&amp;" "&amp;Gesamtliste!H518</f>
        <v>Domaine Armand Rousseau Clos de la Roche Grand Cru</v>
      </c>
      <c r="B526" s="281"/>
      <c r="C526" s="190">
        <f>Gesamtliste!J518</f>
        <v>1992</v>
      </c>
      <c r="D526" s="190" t="str">
        <f>Gesamtliste!K518</f>
        <v>0.75l</v>
      </c>
      <c r="E526" s="191">
        <f>Gesamtliste!T518</f>
        <v>0</v>
      </c>
    </row>
    <row r="527" spans="1:5" ht="24" customHeight="1">
      <c r="A527" s="280" t="str">
        <f>Gesamtliste!G519&amp;" "&amp;Gesamtliste!H519</f>
        <v>Domaine Armand Rousseau Gevrey-Chambertin Premier Cru Clos Saint Jacques</v>
      </c>
      <c r="B527" s="281"/>
      <c r="C527" s="190">
        <f>Gesamtliste!J519</f>
        <v>1996</v>
      </c>
      <c r="D527" s="190" t="str">
        <f>Gesamtliste!K519</f>
        <v>0.75l</v>
      </c>
      <c r="E527" s="191">
        <f>Gesamtliste!T519</f>
        <v>0</v>
      </c>
    </row>
    <row r="528" spans="1:5" ht="24" customHeight="1">
      <c r="A528" s="280" t="str">
        <f>Gesamtliste!G520&amp;" "&amp;Gesamtliste!H520</f>
        <v>Domaine Armand Rousseau Gevrey-Chambertin Premier Cru Clos Saint Jacques</v>
      </c>
      <c r="B528" s="281"/>
      <c r="C528" s="190">
        <f>Gesamtliste!J520</f>
        <v>1999</v>
      </c>
      <c r="D528" s="190" t="str">
        <f>Gesamtliste!K520</f>
        <v>0.75l</v>
      </c>
      <c r="E528" s="191">
        <f>Gesamtliste!T520</f>
        <v>0</v>
      </c>
    </row>
    <row r="529" spans="1:5" ht="24" customHeight="1">
      <c r="A529" s="280" t="str">
        <f>Gesamtliste!G521&amp;" "&amp;Gesamtliste!H521</f>
        <v>Domaine Armand Rousseau Gevrey-Chambertin Premier Cru Clos Saint Jacques</v>
      </c>
      <c r="B529" s="281"/>
      <c r="C529" s="190">
        <f>Gesamtliste!J521</f>
        <v>2008</v>
      </c>
      <c r="D529" s="190" t="str">
        <f>Gesamtliste!K521</f>
        <v>0.75l</v>
      </c>
      <c r="E529" s="191">
        <f>Gesamtliste!T521</f>
        <v>0</v>
      </c>
    </row>
    <row r="530" spans="1:5" ht="24" customHeight="1">
      <c r="A530" s="280" t="str">
        <f>Gesamtliste!G522&amp;" "&amp;Gesamtliste!H522</f>
        <v>Domaine Armand Rousseau Gevrey-Chambertin Premier Cru Clos Saint Jacques</v>
      </c>
      <c r="B530" s="281"/>
      <c r="C530" s="190">
        <f>Gesamtliste!J522</f>
        <v>2018</v>
      </c>
      <c r="D530" s="190" t="str">
        <f>Gesamtliste!K522</f>
        <v>0.75l</v>
      </c>
      <c r="E530" s="191">
        <f>Gesamtliste!T522</f>
        <v>0</v>
      </c>
    </row>
    <row r="531" spans="1:5" ht="24" customHeight="1">
      <c r="A531" s="280" t="str">
        <f>Gesamtliste!G523&amp;" "&amp;Gesamtliste!H523</f>
        <v>Domaine Armand Rousseau Mazy Chambertin Grand Cru</v>
      </c>
      <c r="B531" s="281"/>
      <c r="C531" s="190">
        <f>Gesamtliste!J523</f>
        <v>2021</v>
      </c>
      <c r="D531" s="190" t="str">
        <f>Gesamtliste!K523</f>
        <v>0.75l</v>
      </c>
      <c r="E531" s="191">
        <f>Gesamtliste!T523</f>
        <v>0</v>
      </c>
    </row>
    <row r="532" spans="1:5" ht="24" customHeight="1">
      <c r="A532" s="280" t="str">
        <f>Gesamtliste!G524&amp;" "&amp;Gesamtliste!H524</f>
        <v>Domaine Armand Rousseau Ruchottes-Chambertin Grand Cru Clos de Ruchottes</v>
      </c>
      <c r="B532" s="281"/>
      <c r="C532" s="190">
        <f>Gesamtliste!J524</f>
        <v>1994</v>
      </c>
      <c r="D532" s="190" t="str">
        <f>Gesamtliste!K524</f>
        <v>0.75l</v>
      </c>
      <c r="E532" s="191">
        <f>Gesamtliste!T524</f>
        <v>0</v>
      </c>
    </row>
    <row r="533" spans="1:5" ht="24" customHeight="1">
      <c r="A533" s="280" t="str">
        <f>Gesamtliste!G525&amp;" "&amp;Gesamtliste!H525</f>
        <v>Domaine Berlancourt Bourgogne Blanc Cuvée Les Champans</v>
      </c>
      <c r="B533" s="281"/>
      <c r="C533" s="190">
        <f>Gesamtliste!J525</f>
        <v>2018</v>
      </c>
      <c r="D533" s="190" t="str">
        <f>Gesamtliste!K525</f>
        <v>0.75l</v>
      </c>
      <c r="E533" s="191">
        <f>Gesamtliste!T525</f>
        <v>0</v>
      </c>
    </row>
    <row r="534" spans="1:5" ht="24" customHeight="1">
      <c r="A534" s="280" t="str">
        <f>Gesamtliste!G526&amp;" "&amp;Gesamtliste!H526</f>
        <v>Domaine Berlancourt Bourgogne Blanc Cuvée Les Champans</v>
      </c>
      <c r="B534" s="281"/>
      <c r="C534" s="190">
        <f>Gesamtliste!J526</f>
        <v>2019</v>
      </c>
      <c r="D534" s="190" t="str">
        <f>Gesamtliste!K526</f>
        <v>0.75l</v>
      </c>
      <c r="E534" s="191">
        <f>Gesamtliste!T526</f>
        <v>0</v>
      </c>
    </row>
    <row r="535" spans="1:5" ht="24" customHeight="1">
      <c r="A535" s="280" t="str">
        <f>Gesamtliste!G527&amp;" "&amp;Gesamtliste!H527</f>
        <v>Domaine Bernard Moreau Batard Montrachet</v>
      </c>
      <c r="B535" s="281"/>
      <c r="C535" s="190">
        <f>Gesamtliste!J527</f>
        <v>2018</v>
      </c>
      <c r="D535" s="190" t="str">
        <f>Gesamtliste!K527</f>
        <v>0.75l</v>
      </c>
      <c r="E535" s="191">
        <f>Gesamtliste!T527</f>
        <v>0</v>
      </c>
    </row>
    <row r="536" spans="1:5" ht="24" customHeight="1">
      <c r="A536" s="280" t="str">
        <f>Gesamtliste!G528&amp;" "&amp;Gesamtliste!H528</f>
        <v>Domaine Bernard Moreau Chassagne-Montrachet Premier Cru Grandes Ruchottes</v>
      </c>
      <c r="B536" s="281"/>
      <c r="C536" s="190">
        <f>Gesamtliste!J528</f>
        <v>2016</v>
      </c>
      <c r="D536" s="190" t="str">
        <f>Gesamtliste!K528</f>
        <v>1.5l</v>
      </c>
      <c r="E536" s="191">
        <f>Gesamtliste!T528</f>
        <v>0</v>
      </c>
    </row>
    <row r="537" spans="1:5" ht="24" customHeight="1">
      <c r="A537" s="280" t="str">
        <f>Gesamtliste!G529&amp;" "&amp;Gesamtliste!H529</f>
        <v>Domaine Bernard Moreau Corton-Charlemagne Grand Cru</v>
      </c>
      <c r="B537" s="281"/>
      <c r="C537" s="190">
        <f>Gesamtliste!J529</f>
        <v>2018</v>
      </c>
      <c r="D537" s="190" t="str">
        <f>Gesamtliste!K529</f>
        <v>0.75l</v>
      </c>
      <c r="E537" s="191">
        <f>Gesamtliste!T529</f>
        <v>0</v>
      </c>
    </row>
    <row r="538" spans="1:5" ht="24" customHeight="1">
      <c r="A538" s="280" t="str">
        <f>Gesamtliste!G530&amp;" "&amp;Gesamtliste!H530</f>
        <v>Domaine Comte Liger-Belair Échezeaux Grand Cru</v>
      </c>
      <c r="B538" s="281"/>
      <c r="C538" s="190">
        <f>Gesamtliste!J530</f>
        <v>2015</v>
      </c>
      <c r="D538" s="190" t="str">
        <f>Gesamtliste!K530</f>
        <v>0.75l</v>
      </c>
      <c r="E538" s="191">
        <f>Gesamtliste!T530</f>
        <v>0</v>
      </c>
    </row>
    <row r="539" spans="1:5" ht="24" customHeight="1">
      <c r="A539" s="280" t="str">
        <f>Gesamtliste!G531&amp;" "&amp;Gesamtliste!H531</f>
        <v>Domaine Comte Liger-Belair Vosne-Romanée Premier Cru Reignots</v>
      </c>
      <c r="B539" s="281"/>
      <c r="C539" s="190">
        <f>Gesamtliste!J531</f>
        <v>2022</v>
      </c>
      <c r="D539" s="190" t="str">
        <f>Gesamtliste!K531</f>
        <v>0.75l</v>
      </c>
      <c r="E539" s="191">
        <f>Gesamtliste!T531</f>
        <v>0</v>
      </c>
    </row>
    <row r="540" spans="1:5" ht="24" customHeight="1">
      <c r="A540" s="280" t="str">
        <f>Gesamtliste!G532&amp;" "&amp;Gesamtliste!H532</f>
        <v>Domaine de la Pousse d'Or Chambolle-Musigny Premier Cru Les Charmes</v>
      </c>
      <c r="B540" s="281"/>
      <c r="C540" s="190">
        <f>Gesamtliste!J532</f>
        <v>2021</v>
      </c>
      <c r="D540" s="190" t="str">
        <f>Gesamtliste!K532</f>
        <v>0.75l</v>
      </c>
      <c r="E540" s="191">
        <f>Gesamtliste!T532</f>
        <v>0</v>
      </c>
    </row>
    <row r="541" spans="1:5" ht="24" customHeight="1">
      <c r="A541" s="280" t="str">
        <f>Gesamtliste!G533&amp;" "&amp;Gesamtliste!H533</f>
        <v>Domaine de la Pousse d'Or Chambolle-Musigny Premier Cru Les Charmes</v>
      </c>
      <c r="B541" s="281"/>
      <c r="C541" s="190">
        <f>Gesamtliste!J533</f>
        <v>2022</v>
      </c>
      <c r="D541" s="190" t="str">
        <f>Gesamtliste!K533</f>
        <v>0.75l</v>
      </c>
      <c r="E541" s="191">
        <f>Gesamtliste!T533</f>
        <v>0</v>
      </c>
    </row>
    <row r="542" spans="1:5" ht="24" customHeight="1">
      <c r="A542" s="280" t="str">
        <f>Gesamtliste!G534&amp;" "&amp;Gesamtliste!H534</f>
        <v>Domaine de la Pousse d'Or Corton Grand Cru "Clos du Roi"</v>
      </c>
      <c r="B542" s="281"/>
      <c r="C542" s="190">
        <f>Gesamtliste!J534</f>
        <v>2021</v>
      </c>
      <c r="D542" s="190" t="str">
        <f>Gesamtliste!K534</f>
        <v>0.75l</v>
      </c>
      <c r="E542" s="191">
        <f>Gesamtliste!T534</f>
        <v>0</v>
      </c>
    </row>
    <row r="543" spans="1:5" ht="24" customHeight="1">
      <c r="A543" s="280" t="str">
        <f>Gesamtliste!G535&amp;" "&amp;Gesamtliste!H535</f>
        <v>Domaine de la Pousse d'Or Corton-Bressandes Grand Cru</v>
      </c>
      <c r="B543" s="281"/>
      <c r="C543" s="190">
        <f>Gesamtliste!J535</f>
        <v>2021</v>
      </c>
      <c r="D543" s="190" t="str">
        <f>Gesamtliste!K535</f>
        <v>0.75l</v>
      </c>
      <c r="E543" s="191">
        <f>Gesamtliste!T535</f>
        <v>0</v>
      </c>
    </row>
    <row r="544" spans="1:5" ht="24" customHeight="1">
      <c r="A544" s="280" t="str">
        <f>Gesamtliste!G536&amp;" "&amp;Gesamtliste!H536</f>
        <v>Domaine de la Pousse d'Or Corton-Bressandes Grand Cru</v>
      </c>
      <c r="B544" s="281"/>
      <c r="C544" s="190">
        <f>Gesamtliste!J536</f>
        <v>2022</v>
      </c>
      <c r="D544" s="190" t="str">
        <f>Gesamtliste!K536</f>
        <v>0.75l</v>
      </c>
      <c r="E544" s="191">
        <f>Gesamtliste!T536</f>
        <v>0</v>
      </c>
    </row>
    <row r="545" spans="1:5" ht="24" customHeight="1">
      <c r="A545" s="280" t="str">
        <f>Gesamtliste!G537&amp;" "&amp;Gesamtliste!H537</f>
        <v>Domaine de la Pousse d'Or Pommard Premier Cru Les Jarollières</v>
      </c>
      <c r="B545" s="281"/>
      <c r="C545" s="190">
        <f>Gesamtliste!J537</f>
        <v>2021</v>
      </c>
      <c r="D545" s="190" t="str">
        <f>Gesamtliste!K537</f>
        <v>0.75l</v>
      </c>
      <c r="E545" s="191">
        <f>Gesamtliste!T537</f>
        <v>0</v>
      </c>
    </row>
    <row r="546" spans="1:5" ht="24" customHeight="1">
      <c r="A546" s="280" t="str">
        <f>Gesamtliste!G538&amp;" "&amp;Gesamtliste!H538</f>
        <v>Domaine de la Pousse d'Or Pommard Premier Cru Les Jarollières</v>
      </c>
      <c r="B546" s="281"/>
      <c r="C546" s="190">
        <f>Gesamtliste!J538</f>
        <v>2022</v>
      </c>
      <c r="D546" s="190" t="str">
        <f>Gesamtliste!K538</f>
        <v>0.75l</v>
      </c>
      <c r="E546" s="191">
        <f>Gesamtliste!T538</f>
        <v>0</v>
      </c>
    </row>
    <row r="547" spans="1:5" ht="24" customHeight="1">
      <c r="A547" s="280" t="str">
        <f>Gesamtliste!G539&amp;" "&amp;Gesamtliste!H539</f>
        <v>Domaine de la Pousse d'Or Volnay Premier Cru Clos de la Bousse d'Or Monopole</v>
      </c>
      <c r="B547" s="281"/>
      <c r="C547" s="190">
        <f>Gesamtliste!J539</f>
        <v>2022</v>
      </c>
      <c r="D547" s="190" t="str">
        <f>Gesamtliste!K539</f>
        <v>0.75l</v>
      </c>
      <c r="E547" s="191">
        <f>Gesamtliste!T539</f>
        <v>0</v>
      </c>
    </row>
    <row r="548" spans="1:5" ht="24" customHeight="1">
      <c r="A548" s="280" t="str">
        <f>Gesamtliste!G540&amp;" "&amp;Gesamtliste!H540</f>
        <v>Domaine de la Pousse d'Or Volnay Premier Cru Clos Des 60 Ouvrées</v>
      </c>
      <c r="B548" s="281"/>
      <c r="C548" s="190">
        <f>Gesamtliste!J540</f>
        <v>2021</v>
      </c>
      <c r="D548" s="190" t="str">
        <f>Gesamtliste!K540</f>
        <v>0.75l</v>
      </c>
      <c r="E548" s="191">
        <f>Gesamtliste!T540</f>
        <v>0</v>
      </c>
    </row>
    <row r="549" spans="1:5" ht="24" customHeight="1">
      <c r="A549" s="280" t="str">
        <f>Gesamtliste!G541&amp;" "&amp;Gesamtliste!H541</f>
        <v>Domaine de la Pousse d'Or Volnay Premier Cru Clos Des 60 Ouvrées</v>
      </c>
      <c r="B549" s="281"/>
      <c r="C549" s="190">
        <f>Gesamtliste!J541</f>
        <v>2022</v>
      </c>
      <c r="D549" s="190" t="str">
        <f>Gesamtliste!K541</f>
        <v>0.75l</v>
      </c>
      <c r="E549" s="191">
        <f>Gesamtliste!T541</f>
        <v>0</v>
      </c>
    </row>
    <row r="550" spans="1:5" ht="24" customHeight="1">
      <c r="A550" s="280" t="str">
        <f>Gesamtliste!G542&amp;" "&amp;Gesamtliste!H542</f>
        <v>Domaine Denis Bachelet Charmes-Chambertin Grand Cru</v>
      </c>
      <c r="B550" s="281"/>
      <c r="C550" s="190">
        <f>Gesamtliste!J542</f>
        <v>2010</v>
      </c>
      <c r="D550" s="190" t="str">
        <f>Gesamtliste!K542</f>
        <v>0.75l</v>
      </c>
      <c r="E550" s="191">
        <f>Gesamtliste!T542</f>
        <v>0</v>
      </c>
    </row>
    <row r="551" spans="1:5" ht="24" customHeight="1">
      <c r="A551" s="280" t="str">
        <f>Gesamtliste!G543&amp;" "&amp;Gesamtliste!H543</f>
        <v>Domaine des Lambrays Clos des Lambrays Grand Cru</v>
      </c>
      <c r="B551" s="281"/>
      <c r="C551" s="190">
        <f>Gesamtliste!J543</f>
        <v>2003</v>
      </c>
      <c r="D551" s="190" t="str">
        <f>Gesamtliste!K543</f>
        <v>0.75l</v>
      </c>
      <c r="E551" s="191">
        <f>Gesamtliste!T543</f>
        <v>0</v>
      </c>
    </row>
    <row r="552" spans="1:5" ht="24" customHeight="1">
      <c r="A552" s="280" t="str">
        <f>Gesamtliste!G544&amp;" "&amp;Gesamtliste!H544</f>
        <v>Domaine des Lambrays Clos des Lambrays Grand Cru</v>
      </c>
      <c r="B552" s="281"/>
      <c r="C552" s="190">
        <f>Gesamtliste!J544</f>
        <v>2004</v>
      </c>
      <c r="D552" s="190" t="str">
        <f>Gesamtliste!K544</f>
        <v>0.75l</v>
      </c>
      <c r="E552" s="191">
        <f>Gesamtliste!T544</f>
        <v>0</v>
      </c>
    </row>
    <row r="553" spans="1:5" ht="24" customHeight="1">
      <c r="A553" s="280" t="str">
        <f>Gesamtliste!G545&amp;" "&amp;Gesamtliste!H545</f>
        <v>Domaine des Lambrays Clos des Lambrays Grand Cru</v>
      </c>
      <c r="B553" s="281"/>
      <c r="C553" s="190">
        <f>Gesamtliste!J545</f>
        <v>2008</v>
      </c>
      <c r="D553" s="190" t="str">
        <f>Gesamtliste!K545</f>
        <v>1.5l</v>
      </c>
      <c r="E553" s="191">
        <f>Gesamtliste!T545</f>
        <v>0</v>
      </c>
    </row>
    <row r="554" spans="1:5" ht="24" customHeight="1">
      <c r="A554" s="280" t="str">
        <f>Gesamtliste!G546&amp;" "&amp;Gesamtliste!H546</f>
        <v>Domaine des Lambrays Morey-Saint-Denis AC</v>
      </c>
      <c r="B554" s="281"/>
      <c r="C554" s="190">
        <f>Gesamtliste!J546</f>
        <v>2013</v>
      </c>
      <c r="D554" s="190" t="str">
        <f>Gesamtliste!K546</f>
        <v>0.75l</v>
      </c>
      <c r="E554" s="191">
        <f>Gesamtliste!T546</f>
        <v>0</v>
      </c>
    </row>
    <row r="555" spans="1:5" ht="24" customHeight="1">
      <c r="A555" s="280" t="str">
        <f>Gesamtliste!G547&amp;" "&amp;Gesamtliste!H547</f>
        <v>Domaine Dugat-Py Charmes-Chambertin Grand Cru</v>
      </c>
      <c r="B555" s="281"/>
      <c r="C555" s="190">
        <f>Gesamtliste!J547</f>
        <v>1997</v>
      </c>
      <c r="D555" s="190" t="str">
        <f>Gesamtliste!K547</f>
        <v>0.75l</v>
      </c>
      <c r="E555" s="191">
        <f>Gesamtliste!T547</f>
        <v>0</v>
      </c>
    </row>
    <row r="556" spans="1:5" ht="24" customHeight="1">
      <c r="A556" s="280" t="str">
        <f>Gesamtliste!G548&amp;" "&amp;Gesamtliste!H548</f>
        <v>Domaine Dujac Chambolle-Musigny AC</v>
      </c>
      <c r="B556" s="281"/>
      <c r="C556" s="190">
        <f>Gesamtliste!J548</f>
        <v>2018</v>
      </c>
      <c r="D556" s="190" t="str">
        <f>Gesamtliste!K548</f>
        <v>0.75l</v>
      </c>
      <c r="E556" s="191">
        <f>Gesamtliste!T548</f>
        <v>0</v>
      </c>
    </row>
    <row r="557" spans="1:5" ht="24" customHeight="1">
      <c r="A557" s="280" t="str">
        <f>Gesamtliste!G549&amp;" "&amp;Gesamtliste!H549</f>
        <v>Domaine Dujac Échezeaux Grand Cru</v>
      </c>
      <c r="B557" s="281"/>
      <c r="C557" s="190">
        <f>Gesamtliste!J549</f>
        <v>2015</v>
      </c>
      <c r="D557" s="190" t="str">
        <f>Gesamtliste!K549</f>
        <v>0.75l</v>
      </c>
      <c r="E557" s="191">
        <f>Gesamtliste!T549</f>
        <v>0</v>
      </c>
    </row>
    <row r="558" spans="1:5" ht="24" customHeight="1">
      <c r="A558" s="280" t="str">
        <f>Gesamtliste!G550&amp;" "&amp;Gesamtliste!H550</f>
        <v>Domaine Dujac Vosne-Romanée Premier Cru "Les Beaux Monts"</v>
      </c>
      <c r="B558" s="281"/>
      <c r="C558" s="190">
        <f>Gesamtliste!J550</f>
        <v>2015</v>
      </c>
      <c r="D558" s="190" t="str">
        <f>Gesamtliste!K550</f>
        <v>0.75l</v>
      </c>
      <c r="E558" s="191">
        <f>Gesamtliste!T550</f>
        <v>0</v>
      </c>
    </row>
    <row r="559" spans="1:5" ht="24" customHeight="1">
      <c r="A559" s="280" t="str">
        <f>Gesamtliste!G551&amp;" "&amp;Gesamtliste!H551</f>
        <v>Domaine Dujac Vosne-Romanée Premier Cru "Les Beaux Monts"</v>
      </c>
      <c r="B559" s="281"/>
      <c r="C559" s="190">
        <f>Gesamtliste!J551</f>
        <v>2016</v>
      </c>
      <c r="D559" s="190" t="str">
        <f>Gesamtliste!K551</f>
        <v>0.75l</v>
      </c>
      <c r="E559" s="191">
        <f>Gesamtliste!T551</f>
        <v>0</v>
      </c>
    </row>
    <row r="560" spans="1:5" ht="24" customHeight="1">
      <c r="A560" s="280" t="str">
        <f>Gesamtliste!G552&amp;" "&amp;Gesamtliste!H552</f>
        <v>Domaine Dujac Vosne-Romanée Premier Cru "Les Beaux Monts"</v>
      </c>
      <c r="B560" s="281"/>
      <c r="C560" s="190">
        <f>Gesamtliste!J552</f>
        <v>2017</v>
      </c>
      <c r="D560" s="190" t="str">
        <f>Gesamtliste!K552</f>
        <v>0.75l</v>
      </c>
      <c r="E560" s="191">
        <f>Gesamtliste!T552</f>
        <v>0</v>
      </c>
    </row>
    <row r="561" spans="1:5" ht="24" customHeight="1">
      <c r="A561" s="280" t="str">
        <f>Gesamtliste!G553&amp;" "&amp;Gesamtliste!H553</f>
        <v>Domaine Dujac Vosne-Romanée Premier Cru Malconsorts</v>
      </c>
      <c r="B561" s="281"/>
      <c r="C561" s="190">
        <f>Gesamtliste!J553</f>
        <v>2016</v>
      </c>
      <c r="D561" s="190" t="str">
        <f>Gesamtliste!K553</f>
        <v>0.75l</v>
      </c>
      <c r="E561" s="191">
        <f>Gesamtliste!T553</f>
        <v>0</v>
      </c>
    </row>
    <row r="562" spans="1:5" ht="24" customHeight="1">
      <c r="A562" s="280" t="str">
        <f>Gesamtliste!G554&amp;" "&amp;Gesamtliste!H554</f>
        <v>Domaine Duroche Bourgogne Côte d'Or Rouge</v>
      </c>
      <c r="B562" s="281"/>
      <c r="C562" s="190">
        <f>Gesamtliste!J554</f>
        <v>2020</v>
      </c>
      <c r="D562" s="190" t="str">
        <f>Gesamtliste!K554</f>
        <v>0.75l</v>
      </c>
      <c r="E562" s="191">
        <f>Gesamtliste!T554</f>
        <v>0</v>
      </c>
    </row>
    <row r="563" spans="1:5" ht="24" customHeight="1">
      <c r="A563" s="280" t="str">
        <f>Gesamtliste!G555&amp;" "&amp;Gesamtliste!H555</f>
        <v>Domaine Duroche Gevrey-Chambertin AC</v>
      </c>
      <c r="B563" s="281"/>
      <c r="C563" s="190">
        <f>Gesamtliste!J555</f>
        <v>2021</v>
      </c>
      <c r="D563" s="190" t="str">
        <f>Gesamtliste!K555</f>
        <v>0.75l</v>
      </c>
      <c r="E563" s="191">
        <f>Gesamtliste!T555</f>
        <v>0</v>
      </c>
    </row>
    <row r="564" spans="1:5" ht="24" customHeight="1">
      <c r="A564" s="280" t="str">
        <f>Gesamtliste!G556&amp;" "&amp;Gesamtliste!H556</f>
        <v>Domaine Duroche Gevrey-Chambertin AC</v>
      </c>
      <c r="B564" s="281"/>
      <c r="C564" s="190">
        <f>Gesamtliste!J556</f>
        <v>2023</v>
      </c>
      <c r="D564" s="190" t="str">
        <f>Gesamtliste!K556</f>
        <v>0.75l</v>
      </c>
      <c r="E564" s="191">
        <f>Gesamtliste!T556</f>
        <v>0</v>
      </c>
    </row>
    <row r="565" spans="1:5" ht="24" customHeight="1">
      <c r="A565" s="280" t="str">
        <f>Gesamtliste!G557&amp;" "&amp;Gesamtliste!H557</f>
        <v>Domaine Gros &amp; Fils Clos de Vougeot Grand Cru Musigni</v>
      </c>
      <c r="B565" s="281"/>
      <c r="C565" s="190">
        <f>Gesamtliste!J557</f>
        <v>2007</v>
      </c>
      <c r="D565" s="190" t="str">
        <f>Gesamtliste!K557</f>
        <v>0.75l</v>
      </c>
      <c r="E565" s="191">
        <f>Gesamtliste!T557</f>
        <v>0</v>
      </c>
    </row>
    <row r="566" spans="1:5" ht="24" customHeight="1">
      <c r="A566" s="280" t="str">
        <f>Gesamtliste!G558&amp;" "&amp;Gesamtliste!H558</f>
        <v>Domaine Guy Bocard Auxey-Duresses Premier Cru Les Reugnes</v>
      </c>
      <c r="B566" s="281"/>
      <c r="C566" s="190">
        <f>Gesamtliste!J558</f>
        <v>2024</v>
      </c>
      <c r="D566" s="190" t="str">
        <f>Gesamtliste!K558</f>
        <v>0.75l</v>
      </c>
      <c r="E566" s="191">
        <f>Gesamtliste!T558</f>
        <v>0</v>
      </c>
    </row>
    <row r="567" spans="1:5" ht="24" customHeight="1">
      <c r="A567" s="280" t="str">
        <f>Gesamtliste!G559&amp;" "&amp;Gesamtliste!H559</f>
        <v>Domaine Guy Bocard Bourgogne Côte d'Or</v>
      </c>
      <c r="B567" s="281"/>
      <c r="C567" s="190">
        <f>Gesamtliste!J559</f>
        <v>2023</v>
      </c>
      <c r="D567" s="190" t="str">
        <f>Gesamtliste!K559</f>
        <v>0.75l</v>
      </c>
      <c r="E567" s="191">
        <f>Gesamtliste!T559</f>
        <v>0</v>
      </c>
    </row>
    <row r="568" spans="1:5" ht="24" customHeight="1">
      <c r="A568" s="280" t="str">
        <f>Gesamtliste!G560&amp;" "&amp;Gesamtliste!H560</f>
        <v>Domaine Guy Bocard Bourgogne Côte d'Or</v>
      </c>
      <c r="B568" s="281"/>
      <c r="C568" s="190">
        <f>Gesamtliste!J560</f>
        <v>2024</v>
      </c>
      <c r="D568" s="190" t="str">
        <f>Gesamtliste!K560</f>
        <v>0.75l</v>
      </c>
      <c r="E568" s="191">
        <f>Gesamtliste!T560</f>
        <v>0</v>
      </c>
    </row>
    <row r="569" spans="1:5" ht="24" customHeight="1">
      <c r="A569" s="280" t="str">
        <f>Gesamtliste!G561&amp;" "&amp;Gesamtliste!H561</f>
        <v>Domaine Guy Bocard Meursault AC Les Narvaux</v>
      </c>
      <c r="B569" s="281"/>
      <c r="C569" s="190">
        <f>Gesamtliste!J561</f>
        <v>2024</v>
      </c>
      <c r="D569" s="190" t="str">
        <f>Gesamtliste!K561</f>
        <v>0.75l</v>
      </c>
      <c r="E569" s="191">
        <f>Gesamtliste!T561</f>
        <v>0</v>
      </c>
    </row>
    <row r="570" spans="1:5" ht="24" customHeight="1">
      <c r="A570" s="280" t="str">
        <f>Gesamtliste!G562&amp;" "&amp;Gesamtliste!H562</f>
        <v>Domaine Guy Bocard Meursault AC Limozin</v>
      </c>
      <c r="B570" s="281"/>
      <c r="C570" s="190">
        <f>Gesamtliste!J562</f>
        <v>2024</v>
      </c>
      <c r="D570" s="190" t="str">
        <f>Gesamtliste!K562</f>
        <v>0.75l</v>
      </c>
      <c r="E570" s="191">
        <f>Gesamtliste!T562</f>
        <v>0</v>
      </c>
    </row>
    <row r="571" spans="1:5" ht="24" customHeight="1">
      <c r="A571" s="280" t="str">
        <f>Gesamtliste!G563&amp;" "&amp;Gesamtliste!H563</f>
        <v>Domaine Guy Bocard Meursault AC Vieilles Vignes</v>
      </c>
      <c r="B571" s="281"/>
      <c r="C571" s="190">
        <f>Gesamtliste!J563</f>
        <v>2023</v>
      </c>
      <c r="D571" s="190" t="str">
        <f>Gesamtliste!K563</f>
        <v>0.75l</v>
      </c>
      <c r="E571" s="191">
        <f>Gesamtliste!T563</f>
        <v>0</v>
      </c>
    </row>
    <row r="572" spans="1:5" ht="24" customHeight="1">
      <c r="A572" s="280" t="str">
        <f>Gesamtliste!G564&amp;" "&amp;Gesamtliste!H564</f>
        <v>Domaine Guy Bocard Meursault AC Vieilles Vignes</v>
      </c>
      <c r="B572" s="281"/>
      <c r="C572" s="190">
        <f>Gesamtliste!J564</f>
        <v>2024</v>
      </c>
      <c r="D572" s="190" t="str">
        <f>Gesamtliste!K564</f>
        <v>0.75l</v>
      </c>
      <c r="E572" s="191">
        <f>Gesamtliste!T564</f>
        <v>0</v>
      </c>
    </row>
    <row r="573" spans="1:5" ht="24" customHeight="1">
      <c r="A573" s="280" t="str">
        <f>Gesamtliste!G565&amp;" "&amp;Gesamtliste!H565</f>
        <v>Domaine Guy Bocard Meursault Premier Cru Charmes</v>
      </c>
      <c r="B573" s="281"/>
      <c r="C573" s="190">
        <f>Gesamtliste!J565</f>
        <v>2024</v>
      </c>
      <c r="D573" s="190" t="str">
        <f>Gesamtliste!K565</f>
        <v>0.75l</v>
      </c>
      <c r="E573" s="191">
        <f>Gesamtliste!T565</f>
        <v>0</v>
      </c>
    </row>
    <row r="574" spans="1:5" ht="24" customHeight="1">
      <c r="A574" s="280" t="str">
        <f>Gesamtliste!G566&amp;" "&amp;Gesamtliste!H566</f>
        <v>Domaine Guy Bocard Meursault Premier Cru Les Genevrières</v>
      </c>
      <c r="B574" s="281"/>
      <c r="C574" s="190">
        <f>Gesamtliste!J566</f>
        <v>2024</v>
      </c>
      <c r="D574" s="190" t="str">
        <f>Gesamtliste!K566</f>
        <v>0.75l</v>
      </c>
      <c r="E574" s="191">
        <f>Gesamtliste!T566</f>
        <v>0</v>
      </c>
    </row>
    <row r="575" spans="1:5" ht="24" customHeight="1">
      <c r="A575" s="280" t="str">
        <f>Gesamtliste!G567&amp;" "&amp;Gesamtliste!H567</f>
        <v>Domaine Joliet Fixin Premier Cru Clos de la Perriere</v>
      </c>
      <c r="B575" s="281"/>
      <c r="C575" s="190">
        <f>Gesamtliste!J567</f>
        <v>2019</v>
      </c>
      <c r="D575" s="190" t="str">
        <f>Gesamtliste!K567</f>
        <v>0.75l</v>
      </c>
      <c r="E575" s="191">
        <f>Gesamtliste!T567</f>
        <v>0</v>
      </c>
    </row>
    <row r="576" spans="1:5" ht="24" customHeight="1">
      <c r="A576" s="280" t="str">
        <f>Gesamtliste!G568&amp;" "&amp;Gesamtliste!H568</f>
        <v>Domaine Joliet Fixin Premier Cru Clos de la Perriere</v>
      </c>
      <c r="B576" s="281"/>
      <c r="C576" s="190">
        <f>Gesamtliste!J568</f>
        <v>2020</v>
      </c>
      <c r="D576" s="190" t="str">
        <f>Gesamtliste!K568</f>
        <v>0.75l</v>
      </c>
      <c r="E576" s="191">
        <f>Gesamtliste!T568</f>
        <v>0</v>
      </c>
    </row>
    <row r="577" spans="1:5" ht="24" customHeight="1">
      <c r="A577" s="280" t="str">
        <f>Gesamtliste!G569&amp;" "&amp;Gesamtliste!H569</f>
        <v>Domaine Joliet Fixin Premier Cru Clos de la Perriere</v>
      </c>
      <c r="B577" s="281"/>
      <c r="C577" s="190">
        <f>Gesamtliste!J569</f>
        <v>2021</v>
      </c>
      <c r="D577" s="190" t="str">
        <f>Gesamtliste!K569</f>
        <v>0.75l</v>
      </c>
      <c r="E577" s="191">
        <f>Gesamtliste!T569</f>
        <v>0</v>
      </c>
    </row>
    <row r="578" spans="1:5" ht="24" customHeight="1">
      <c r="A578" s="280" t="str">
        <f>Gesamtliste!G570&amp;" "&amp;Gesamtliste!H570</f>
        <v>Domaine Joliet Fixin Premier Cru Clos de la Perriere</v>
      </c>
      <c r="B578" s="281"/>
      <c r="C578" s="190">
        <f>Gesamtliste!J570</f>
        <v>2021</v>
      </c>
      <c r="D578" s="190" t="str">
        <f>Gesamtliste!K570</f>
        <v>1.5l</v>
      </c>
      <c r="E578" s="191">
        <f>Gesamtliste!T570</f>
        <v>0</v>
      </c>
    </row>
    <row r="579" spans="1:5" ht="24" customHeight="1">
      <c r="A579" s="280" t="str">
        <f>Gesamtliste!G571&amp;" "&amp;Gesamtliste!H571</f>
        <v>Domaine Joliet Fixin Premier Cru Clos de la Perriere</v>
      </c>
      <c r="B579" s="281"/>
      <c r="C579" s="190">
        <f>Gesamtliste!J571</f>
        <v>2022</v>
      </c>
      <c r="D579" s="190" t="str">
        <f>Gesamtliste!K571</f>
        <v>0.75l</v>
      </c>
      <c r="E579" s="191">
        <f>Gesamtliste!T571</f>
        <v>0</v>
      </c>
    </row>
    <row r="580" spans="1:5" ht="24" customHeight="1">
      <c r="A580" s="280" t="str">
        <f>Gesamtliste!G572&amp;" "&amp;Gesamtliste!H572</f>
        <v>Domaine Joliet Fixin Premier Cru Clos de la Perriere</v>
      </c>
      <c r="B580" s="281"/>
      <c r="C580" s="190">
        <f>Gesamtliste!J572</f>
        <v>2022</v>
      </c>
      <c r="D580" s="190" t="str">
        <f>Gesamtliste!K572</f>
        <v>1.5l</v>
      </c>
      <c r="E580" s="191">
        <f>Gesamtliste!T572</f>
        <v>0</v>
      </c>
    </row>
    <row r="581" spans="1:5" ht="24" customHeight="1">
      <c r="A581" s="280" t="str">
        <f>Gesamtliste!G573&amp;" "&amp;Gesamtliste!H573</f>
        <v>Domaine Leflaive Puligny-Montrachet Premier Cru Clavoillon</v>
      </c>
      <c r="B581" s="281"/>
      <c r="C581" s="190">
        <f>Gesamtliste!J573</f>
        <v>2006</v>
      </c>
      <c r="D581" s="190" t="str">
        <f>Gesamtliste!K573</f>
        <v>0.75l</v>
      </c>
      <c r="E581" s="191">
        <f>Gesamtliste!T573</f>
        <v>0</v>
      </c>
    </row>
    <row r="582" spans="1:5" ht="24" customHeight="1">
      <c r="A582" s="280" t="str">
        <f>Gesamtliste!G574&amp;" "&amp;Gesamtliste!H574</f>
        <v>Domaine Leroy Bourgogne Rouge</v>
      </c>
      <c r="B582" s="281"/>
      <c r="C582" s="190">
        <f>Gesamtliste!J574</f>
        <v>1999</v>
      </c>
      <c r="D582" s="190" t="str">
        <f>Gesamtliste!K574</f>
        <v>0.75l</v>
      </c>
      <c r="E582" s="191">
        <f>Gesamtliste!T574</f>
        <v>0</v>
      </c>
    </row>
    <row r="583" spans="1:5" ht="24" customHeight="1">
      <c r="A583" s="280" t="str">
        <f>Gesamtliste!G575&amp;" "&amp;Gesamtliste!H575</f>
        <v>Domaine Lucien le Moine Chambolle-Musigny Premier Cru "Les Amoureuses"</v>
      </c>
      <c r="B583" s="281"/>
      <c r="C583" s="190">
        <f>Gesamtliste!J575</f>
        <v>2008</v>
      </c>
      <c r="D583" s="190" t="str">
        <f>Gesamtliste!K575</f>
        <v>0.75l</v>
      </c>
      <c r="E583" s="191">
        <f>Gesamtliste!T575</f>
        <v>0</v>
      </c>
    </row>
    <row r="584" spans="1:5" ht="24" customHeight="1">
      <c r="A584" s="280" t="str">
        <f>Gesamtliste!G576&amp;" "&amp;Gesamtliste!H576</f>
        <v>Domaine Lucien le Moine Pommard Premier Cru Les Grands Epenots</v>
      </c>
      <c r="B584" s="281"/>
      <c r="C584" s="190">
        <f>Gesamtliste!J576</f>
        <v>2008</v>
      </c>
      <c r="D584" s="190" t="str">
        <f>Gesamtliste!K576</f>
        <v>0.75l</v>
      </c>
      <c r="E584" s="191">
        <f>Gesamtliste!T576</f>
        <v>0</v>
      </c>
    </row>
    <row r="585" spans="1:5" ht="24" customHeight="1">
      <c r="A585" s="280" t="str">
        <f>Gesamtliste!G577&amp;" "&amp;Gesamtliste!H577</f>
        <v>Domaine Lucien le Moine Vosne-Romanée Premier Cru Les Gaudichots</v>
      </c>
      <c r="B585" s="281"/>
      <c r="C585" s="190">
        <f>Gesamtliste!J577</f>
        <v>2007</v>
      </c>
      <c r="D585" s="190" t="str">
        <f>Gesamtliste!K577</f>
        <v>0.75l</v>
      </c>
      <c r="E585" s="191">
        <f>Gesamtliste!T577</f>
        <v>0</v>
      </c>
    </row>
    <row r="586" spans="1:5" ht="24" customHeight="1">
      <c r="A586" s="280" t="str">
        <f>Gesamtliste!G578&amp;" "&amp;Gesamtliste!H578</f>
        <v>Domaine Marc Morey Chassagne-Montrachet Premier Cru En Virondot</v>
      </c>
      <c r="B586" s="281"/>
      <c r="C586" s="190">
        <f>Gesamtliste!J578</f>
        <v>2011</v>
      </c>
      <c r="D586" s="190" t="str">
        <f>Gesamtliste!K578</f>
        <v>0.75l</v>
      </c>
      <c r="E586" s="191">
        <f>Gesamtliste!T578</f>
        <v>0</v>
      </c>
    </row>
    <row r="587" spans="1:5" ht="24" customHeight="1">
      <c r="A587" s="280" t="str">
        <f>Gesamtliste!G579&amp;" "&amp;Gesamtliste!H579</f>
        <v>Domaine Méo-Camuzet Nuits-Saint-Georges AC</v>
      </c>
      <c r="B587" s="281"/>
      <c r="C587" s="190">
        <f>Gesamtliste!J579</f>
        <v>2012</v>
      </c>
      <c r="D587" s="190" t="str">
        <f>Gesamtliste!K579</f>
        <v>0.75l</v>
      </c>
      <c r="E587" s="191">
        <f>Gesamtliste!T579</f>
        <v>0</v>
      </c>
    </row>
    <row r="588" spans="1:5" ht="24" customHeight="1">
      <c r="A588" s="280" t="str">
        <f>Gesamtliste!G580&amp;" "&amp;Gesamtliste!H580</f>
        <v>Domaine Méo-Camuzet Richebourg Grand Cru</v>
      </c>
      <c r="B588" s="281"/>
      <c r="C588" s="190">
        <f>Gesamtliste!J580</f>
        <v>1997</v>
      </c>
      <c r="D588" s="190" t="str">
        <f>Gesamtliste!K580</f>
        <v>0.75l</v>
      </c>
      <c r="E588" s="191">
        <f>Gesamtliste!T580</f>
        <v>0</v>
      </c>
    </row>
    <row r="589" spans="1:5" ht="24" customHeight="1">
      <c r="A589" s="280" t="str">
        <f>Gesamtliste!G581&amp;" "&amp;Gesamtliste!H581</f>
        <v>Domaine Méo-Camuzet Richebourg Grand Cru</v>
      </c>
      <c r="B589" s="281"/>
      <c r="C589" s="190">
        <f>Gesamtliste!J581</f>
        <v>2017</v>
      </c>
      <c r="D589" s="190" t="str">
        <f>Gesamtliste!K581</f>
        <v>0.75l</v>
      </c>
      <c r="E589" s="191">
        <f>Gesamtliste!T581</f>
        <v>0</v>
      </c>
    </row>
    <row r="590" spans="1:5" ht="24" customHeight="1">
      <c r="A590" s="280" t="str">
        <f>Gesamtliste!G582&amp;" "&amp;Gesamtliste!H582</f>
        <v>Domaine Méo-Camuzet Richebourg Grand Cru</v>
      </c>
      <c r="B590" s="281"/>
      <c r="C590" s="190">
        <f>Gesamtliste!J582</f>
        <v>2018</v>
      </c>
      <c r="D590" s="190" t="str">
        <f>Gesamtliste!K582</f>
        <v>0.75l</v>
      </c>
      <c r="E590" s="191">
        <f>Gesamtliste!T582</f>
        <v>0</v>
      </c>
    </row>
    <row r="591" spans="1:5" ht="24" customHeight="1">
      <c r="A591" s="280" t="str">
        <f>Gesamtliste!G583&amp;" "&amp;Gesamtliste!H583</f>
        <v>Domaine Méo-Camuzet Richebourg Grand Cru</v>
      </c>
      <c r="B591" s="281"/>
      <c r="C591" s="190">
        <f>Gesamtliste!J583</f>
        <v>2019</v>
      </c>
      <c r="D591" s="190" t="str">
        <f>Gesamtliste!K583</f>
        <v>0.75l</v>
      </c>
      <c r="E591" s="191">
        <f>Gesamtliste!T583</f>
        <v>0</v>
      </c>
    </row>
    <row r="592" spans="1:5" ht="24" customHeight="1">
      <c r="A592" s="280" t="str">
        <f>Gesamtliste!G584&amp;" "&amp;Gesamtliste!H584</f>
        <v>Domaine Niellon Batard Montrachet Grand Cru</v>
      </c>
      <c r="B592" s="281"/>
      <c r="C592" s="190">
        <f>Gesamtliste!J584</f>
        <v>1996</v>
      </c>
      <c r="D592" s="190" t="str">
        <f>Gesamtliste!K584</f>
        <v>0.75l</v>
      </c>
      <c r="E592" s="191">
        <f>Gesamtliste!T584</f>
        <v>0</v>
      </c>
    </row>
    <row r="593" spans="1:5" ht="24" customHeight="1">
      <c r="A593" s="280" t="str">
        <f>Gesamtliste!G585&amp;" "&amp;Gesamtliste!H585</f>
        <v>Domaine Paul Pillot Chassagne-Montrachet Premier Cru Clos Saint-Jean Rouge</v>
      </c>
      <c r="B593" s="281"/>
      <c r="C593" s="190">
        <f>Gesamtliste!J585</f>
        <v>2019</v>
      </c>
      <c r="D593" s="190" t="str">
        <f>Gesamtliste!K585</f>
        <v>0.75l</v>
      </c>
      <c r="E593" s="191">
        <f>Gesamtliste!T585</f>
        <v>0</v>
      </c>
    </row>
    <row r="594" spans="1:5" ht="24" customHeight="1">
      <c r="A594" s="280" t="str">
        <f>Gesamtliste!G586&amp;" "&amp;Gesamtliste!H586</f>
        <v>Domaine Pierre-Yves Colin-Morey Meursault AC</v>
      </c>
      <c r="B594" s="281"/>
      <c r="C594" s="190">
        <f>Gesamtliste!J586</f>
        <v>2023</v>
      </c>
      <c r="D594" s="190" t="str">
        <f>Gesamtliste!K586</f>
        <v>0.75l</v>
      </c>
      <c r="E594" s="191">
        <f>Gesamtliste!T586</f>
        <v>0</v>
      </c>
    </row>
    <row r="595" spans="1:5" ht="24" customHeight="1">
      <c r="A595" s="280" t="str">
        <f>Gesamtliste!G587&amp;" "&amp;Gesamtliste!H587</f>
        <v>Domaine Prieuré Roch Chambertin Grand Cru Clos de Bèze</v>
      </c>
      <c r="B595" s="281"/>
      <c r="C595" s="190">
        <f>Gesamtliste!J587</f>
        <v>2018</v>
      </c>
      <c r="D595" s="190" t="str">
        <f>Gesamtliste!K587</f>
        <v>0.75l</v>
      </c>
      <c r="E595" s="191">
        <f>Gesamtliste!T587</f>
        <v>0</v>
      </c>
    </row>
    <row r="596" spans="1:5" ht="24" customHeight="1">
      <c r="A596" s="280" t="str">
        <f>Gesamtliste!G588&amp;" "&amp;Gesamtliste!H588</f>
        <v>Domaine Prieuré Roch Gevrey-Chambertin Premier Cru Clos des Varoilles</v>
      </c>
      <c r="B596" s="281"/>
      <c r="C596" s="190">
        <f>Gesamtliste!J588</f>
        <v>2020</v>
      </c>
      <c r="D596" s="190" t="str">
        <f>Gesamtliste!K588</f>
        <v>0.75l</v>
      </c>
      <c r="E596" s="191">
        <f>Gesamtliste!T588</f>
        <v>0</v>
      </c>
    </row>
    <row r="597" spans="1:5" ht="24" customHeight="1">
      <c r="A597" s="280" t="str">
        <f>Gesamtliste!G589&amp;" "&amp;Gesamtliste!H589</f>
        <v>Domaine Prieuré Roch Gevrey-Chambertin Premier Cru Vieilles Vignes</v>
      </c>
      <c r="B597" s="281"/>
      <c r="C597" s="190">
        <f>Gesamtliste!J589</f>
        <v>2020</v>
      </c>
      <c r="D597" s="190" t="str">
        <f>Gesamtliste!K589</f>
        <v>0.75l</v>
      </c>
      <c r="E597" s="191">
        <f>Gesamtliste!T589</f>
        <v>0</v>
      </c>
    </row>
    <row r="598" spans="1:5" ht="24" customHeight="1">
      <c r="A598" s="280" t="str">
        <f>Gesamtliste!G590&amp;" "&amp;Gesamtliste!H590</f>
        <v>Domaine Prieuré Roch Nuits-Saint-Georges Premier Cru Le Clos des Corvées</v>
      </c>
      <c r="B598" s="281"/>
      <c r="C598" s="190">
        <f>Gesamtliste!J590</f>
        <v>2020</v>
      </c>
      <c r="D598" s="190" t="str">
        <f>Gesamtliste!K590</f>
        <v>0.75l</v>
      </c>
      <c r="E598" s="191">
        <f>Gesamtliste!T590</f>
        <v>0</v>
      </c>
    </row>
    <row r="599" spans="1:5" ht="24" customHeight="1">
      <c r="A599" s="280" t="str">
        <f>Gesamtliste!G591&amp;" "&amp;Gesamtliste!H591</f>
        <v>Domaine Prieuré Roch Nuits-Saint-Georges Premier Cru Vieilles Vignes</v>
      </c>
      <c r="B599" s="281"/>
      <c r="C599" s="190">
        <f>Gesamtliste!J591</f>
        <v>2019</v>
      </c>
      <c r="D599" s="190" t="str">
        <f>Gesamtliste!K591</f>
        <v>0.75l</v>
      </c>
      <c r="E599" s="191">
        <f>Gesamtliste!T591</f>
        <v>0</v>
      </c>
    </row>
    <row r="600" spans="1:5" ht="24" customHeight="1">
      <c r="A600" s="280" t="str">
        <f>Gesamtliste!G592&amp;" "&amp;Gesamtliste!H592</f>
        <v>Domaine Romanée-Conti Échezeaux Grand Cru</v>
      </c>
      <c r="B600" s="281"/>
      <c r="C600" s="190">
        <f>Gesamtliste!J592</f>
        <v>1991</v>
      </c>
      <c r="D600" s="190" t="str">
        <f>Gesamtliste!K592</f>
        <v>0.75l</v>
      </c>
      <c r="E600" s="191">
        <f>Gesamtliste!T592</f>
        <v>0</v>
      </c>
    </row>
    <row r="601" spans="1:5" ht="24" customHeight="1">
      <c r="A601" s="280" t="str">
        <f>Gesamtliste!G593&amp;" "&amp;Gesamtliste!H593</f>
        <v>Domaine Rougeot Bourgogne Aligoté "Les Plumes" Sans sulfite aujoute</v>
      </c>
      <c r="B601" s="281"/>
      <c r="C601" s="190">
        <f>Gesamtliste!J593</f>
        <v>2023</v>
      </c>
      <c r="D601" s="190" t="str">
        <f>Gesamtliste!K593</f>
        <v>1.5l</v>
      </c>
      <c r="E601" s="191">
        <f>Gesamtliste!T593</f>
        <v>0</v>
      </c>
    </row>
    <row r="602" spans="1:5" ht="24" customHeight="1">
      <c r="A602" s="280" t="str">
        <f>Gesamtliste!G594&amp;" "&amp;Gesamtliste!H594</f>
        <v>Domaine Rougeot Bourgogne Côte d'Or "Clos des Six Ouvrées"</v>
      </c>
      <c r="B602" s="281"/>
      <c r="C602" s="190">
        <f>Gesamtliste!J594</f>
        <v>2023</v>
      </c>
      <c r="D602" s="190" t="str">
        <f>Gesamtliste!K594</f>
        <v>0.75l</v>
      </c>
      <c r="E602" s="191">
        <f>Gesamtliste!T594</f>
        <v>0</v>
      </c>
    </row>
    <row r="603" spans="1:5" ht="24" customHeight="1">
      <c r="A603" s="280" t="str">
        <f>Gesamtliste!G595&amp;" "&amp;Gesamtliste!H595</f>
        <v>Domaine Rougeot Bourgogne Côte d'Or "Les Grandes Gouttes"</v>
      </c>
      <c r="B603" s="281"/>
      <c r="C603" s="190">
        <f>Gesamtliste!J595</f>
        <v>2023</v>
      </c>
      <c r="D603" s="190" t="str">
        <f>Gesamtliste!K595</f>
        <v>0.75l</v>
      </c>
      <c r="E603" s="191">
        <f>Gesamtliste!T595</f>
        <v>0</v>
      </c>
    </row>
    <row r="604" spans="1:5" ht="24" customHeight="1">
      <c r="A604" s="280" t="str">
        <f>Gesamtliste!G596&amp;" "&amp;Gesamtliste!H596</f>
        <v>Domaine Rougeot Bourgogne Côte d'Or "Les Grandes Gouttes" Sans sulfite ajouté</v>
      </c>
      <c r="B604" s="281"/>
      <c r="C604" s="190">
        <f>Gesamtliste!J596</f>
        <v>2023</v>
      </c>
      <c r="D604" s="190" t="str">
        <f>Gesamtliste!K596</f>
        <v>0.75l</v>
      </c>
      <c r="E604" s="191">
        <f>Gesamtliste!T596</f>
        <v>0</v>
      </c>
    </row>
    <row r="605" spans="1:5" ht="24" customHeight="1">
      <c r="A605" s="280" t="str">
        <f>Gesamtliste!G597&amp;" "&amp;Gesamtliste!H597</f>
        <v>Domaine Rougeot Bourgogne Côte d'Or "Les Grandes Gouttes" Sans sulfite ajouté</v>
      </c>
      <c r="B605" s="281"/>
      <c r="C605" s="190">
        <f>Gesamtliste!J597</f>
        <v>2023</v>
      </c>
      <c r="D605" s="190" t="str">
        <f>Gesamtliste!K597</f>
        <v>1.5l</v>
      </c>
      <c r="E605" s="191">
        <f>Gesamtliste!T597</f>
        <v>0</v>
      </c>
    </row>
    <row r="606" spans="1:5" ht="24" customHeight="1">
      <c r="A606" s="280" t="str">
        <f>Gesamtliste!G598&amp;" "&amp;Gesamtliste!H598</f>
        <v>Domaine Rougeot Bourgogne Côte d'Or "Les Lameroses"</v>
      </c>
      <c r="B606" s="281"/>
      <c r="C606" s="190">
        <f>Gesamtliste!J598</f>
        <v>2023</v>
      </c>
      <c r="D606" s="190" t="str">
        <f>Gesamtliste!K598</f>
        <v>0.75l</v>
      </c>
      <c r="E606" s="191">
        <f>Gesamtliste!T598</f>
        <v>0</v>
      </c>
    </row>
    <row r="607" spans="1:5" ht="24" customHeight="1">
      <c r="A607" s="280" t="str">
        <f>Gesamtliste!G599&amp;" "&amp;Gesamtliste!H599</f>
        <v>Domaine Rougeot Bourgogne Côte d'Or "Les Vaux"</v>
      </c>
      <c r="B607" s="281"/>
      <c r="C607" s="190">
        <f>Gesamtliste!J599</f>
        <v>2018</v>
      </c>
      <c r="D607" s="190" t="str">
        <f>Gesamtliste!K599</f>
        <v>0.75l</v>
      </c>
      <c r="E607" s="191">
        <f>Gesamtliste!T599</f>
        <v>0</v>
      </c>
    </row>
    <row r="608" spans="1:5" ht="24" customHeight="1">
      <c r="A608" s="280" t="str">
        <f>Gesamtliste!G600&amp;" "&amp;Gesamtliste!H600</f>
        <v>Domaine Rougeot Bourgogne Côte d'Or "Les Vaux"</v>
      </c>
      <c r="B608" s="281"/>
      <c r="C608" s="190">
        <f>Gesamtliste!J600</f>
        <v>2018</v>
      </c>
      <c r="D608" s="190" t="str">
        <f>Gesamtliste!K600</f>
        <v>3l</v>
      </c>
      <c r="E608" s="191">
        <f>Gesamtliste!T600</f>
        <v>0</v>
      </c>
    </row>
    <row r="609" spans="1:5" ht="24" customHeight="1">
      <c r="A609" s="280" t="str">
        <f>Gesamtliste!G601&amp;" "&amp;Gesamtliste!H601</f>
        <v>Domaine Rougeot Bourgogne Côte d'Or "Les Vaux"</v>
      </c>
      <c r="B609" s="281"/>
      <c r="C609" s="190">
        <f>Gesamtliste!J601</f>
        <v>2018</v>
      </c>
      <c r="D609" s="190" t="str">
        <f>Gesamtliste!K601</f>
        <v>3l</v>
      </c>
      <c r="E609" s="191">
        <f>Gesamtliste!T601</f>
        <v>0</v>
      </c>
    </row>
    <row r="610" spans="1:5" ht="24" customHeight="1">
      <c r="A610" s="280" t="str">
        <f>Gesamtliste!G602&amp;" "&amp;Gesamtliste!H602</f>
        <v>Domaine Rougeot Bourgogne Côte d'Or "Les Vaux" Sans sulfite ajoute</v>
      </c>
      <c r="B610" s="281"/>
      <c r="C610" s="190">
        <f>Gesamtliste!J602</f>
        <v>2023</v>
      </c>
      <c r="D610" s="190" t="str">
        <f>Gesamtliste!K602</f>
        <v>0.75l</v>
      </c>
      <c r="E610" s="191">
        <f>Gesamtliste!T602</f>
        <v>0</v>
      </c>
    </row>
    <row r="611" spans="1:5" ht="24" customHeight="1">
      <c r="A611" s="280" t="str">
        <f>Gesamtliste!G603&amp;" "&amp;Gesamtliste!H603</f>
        <v>Domaine Rougeot Bourgogne Passetoutgrain "Les Vercherres" Sans sulfite ajouté</v>
      </c>
      <c r="B611" s="281"/>
      <c r="C611" s="190">
        <f>Gesamtliste!J603</f>
        <v>2024</v>
      </c>
      <c r="D611" s="190" t="str">
        <f>Gesamtliste!K603</f>
        <v>0.75l</v>
      </c>
      <c r="E611" s="191">
        <f>Gesamtliste!T603</f>
        <v>0</v>
      </c>
    </row>
    <row r="612" spans="1:5" ht="24" customHeight="1">
      <c r="A612" s="280" t="str">
        <f>Gesamtliste!G604&amp;" "&amp;Gesamtliste!H604</f>
        <v>Domaine Rougeot Bourgogne Passetoutgrain "Les Vercherres" Sans sulfite ajouté</v>
      </c>
      <c r="B612" s="281"/>
      <c r="C612" s="190">
        <f>Gesamtliste!J604</f>
        <v>2024</v>
      </c>
      <c r="D612" s="190" t="str">
        <f>Gesamtliste!K604</f>
        <v>3l</v>
      </c>
      <c r="E612" s="191">
        <f>Gesamtliste!T604</f>
        <v>0</v>
      </c>
    </row>
    <row r="613" spans="1:5" ht="24" customHeight="1">
      <c r="A613" s="280" t="str">
        <f>Gesamtliste!G605&amp;" "&amp;Gesamtliste!H605</f>
        <v>Domaine Rougeot Meursault Premier Cru "Les Charmes"</v>
      </c>
      <c r="B613" s="281"/>
      <c r="C613" s="190">
        <f>Gesamtliste!J605</f>
        <v>2020</v>
      </c>
      <c r="D613" s="190" t="str">
        <f>Gesamtliste!K605</f>
        <v>1.5l</v>
      </c>
      <c r="E613" s="191">
        <f>Gesamtliste!T605</f>
        <v>0</v>
      </c>
    </row>
    <row r="614" spans="1:5" ht="24" customHeight="1">
      <c r="A614" s="280" t="str">
        <f>Gesamtliste!G606&amp;" "&amp;Gesamtliste!H606</f>
        <v>Domaine Rougeot Monthélie Les Toisières Sans sulfite ajouté</v>
      </c>
      <c r="B614" s="281"/>
      <c r="C614" s="190">
        <f>Gesamtliste!J606</f>
        <v>2023</v>
      </c>
      <c r="D614" s="190" t="str">
        <f>Gesamtliste!K606</f>
        <v>0.75l</v>
      </c>
      <c r="E614" s="191">
        <f>Gesamtliste!T606</f>
        <v>0</v>
      </c>
    </row>
    <row r="615" spans="1:5" ht="24" customHeight="1">
      <c r="A615" s="280" t="str">
        <f>Gesamtliste!G607&amp;" "&amp;Gesamtliste!H607</f>
        <v>Domaine Rougeot Pommard "Clos des Roses" Monopol</v>
      </c>
      <c r="B615" s="281"/>
      <c r="C615" s="190">
        <f>Gesamtliste!J607</f>
        <v>2020</v>
      </c>
      <c r="D615" s="190" t="str">
        <f>Gesamtliste!K607</f>
        <v>0.75l</v>
      </c>
      <c r="E615" s="191">
        <f>Gesamtliste!T607</f>
        <v>0</v>
      </c>
    </row>
    <row r="616" spans="1:5" ht="24" customHeight="1">
      <c r="A616" s="280" t="str">
        <f>Gesamtliste!G608&amp;" "&amp;Gesamtliste!H608</f>
        <v>Domaine Rougeot Pommard "Clos des Roses" Monopol</v>
      </c>
      <c r="B616" s="281"/>
      <c r="C616" s="190">
        <f>Gesamtliste!J608</f>
        <v>2020</v>
      </c>
      <c r="D616" s="190" t="str">
        <f>Gesamtliste!K608</f>
        <v>3l</v>
      </c>
      <c r="E616" s="191">
        <f>Gesamtliste!T608</f>
        <v>0</v>
      </c>
    </row>
    <row r="617" spans="1:5" ht="24" customHeight="1">
      <c r="A617" s="280" t="str">
        <f>Gesamtliste!G609&amp;" "&amp;Gesamtliste!H609</f>
        <v>Domaine Rougeot Pommard "Clos des Roses" Monopol</v>
      </c>
      <c r="B617" s="281"/>
      <c r="C617" s="190">
        <f>Gesamtliste!J609</f>
        <v>2023</v>
      </c>
      <c r="D617" s="190" t="str">
        <f>Gesamtliste!K609</f>
        <v>0.75l</v>
      </c>
      <c r="E617" s="191">
        <f>Gesamtliste!T609</f>
        <v>0</v>
      </c>
    </row>
    <row r="618" spans="1:5" ht="24" customHeight="1">
      <c r="A618" s="280" t="str">
        <f>Gesamtliste!G610&amp;" "&amp;Gesamtliste!H610</f>
        <v>Domaine Rougeot Pommard "Clos des Roses" Monopol</v>
      </c>
      <c r="B618" s="281"/>
      <c r="C618" s="190">
        <f>Gesamtliste!J610</f>
        <v>2023</v>
      </c>
      <c r="D618" s="190" t="str">
        <f>Gesamtliste!K610</f>
        <v>0.75l</v>
      </c>
      <c r="E618" s="191">
        <f>Gesamtliste!T610</f>
        <v>0</v>
      </c>
    </row>
    <row r="619" spans="1:5" ht="24" customHeight="1">
      <c r="A619" s="280" t="str">
        <f>Gesamtliste!G611&amp;" "&amp;Gesamtliste!H611</f>
        <v>Domaine Rougeot Pommard "Clos des Roses" Monopol</v>
      </c>
      <c r="B619" s="281"/>
      <c r="C619" s="190">
        <f>Gesamtliste!J611</f>
        <v>2023</v>
      </c>
      <c r="D619" s="190" t="str">
        <f>Gesamtliste!K611</f>
        <v>1.5l</v>
      </c>
      <c r="E619" s="191">
        <f>Gesamtliste!T611</f>
        <v>0</v>
      </c>
    </row>
    <row r="620" spans="1:5" ht="24" customHeight="1">
      <c r="A620" s="280" t="str">
        <f>Gesamtliste!G612&amp;" "&amp;Gesamtliste!H612</f>
        <v>Domaine Rougeot Saint Romain "La Combe Bazin"</v>
      </c>
      <c r="B620" s="281"/>
      <c r="C620" s="190">
        <f>Gesamtliste!J612</f>
        <v>2020</v>
      </c>
      <c r="D620" s="190" t="str">
        <f>Gesamtliste!K612</f>
        <v>0.75l</v>
      </c>
      <c r="E620" s="191">
        <f>Gesamtliste!T612</f>
        <v>0</v>
      </c>
    </row>
    <row r="621" spans="1:5" ht="24" customHeight="1">
      <c r="A621" s="280" t="str">
        <f>Gesamtliste!G613&amp;" "&amp;Gesamtliste!H613</f>
        <v>Domaine Rougeot Saint Romain "La Combe Bazin"</v>
      </c>
      <c r="B621" s="281"/>
      <c r="C621" s="190">
        <f>Gesamtliste!J613</f>
        <v>2020</v>
      </c>
      <c r="D621" s="190" t="str">
        <f>Gesamtliste!K613</f>
        <v>1.5l</v>
      </c>
      <c r="E621" s="191">
        <f>Gesamtliste!T613</f>
        <v>0</v>
      </c>
    </row>
    <row r="622" spans="1:5" ht="24" customHeight="1">
      <c r="A622" s="280" t="str">
        <f>Gesamtliste!G614&amp;" "&amp;Gesamtliste!H614</f>
        <v>Domaine Rougeot Saint Romain "La Combe Bazin"</v>
      </c>
      <c r="B622" s="281"/>
      <c r="C622" s="190">
        <f>Gesamtliste!J614</f>
        <v>2023</v>
      </c>
      <c r="D622" s="190" t="str">
        <f>Gesamtliste!K614</f>
        <v>0.75l</v>
      </c>
      <c r="E622" s="191">
        <f>Gesamtliste!T614</f>
        <v>0</v>
      </c>
    </row>
    <row r="623" spans="1:5" ht="24" customHeight="1">
      <c r="A623" s="280" t="str">
        <f>Gesamtliste!G615&amp;" "&amp;Gesamtliste!H615</f>
        <v>Domaine Rougeot Saint Romain "La Combe Bazin"</v>
      </c>
      <c r="B623" s="281"/>
      <c r="C623" s="190">
        <f>Gesamtliste!J615</f>
        <v>2023</v>
      </c>
      <c r="D623" s="190" t="str">
        <f>Gesamtliste!K615</f>
        <v>0.75l</v>
      </c>
      <c r="E623" s="191">
        <f>Gesamtliste!T615</f>
        <v>0</v>
      </c>
    </row>
    <row r="624" spans="1:5" ht="24" customHeight="1">
      <c r="A624" s="280" t="str">
        <f>Gesamtliste!G616&amp;" "&amp;Gesamtliste!H616</f>
        <v>Domaine Rougeot Saint Romain "La Combe Bazin" Sans sulfite ajouté</v>
      </c>
      <c r="B624" s="281"/>
      <c r="C624" s="190">
        <f>Gesamtliste!J616</f>
        <v>2023</v>
      </c>
      <c r="D624" s="190" t="str">
        <f>Gesamtliste!K616</f>
        <v>0.75l</v>
      </c>
      <c r="E624" s="191">
        <f>Gesamtliste!T616</f>
        <v>0</v>
      </c>
    </row>
    <row r="625" spans="1:5" ht="24" customHeight="1">
      <c r="A625" s="280" t="str">
        <f>Gesamtliste!G617&amp;" "&amp;Gesamtliste!H617</f>
        <v>Domaine Rougeot Volnay Premier Cru "Santenots"</v>
      </c>
      <c r="B625" s="281"/>
      <c r="C625" s="190">
        <f>Gesamtliste!J617</f>
        <v>2020</v>
      </c>
      <c r="D625" s="190" t="str">
        <f>Gesamtliste!K617</f>
        <v>0.75l</v>
      </c>
      <c r="E625" s="191">
        <f>Gesamtliste!T617</f>
        <v>0</v>
      </c>
    </row>
    <row r="626" spans="1:5" ht="24" customHeight="1">
      <c r="A626" s="280" t="str">
        <f>Gesamtliste!G618&amp;" "&amp;Gesamtliste!H618</f>
        <v>Domaine Rougeot Volnay Premier Cru "Santenots"</v>
      </c>
      <c r="B626" s="281"/>
      <c r="C626" s="190">
        <f>Gesamtliste!J618</f>
        <v>2020</v>
      </c>
      <c r="D626" s="190" t="str">
        <f>Gesamtliste!K618</f>
        <v>1.5l</v>
      </c>
      <c r="E626" s="191">
        <f>Gesamtliste!T618</f>
        <v>0</v>
      </c>
    </row>
    <row r="627" spans="1:5" ht="24" customHeight="1">
      <c r="A627" s="280" t="str">
        <f>Gesamtliste!G619&amp;" "&amp;Gesamtliste!H619</f>
        <v>Domaine Rougeot Volnay Premier Cru "Santenots"</v>
      </c>
      <c r="B627" s="281"/>
      <c r="C627" s="190">
        <f>Gesamtliste!J619</f>
        <v>2023</v>
      </c>
      <c r="D627" s="190" t="str">
        <f>Gesamtliste!K619</f>
        <v>0.75l</v>
      </c>
      <c r="E627" s="191">
        <f>Gesamtliste!T619</f>
        <v>0</v>
      </c>
    </row>
    <row r="628" spans="1:5" ht="24" customHeight="1">
      <c r="A628" s="280" t="str">
        <f>Gesamtliste!G620&amp;" "&amp;Gesamtliste!H620</f>
        <v>Dujac Fils et Père Morey-Saint-Denis AC</v>
      </c>
      <c r="B628" s="281"/>
      <c r="C628" s="190">
        <f>Gesamtliste!J620</f>
        <v>2015</v>
      </c>
      <c r="D628" s="190" t="str">
        <f>Gesamtliste!K620</f>
        <v>0.75l</v>
      </c>
      <c r="E628" s="191">
        <f>Gesamtliste!T620</f>
        <v>0</v>
      </c>
    </row>
    <row r="629" spans="1:5" ht="24" customHeight="1">
      <c r="A629" s="280" t="str">
        <f>Gesamtliste!G621&amp;" "&amp;Gesamtliste!H621</f>
        <v>Faiveley Latricières-Chambertin Grand Cru</v>
      </c>
      <c r="B629" s="281"/>
      <c r="C629" s="190">
        <f>Gesamtliste!J621</f>
        <v>2006</v>
      </c>
      <c r="D629" s="190" t="str">
        <f>Gesamtliste!K621</f>
        <v>0.75l</v>
      </c>
      <c r="E629" s="191">
        <f>Gesamtliste!T621</f>
        <v>0</v>
      </c>
    </row>
    <row r="630" spans="1:5" ht="24" customHeight="1">
      <c r="A630" s="280" t="str">
        <f>Gesamtliste!G622&amp;" "&amp;Gesamtliste!H622</f>
        <v>Faiveley Latricières-Chambertin Grand Cru</v>
      </c>
      <c r="B630" s="281"/>
      <c r="C630" s="190">
        <f>Gesamtliste!J622</f>
        <v>2007</v>
      </c>
      <c r="D630" s="190" t="str">
        <f>Gesamtliste!K622</f>
        <v>0.75l</v>
      </c>
      <c r="E630" s="191">
        <f>Gesamtliste!T622</f>
        <v>0</v>
      </c>
    </row>
    <row r="631" spans="1:5" ht="24" customHeight="1">
      <c r="A631" s="280" t="str">
        <f>Gesamtliste!G623&amp;" "&amp;Gesamtliste!H623</f>
        <v>Faiveley Latricières-Chambertin Grand Cru</v>
      </c>
      <c r="B631" s="281"/>
      <c r="C631" s="190">
        <f>Gesamtliste!J623</f>
        <v>2008</v>
      </c>
      <c r="D631" s="190" t="str">
        <f>Gesamtliste!K623</f>
        <v>0.75l</v>
      </c>
      <c r="E631" s="191">
        <f>Gesamtliste!T623</f>
        <v>0</v>
      </c>
    </row>
    <row r="632" spans="1:5" ht="24" customHeight="1">
      <c r="A632" s="280" t="str">
        <f>Gesamtliste!G624&amp;" "&amp;Gesamtliste!H624</f>
        <v>Faiveley Latricières-Chambertin Grand Cru</v>
      </c>
      <c r="B632" s="281"/>
      <c r="C632" s="190">
        <f>Gesamtliste!J624</f>
        <v>2009</v>
      </c>
      <c r="D632" s="190" t="str">
        <f>Gesamtliste!K624</f>
        <v>0.75l</v>
      </c>
      <c r="E632" s="191">
        <f>Gesamtliste!T624</f>
        <v>0</v>
      </c>
    </row>
    <row r="633" spans="1:5" ht="24" customHeight="1">
      <c r="A633" s="280" t="str">
        <f>Gesamtliste!G625&amp;" "&amp;Gesamtliste!H625</f>
        <v>Forey Père et Fils Clos Vougeot Grand Cru</v>
      </c>
      <c r="B633" s="281"/>
      <c r="C633" s="190">
        <f>Gesamtliste!J625</f>
        <v>2010</v>
      </c>
      <c r="D633" s="190" t="str">
        <f>Gesamtliste!K625</f>
        <v>0.75l</v>
      </c>
      <c r="E633" s="191">
        <f>Gesamtliste!T625</f>
        <v>0</v>
      </c>
    </row>
    <row r="634" spans="1:5" ht="24" customHeight="1">
      <c r="A634" s="280" t="str">
        <f>Gesamtliste!G626&amp;" "&amp;Gesamtliste!H626</f>
        <v>Forey Père et Fils Clos Vougeot Grand Cru</v>
      </c>
      <c r="B634" s="281"/>
      <c r="C634" s="190">
        <f>Gesamtliste!J626</f>
        <v>2011</v>
      </c>
      <c r="D634" s="190" t="str">
        <f>Gesamtliste!K626</f>
        <v>0.75l</v>
      </c>
      <c r="E634" s="191">
        <f>Gesamtliste!T626</f>
        <v>0</v>
      </c>
    </row>
    <row r="635" spans="1:5" ht="24" customHeight="1">
      <c r="A635" s="280" t="str">
        <f>Gesamtliste!G627&amp;" "&amp;Gesamtliste!H627</f>
        <v>Forey Père et Fils Vosne-Romanée Premier Cru Les Gaudichots</v>
      </c>
      <c r="B635" s="281"/>
      <c r="C635" s="190">
        <f>Gesamtliste!J627</f>
        <v>2010</v>
      </c>
      <c r="D635" s="190" t="str">
        <f>Gesamtliste!K627</f>
        <v>0.75l</v>
      </c>
      <c r="E635" s="191">
        <f>Gesamtliste!T627</f>
        <v>0</v>
      </c>
    </row>
    <row r="636" spans="1:5" ht="24" customHeight="1">
      <c r="A636" s="280" t="str">
        <f>Gesamtliste!G628&amp;" "&amp;Gesamtliste!H628</f>
        <v>Forey Père et Fils Vosne-Romanée Premier Cru Les Gaudichots</v>
      </c>
      <c r="B636" s="281"/>
      <c r="C636" s="190">
        <f>Gesamtliste!J628</f>
        <v>2011</v>
      </c>
      <c r="D636" s="190" t="str">
        <f>Gesamtliste!K628</f>
        <v>0.75l</v>
      </c>
      <c r="E636" s="191">
        <f>Gesamtliste!T628</f>
        <v>0</v>
      </c>
    </row>
    <row r="637" spans="1:5" ht="24" customHeight="1">
      <c r="A637" s="280" t="str">
        <f>Gesamtliste!G629&amp;" "&amp;Gesamtliste!H629</f>
        <v>Forey Père et Fils Vosne-Romanée Premier Cru Les Petits Monts</v>
      </c>
      <c r="B637" s="281"/>
      <c r="C637" s="190">
        <f>Gesamtliste!J629</f>
        <v>2011</v>
      </c>
      <c r="D637" s="190" t="str">
        <f>Gesamtliste!K629</f>
        <v>0.75l</v>
      </c>
      <c r="E637" s="191">
        <f>Gesamtliste!T629</f>
        <v>0</v>
      </c>
    </row>
    <row r="638" spans="1:5" ht="24" customHeight="1">
      <c r="A638" s="280" t="str">
        <f>Gesamtliste!G630&amp;" "&amp;Gesamtliste!H630</f>
        <v>Fourrier Chambolle-Musigny Premier Cru Les Gruenchers</v>
      </c>
      <c r="B638" s="281"/>
      <c r="C638" s="190">
        <f>Gesamtliste!J630</f>
        <v>2011</v>
      </c>
      <c r="D638" s="190" t="str">
        <f>Gesamtliste!K630</f>
        <v>0.75l</v>
      </c>
      <c r="E638" s="191">
        <f>Gesamtliste!T630</f>
        <v>0</v>
      </c>
    </row>
    <row r="639" spans="1:5" ht="24" customHeight="1">
      <c r="A639" s="280" t="str">
        <f>Gesamtliste!G631&amp;" "&amp;Gesamtliste!H631</f>
        <v>Fourrier Gevrey-Chambertin Premier Cru Les Cherbaudes</v>
      </c>
      <c r="B639" s="281"/>
      <c r="C639" s="190">
        <f>Gesamtliste!J631</f>
        <v>2008</v>
      </c>
      <c r="D639" s="190" t="str">
        <f>Gesamtliste!K631</f>
        <v>0.75l</v>
      </c>
      <c r="E639" s="191">
        <f>Gesamtliste!T631</f>
        <v>0</v>
      </c>
    </row>
    <row r="640" spans="1:5" ht="24" customHeight="1">
      <c r="A640" s="280" t="str">
        <f>Gesamtliste!G632&amp;" "&amp;Gesamtliste!H632</f>
        <v>Fourrier Gevrey-Chambertin Premier Cru Les Cherbaudes</v>
      </c>
      <c r="B640" s="281"/>
      <c r="C640" s="190">
        <f>Gesamtliste!J632</f>
        <v>2023</v>
      </c>
      <c r="D640" s="190" t="str">
        <f>Gesamtliste!K632</f>
        <v>0.75l</v>
      </c>
      <c r="E640" s="191">
        <f>Gesamtliste!T632</f>
        <v>0</v>
      </c>
    </row>
    <row r="641" spans="1:5" ht="24" customHeight="1">
      <c r="A641" s="280" t="str">
        <f>Gesamtliste!G633&amp;" "&amp;Gesamtliste!H633</f>
        <v>Fourrier Mazoyères-Chambertin Grand Cru</v>
      </c>
      <c r="B641" s="281"/>
      <c r="C641" s="190">
        <f>Gesamtliste!J633</f>
        <v>2017</v>
      </c>
      <c r="D641" s="190" t="str">
        <f>Gesamtliste!K633</f>
        <v>0.75l</v>
      </c>
      <c r="E641" s="191">
        <f>Gesamtliste!T633</f>
        <v>0</v>
      </c>
    </row>
    <row r="642" spans="1:5" ht="24" customHeight="1">
      <c r="A642" s="280" t="str">
        <f>Gesamtliste!G634&amp;" "&amp;Gesamtliste!H634</f>
        <v>Frantz Chagnoleau Cremant de Bourgogne Staccato</v>
      </c>
      <c r="B642" s="281"/>
      <c r="C642" s="190">
        <f>Gesamtliste!J634</f>
        <v>2020</v>
      </c>
      <c r="D642" s="190" t="str">
        <f>Gesamtliste!K634</f>
        <v>0.75l</v>
      </c>
      <c r="E642" s="191">
        <f>Gesamtliste!T634</f>
        <v>0</v>
      </c>
    </row>
    <row r="643" spans="1:5" ht="24" customHeight="1">
      <c r="A643" s="280" t="str">
        <f>Gesamtliste!G635&amp;" "&amp;Gesamtliste!H635</f>
        <v>Frantz Chagnoleau Saint-Véran À la Côte</v>
      </c>
      <c r="B643" s="281"/>
      <c r="C643" s="190">
        <f>Gesamtliste!J635</f>
        <v>2024</v>
      </c>
      <c r="D643" s="190" t="str">
        <f>Gesamtliste!K635</f>
        <v>0.75l</v>
      </c>
      <c r="E643" s="191">
        <f>Gesamtliste!T635</f>
        <v>0</v>
      </c>
    </row>
    <row r="644" spans="1:5" ht="24" customHeight="1">
      <c r="A644" s="280" t="str">
        <f>Gesamtliste!G636&amp;" "&amp;Gesamtliste!H636</f>
        <v>Frantz Chagnoleau Saint-Véran De Prissé à Chasselas</v>
      </c>
      <c r="B644" s="281"/>
      <c r="C644" s="190">
        <f>Gesamtliste!J636</f>
        <v>2024</v>
      </c>
      <c r="D644" s="190" t="str">
        <f>Gesamtliste!K636</f>
        <v>0.75l</v>
      </c>
      <c r="E644" s="191">
        <f>Gesamtliste!T636</f>
        <v>0</v>
      </c>
    </row>
    <row r="645" spans="1:5" ht="24" customHeight="1">
      <c r="A645" s="280" t="str">
        <f>Gesamtliste!G637&amp;" "&amp;Gesamtliste!H637</f>
        <v>Frantz Chagnoleau Saint-Véran La Fournaise</v>
      </c>
      <c r="B645" s="281"/>
      <c r="C645" s="190">
        <f>Gesamtliste!J637</f>
        <v>2024</v>
      </c>
      <c r="D645" s="190" t="str">
        <f>Gesamtliste!K637</f>
        <v>0.75l</v>
      </c>
      <c r="E645" s="191">
        <f>Gesamtliste!T637</f>
        <v>0</v>
      </c>
    </row>
    <row r="646" spans="1:5" ht="24" customHeight="1">
      <c r="A646" s="280" t="str">
        <f>Gesamtliste!G638&amp;" "&amp;Gesamtliste!H638</f>
        <v>Frantz Chagnoleau Saint-Véran La Roche</v>
      </c>
      <c r="B646" s="281"/>
      <c r="C646" s="190">
        <f>Gesamtliste!J638</f>
        <v>2024</v>
      </c>
      <c r="D646" s="190" t="str">
        <f>Gesamtliste!K638</f>
        <v>0.75l</v>
      </c>
      <c r="E646" s="191">
        <f>Gesamtliste!T638</f>
        <v>0</v>
      </c>
    </row>
    <row r="647" spans="1:5" ht="24" customHeight="1">
      <c r="A647" s="280" t="str">
        <f>Gesamtliste!G639&amp;" "&amp;Gesamtliste!H639</f>
        <v>Frantz Chagnoleau Viré-Clessé Les Raspillères</v>
      </c>
      <c r="B647" s="281"/>
      <c r="C647" s="190">
        <f>Gesamtliste!J639</f>
        <v>2023</v>
      </c>
      <c r="D647" s="190" t="str">
        <f>Gesamtliste!K639</f>
        <v>0.75l</v>
      </c>
      <c r="E647" s="191">
        <f>Gesamtliste!T639</f>
        <v>0</v>
      </c>
    </row>
    <row r="648" spans="1:5" ht="24" customHeight="1">
      <c r="A648" s="280" t="str">
        <f>Gesamtliste!G640&amp;" "&amp;Gesamtliste!H640</f>
        <v>Frantz Chagnoleau Viré-Clessé Les Raspillères</v>
      </c>
      <c r="B648" s="281"/>
      <c r="C648" s="190">
        <f>Gesamtliste!J640</f>
        <v>2024</v>
      </c>
      <c r="D648" s="190" t="str">
        <f>Gesamtliste!K640</f>
        <v>0.75l</v>
      </c>
      <c r="E648" s="191">
        <f>Gesamtliste!T640</f>
        <v>0</v>
      </c>
    </row>
    <row r="649" spans="1:5" ht="24" customHeight="1">
      <c r="A649" s="280" t="str">
        <f>Gesamtliste!G641&amp;" "&amp;Gesamtliste!H641</f>
        <v>Geantet-Pansiot Charmes-Chambertin Grand Cru</v>
      </c>
      <c r="B649" s="281"/>
      <c r="C649" s="190">
        <f>Gesamtliste!J641</f>
        <v>2009</v>
      </c>
      <c r="D649" s="190" t="str">
        <f>Gesamtliste!K641</f>
        <v>0.75l</v>
      </c>
      <c r="E649" s="191">
        <f>Gesamtliste!T641</f>
        <v>0</v>
      </c>
    </row>
    <row r="650" spans="1:5" ht="24" customHeight="1">
      <c r="A650" s="280" t="str">
        <f>Gesamtliste!G642&amp;" "&amp;Gesamtliste!H642</f>
        <v>Georges Noëllat Nuits-Saint-Georges Premier Cru "Aux Boudots"</v>
      </c>
      <c r="B650" s="281"/>
      <c r="C650" s="190">
        <f>Gesamtliste!J642</f>
        <v>2020</v>
      </c>
      <c r="D650" s="190" t="str">
        <f>Gesamtliste!K642</f>
        <v>0.75l</v>
      </c>
      <c r="E650" s="191">
        <f>Gesamtliste!T642</f>
        <v>0</v>
      </c>
    </row>
    <row r="651" spans="1:5" ht="24" customHeight="1">
      <c r="A651" s="280" t="str">
        <f>Gesamtliste!G643&amp;" "&amp;Gesamtliste!H643</f>
        <v>Georges Noëllat Vosne-Romanée Premier Cru "Les Chaumes"</v>
      </c>
      <c r="B651" s="281"/>
      <c r="C651" s="190">
        <f>Gesamtliste!J643</f>
        <v>2020</v>
      </c>
      <c r="D651" s="190" t="str">
        <f>Gesamtliste!K643</f>
        <v>0.75l</v>
      </c>
      <c r="E651" s="191">
        <f>Gesamtliste!T643</f>
        <v>0</v>
      </c>
    </row>
    <row r="652" spans="1:5" ht="24" customHeight="1">
      <c r="A652" s="280" t="str">
        <f>Gesamtliste!G644&amp;" "&amp;Gesamtliste!H644</f>
        <v>Georges Roumier Bonnes-Mares Grand Cru</v>
      </c>
      <c r="B652" s="281"/>
      <c r="C652" s="190">
        <f>Gesamtliste!J644</f>
        <v>2019</v>
      </c>
      <c r="D652" s="190" t="str">
        <f>Gesamtliste!K644</f>
        <v>0.75l</v>
      </c>
      <c r="E652" s="191">
        <f>Gesamtliste!T644</f>
        <v>0</v>
      </c>
    </row>
    <row r="653" spans="1:5" ht="24" customHeight="1">
      <c r="A653" s="280" t="str">
        <f>Gesamtliste!G645&amp;" "&amp;Gesamtliste!H645</f>
        <v>Georges Roumier Chambolle-Musigny AC</v>
      </c>
      <c r="B653" s="281"/>
      <c r="C653" s="190">
        <f>Gesamtliste!J645</f>
        <v>2018</v>
      </c>
      <c r="D653" s="190" t="str">
        <f>Gesamtliste!K645</f>
        <v>0.75l</v>
      </c>
      <c r="E653" s="191">
        <f>Gesamtliste!T645</f>
        <v>0</v>
      </c>
    </row>
    <row r="654" spans="1:5" ht="24" customHeight="1">
      <c r="A654" s="280" t="str">
        <f>Gesamtliste!G646&amp;" "&amp;Gesamtliste!H646</f>
        <v>Georges Roumier Chambolle-Musigny Premier Cru "Les Amoureuses"</v>
      </c>
      <c r="B654" s="281"/>
      <c r="C654" s="190">
        <f>Gesamtliste!J646</f>
        <v>2016</v>
      </c>
      <c r="D654" s="190" t="str">
        <f>Gesamtliste!K646</f>
        <v>0.75l</v>
      </c>
      <c r="E654" s="191">
        <f>Gesamtliste!T646</f>
        <v>0</v>
      </c>
    </row>
    <row r="655" spans="1:5" ht="24" customHeight="1">
      <c r="A655" s="280" t="str">
        <f>Gesamtliste!G647&amp;" "&amp;Gesamtliste!H647</f>
        <v>Georges Roumier Corton-Charlemagne Grand Cru</v>
      </c>
      <c r="B655" s="281"/>
      <c r="C655" s="190">
        <f>Gesamtliste!J647</f>
        <v>2011</v>
      </c>
      <c r="D655" s="190" t="str">
        <f>Gesamtliste!K647</f>
        <v>0.75l</v>
      </c>
      <c r="E655" s="191">
        <f>Gesamtliste!T647</f>
        <v>0</v>
      </c>
    </row>
    <row r="656" spans="1:5" ht="24" customHeight="1">
      <c r="A656" s="280" t="str">
        <f>Gesamtliste!G648&amp;" "&amp;Gesamtliste!H648</f>
        <v>Gerard Mugneret Chambolle-Musigny Premier Cru Les Charmes</v>
      </c>
      <c r="B656" s="281"/>
      <c r="C656" s="190">
        <f>Gesamtliste!J648</f>
        <v>2014</v>
      </c>
      <c r="D656" s="190" t="str">
        <f>Gesamtliste!K648</f>
        <v>0.75l</v>
      </c>
      <c r="E656" s="191">
        <f>Gesamtliste!T648</f>
        <v>0</v>
      </c>
    </row>
    <row r="657" spans="1:5" ht="24" customHeight="1">
      <c r="A657" s="280" t="str">
        <f>Gesamtliste!G649&amp;" "&amp;Gesamtliste!H649</f>
        <v>Grivot Nuits-Saint-Georges AC "Aux Lavières"</v>
      </c>
      <c r="B657" s="281"/>
      <c r="C657" s="190">
        <f>Gesamtliste!J649</f>
        <v>2010</v>
      </c>
      <c r="D657" s="190" t="str">
        <f>Gesamtliste!K649</f>
        <v>0.75l</v>
      </c>
      <c r="E657" s="191">
        <f>Gesamtliste!T649</f>
        <v>0</v>
      </c>
    </row>
    <row r="658" spans="1:5" ht="24" customHeight="1">
      <c r="A658" s="280" t="str">
        <f>Gesamtliste!G650&amp;" "&amp;Gesamtliste!H650</f>
        <v>Grivot Nuits-Saint-Georges AC "Aux Lavières"</v>
      </c>
      <c r="B658" s="281"/>
      <c r="C658" s="190">
        <f>Gesamtliste!J650</f>
        <v>2012</v>
      </c>
      <c r="D658" s="190" t="str">
        <f>Gesamtliste!K650</f>
        <v>0.75l</v>
      </c>
      <c r="E658" s="191">
        <f>Gesamtliste!T650</f>
        <v>0</v>
      </c>
    </row>
    <row r="659" spans="1:5" ht="24" customHeight="1">
      <c r="A659" s="280" t="str">
        <f>Gesamtliste!G651&amp;" "&amp;Gesamtliste!H651</f>
        <v>Grivot Richebourg Grand Cru</v>
      </c>
      <c r="B659" s="281"/>
      <c r="C659" s="190">
        <f>Gesamtliste!J651</f>
        <v>2020</v>
      </c>
      <c r="D659" s="190" t="str">
        <f>Gesamtliste!K651</f>
        <v>0.75l</v>
      </c>
      <c r="E659" s="191">
        <f>Gesamtliste!T651</f>
        <v>0</v>
      </c>
    </row>
    <row r="660" spans="1:5" ht="24" customHeight="1">
      <c r="A660" s="280" t="str">
        <f>Gesamtliste!G652&amp;" "&amp;Gesamtliste!H652</f>
        <v>Grivot Vosne-Romanée Premier Cru "Aux Brulées"</v>
      </c>
      <c r="B660" s="281"/>
      <c r="C660" s="190">
        <f>Gesamtliste!J652</f>
        <v>2019</v>
      </c>
      <c r="D660" s="190" t="str">
        <f>Gesamtliste!K652</f>
        <v>0.75l</v>
      </c>
      <c r="E660" s="191">
        <f>Gesamtliste!T652</f>
        <v>0</v>
      </c>
    </row>
    <row r="661" spans="1:5" ht="24" customHeight="1">
      <c r="A661" s="280" t="str">
        <f>Gesamtliste!G653&amp;" "&amp;Gesamtliste!H653</f>
        <v>Grivot Vosne-Romanée Premier Cru "Les Rouges"</v>
      </c>
      <c r="B661" s="281"/>
      <c r="C661" s="190">
        <f>Gesamtliste!J653</f>
        <v>2008</v>
      </c>
      <c r="D661" s="190" t="str">
        <f>Gesamtliste!K653</f>
        <v>0.75l</v>
      </c>
      <c r="E661" s="191">
        <f>Gesamtliste!T653</f>
        <v>0</v>
      </c>
    </row>
    <row r="662" spans="1:5" ht="24" customHeight="1">
      <c r="A662" s="280" t="str">
        <f>Gesamtliste!G654&amp;" "&amp;Gesamtliste!H654</f>
        <v>Grivot Vosne-Romanée Premier Cru "Les Rouges"</v>
      </c>
      <c r="B662" s="281"/>
      <c r="C662" s="190">
        <f>Gesamtliste!J654</f>
        <v>2010</v>
      </c>
      <c r="D662" s="190" t="str">
        <f>Gesamtliste!K654</f>
        <v>0.75l</v>
      </c>
      <c r="E662" s="191">
        <f>Gesamtliste!T654</f>
        <v>0</v>
      </c>
    </row>
    <row r="663" spans="1:5" ht="24" customHeight="1">
      <c r="A663" s="280" t="str">
        <f>Gesamtliste!G655&amp;" "&amp;Gesamtliste!H655</f>
        <v>Groffier Bonnes-Mares Grand Cru</v>
      </c>
      <c r="B663" s="281"/>
      <c r="C663" s="190">
        <f>Gesamtliste!J655</f>
        <v>2018</v>
      </c>
      <c r="D663" s="190" t="str">
        <f>Gesamtliste!K655</f>
        <v>0.75l</v>
      </c>
      <c r="E663" s="191">
        <f>Gesamtliste!T655</f>
        <v>0</v>
      </c>
    </row>
    <row r="664" spans="1:5" ht="24" customHeight="1">
      <c r="A664" s="280" t="str">
        <f>Gesamtliste!G656&amp;" "&amp;Gesamtliste!H656</f>
        <v>Groffier Bonnes-Mares Grand Cru</v>
      </c>
      <c r="B664" s="281"/>
      <c r="C664" s="190">
        <f>Gesamtliste!J656</f>
        <v>2021</v>
      </c>
      <c r="D664" s="190" t="str">
        <f>Gesamtliste!K656</f>
        <v>0.75l</v>
      </c>
      <c r="E664" s="191">
        <f>Gesamtliste!T656</f>
        <v>0</v>
      </c>
    </row>
    <row r="665" spans="1:5" ht="24" customHeight="1">
      <c r="A665" s="280" t="str">
        <f>Gesamtliste!G657&amp;" "&amp;Gesamtliste!H657</f>
        <v>Groffier Chambertin Grand Cru Clos de Bèze</v>
      </c>
      <c r="B665" s="281"/>
      <c r="C665" s="190">
        <f>Gesamtliste!J657</f>
        <v>2021</v>
      </c>
      <c r="D665" s="190" t="str">
        <f>Gesamtliste!K657</f>
        <v>0.75l</v>
      </c>
      <c r="E665" s="191">
        <f>Gesamtliste!T657</f>
        <v>0</v>
      </c>
    </row>
    <row r="666" spans="1:5" ht="24" customHeight="1">
      <c r="A666" s="280" t="str">
        <f>Gesamtliste!G658&amp;" "&amp;Gesamtliste!H658</f>
        <v>Groffier Chambolle-Musigny Premier Cru "Les Hauts-Doix"</v>
      </c>
      <c r="B666" s="281"/>
      <c r="C666" s="190">
        <f>Gesamtliste!J658</f>
        <v>2019</v>
      </c>
      <c r="D666" s="190" t="str">
        <f>Gesamtliste!K658</f>
        <v>0.75l</v>
      </c>
      <c r="E666" s="191">
        <f>Gesamtliste!T658</f>
        <v>0</v>
      </c>
    </row>
    <row r="667" spans="1:5" ht="24" customHeight="1">
      <c r="A667" s="280" t="str">
        <f>Gesamtliste!G659&amp;" "&amp;Gesamtliste!H659</f>
        <v>Groffier Chambolle-Musigny Premier Cru "Les Hauts-Doix"</v>
      </c>
      <c r="B667" s="281"/>
      <c r="C667" s="190">
        <f>Gesamtliste!J659</f>
        <v>2021</v>
      </c>
      <c r="D667" s="190" t="str">
        <f>Gesamtliste!K659</f>
        <v>0.75l</v>
      </c>
      <c r="E667" s="191">
        <f>Gesamtliste!T659</f>
        <v>0</v>
      </c>
    </row>
    <row r="668" spans="1:5" ht="24" customHeight="1">
      <c r="A668" s="280" t="str">
        <f>Gesamtliste!G660&amp;" "&amp;Gesamtliste!H660</f>
        <v>Groffier Gevrey-Chambertin AC Les Seuvrées</v>
      </c>
      <c r="B668" s="281"/>
      <c r="C668" s="190">
        <f>Gesamtliste!J660</f>
        <v>2021</v>
      </c>
      <c r="D668" s="190" t="str">
        <f>Gesamtliste!K660</f>
        <v>0.75l</v>
      </c>
      <c r="E668" s="191">
        <f>Gesamtliste!T660</f>
        <v>0</v>
      </c>
    </row>
    <row r="669" spans="1:5" ht="24" customHeight="1">
      <c r="A669" s="280" t="str">
        <f>Gesamtliste!G661&amp;" "&amp;Gesamtliste!H661</f>
        <v>Gros Frère et Sœur Richebourg Grand Cru</v>
      </c>
      <c r="B669" s="281"/>
      <c r="C669" s="190">
        <f>Gesamtliste!J661</f>
        <v>1999</v>
      </c>
      <c r="D669" s="190" t="str">
        <f>Gesamtliste!K661</f>
        <v>0.75l</v>
      </c>
      <c r="E669" s="191">
        <f>Gesamtliste!T661</f>
        <v>0</v>
      </c>
    </row>
    <row r="670" spans="1:5" ht="24" customHeight="1">
      <c r="A670" s="280" t="str">
        <f>Gesamtliste!G662&amp;" "&amp;Gesamtliste!H662</f>
        <v>Henri Richard Bourgogne Aligoté Corvée de l'Église</v>
      </c>
      <c r="B670" s="281"/>
      <c r="C670" s="190">
        <f>Gesamtliste!J662</f>
        <v>2021</v>
      </c>
      <c r="D670" s="190" t="str">
        <f>Gesamtliste!K662</f>
        <v>0.75l</v>
      </c>
      <c r="E670" s="191">
        <f>Gesamtliste!T662</f>
        <v>0</v>
      </c>
    </row>
    <row r="671" spans="1:5" ht="24" customHeight="1">
      <c r="A671" s="280" t="str">
        <f>Gesamtliste!G663&amp;" "&amp;Gesamtliste!H663</f>
        <v>Henri Richard Bourgogne Aligoté Corvée de l'Église</v>
      </c>
      <c r="B671" s="281"/>
      <c r="C671" s="190">
        <f>Gesamtliste!J663</f>
        <v>2023</v>
      </c>
      <c r="D671" s="190" t="str">
        <f>Gesamtliste!K663</f>
        <v>0.75l</v>
      </c>
      <c r="E671" s="191">
        <f>Gesamtliste!T663</f>
        <v>0</v>
      </c>
    </row>
    <row r="672" spans="1:5" ht="24" customHeight="1">
      <c r="A672" s="280" t="str">
        <f>Gesamtliste!G664&amp;" "&amp;Gesamtliste!H664</f>
        <v>Henri Richard Charmes-Chambertin Grand Cru</v>
      </c>
      <c r="B672" s="281"/>
      <c r="C672" s="190">
        <f>Gesamtliste!J664</f>
        <v>2022</v>
      </c>
      <c r="D672" s="190" t="str">
        <f>Gesamtliste!K664</f>
        <v>0.75l</v>
      </c>
      <c r="E672" s="191">
        <f>Gesamtliste!T664</f>
        <v>0</v>
      </c>
    </row>
    <row r="673" spans="1:5" ht="24" customHeight="1">
      <c r="A673" s="280" t="str">
        <f>Gesamtliste!G665&amp;" "&amp;Gesamtliste!H665</f>
        <v>Henri Richard Charmes-Chambertin Grand Cru</v>
      </c>
      <c r="B673" s="281"/>
      <c r="C673" s="190">
        <f>Gesamtliste!J665</f>
        <v>2023</v>
      </c>
      <c r="D673" s="190" t="str">
        <f>Gesamtliste!K665</f>
        <v>0.75l</v>
      </c>
      <c r="E673" s="191">
        <f>Gesamtliste!T665</f>
        <v>0</v>
      </c>
    </row>
    <row r="674" spans="1:5" ht="24" customHeight="1">
      <c r="A674" s="280" t="str">
        <f>Gesamtliste!G666&amp;" "&amp;Gesamtliste!H666</f>
        <v>Henri Richard Coteaux Bourguignons Corvée de l'Église</v>
      </c>
      <c r="B674" s="281"/>
      <c r="C674" s="190">
        <f>Gesamtliste!J666</f>
        <v>2023</v>
      </c>
      <c r="D674" s="190" t="str">
        <f>Gesamtliste!K666</f>
        <v>0.75l</v>
      </c>
      <c r="E674" s="191">
        <f>Gesamtliste!T666</f>
        <v>0</v>
      </c>
    </row>
    <row r="675" spans="1:5" ht="24" customHeight="1">
      <c r="A675" s="280" t="str">
        <f>Gesamtliste!G667&amp;" "&amp;Gesamtliste!H667</f>
        <v>Henri Richard Gevrey-Chambertin AC "Aux Corvées"</v>
      </c>
      <c r="B675" s="281"/>
      <c r="C675" s="190">
        <f>Gesamtliste!J667</f>
        <v>2022</v>
      </c>
      <c r="D675" s="190" t="str">
        <f>Gesamtliste!K667</f>
        <v>0.75l</v>
      </c>
      <c r="E675" s="191">
        <f>Gesamtliste!T667</f>
        <v>0</v>
      </c>
    </row>
    <row r="676" spans="1:5" ht="24" customHeight="1">
      <c r="A676" s="280" t="str">
        <f>Gesamtliste!G668&amp;" "&amp;Gesamtliste!H668</f>
        <v>Henri Richard Gevrey-Chambertin AC "Aux Corvées"</v>
      </c>
      <c r="B676" s="281"/>
      <c r="C676" s="190">
        <f>Gesamtliste!J668</f>
        <v>2023</v>
      </c>
      <c r="D676" s="190" t="str">
        <f>Gesamtliste!K668</f>
        <v>0.75l</v>
      </c>
      <c r="E676" s="191">
        <f>Gesamtliste!T668</f>
        <v>0</v>
      </c>
    </row>
    <row r="677" spans="1:5" ht="24" customHeight="1">
      <c r="A677" s="280" t="str">
        <f>Gesamtliste!G669&amp;" "&amp;Gesamtliste!H669</f>
        <v>Henri Richard Gevrey-Chambertin AC "Les Tuileries"</v>
      </c>
      <c r="B677" s="281"/>
      <c r="C677" s="190">
        <f>Gesamtliste!J669</f>
        <v>2022</v>
      </c>
      <c r="D677" s="190" t="str">
        <f>Gesamtliste!K669</f>
        <v>0.75l</v>
      </c>
      <c r="E677" s="191">
        <f>Gesamtliste!T669</f>
        <v>0</v>
      </c>
    </row>
    <row r="678" spans="1:5" ht="24" customHeight="1">
      <c r="A678" s="280" t="str">
        <f>Gesamtliste!G670&amp;" "&amp;Gesamtliste!H670</f>
        <v>Henri Richard Gevrey-Chambertin AC "Les Tuileries"</v>
      </c>
      <c r="B678" s="281"/>
      <c r="C678" s="190">
        <f>Gesamtliste!J670</f>
        <v>2023</v>
      </c>
      <c r="D678" s="190" t="str">
        <f>Gesamtliste!K670</f>
        <v>0.75l</v>
      </c>
      <c r="E678" s="191">
        <f>Gesamtliste!T670</f>
        <v>0</v>
      </c>
    </row>
    <row r="679" spans="1:5" ht="24" customHeight="1">
      <c r="A679" s="280" t="str">
        <f>Gesamtliste!G671&amp;" "&amp;Gesamtliste!H671</f>
        <v>Henri Richard Mazoyères-Chambertin Grand Cru</v>
      </c>
      <c r="B679" s="281"/>
      <c r="C679" s="190">
        <f>Gesamtliste!J671</f>
        <v>2022</v>
      </c>
      <c r="D679" s="190" t="str">
        <f>Gesamtliste!K671</f>
        <v>0.75l</v>
      </c>
      <c r="E679" s="191">
        <f>Gesamtliste!T671</f>
        <v>0</v>
      </c>
    </row>
    <row r="680" spans="1:5" ht="24" customHeight="1">
      <c r="A680" s="280" t="str">
        <f>Gesamtliste!G672&amp;" "&amp;Gesamtliste!H672</f>
        <v>Henri Richard Mazoyères-Chambertin Grand Cru</v>
      </c>
      <c r="B680" s="281"/>
      <c r="C680" s="190">
        <f>Gesamtliste!J672</f>
        <v>2023</v>
      </c>
      <c r="D680" s="190" t="str">
        <f>Gesamtliste!K672</f>
        <v>0.75l</v>
      </c>
      <c r="E680" s="191">
        <f>Gesamtliste!T672</f>
        <v>0</v>
      </c>
    </row>
    <row r="681" spans="1:5" ht="24" customHeight="1">
      <c r="A681" s="280" t="str">
        <f>Gesamtliste!G673&amp;" "&amp;Gesamtliste!H673</f>
        <v>Heresztyn Mazzini Gevrey-Chambertin Premier Cru Les Goulots</v>
      </c>
      <c r="B681" s="281"/>
      <c r="C681" s="190">
        <f>Gesamtliste!J673</f>
        <v>2018</v>
      </c>
      <c r="D681" s="190" t="str">
        <f>Gesamtliste!K673</f>
        <v>0.75l</v>
      </c>
      <c r="E681" s="191">
        <f>Gesamtliste!T673</f>
        <v>0</v>
      </c>
    </row>
    <row r="682" spans="1:5" ht="24" customHeight="1">
      <c r="A682" s="280" t="str">
        <f>Gesamtliste!G674&amp;" "&amp;Gesamtliste!H674</f>
        <v>Jacques Prieur Corton-Bressandes Grand Cru</v>
      </c>
      <c r="B682" s="281"/>
      <c r="C682" s="190">
        <f>Gesamtliste!J674</f>
        <v>2012</v>
      </c>
      <c r="D682" s="190" t="str">
        <f>Gesamtliste!K674</f>
        <v>0.75l</v>
      </c>
      <c r="E682" s="191">
        <f>Gesamtliste!T674</f>
        <v>0</v>
      </c>
    </row>
    <row r="683" spans="1:5" ht="24" customHeight="1">
      <c r="A683" s="280" t="str">
        <f>Gesamtliste!G675&amp;" "&amp;Gesamtliste!H675</f>
        <v>Jean-Marc Pillot Chassagne-Montrachet Premier Cru Clos Saint-Jean Rouge</v>
      </c>
      <c r="B683" s="281"/>
      <c r="C683" s="190">
        <f>Gesamtliste!J675</f>
        <v>2019</v>
      </c>
      <c r="D683" s="190" t="str">
        <f>Gesamtliste!K675</f>
        <v>0.75l</v>
      </c>
      <c r="E683" s="191">
        <f>Gesamtliste!T675</f>
        <v>0</v>
      </c>
    </row>
    <row r="684" spans="1:5" ht="24" customHeight="1">
      <c r="A684" s="280" t="str">
        <f>Gesamtliste!G676&amp;" "&amp;Gesamtliste!H676</f>
        <v>Jean-Marc Pillot Chassagne-Montrachet Premier Cru Clos Saint-Jean Rouge</v>
      </c>
      <c r="B684" s="281"/>
      <c r="C684" s="190">
        <f>Gesamtliste!J676</f>
        <v>2020</v>
      </c>
      <c r="D684" s="190" t="str">
        <f>Gesamtliste!K676</f>
        <v>0.75l</v>
      </c>
      <c r="E684" s="191">
        <f>Gesamtliste!T676</f>
        <v>0</v>
      </c>
    </row>
    <row r="685" spans="1:5" ht="24" customHeight="1">
      <c r="A685" s="280" t="str">
        <f>Gesamtliste!G677&amp;" "&amp;Gesamtliste!H677</f>
        <v>Jean-Noël Gagnard Batard Montrachet Grand Cru</v>
      </c>
      <c r="B685" s="281"/>
      <c r="C685" s="190">
        <f>Gesamtliste!J677</f>
        <v>2007</v>
      </c>
      <c r="D685" s="190" t="str">
        <f>Gesamtliste!K677</f>
        <v>0.75l</v>
      </c>
      <c r="E685" s="191">
        <f>Gesamtliste!T677</f>
        <v>0</v>
      </c>
    </row>
    <row r="686" spans="1:5" ht="24" customHeight="1">
      <c r="A686" s="280" t="str">
        <f>Gesamtliste!G678&amp;" "&amp;Gesamtliste!H678</f>
        <v>JJ Confuron Chambolle-Musigny Premier Cru</v>
      </c>
      <c r="B686" s="281"/>
      <c r="C686" s="190">
        <f>Gesamtliste!J678</f>
        <v>2013</v>
      </c>
      <c r="D686" s="190" t="str">
        <f>Gesamtliste!K678</f>
        <v>0.75l</v>
      </c>
      <c r="E686" s="191">
        <f>Gesamtliste!T678</f>
        <v>0</v>
      </c>
    </row>
    <row r="687" spans="1:5" ht="24" customHeight="1">
      <c r="A687" s="280" t="str">
        <f>Gesamtliste!G679&amp;" "&amp;Gesamtliste!H679</f>
        <v>Joseph Drouhin Grands Échézeaux Grand Cru</v>
      </c>
      <c r="B687" s="281"/>
      <c r="C687" s="190">
        <f>Gesamtliste!J679</f>
        <v>1989</v>
      </c>
      <c r="D687" s="190" t="str">
        <f>Gesamtliste!K679</f>
        <v>0.75l</v>
      </c>
      <c r="E687" s="191">
        <f>Gesamtliste!T679</f>
        <v>0</v>
      </c>
    </row>
    <row r="688" spans="1:5" ht="24" customHeight="1">
      <c r="A688" s="280" t="str">
        <f>Gesamtliste!G680&amp;" "&amp;Gesamtliste!H680</f>
        <v>Joseph Drouhin Romanée-Saint-Vivant Grand Cru</v>
      </c>
      <c r="B688" s="281"/>
      <c r="C688" s="190">
        <f>Gesamtliste!J680</f>
        <v>1988</v>
      </c>
      <c r="D688" s="190" t="str">
        <f>Gesamtliste!K680</f>
        <v>0.75l</v>
      </c>
      <c r="E688" s="191">
        <f>Gesamtliste!T680</f>
        <v>0</v>
      </c>
    </row>
    <row r="689" spans="1:5" ht="24" customHeight="1">
      <c r="A689" s="280" t="str">
        <f>Gesamtliste!G681&amp;" "&amp;Gesamtliste!H681</f>
        <v>Laurent Roumier Chambolle-Musigny Premier Cru Les Charmes</v>
      </c>
      <c r="B689" s="281"/>
      <c r="C689" s="190">
        <f>Gesamtliste!J681</f>
        <v>2011</v>
      </c>
      <c r="D689" s="190" t="str">
        <f>Gesamtliste!K681</f>
        <v>0.75l</v>
      </c>
      <c r="E689" s="191">
        <f>Gesamtliste!T681</f>
        <v>0</v>
      </c>
    </row>
    <row r="690" spans="1:5" ht="24" customHeight="1">
      <c r="A690" s="280" t="str">
        <f>Gesamtliste!G682&amp;" "&amp;Gesamtliste!H682</f>
        <v>Laurent Tribut Chablis AC</v>
      </c>
      <c r="B690" s="281"/>
      <c r="C690" s="190">
        <f>Gesamtliste!J682</f>
        <v>2022</v>
      </c>
      <c r="D690" s="190" t="str">
        <f>Gesamtliste!K682</f>
        <v>0.75l</v>
      </c>
      <c r="E690" s="191">
        <f>Gesamtliste!T682</f>
        <v>0</v>
      </c>
    </row>
    <row r="691" spans="1:5" ht="24" customHeight="1">
      <c r="A691" s="280" t="str">
        <f>Gesamtliste!G683&amp;" "&amp;Gesamtliste!H683</f>
        <v>Laurent Tribut Chablis AC</v>
      </c>
      <c r="B691" s="281"/>
      <c r="C691" s="190">
        <f>Gesamtliste!J683</f>
        <v>2023</v>
      </c>
      <c r="D691" s="190" t="str">
        <f>Gesamtliste!K683</f>
        <v>0.75l</v>
      </c>
      <c r="E691" s="191">
        <f>Gesamtliste!T683</f>
        <v>0</v>
      </c>
    </row>
    <row r="692" spans="1:5" ht="24" customHeight="1">
      <c r="A692" s="280" t="str">
        <f>Gesamtliste!G684&amp;" "&amp;Gesamtliste!H684</f>
        <v>Laurent Tribut Chablis AC</v>
      </c>
      <c r="B692" s="281"/>
      <c r="C692" s="190">
        <f>Gesamtliste!J684</f>
        <v>2023</v>
      </c>
      <c r="D692" s="190" t="str">
        <f>Gesamtliste!K684</f>
        <v>0.75l</v>
      </c>
      <c r="E692" s="191">
        <f>Gesamtliste!T684</f>
        <v>0</v>
      </c>
    </row>
    <row r="693" spans="1:5" ht="24" customHeight="1">
      <c r="A693" s="280" t="str">
        <f>Gesamtliste!G685&amp;" "&amp;Gesamtliste!H685</f>
        <v>Laurent Tribut Chablis AC</v>
      </c>
      <c r="B693" s="281"/>
      <c r="C693" s="190">
        <f>Gesamtliste!J685</f>
        <v>2024</v>
      </c>
      <c r="D693" s="190" t="str">
        <f>Gesamtliste!K685</f>
        <v>0.75l</v>
      </c>
      <c r="E693" s="191">
        <f>Gesamtliste!T685</f>
        <v>0</v>
      </c>
    </row>
    <row r="694" spans="1:5" ht="24" customHeight="1">
      <c r="A694" s="280" t="str">
        <f>Gesamtliste!G686&amp;" "&amp;Gesamtliste!H686</f>
        <v>Laurent Tribut Chablis AC</v>
      </c>
      <c r="B694" s="281"/>
      <c r="C694" s="190">
        <f>Gesamtliste!J686</f>
        <v>2024</v>
      </c>
      <c r="D694" s="190" t="str">
        <f>Gesamtliste!K686</f>
        <v>1.5l</v>
      </c>
      <c r="E694" s="191">
        <f>Gesamtliste!T686</f>
        <v>0</v>
      </c>
    </row>
    <row r="695" spans="1:5" ht="24" customHeight="1">
      <c r="A695" s="280" t="str">
        <f>Gesamtliste!G687&amp;" "&amp;Gesamtliste!H687</f>
        <v>Laurent Tribut Chablis Premier Cru Beauroy</v>
      </c>
      <c r="B695" s="281"/>
      <c r="C695" s="190">
        <f>Gesamtliste!J687</f>
        <v>2022</v>
      </c>
      <c r="D695" s="190" t="str">
        <f>Gesamtliste!K687</f>
        <v>0.75l</v>
      </c>
      <c r="E695" s="191">
        <f>Gesamtliste!T687</f>
        <v>0</v>
      </c>
    </row>
    <row r="696" spans="1:5" ht="24" customHeight="1">
      <c r="A696" s="280" t="str">
        <f>Gesamtliste!G688&amp;" "&amp;Gesamtliste!H688</f>
        <v>Laurent Tribut Chablis Premier Cru Beauroy</v>
      </c>
      <c r="B696" s="281"/>
      <c r="C696" s="190">
        <f>Gesamtliste!J688</f>
        <v>2023</v>
      </c>
      <c r="D696" s="190" t="str">
        <f>Gesamtliste!K688</f>
        <v>0.75l</v>
      </c>
      <c r="E696" s="191">
        <f>Gesamtliste!T688</f>
        <v>0</v>
      </c>
    </row>
    <row r="697" spans="1:5" ht="24" customHeight="1">
      <c r="A697" s="280" t="str">
        <f>Gesamtliste!G689&amp;" "&amp;Gesamtliste!H689</f>
        <v>Laurent Tribut Chablis Premier Cru Beauroy</v>
      </c>
      <c r="B697" s="281"/>
      <c r="C697" s="190">
        <f>Gesamtliste!J689</f>
        <v>2024</v>
      </c>
      <c r="D697" s="190" t="str">
        <f>Gesamtliste!K689</f>
        <v>0.75l</v>
      </c>
      <c r="E697" s="191">
        <f>Gesamtliste!T689</f>
        <v>0</v>
      </c>
    </row>
    <row r="698" spans="1:5" ht="24" customHeight="1">
      <c r="A698" s="280" t="str">
        <f>Gesamtliste!G690&amp;" "&amp;Gesamtliste!H690</f>
        <v>Laurent Tribut Chablis Premier Cru Beauroy</v>
      </c>
      <c r="B698" s="281"/>
      <c r="C698" s="190">
        <f>Gesamtliste!J690</f>
        <v>2024</v>
      </c>
      <c r="D698" s="190" t="str">
        <f>Gesamtliste!K690</f>
        <v>1.5l</v>
      </c>
      <c r="E698" s="191">
        <f>Gesamtliste!T690</f>
        <v>0</v>
      </c>
    </row>
    <row r="699" spans="1:5" ht="24" customHeight="1">
      <c r="A699" s="280" t="str">
        <f>Gesamtliste!G691&amp;" "&amp;Gesamtliste!H691</f>
        <v>Laurent Tribut Chablis Premier Cru Côte de Lechet</v>
      </c>
      <c r="B699" s="281"/>
      <c r="C699" s="190">
        <f>Gesamtliste!J691</f>
        <v>2022</v>
      </c>
      <c r="D699" s="190" t="str">
        <f>Gesamtliste!K691</f>
        <v>0.75l</v>
      </c>
      <c r="E699" s="191">
        <f>Gesamtliste!T691</f>
        <v>0</v>
      </c>
    </row>
    <row r="700" spans="1:5" ht="24" customHeight="1">
      <c r="A700" s="280" t="str">
        <f>Gesamtliste!G692&amp;" "&amp;Gesamtliste!H692</f>
        <v>Laurent Tribut Chablis Premier Cru Côte de Lechet</v>
      </c>
      <c r="B700" s="281"/>
      <c r="C700" s="190">
        <f>Gesamtliste!J692</f>
        <v>2023</v>
      </c>
      <c r="D700" s="190" t="str">
        <f>Gesamtliste!K692</f>
        <v>0.75l</v>
      </c>
      <c r="E700" s="191">
        <f>Gesamtliste!T692</f>
        <v>0</v>
      </c>
    </row>
    <row r="701" spans="1:5" ht="24" customHeight="1">
      <c r="A701" s="280" t="str">
        <f>Gesamtliste!G693&amp;" "&amp;Gesamtliste!H693</f>
        <v>Laurent Tribut Chablis Premier Cru Côte de Lechet</v>
      </c>
      <c r="B701" s="281"/>
      <c r="C701" s="190">
        <f>Gesamtliste!J693</f>
        <v>2023</v>
      </c>
      <c r="D701" s="190" t="str">
        <f>Gesamtliste!K693</f>
        <v>0.75l</v>
      </c>
      <c r="E701" s="191">
        <f>Gesamtliste!T693</f>
        <v>0</v>
      </c>
    </row>
    <row r="702" spans="1:5" ht="24" customHeight="1">
      <c r="A702" s="280" t="str">
        <f>Gesamtliste!G694&amp;" "&amp;Gesamtliste!H694</f>
        <v>Laurent Tribut Chablis Premier Cru Côte de Lechet</v>
      </c>
      <c r="B702" s="281"/>
      <c r="C702" s="190">
        <f>Gesamtliste!J694</f>
        <v>2024</v>
      </c>
      <c r="D702" s="190" t="str">
        <f>Gesamtliste!K694</f>
        <v>0.75l</v>
      </c>
      <c r="E702" s="191">
        <f>Gesamtliste!T694</f>
        <v>0</v>
      </c>
    </row>
    <row r="703" spans="1:5" ht="24" customHeight="1">
      <c r="A703" s="280" t="str">
        <f>Gesamtliste!G695&amp;" "&amp;Gesamtliste!H695</f>
        <v>Laurent Tribut Chablis Premier Cru Côte de Lechet</v>
      </c>
      <c r="B703" s="281"/>
      <c r="C703" s="190">
        <f>Gesamtliste!J695</f>
        <v>2024</v>
      </c>
      <c r="D703" s="190" t="str">
        <f>Gesamtliste!K695</f>
        <v>1.5l</v>
      </c>
      <c r="E703" s="191">
        <f>Gesamtliste!T695</f>
        <v>0</v>
      </c>
    </row>
    <row r="704" spans="1:5" ht="24" customHeight="1">
      <c r="A704" s="280" t="str">
        <f>Gesamtliste!G696&amp;" "&amp;Gesamtliste!H696</f>
        <v>Laurent Tribut Chablis Premier Cru Montmains</v>
      </c>
      <c r="B704" s="281"/>
      <c r="C704" s="190">
        <f>Gesamtliste!J696</f>
        <v>2023</v>
      </c>
      <c r="D704" s="190" t="str">
        <f>Gesamtliste!K696</f>
        <v>0.75l</v>
      </c>
      <c r="E704" s="191">
        <f>Gesamtliste!T696</f>
        <v>0</v>
      </c>
    </row>
    <row r="705" spans="1:5" ht="24" customHeight="1">
      <c r="A705" s="280" t="str">
        <f>Gesamtliste!G697&amp;" "&amp;Gesamtliste!H697</f>
        <v>Laurent Tribut Chablis Premier Cru Montmains</v>
      </c>
      <c r="B705" s="281"/>
      <c r="C705" s="190">
        <f>Gesamtliste!J697</f>
        <v>2024</v>
      </c>
      <c r="D705" s="190" t="str">
        <f>Gesamtliste!K697</f>
        <v>0.75l</v>
      </c>
      <c r="E705" s="191">
        <f>Gesamtliste!T697</f>
        <v>0</v>
      </c>
    </row>
    <row r="706" spans="1:5" ht="24" customHeight="1">
      <c r="A706" s="280" t="str">
        <f>Gesamtliste!G698&amp;" "&amp;Gesamtliste!H698</f>
        <v>Laurent Tribut Chablis Premier Cru Montmains</v>
      </c>
      <c r="B706" s="281"/>
      <c r="C706" s="190">
        <f>Gesamtliste!J698</f>
        <v>2024</v>
      </c>
      <c r="D706" s="190" t="str">
        <f>Gesamtliste!K698</f>
        <v>1.5l</v>
      </c>
      <c r="E706" s="191">
        <f>Gesamtliste!T698</f>
        <v>0</v>
      </c>
    </row>
    <row r="707" spans="1:5" ht="24" customHeight="1">
      <c r="A707" s="280" t="str">
        <f>Gesamtliste!G699&amp;" "&amp;Gesamtliste!H699</f>
        <v>Les Petits Lieux Bourgogne Aligoté</v>
      </c>
      <c r="B707" s="281"/>
      <c r="C707" s="190">
        <f>Gesamtliste!J699</f>
        <v>2024</v>
      </c>
      <c r="D707" s="190" t="str">
        <f>Gesamtliste!K699</f>
        <v>0.75l</v>
      </c>
      <c r="E707" s="191">
        <f>Gesamtliste!T699</f>
        <v>0</v>
      </c>
    </row>
    <row r="708" spans="1:5" ht="24" customHeight="1">
      <c r="A708" s="280" t="str">
        <f>Gesamtliste!G700&amp;" "&amp;Gesamtliste!H700</f>
        <v>Les Petits Lieux Bourgogne Chardonnay</v>
      </c>
      <c r="B708" s="281"/>
      <c r="C708" s="190">
        <f>Gesamtliste!J700</f>
        <v>2024</v>
      </c>
      <c r="D708" s="190" t="str">
        <f>Gesamtliste!K700</f>
        <v>0.75l</v>
      </c>
      <c r="E708" s="191">
        <f>Gesamtliste!T700</f>
        <v>0</v>
      </c>
    </row>
    <row r="709" spans="1:5" ht="24" customHeight="1">
      <c r="A709" s="280" t="str">
        <f>Gesamtliste!G701&amp;" "&amp;Gesamtliste!H701</f>
        <v>Les Petits Lieux Bourgogne Pinot Noir</v>
      </c>
      <c r="B709" s="281"/>
      <c r="C709" s="190">
        <f>Gesamtliste!J701</f>
        <v>2024</v>
      </c>
      <c r="D709" s="190" t="str">
        <f>Gesamtliste!K701</f>
        <v>0.75l</v>
      </c>
      <c r="E709" s="191">
        <f>Gesamtliste!T701</f>
        <v>0</v>
      </c>
    </row>
    <row r="710" spans="1:5" ht="24" customHeight="1">
      <c r="A710" s="280" t="str">
        <f>Gesamtliste!G702&amp;" "&amp;Gesamtliste!H702</f>
        <v>Les Petits Lieux Côte de Nuits-Villages</v>
      </c>
      <c r="B710" s="281"/>
      <c r="C710" s="190">
        <f>Gesamtliste!J702</f>
        <v>2024</v>
      </c>
      <c r="D710" s="190" t="str">
        <f>Gesamtliste!K702</f>
        <v>0.75l</v>
      </c>
      <c r="E710" s="191">
        <f>Gesamtliste!T702</f>
        <v>0</v>
      </c>
    </row>
    <row r="711" spans="1:5" ht="24" customHeight="1">
      <c r="A711" s="280" t="str">
        <f>Gesamtliste!G703&amp;" "&amp;Gesamtliste!H703</f>
        <v>Les Petits Lieux Marsannay AC Les Longeroies</v>
      </c>
      <c r="B711" s="281"/>
      <c r="C711" s="190">
        <f>Gesamtliste!J703</f>
        <v>2024</v>
      </c>
      <c r="D711" s="190" t="str">
        <f>Gesamtliste!K703</f>
        <v>0.75l</v>
      </c>
      <c r="E711" s="191">
        <f>Gesamtliste!T703</f>
        <v>0</v>
      </c>
    </row>
    <row r="712" spans="1:5" ht="24" customHeight="1">
      <c r="A712" s="280" t="str">
        <f>Gesamtliste!G704&amp;" "&amp;Gesamtliste!H704</f>
        <v>Les Petits Lieux Nuits-Saint-Georges</v>
      </c>
      <c r="B712" s="281"/>
      <c r="C712" s="190">
        <f>Gesamtliste!J704</f>
        <v>2024</v>
      </c>
      <c r="D712" s="190" t="str">
        <f>Gesamtliste!K704</f>
        <v>1.5l</v>
      </c>
      <c r="E712" s="191">
        <f>Gesamtliste!T704</f>
        <v>0</v>
      </c>
    </row>
    <row r="713" spans="1:5" ht="24" customHeight="1">
      <c r="A713" s="280" t="str">
        <f>Gesamtliste!G705&amp;" "&amp;Gesamtliste!H705</f>
        <v>Les Petits Lieux Saint Romain AC La Combe Bazin</v>
      </c>
      <c r="B713" s="281"/>
      <c r="C713" s="190">
        <f>Gesamtliste!J705</f>
        <v>2024</v>
      </c>
      <c r="D713" s="190" t="str">
        <f>Gesamtliste!K705</f>
        <v>0.75l</v>
      </c>
      <c r="E713" s="191">
        <f>Gesamtliste!T705</f>
        <v>0</v>
      </c>
    </row>
    <row r="714" spans="1:5" ht="24" customHeight="1">
      <c r="A714" s="280" t="str">
        <f>Gesamtliste!G706&amp;" "&amp;Gesamtliste!H706</f>
        <v>Lignier-Michelot Clos de la Roche Grand Cru</v>
      </c>
      <c r="B714" s="281"/>
      <c r="C714" s="190">
        <f>Gesamtliste!J706</f>
        <v>2008</v>
      </c>
      <c r="D714" s="190" t="str">
        <f>Gesamtliste!K706</f>
        <v>0.75l</v>
      </c>
      <c r="E714" s="191">
        <f>Gesamtliste!T706</f>
        <v>0</v>
      </c>
    </row>
    <row r="715" spans="1:5" ht="24" customHeight="1">
      <c r="A715" s="280" t="str">
        <f>Gesamtliste!G707&amp;" "&amp;Gesamtliste!H707</f>
        <v>Michel Lafarge Volnay Premier Cru Clos des Chênes</v>
      </c>
      <c r="B715" s="281"/>
      <c r="C715" s="190">
        <f>Gesamtliste!J707</f>
        <v>2009</v>
      </c>
      <c r="D715" s="190" t="str">
        <f>Gesamtliste!K707</f>
        <v>0.75l</v>
      </c>
      <c r="E715" s="191">
        <f>Gesamtliste!T707</f>
        <v>0</v>
      </c>
    </row>
    <row r="716" spans="1:5" ht="24" customHeight="1">
      <c r="A716" s="280" t="str">
        <f>Gesamtliste!G708&amp;" "&amp;Gesamtliste!H708</f>
        <v>Michel Lafarge Volnay Premier Cru Clos des Chênes</v>
      </c>
      <c r="B716" s="281"/>
      <c r="C716" s="190">
        <f>Gesamtliste!J708</f>
        <v>2015</v>
      </c>
      <c r="D716" s="190" t="str">
        <f>Gesamtliste!K708</f>
        <v>0.75l</v>
      </c>
      <c r="E716" s="191">
        <f>Gesamtliste!T708</f>
        <v>0</v>
      </c>
    </row>
    <row r="717" spans="1:5" ht="24" customHeight="1">
      <c r="A717" s="280" t="str">
        <f>Gesamtliste!G709&amp;" "&amp;Gesamtliste!H709</f>
        <v>Michel Lafarge Volnay Premier Cru Clos des Chênes</v>
      </c>
      <c r="B717" s="281"/>
      <c r="C717" s="190">
        <f>Gesamtliste!J709</f>
        <v>2016</v>
      </c>
      <c r="D717" s="190" t="str">
        <f>Gesamtliste!K709</f>
        <v>0.75l</v>
      </c>
      <c r="E717" s="191">
        <f>Gesamtliste!T709</f>
        <v>0</v>
      </c>
    </row>
    <row r="718" spans="1:5" ht="24" customHeight="1">
      <c r="A718" s="280" t="str">
        <f>Gesamtliste!G710&amp;" "&amp;Gesamtliste!H710</f>
        <v>Michel Noëllat Échezeaux du Dessus Grand Cru</v>
      </c>
      <c r="B718" s="281"/>
      <c r="C718" s="190">
        <f>Gesamtliste!J710</f>
        <v>2012</v>
      </c>
      <c r="D718" s="190" t="str">
        <f>Gesamtliste!K710</f>
        <v>0.75l</v>
      </c>
      <c r="E718" s="191">
        <f>Gesamtliste!T710</f>
        <v>0</v>
      </c>
    </row>
    <row r="719" spans="1:5" ht="24" customHeight="1">
      <c r="A719" s="280" t="str">
        <f>Gesamtliste!G711&amp;" "&amp;Gesamtliste!H711</f>
        <v>Michel Noëllat Vosne-Romanée Premier Cru "Les Suchots"</v>
      </c>
      <c r="B719" s="281"/>
      <c r="C719" s="190">
        <f>Gesamtliste!J711</f>
        <v>2014</v>
      </c>
      <c r="D719" s="190" t="str">
        <f>Gesamtliste!K711</f>
        <v>0.75l</v>
      </c>
      <c r="E719" s="191">
        <f>Gesamtliste!T711</f>
        <v>0</v>
      </c>
    </row>
    <row r="720" spans="1:5" ht="24" customHeight="1">
      <c r="A720" s="280" t="str">
        <f>Gesamtliste!G712&amp;" "&amp;Gesamtliste!H712</f>
        <v>Mongeard-Mugneret Gevrey-Chambertin AC</v>
      </c>
      <c r="B720" s="281"/>
      <c r="C720" s="190">
        <f>Gesamtliste!J712</f>
        <v>2011</v>
      </c>
      <c r="D720" s="190" t="str">
        <f>Gesamtliste!K712</f>
        <v>0.75l</v>
      </c>
      <c r="E720" s="191">
        <f>Gesamtliste!T712</f>
        <v>0</v>
      </c>
    </row>
    <row r="721" spans="1:5" ht="24" customHeight="1">
      <c r="A721" s="280" t="str">
        <f>Gesamtliste!G713&amp;" "&amp;Gesamtliste!H713</f>
        <v>Mongeard-Mugneret Grands Échézeaux Grand Cru</v>
      </c>
      <c r="B721" s="281"/>
      <c r="C721" s="190">
        <f>Gesamtliste!J713</f>
        <v>2011</v>
      </c>
      <c r="D721" s="190" t="str">
        <f>Gesamtliste!K713</f>
        <v>0.75l</v>
      </c>
      <c r="E721" s="191">
        <f>Gesamtliste!T713</f>
        <v>0</v>
      </c>
    </row>
    <row r="722" spans="1:5" ht="24" customHeight="1">
      <c r="A722" s="280" t="str">
        <f>Gesamtliste!G714&amp;" "&amp;Gesamtliste!H714</f>
        <v>Mugneret-Gibourg Chambolle-Musigny Premier Cru Les Feuselottes</v>
      </c>
      <c r="B722" s="281"/>
      <c r="C722" s="190">
        <f>Gesamtliste!J714</f>
        <v>2018</v>
      </c>
      <c r="D722" s="190" t="str">
        <f>Gesamtliste!K714</f>
        <v>0.75l</v>
      </c>
      <c r="E722" s="191">
        <f>Gesamtliste!T714</f>
        <v>0</v>
      </c>
    </row>
    <row r="723" spans="1:5" ht="24" customHeight="1">
      <c r="A723" s="280" t="str">
        <f>Gesamtliste!G715&amp;" "&amp;Gesamtliste!H715</f>
        <v>Mugneret-Gibourg Vosne-Romanée AC</v>
      </c>
      <c r="B723" s="281"/>
      <c r="C723" s="190">
        <f>Gesamtliste!J715</f>
        <v>2010</v>
      </c>
      <c r="D723" s="190" t="str">
        <f>Gesamtliste!K715</f>
        <v>0.75l</v>
      </c>
      <c r="E723" s="191">
        <f>Gesamtliste!T715</f>
        <v>0</v>
      </c>
    </row>
    <row r="724" spans="1:5" ht="24" customHeight="1">
      <c r="A724" s="280" t="str">
        <f>Gesamtliste!G716&amp;" "&amp;Gesamtliste!H716</f>
        <v>Mugneret-Gibourg Vosne-Romanée AC</v>
      </c>
      <c r="B724" s="281"/>
      <c r="C724" s="190">
        <f>Gesamtliste!J716</f>
        <v>2022</v>
      </c>
      <c r="D724" s="190" t="str">
        <f>Gesamtliste!K716</f>
        <v>0.75l</v>
      </c>
      <c r="E724" s="191">
        <f>Gesamtliste!T716</f>
        <v>0</v>
      </c>
    </row>
    <row r="725" spans="1:5" ht="24" customHeight="1">
      <c r="A725" s="280" t="str">
        <f>Gesamtliste!G717&amp;" "&amp;Gesamtliste!H717</f>
        <v>Nicolas Rossignol Chambertin Grand Cru</v>
      </c>
      <c r="B725" s="281"/>
      <c r="C725" s="190">
        <f>Gesamtliste!J717</f>
        <v>2001</v>
      </c>
      <c r="D725" s="190" t="str">
        <f>Gesamtliste!K717</f>
        <v>0.75l</v>
      </c>
      <c r="E725" s="191">
        <f>Gesamtliste!T717</f>
        <v>0</v>
      </c>
    </row>
    <row r="726" spans="1:5" ht="24" customHeight="1">
      <c r="A726" s="280" t="str">
        <f>Gesamtliste!G718&amp;" "&amp;Gesamtliste!H718</f>
        <v>Nicole Lamarche Échezeaux Grand Cru</v>
      </c>
      <c r="B726" s="281"/>
      <c r="C726" s="190">
        <f>Gesamtliste!J718</f>
        <v>2008</v>
      </c>
      <c r="D726" s="190" t="str">
        <f>Gesamtliste!K718</f>
        <v>0.75l</v>
      </c>
      <c r="E726" s="191">
        <f>Gesamtliste!T718</f>
        <v>0</v>
      </c>
    </row>
    <row r="727" spans="1:5" ht="24" customHeight="1">
      <c r="A727" s="280" t="str">
        <f>Gesamtliste!G719&amp;" "&amp;Gesamtliste!H719</f>
        <v>Nicole Lamarche Vosne-Romanée Premier Cru "Les Chaumes"</v>
      </c>
      <c r="B727" s="281"/>
      <c r="C727" s="190">
        <f>Gesamtliste!J719</f>
        <v>2007</v>
      </c>
      <c r="D727" s="190" t="str">
        <f>Gesamtliste!K719</f>
        <v>0.75l</v>
      </c>
      <c r="E727" s="191">
        <f>Gesamtliste!T719</f>
        <v>0</v>
      </c>
    </row>
    <row r="728" spans="1:5" ht="24" customHeight="1">
      <c r="A728" s="280" t="str">
        <f>Gesamtliste!G720&amp;" "&amp;Gesamtliste!H720</f>
        <v>Perrot-Minot Charmes-Chambertin Grand Cru</v>
      </c>
      <c r="B728" s="281"/>
      <c r="C728" s="190">
        <f>Gesamtliste!J720</f>
        <v>2020</v>
      </c>
      <c r="D728" s="190" t="str">
        <f>Gesamtliste!K720</f>
        <v>0.75l</v>
      </c>
      <c r="E728" s="191">
        <f>Gesamtliste!T720</f>
        <v>0</v>
      </c>
    </row>
    <row r="729" spans="1:5" ht="24" customHeight="1">
      <c r="A729" s="280" t="str">
        <f>Gesamtliste!G721&amp;" "&amp;Gesamtliste!H721</f>
        <v>Pierre Brisset Gevrey-Chambertin Premier Cru Combe Aux Moines</v>
      </c>
      <c r="B729" s="281"/>
      <c r="C729" s="190">
        <f>Gesamtliste!J721</f>
        <v>2018</v>
      </c>
      <c r="D729" s="190" t="str">
        <f>Gesamtliste!K721</f>
        <v>0.75l</v>
      </c>
      <c r="E729" s="191">
        <f>Gesamtliste!T721</f>
        <v>0</v>
      </c>
    </row>
    <row r="730" spans="1:5" ht="24" customHeight="1">
      <c r="A730" s="280" t="str">
        <f>Gesamtliste!G722&amp;" "&amp;Gesamtliste!H722</f>
        <v>Ponsot Chapelle Chambertin Grand Cru</v>
      </c>
      <c r="B730" s="281"/>
      <c r="C730" s="190">
        <f>Gesamtliste!J722</f>
        <v>1999</v>
      </c>
      <c r="D730" s="190" t="str">
        <f>Gesamtliste!K722</f>
        <v>0.75l</v>
      </c>
      <c r="E730" s="191">
        <f>Gesamtliste!T722</f>
        <v>0</v>
      </c>
    </row>
    <row r="731" spans="1:5" ht="24" customHeight="1">
      <c r="A731" s="280" t="str">
        <f>Gesamtliste!G723&amp;" "&amp;Gesamtliste!H723</f>
        <v>Ponsot Corton Cuvée du Bourdon</v>
      </c>
      <c r="B731" s="281"/>
      <c r="C731" s="190">
        <f>Gesamtliste!J723</f>
        <v>2012</v>
      </c>
      <c r="D731" s="190" t="str">
        <f>Gesamtliste!K723</f>
        <v>0.75l</v>
      </c>
      <c r="E731" s="191">
        <f>Gesamtliste!T723</f>
        <v>0</v>
      </c>
    </row>
    <row r="732" spans="1:5" ht="24" customHeight="1">
      <c r="A732" s="280" t="str">
        <f>Gesamtliste!G724&amp;" "&amp;Gesamtliste!H724</f>
        <v>Ponsot Morey-Saint-Denis Premier Cru Cuvée Alouettes</v>
      </c>
      <c r="B732" s="281"/>
      <c r="C732" s="190">
        <f>Gesamtliste!J724</f>
        <v>2014</v>
      </c>
      <c r="D732" s="190" t="str">
        <f>Gesamtliste!K724</f>
        <v>0.75l</v>
      </c>
      <c r="E732" s="191">
        <f>Gesamtliste!T724</f>
        <v>0</v>
      </c>
    </row>
    <row r="733" spans="1:5" ht="24" customHeight="1">
      <c r="A733" s="280" t="str">
        <f>Gesamtliste!G725&amp;" "&amp;Gesamtliste!H725</f>
        <v>Ramonet Chassagne-Montrachet Premier Cru La Boudriotte</v>
      </c>
      <c r="B733" s="281"/>
      <c r="C733" s="190">
        <f>Gesamtliste!J725</f>
        <v>2018</v>
      </c>
      <c r="D733" s="190" t="str">
        <f>Gesamtliste!K725</f>
        <v>0.75l</v>
      </c>
      <c r="E733" s="191">
        <f>Gesamtliste!T725</f>
        <v>0</v>
      </c>
    </row>
    <row r="734" spans="1:5" ht="24" customHeight="1">
      <c r="A734" s="280" t="str">
        <f>Gesamtliste!G726&amp;" "&amp;Gesamtliste!H726</f>
        <v>Ramonet Chassagne-Montrachet Premier Cru Les Ruchottes</v>
      </c>
      <c r="B734" s="281"/>
      <c r="C734" s="190">
        <f>Gesamtliste!J726</f>
        <v>2010</v>
      </c>
      <c r="D734" s="190" t="str">
        <f>Gesamtliste!K726</f>
        <v>0.75l</v>
      </c>
      <c r="E734" s="191">
        <f>Gesamtliste!T726</f>
        <v>0</v>
      </c>
    </row>
    <row r="735" spans="1:5" ht="24" customHeight="1">
      <c r="A735" s="280" t="str">
        <f>Gesamtliste!G727&amp;" "&amp;Gesamtliste!H727</f>
        <v>Rene Engel Clos Vougeot Grand Cru</v>
      </c>
      <c r="B735" s="281"/>
      <c r="C735" s="190">
        <f>Gesamtliste!J727</f>
        <v>2003</v>
      </c>
      <c r="D735" s="190" t="str">
        <f>Gesamtliste!K727</f>
        <v>0.75l</v>
      </c>
      <c r="E735" s="191">
        <f>Gesamtliste!T727</f>
        <v>0</v>
      </c>
    </row>
    <row r="736" spans="1:5" ht="24" customHeight="1">
      <c r="A736" s="280" t="str">
        <f>Gesamtliste!G728&amp;" "&amp;Gesamtliste!H728</f>
        <v>Rene Engel Échezeaux Grand Cru</v>
      </c>
      <c r="B736" s="281"/>
      <c r="C736" s="190">
        <f>Gesamtliste!J728</f>
        <v>2001</v>
      </c>
      <c r="D736" s="190" t="str">
        <f>Gesamtliste!K728</f>
        <v>0.75l</v>
      </c>
      <c r="E736" s="191">
        <f>Gesamtliste!T728</f>
        <v>0</v>
      </c>
    </row>
    <row r="737" spans="1:5" ht="24" customHeight="1">
      <c r="A737" s="280" t="str">
        <f>Gesamtliste!G729&amp;" "&amp;Gesamtliste!H729</f>
        <v>Rene Engel Échezeaux Grand Cru</v>
      </c>
      <c r="B737" s="281"/>
      <c r="C737" s="190">
        <f>Gesamtliste!J729</f>
        <v>2004</v>
      </c>
      <c r="D737" s="190" t="str">
        <f>Gesamtliste!K729</f>
        <v>0.75l</v>
      </c>
      <c r="E737" s="191">
        <f>Gesamtliste!T729</f>
        <v>0</v>
      </c>
    </row>
    <row r="738" spans="1:5" ht="24" customHeight="1">
      <c r="A738" s="280" t="str">
        <f>Gesamtliste!G730&amp;" "&amp;Gesamtliste!H730</f>
        <v>Robert Chevillon Nuits-Saint-Georges Premier Cru "Les Saint-Georges"</v>
      </c>
      <c r="B738" s="281"/>
      <c r="C738" s="190">
        <f>Gesamtliste!J730</f>
        <v>2002</v>
      </c>
      <c r="D738" s="190" t="str">
        <f>Gesamtliste!K730</f>
        <v>0.75l</v>
      </c>
      <c r="E738" s="191">
        <f>Gesamtliste!T730</f>
        <v>0</v>
      </c>
    </row>
    <row r="739" spans="1:5" ht="24" customHeight="1">
      <c r="A739" s="280" t="str">
        <f>Gesamtliste!G731&amp;" "&amp;Gesamtliste!H731</f>
        <v>Robert Chevillon Nuits-Saint-Georges Premier Cru "Les Saint-Georges"</v>
      </c>
      <c r="B739" s="281"/>
      <c r="C739" s="190">
        <f>Gesamtliste!J731</f>
        <v>2005</v>
      </c>
      <c r="D739" s="190" t="str">
        <f>Gesamtliste!K731</f>
        <v>0.75l</v>
      </c>
      <c r="E739" s="191">
        <f>Gesamtliste!T731</f>
        <v>0</v>
      </c>
    </row>
    <row r="740" spans="1:5" ht="24" customHeight="1">
      <c r="A740" s="280" t="str">
        <f>Gesamtliste!G732&amp;" "&amp;Gesamtliste!H732</f>
        <v>Robert Chevillon Nuits-Saint-Georges Premier Cru "Les Saint-Georges"</v>
      </c>
      <c r="B740" s="281"/>
      <c r="C740" s="190">
        <f>Gesamtliste!J732</f>
        <v>2006</v>
      </c>
      <c r="D740" s="190" t="str">
        <f>Gesamtliste!K732</f>
        <v>0.75l</v>
      </c>
      <c r="E740" s="191">
        <f>Gesamtliste!T732</f>
        <v>0</v>
      </c>
    </row>
    <row r="741" spans="1:5" ht="24" customHeight="1">
      <c r="A741" s="280" t="str">
        <f>Gesamtliste!G733&amp;" "&amp;Gesamtliste!H733</f>
        <v>Robert Chevillon Nuits-Saint-Georges Premier Cru "Les Saint-Georges"</v>
      </c>
      <c r="B741" s="281"/>
      <c r="C741" s="190">
        <f>Gesamtliste!J733</f>
        <v>2009</v>
      </c>
      <c r="D741" s="190" t="str">
        <f>Gesamtliste!K733</f>
        <v>0.75l</v>
      </c>
      <c r="E741" s="191">
        <f>Gesamtliste!T733</f>
        <v>0</v>
      </c>
    </row>
    <row r="742" spans="1:5" ht="24" customHeight="1">
      <c r="A742" s="280" t="str">
        <f>Gesamtliste!G734&amp;" "&amp;Gesamtliste!H734</f>
        <v>Robert Chevillon Nuits-Saint-Georges Premier Cru "Les Saint-Georges"</v>
      </c>
      <c r="B742" s="281"/>
      <c r="C742" s="190">
        <f>Gesamtliste!J734</f>
        <v>2011</v>
      </c>
      <c r="D742" s="190" t="str">
        <f>Gesamtliste!K734</f>
        <v>0.75l</v>
      </c>
      <c r="E742" s="191">
        <f>Gesamtliste!T734</f>
        <v>0</v>
      </c>
    </row>
    <row r="743" spans="1:5" ht="24" customHeight="1">
      <c r="A743" s="280" t="str">
        <f>Gesamtliste!G735&amp;" "&amp;Gesamtliste!H735</f>
        <v>Robert Chevillon Nuits-Saint-Georges Premier Cru "Les Saint-Georges"</v>
      </c>
      <c r="B743" s="281"/>
      <c r="C743" s="190">
        <f>Gesamtliste!J735</f>
        <v>2013</v>
      </c>
      <c r="D743" s="190" t="str">
        <f>Gesamtliste!K735</f>
        <v>0.75l</v>
      </c>
      <c r="E743" s="191">
        <f>Gesamtliste!T735</f>
        <v>0</v>
      </c>
    </row>
    <row r="744" spans="1:5" ht="24" customHeight="1">
      <c r="A744" s="280" t="str">
        <f>Gesamtliste!G736&amp;" "&amp;Gesamtliste!H736</f>
        <v>Robert Chevillon Nuits-Saint-Georges Premier Cru "Les Saint-Georges"</v>
      </c>
      <c r="B744" s="281"/>
      <c r="C744" s="190">
        <f>Gesamtliste!J736</f>
        <v>2016</v>
      </c>
      <c r="D744" s="190" t="str">
        <f>Gesamtliste!K736</f>
        <v>0.75l</v>
      </c>
      <c r="E744" s="191">
        <f>Gesamtliste!T736</f>
        <v>0</v>
      </c>
    </row>
    <row r="745" spans="1:5" ht="24" customHeight="1">
      <c r="A745" s="280" t="str">
        <f>Gesamtliste!G737&amp;" "&amp;Gesamtliste!H737</f>
        <v>Robert Chevillon Nuits-Saint-Georges Premier Cru Les Cailles</v>
      </c>
      <c r="B745" s="281"/>
      <c r="C745" s="190">
        <f>Gesamtliste!J737</f>
        <v>2009</v>
      </c>
      <c r="D745" s="190" t="str">
        <f>Gesamtliste!K737</f>
        <v>0.75l</v>
      </c>
      <c r="E745" s="191">
        <f>Gesamtliste!T737</f>
        <v>0</v>
      </c>
    </row>
    <row r="746" spans="1:5" ht="24" customHeight="1">
      <c r="A746" s="280" t="str">
        <f>Gesamtliste!G738&amp;" "&amp;Gesamtliste!H738</f>
        <v>Robert Chevillon Nuits-Saint-Georges Premier Cru Les Pruliers</v>
      </c>
      <c r="B746" s="281"/>
      <c r="C746" s="190">
        <f>Gesamtliste!J738</f>
        <v>2013</v>
      </c>
      <c r="D746" s="190" t="str">
        <f>Gesamtliste!K738</f>
        <v>0.75l</v>
      </c>
      <c r="E746" s="191">
        <f>Gesamtliste!T738</f>
        <v>0</v>
      </c>
    </row>
    <row r="747" spans="1:5" ht="24" customHeight="1">
      <c r="A747" s="280" t="str">
        <f>Gesamtliste!G739&amp;" "&amp;Gesamtliste!H739</f>
        <v>Robert Chevillon Nuits-Saint-Georges Premier Cru Les Vaucrains</v>
      </c>
      <c r="B747" s="281"/>
      <c r="C747" s="190">
        <f>Gesamtliste!J739</f>
        <v>2005</v>
      </c>
      <c r="D747" s="190" t="str">
        <f>Gesamtliste!K739</f>
        <v>0.75l</v>
      </c>
      <c r="E747" s="191">
        <f>Gesamtliste!T739</f>
        <v>0</v>
      </c>
    </row>
    <row r="748" spans="1:5" ht="24" customHeight="1">
      <c r="A748" s="280" t="str">
        <f>Gesamtliste!G740&amp;" "&amp;Gesamtliste!H740</f>
        <v>Robert Chevillon Nuits-Saint-Georges Premier Cru Les Vaucrains</v>
      </c>
      <c r="B748" s="281"/>
      <c r="C748" s="190">
        <f>Gesamtliste!J740</f>
        <v>2006</v>
      </c>
      <c r="D748" s="190" t="str">
        <f>Gesamtliste!K740</f>
        <v>0.75l</v>
      </c>
      <c r="E748" s="191">
        <f>Gesamtliste!T740</f>
        <v>0</v>
      </c>
    </row>
    <row r="749" spans="1:5" ht="24" customHeight="1">
      <c r="A749" s="280" t="str">
        <f>Gesamtliste!G741&amp;" "&amp;Gesamtliste!H741</f>
        <v>Robert Chevillon Nuits-Saint-Georges Premier Cru Les Vaucrains</v>
      </c>
      <c r="B749" s="281"/>
      <c r="C749" s="190">
        <f>Gesamtliste!J741</f>
        <v>2010</v>
      </c>
      <c r="D749" s="190" t="str">
        <f>Gesamtliste!K741</f>
        <v>0.75l</v>
      </c>
      <c r="E749" s="191">
        <f>Gesamtliste!T741</f>
        <v>0</v>
      </c>
    </row>
    <row r="750" spans="1:5" ht="24" customHeight="1">
      <c r="A750" s="280" t="str">
        <f>Gesamtliste!G742&amp;" "&amp;Gesamtliste!H742</f>
        <v>Robert Chevillon Nuits-Saint-Georges Premier Cru Les Vaucrains</v>
      </c>
      <c r="B750" s="281"/>
      <c r="C750" s="190">
        <f>Gesamtliste!J742</f>
        <v>2015</v>
      </c>
      <c r="D750" s="190" t="str">
        <f>Gesamtliste!K742</f>
        <v>0.75l</v>
      </c>
      <c r="E750" s="191">
        <f>Gesamtliste!T742</f>
        <v>0</v>
      </c>
    </row>
    <row r="751" spans="1:5" ht="24" customHeight="1">
      <c r="A751" s="280" t="str">
        <f>Gesamtliste!G743&amp;" "&amp;Gesamtliste!H743</f>
        <v>Robert Denogent Pouilly-Fuissé Les Carrons</v>
      </c>
      <c r="B751" s="281"/>
      <c r="C751" s="190">
        <f>Gesamtliste!J743</f>
        <v>2005</v>
      </c>
      <c r="D751" s="190" t="str">
        <f>Gesamtliste!K743</f>
        <v>0.75l</v>
      </c>
      <c r="E751" s="191">
        <f>Gesamtliste!T743</f>
        <v>0</v>
      </c>
    </row>
    <row r="752" spans="1:5" ht="24" customHeight="1">
      <c r="A752" s="280" t="str">
        <f>Gesamtliste!G744&amp;" "&amp;Gesamtliste!H744</f>
        <v>Roulot Meursault Premier Cru Clos des Bouchères</v>
      </c>
      <c r="B752" s="281"/>
      <c r="C752" s="190">
        <f>Gesamtliste!J744</f>
        <v>2023</v>
      </c>
      <c r="D752" s="190" t="str">
        <f>Gesamtliste!K744</f>
        <v>0.75l</v>
      </c>
      <c r="E752" s="191">
        <f>Gesamtliste!T744</f>
        <v>0</v>
      </c>
    </row>
    <row r="753" spans="1:5" ht="24" customHeight="1">
      <c r="A753" s="280" t="str">
        <f>Gesamtliste!G745&amp;" "&amp;Gesamtliste!H745</f>
        <v>Sylvain Cathiard Bourgogne Rouge</v>
      </c>
      <c r="B753" s="281"/>
      <c r="C753" s="190">
        <f>Gesamtliste!J745</f>
        <v>2022</v>
      </c>
      <c r="D753" s="190" t="str">
        <f>Gesamtliste!K745</f>
        <v>0.75l</v>
      </c>
      <c r="E753" s="191">
        <f>Gesamtliste!T745</f>
        <v>0</v>
      </c>
    </row>
    <row r="754" spans="1:5" ht="24" customHeight="1">
      <c r="A754" s="280" t="str">
        <f>Gesamtliste!G746&amp;" "&amp;Gesamtliste!H746</f>
        <v>Sylvain Cathiard Chambolle-Musigny AC Les Clos de L'Orme</v>
      </c>
      <c r="B754" s="281"/>
      <c r="C754" s="190">
        <f>Gesamtliste!J746</f>
        <v>2014</v>
      </c>
      <c r="D754" s="190" t="str">
        <f>Gesamtliste!K746</f>
        <v>0.75l</v>
      </c>
      <c r="E754" s="191">
        <f>Gesamtliste!T746</f>
        <v>0</v>
      </c>
    </row>
    <row r="755" spans="1:5" ht="24" customHeight="1">
      <c r="A755" s="280" t="str">
        <f>Gesamtliste!G747&amp;" "&amp;Gesamtliste!H747</f>
        <v>Sylvain Cathiard Gevrey-Chambertin AC</v>
      </c>
      <c r="B755" s="281"/>
      <c r="C755" s="190">
        <f>Gesamtliste!J747</f>
        <v>2022</v>
      </c>
      <c r="D755" s="190" t="str">
        <f>Gesamtliste!K747</f>
        <v>0.75l</v>
      </c>
      <c r="E755" s="191">
        <f>Gesamtliste!T747</f>
        <v>0</v>
      </c>
    </row>
    <row r="756" spans="1:5" ht="24" customHeight="1">
      <c r="A756" s="280" t="str">
        <f>Gesamtliste!G748&amp;" "&amp;Gesamtliste!H748</f>
        <v>Sylvain Cathiard Hautes-Côtes de Nuits</v>
      </c>
      <c r="B756" s="281"/>
      <c r="C756" s="190">
        <f>Gesamtliste!J748</f>
        <v>2021</v>
      </c>
      <c r="D756" s="190" t="str">
        <f>Gesamtliste!K748</f>
        <v>0.75l</v>
      </c>
      <c r="E756" s="191">
        <f>Gesamtliste!T748</f>
        <v>0</v>
      </c>
    </row>
    <row r="757" spans="1:5" ht="24" customHeight="1">
      <c r="A757" s="280" t="str">
        <f>Gesamtliste!G749&amp;" "&amp;Gesamtliste!H749</f>
        <v>Sylvain Cathiard Hautes-Côtes de Nuits</v>
      </c>
      <c r="B757" s="281"/>
      <c r="C757" s="190">
        <f>Gesamtliste!J749</f>
        <v>2021</v>
      </c>
      <c r="D757" s="190" t="str">
        <f>Gesamtliste!K749</f>
        <v>0.75l</v>
      </c>
      <c r="E757" s="191">
        <f>Gesamtliste!T749</f>
        <v>0</v>
      </c>
    </row>
    <row r="758" spans="1:5" ht="24" customHeight="1">
      <c r="A758" s="280" t="str">
        <f>Gesamtliste!G750&amp;" "&amp;Gesamtliste!H750</f>
        <v>Sylvain Cathiard Hautes-Côtes de Nuits</v>
      </c>
      <c r="B758" s="281"/>
      <c r="C758" s="190">
        <f>Gesamtliste!J750</f>
        <v>2022</v>
      </c>
      <c r="D758" s="190" t="str">
        <f>Gesamtliste!K750</f>
        <v>0.75l</v>
      </c>
      <c r="E758" s="191">
        <f>Gesamtliste!T750</f>
        <v>0</v>
      </c>
    </row>
    <row r="759" spans="1:5" ht="24" customHeight="1">
      <c r="A759" s="280" t="str">
        <f>Gesamtliste!G751&amp;" "&amp;Gesamtliste!H751</f>
        <v>Sylvain Cathiard Hautes-Côtes de Nuits Aux Chaumes</v>
      </c>
      <c r="B759" s="281"/>
      <c r="C759" s="190">
        <f>Gesamtliste!J751</f>
        <v>2020</v>
      </c>
      <c r="D759" s="190" t="str">
        <f>Gesamtliste!K751</f>
        <v>0.75l</v>
      </c>
      <c r="E759" s="191">
        <f>Gesamtliste!T751</f>
        <v>0</v>
      </c>
    </row>
    <row r="760" spans="1:5" ht="24" customHeight="1">
      <c r="A760" s="280" t="str">
        <f>Gesamtliste!G752&amp;" "&amp;Gesamtliste!H752</f>
        <v>Sylvain Cathiard Hautes-Côtes de Nuits Aux Chaumes</v>
      </c>
      <c r="B760" s="281"/>
      <c r="C760" s="190">
        <f>Gesamtliste!J752</f>
        <v>2021</v>
      </c>
      <c r="D760" s="190" t="str">
        <f>Gesamtliste!K752</f>
        <v>0.75l</v>
      </c>
      <c r="E760" s="191">
        <f>Gesamtliste!T752</f>
        <v>0</v>
      </c>
    </row>
    <row r="761" spans="1:5" ht="24" customHeight="1">
      <c r="A761" s="280" t="str">
        <f>Gesamtliste!G753&amp;" "&amp;Gesamtliste!H753</f>
        <v>Sylvain Cathiard Hautes-Côtes de Nuits Aux Chaumes</v>
      </c>
      <c r="B761" s="281"/>
      <c r="C761" s="190">
        <f>Gesamtliste!J753</f>
        <v>2022</v>
      </c>
      <c r="D761" s="190" t="str">
        <f>Gesamtliste!K753</f>
        <v>0.75l</v>
      </c>
      <c r="E761" s="191">
        <f>Gesamtliste!T753</f>
        <v>0</v>
      </c>
    </row>
    <row r="762" spans="1:5" ht="24" customHeight="1">
      <c r="A762" s="280" t="str">
        <f>Gesamtliste!G754&amp;" "&amp;Gesamtliste!H754</f>
        <v>Sylvain Cathiard Hautes-Côtes de Nuits Les Dames Huguettes</v>
      </c>
      <c r="B762" s="281"/>
      <c r="C762" s="190">
        <f>Gesamtliste!J754</f>
        <v>2020</v>
      </c>
      <c r="D762" s="190" t="str">
        <f>Gesamtliste!K754</f>
        <v>0.75l</v>
      </c>
      <c r="E762" s="191">
        <f>Gesamtliste!T754</f>
        <v>0</v>
      </c>
    </row>
    <row r="763" spans="1:5" ht="24" customHeight="1">
      <c r="A763" s="280" t="str">
        <f>Gesamtliste!G755&amp;" "&amp;Gesamtliste!H755</f>
        <v>Sylvain Cathiard Hautes-Côtes de Nuits Les Dames Huguettes</v>
      </c>
      <c r="B763" s="281"/>
      <c r="C763" s="190">
        <f>Gesamtliste!J755</f>
        <v>2022</v>
      </c>
      <c r="D763" s="190" t="str">
        <f>Gesamtliste!K755</f>
        <v>0.75l</v>
      </c>
      <c r="E763" s="191">
        <f>Gesamtliste!T755</f>
        <v>0</v>
      </c>
    </row>
    <row r="764" spans="1:5" ht="24" customHeight="1">
      <c r="A764" s="280" t="str">
        <f>Gesamtliste!G756&amp;" "&amp;Gesamtliste!H756</f>
        <v>Sylvain Cathiard Nuits-Saint-Georges AC</v>
      </c>
      <c r="B764" s="281"/>
      <c r="C764" s="190">
        <f>Gesamtliste!J756</f>
        <v>2022</v>
      </c>
      <c r="D764" s="190" t="str">
        <f>Gesamtliste!K756</f>
        <v>0.75l</v>
      </c>
      <c r="E764" s="191">
        <f>Gesamtliste!T756</f>
        <v>0</v>
      </c>
    </row>
    <row r="765" spans="1:5" ht="24" customHeight="1">
      <c r="A765" s="280" t="str">
        <f>Gesamtliste!G757&amp;" "&amp;Gesamtliste!H757</f>
        <v>Sylvain Cathiard Nuits-Saint-Georges Premier Cru Aux Thorey</v>
      </c>
      <c r="B765" s="281"/>
      <c r="C765" s="190">
        <f>Gesamtliste!J757</f>
        <v>2022</v>
      </c>
      <c r="D765" s="190" t="str">
        <f>Gesamtliste!K757</f>
        <v>0.75l</v>
      </c>
      <c r="E765" s="191">
        <f>Gesamtliste!T757</f>
        <v>0</v>
      </c>
    </row>
    <row r="766" spans="1:5" ht="24" customHeight="1">
      <c r="A766" s="280" t="str">
        <f>Gesamtliste!G758&amp;" "&amp;Gesamtliste!H758</f>
        <v>Sylvain Cathiard Vosne-Romanée Premier Cru "Aux Reignots"</v>
      </c>
      <c r="B766" s="281"/>
      <c r="C766" s="190">
        <f>Gesamtliste!J758</f>
        <v>2013</v>
      </c>
      <c r="D766" s="190" t="str">
        <f>Gesamtliste!K758</f>
        <v>0.75l</v>
      </c>
      <c r="E766" s="191">
        <f>Gesamtliste!T758</f>
        <v>0</v>
      </c>
    </row>
    <row r="767" spans="1:5" ht="24" customHeight="1">
      <c r="A767" s="280" t="str">
        <f>Gesamtliste!G759&amp;" "&amp;Gesamtliste!H759</f>
        <v>Sylvain Cathiard Vosne-Romanée Premier Cru "Les Suchots"</v>
      </c>
      <c r="B767" s="281"/>
      <c r="C767" s="190">
        <f>Gesamtliste!J759</f>
        <v>2020</v>
      </c>
      <c r="D767" s="190" t="str">
        <f>Gesamtliste!K759</f>
        <v>0.75l</v>
      </c>
      <c r="E767" s="191">
        <f>Gesamtliste!T759</f>
        <v>0</v>
      </c>
    </row>
    <row r="768" spans="1:5" ht="24" customHeight="1">
      <c r="A768" s="280" t="str">
        <f>Gesamtliste!G760&amp;" "&amp;Gesamtliste!H760</f>
        <v>Sylvain Cathiard Vosne-Romanée Premier Cru En Orveaux</v>
      </c>
      <c r="B768" s="281"/>
      <c r="C768" s="190">
        <f>Gesamtliste!J760</f>
        <v>2019</v>
      </c>
      <c r="D768" s="190" t="str">
        <f>Gesamtliste!K760</f>
        <v>0.75l</v>
      </c>
      <c r="E768" s="191">
        <f>Gesamtliste!T760</f>
        <v>0</v>
      </c>
    </row>
    <row r="769" spans="1:5" ht="24" customHeight="1">
      <c r="A769" s="280" t="str">
        <f>Gesamtliste!G761&amp;" "&amp;Gesamtliste!H761</f>
        <v>Sylvain Pataille Marsannay Blanc AC Le Chapitre</v>
      </c>
      <c r="B769" s="281"/>
      <c r="C769" s="190">
        <f>Gesamtliste!J761</f>
        <v>2019</v>
      </c>
      <c r="D769" s="190" t="str">
        <f>Gesamtliste!K761</f>
        <v>0.75l</v>
      </c>
      <c r="E769" s="191">
        <f>Gesamtliste!T761</f>
        <v>0</v>
      </c>
    </row>
    <row r="770" spans="1:5" ht="24" customHeight="1">
      <c r="A770" s="280" t="str">
        <f>Gesamtliste!G762&amp;" "&amp;Gesamtliste!H762</f>
        <v>Sylvain Pataille Marsannay L'Ancestrale</v>
      </c>
      <c r="B770" s="281"/>
      <c r="C770" s="190">
        <f>Gesamtliste!J762</f>
        <v>2018</v>
      </c>
      <c r="D770" s="190" t="str">
        <f>Gesamtliste!K762</f>
        <v>0.75l</v>
      </c>
      <c r="E770" s="191">
        <f>Gesamtliste!T762</f>
        <v>0</v>
      </c>
    </row>
    <row r="771" spans="1:5" ht="24" customHeight="1">
      <c r="A771" s="280" t="str">
        <f>Gesamtliste!G763&amp;" "&amp;Gesamtliste!H763</f>
        <v>Sylvain Pataille Marsannay L'Ancestrale</v>
      </c>
      <c r="B771" s="281"/>
      <c r="C771" s="190">
        <f>Gesamtliste!J763</f>
        <v>2019</v>
      </c>
      <c r="D771" s="190" t="str">
        <f>Gesamtliste!K763</f>
        <v>1.5l</v>
      </c>
      <c r="E771" s="191">
        <f>Gesamtliste!T763</f>
        <v>0</v>
      </c>
    </row>
    <row r="772" spans="1:5" ht="24" customHeight="1">
      <c r="A772" s="280" t="str">
        <f>Gesamtliste!G764&amp;" "&amp;Gesamtliste!H764</f>
        <v>Sylvain Pataille Marsannay L'Ancestrale</v>
      </c>
      <c r="B772" s="281"/>
      <c r="C772" s="190">
        <f>Gesamtliste!J764</f>
        <v>2020</v>
      </c>
      <c r="D772" s="190" t="str">
        <f>Gesamtliste!K764</f>
        <v>0.75l</v>
      </c>
      <c r="E772" s="191">
        <f>Gesamtliste!T764</f>
        <v>0</v>
      </c>
    </row>
    <row r="773" spans="1:5" ht="24" customHeight="1">
      <c r="A773" s="280" t="str">
        <f>Gesamtliste!G765&amp;" "&amp;Gesamtliste!H765</f>
        <v>Sylvain Pataille Marsannay L'Ancestrale</v>
      </c>
      <c r="B773" s="281"/>
      <c r="C773" s="190">
        <f>Gesamtliste!J765</f>
        <v>2022</v>
      </c>
      <c r="D773" s="190" t="str">
        <f>Gesamtliste!K765</f>
        <v>0.75l</v>
      </c>
      <c r="E773" s="191">
        <f>Gesamtliste!T765</f>
        <v>0</v>
      </c>
    </row>
    <row r="774" spans="1:5" ht="24" customHeight="1">
      <c r="A774" s="280" t="str">
        <f>Gesamtliste!G766&amp;" "&amp;Gesamtliste!H766</f>
        <v>Taupenot-Merme Charmes-Chambertin Grand Cru</v>
      </c>
      <c r="B774" s="281"/>
      <c r="C774" s="190">
        <f>Gesamtliste!J766</f>
        <v>2013</v>
      </c>
      <c r="D774" s="190" t="str">
        <f>Gesamtliste!K766</f>
        <v>0.75l</v>
      </c>
      <c r="E774" s="191">
        <f>Gesamtliste!T766</f>
        <v>0</v>
      </c>
    </row>
    <row r="775" spans="1:5" ht="24" customHeight="1">
      <c r="A775" s="280" t="str">
        <f>Gesamtliste!G767&amp;" "&amp;Gesamtliste!H767</f>
        <v>Thibault Liger-Belair Clos Vougeot Grand Cru</v>
      </c>
      <c r="B775" s="281"/>
      <c r="C775" s="190">
        <f>Gesamtliste!J767</f>
        <v>2021</v>
      </c>
      <c r="D775" s="190" t="str">
        <f>Gesamtliste!K767</f>
        <v>0.75l</v>
      </c>
      <c r="E775" s="191">
        <f>Gesamtliste!T767</f>
        <v>0</v>
      </c>
    </row>
    <row r="776" spans="1:5" ht="24" customHeight="1">
      <c r="A776" s="280" t="str">
        <f>Gesamtliste!G768&amp;" "&amp;Gesamtliste!H768</f>
        <v>Thibault Liger-Belair Côte de Nuits-Villages "Au Leurey - Vigne de 1937"</v>
      </c>
      <c r="B776" s="281"/>
      <c r="C776" s="190">
        <f>Gesamtliste!J768</f>
        <v>2021</v>
      </c>
      <c r="D776" s="190" t="str">
        <f>Gesamtliste!K768</f>
        <v>0.75l</v>
      </c>
      <c r="E776" s="191">
        <f>Gesamtliste!T768</f>
        <v>0</v>
      </c>
    </row>
    <row r="777" spans="1:5" ht="24" customHeight="1">
      <c r="A777" s="280" t="str">
        <f>Gesamtliste!G769&amp;" "&amp;Gesamtliste!H769</f>
        <v>Thibault Liger-Belair Gamay "Les Deux Terres"</v>
      </c>
      <c r="B777" s="281"/>
      <c r="C777" s="190">
        <f>Gesamtliste!J769</f>
        <v>2021</v>
      </c>
      <c r="D777" s="190" t="str">
        <f>Gesamtliste!K769</f>
        <v>0.75l</v>
      </c>
      <c r="E777" s="191">
        <f>Gesamtliste!T769</f>
        <v>0</v>
      </c>
    </row>
    <row r="778" spans="1:5" ht="24" customHeight="1">
      <c r="A778" s="280" t="str">
        <f>Gesamtliste!G770&amp;" "&amp;Gesamtliste!H770</f>
        <v>Thibault Liger-Belair Nuits-Saint-Georges Premier Cru "Les Saint-Georges"</v>
      </c>
      <c r="B778" s="281"/>
      <c r="C778" s="190">
        <f>Gesamtliste!J770</f>
        <v>2021</v>
      </c>
      <c r="D778" s="190" t="str">
        <f>Gesamtliste!K770</f>
        <v>0.75l</v>
      </c>
      <c r="E778" s="191">
        <f>Gesamtliste!T770</f>
        <v>0</v>
      </c>
    </row>
    <row r="779" spans="1:5" ht="24" customHeight="1">
      <c r="A779" s="280" t="str">
        <f>Gesamtliste!G771&amp;" "&amp;Gesamtliste!H771</f>
        <v>Thibault Liger-Belair Richebourg Grand Cru</v>
      </c>
      <c r="B779" s="281"/>
      <c r="C779" s="190">
        <f>Gesamtliste!J771</f>
        <v>2021</v>
      </c>
      <c r="D779" s="190" t="str">
        <f>Gesamtliste!K771</f>
        <v>0.75l</v>
      </c>
      <c r="E779" s="191">
        <f>Gesamtliste!T771</f>
        <v>0</v>
      </c>
    </row>
    <row r="780" spans="1:5" ht="24" customHeight="1">
      <c r="A780" s="280" t="str">
        <f>Gesamtliste!G772&amp;" "&amp;Gesamtliste!H772</f>
        <v>Thibault Liger-Belair Richebourg Grand Cru</v>
      </c>
      <c r="B780" s="281"/>
      <c r="C780" s="190">
        <f>Gesamtliste!J772</f>
        <v>2022</v>
      </c>
      <c r="D780" s="190" t="str">
        <f>Gesamtliste!K772</f>
        <v>0.75l</v>
      </c>
      <c r="E780" s="191">
        <f>Gesamtliste!T772</f>
        <v>0</v>
      </c>
    </row>
    <row r="781" spans="1:5" ht="24" customHeight="1">
      <c r="A781" s="280" t="str">
        <f>Gesamtliste!G773&amp;" "&amp;Gesamtliste!H773</f>
        <v>Vincent Dancer Beaune Premier Cru "Les Montrevenots"</v>
      </c>
      <c r="B781" s="281"/>
      <c r="C781" s="190">
        <f>Gesamtliste!J773</f>
        <v>2015</v>
      </c>
      <c r="D781" s="190" t="str">
        <f>Gesamtliste!K773</f>
        <v>0.75l</v>
      </c>
      <c r="E781" s="191">
        <f>Gesamtliste!T773</f>
        <v>0</v>
      </c>
    </row>
    <row r="782" spans="1:5" ht="24" customHeight="1">
      <c r="A782" s="280" t="str">
        <f>Gesamtliste!G774&amp;" "&amp;Gesamtliste!H774</f>
        <v>Vincent Dancer Bourgogne Blanc</v>
      </c>
      <c r="B782" s="281"/>
      <c r="C782" s="190">
        <f>Gesamtliste!J774</f>
        <v>2018</v>
      </c>
      <c r="D782" s="190" t="str">
        <f>Gesamtliste!K774</f>
        <v>0.75l</v>
      </c>
      <c r="E782" s="191">
        <f>Gesamtliste!T774</f>
        <v>0</v>
      </c>
    </row>
    <row r="783" spans="1:5" ht="24" customHeight="1">
      <c r="A783" s="280" t="str">
        <f>Gesamtliste!G775&amp;" "&amp;Gesamtliste!H775</f>
        <v>Vincent Dancer Chassagne-Montrachet Premier Cru "La Grande Borne"</v>
      </c>
      <c r="B783" s="281"/>
      <c r="C783" s="190">
        <f>Gesamtliste!J775</f>
        <v>2011</v>
      </c>
      <c r="D783" s="190" t="str">
        <f>Gesamtliste!K775</f>
        <v>0.75l</v>
      </c>
      <c r="E783" s="191">
        <f>Gesamtliste!T775</f>
        <v>0</v>
      </c>
    </row>
    <row r="784" spans="1:5" ht="24" customHeight="1">
      <c r="A784" s="280" t="str">
        <f>Gesamtliste!G776&amp;" "&amp;Gesamtliste!H776</f>
        <v>Vincent Dancer Chassagne-Montrachet Premier Cru "La Grande Borne"</v>
      </c>
      <c r="B784" s="281"/>
      <c r="C784" s="190">
        <f>Gesamtliste!J776</f>
        <v>2012</v>
      </c>
      <c r="D784" s="190" t="str">
        <f>Gesamtliste!K776</f>
        <v>0.75l</v>
      </c>
      <c r="E784" s="191">
        <f>Gesamtliste!T776</f>
        <v>0</v>
      </c>
    </row>
    <row r="785" spans="1:5" ht="24" customHeight="1">
      <c r="A785" s="280" t="str">
        <f>Gesamtliste!G777&amp;" "&amp;Gesamtliste!H777</f>
        <v>Vincent Dancer Chassagne-Montrachet Premier Cru Morgeot</v>
      </c>
      <c r="B785" s="281"/>
      <c r="C785" s="190">
        <f>Gesamtliste!J777</f>
        <v>2017</v>
      </c>
      <c r="D785" s="190" t="str">
        <f>Gesamtliste!K777</f>
        <v>0.75l</v>
      </c>
      <c r="E785" s="191">
        <f>Gesamtliste!T777</f>
        <v>0</v>
      </c>
    </row>
    <row r="786" spans="1:5" ht="24" customHeight="1">
      <c r="A786" s="280" t="str">
        <f>Gesamtliste!G778&amp;" "&amp;Gesamtliste!H778</f>
        <v>Vincent Dancer Chassagne-Montrachet Premier Cru Tête du Clos</v>
      </c>
      <c r="B786" s="281"/>
      <c r="C786" s="190">
        <f>Gesamtliste!J778</f>
        <v>2009</v>
      </c>
      <c r="D786" s="190" t="str">
        <f>Gesamtliste!K778</f>
        <v>0.75l</v>
      </c>
      <c r="E786" s="191">
        <f>Gesamtliste!T778</f>
        <v>0</v>
      </c>
    </row>
    <row r="787" spans="1:5" ht="24" customHeight="1">
      <c r="A787" s="280" t="str">
        <f>Gesamtliste!G779&amp;" "&amp;Gesamtliste!H779</f>
        <v>Vincent Dancer Pommard AC Les Perrières</v>
      </c>
      <c r="B787" s="281"/>
      <c r="C787" s="190">
        <f>Gesamtliste!J779</f>
        <v>2010</v>
      </c>
      <c r="D787" s="190" t="str">
        <f>Gesamtliste!K779</f>
        <v>0.75l</v>
      </c>
      <c r="E787" s="191">
        <f>Gesamtliste!T779</f>
        <v>0</v>
      </c>
    </row>
    <row r="788" spans="1:5" ht="24" customHeight="1">
      <c r="A788" s="280" t="str">
        <f>Gesamtliste!G780&amp;" "&amp;Gesamtliste!H780</f>
        <v>Vincent Dancer Pommard AC Les Perrières</v>
      </c>
      <c r="B788" s="281"/>
      <c r="C788" s="190">
        <f>Gesamtliste!J780</f>
        <v>2017</v>
      </c>
      <c r="D788" s="190" t="str">
        <f>Gesamtliste!K780</f>
        <v>0.75l</v>
      </c>
      <c r="E788" s="191">
        <f>Gesamtliste!T780</f>
        <v>0</v>
      </c>
    </row>
    <row r="789" spans="1:5" ht="24" customHeight="1">
      <c r="A789" s="280" t="str">
        <f>Gesamtliste!G781&amp;" "&amp;Gesamtliste!H781</f>
        <v>Vincent Dancer Pommard AC Les Perrières</v>
      </c>
      <c r="B789" s="281"/>
      <c r="C789" s="190">
        <f>Gesamtliste!J781</f>
        <v>2018</v>
      </c>
      <c r="D789" s="190" t="str">
        <f>Gesamtliste!K781</f>
        <v>0.75l</v>
      </c>
      <c r="E789" s="191">
        <f>Gesamtliste!T781</f>
        <v>0</v>
      </c>
    </row>
    <row r="790" spans="1:5" ht="24" customHeight="1">
      <c r="A790" s="280" t="str">
        <f>Gesamtliste!G782&amp;" "&amp;Gesamtliste!H782</f>
        <v>Vincent Dancer Pommard Premier Cru Les Pézerolles</v>
      </c>
      <c r="B790" s="281"/>
      <c r="C790" s="190">
        <f>Gesamtliste!J782</f>
        <v>2011</v>
      </c>
      <c r="D790" s="190" t="str">
        <f>Gesamtliste!K782</f>
        <v>0.75l</v>
      </c>
      <c r="E790" s="191">
        <f>Gesamtliste!T782</f>
        <v>0</v>
      </c>
    </row>
    <row r="791" spans="1:5" ht="24" customHeight="1">
      <c r="A791" s="280" t="str">
        <f>Gesamtliste!G783&amp;" "&amp;Gesamtliste!H783</f>
        <v>Vincent Dancer Pommard Premier Cru Les Pézerolles</v>
      </c>
      <c r="B791" s="281"/>
      <c r="C791" s="190">
        <f>Gesamtliste!J783</f>
        <v>2012</v>
      </c>
      <c r="D791" s="190" t="str">
        <f>Gesamtliste!K783</f>
        <v>0.75l</v>
      </c>
      <c r="E791" s="191">
        <f>Gesamtliste!T783</f>
        <v>0</v>
      </c>
    </row>
    <row r="792" spans="1:5" ht="24" customHeight="1">
      <c r="A792" s="280" t="str">
        <f>Gesamtliste!G784&amp;" "&amp;Gesamtliste!H784</f>
        <v>Vincent Dancer Pommard Premier Cru Les Pézerolles</v>
      </c>
      <c r="B792" s="281"/>
      <c r="C792" s="190">
        <f>Gesamtliste!J784</f>
        <v>2018</v>
      </c>
      <c r="D792" s="190" t="str">
        <f>Gesamtliste!K784</f>
        <v>0.75l</v>
      </c>
      <c r="E792" s="191">
        <f>Gesamtliste!T784</f>
        <v>0</v>
      </c>
    </row>
    <row r="793" spans="1:5" ht="24" customHeight="1">
      <c r="A793" s="280" t="str">
        <f>Gesamtliste!G785&amp;" "&amp;Gesamtliste!H785</f>
        <v>Vincent Dureuil Nuits-Saint-Georges Premier Cru Clos des Argillières</v>
      </c>
      <c r="B793" s="281"/>
      <c r="C793" s="190">
        <f>Gesamtliste!J785</f>
        <v>2022</v>
      </c>
      <c r="D793" s="190" t="str">
        <f>Gesamtliste!K785</f>
        <v>0.75l</v>
      </c>
      <c r="E793" s="191">
        <f>Gesamtliste!T785</f>
        <v>0</v>
      </c>
    </row>
    <row r="794" spans="1:5" ht="24" customHeight="1">
      <c r="A794" s="280" t="str">
        <f>Gesamtliste!G786&amp;" "&amp;Gesamtliste!H786</f>
        <v>Agrapart Avizoise</v>
      </c>
      <c r="B794" s="281"/>
      <c r="C794" s="190">
        <f>Gesamtliste!J786</f>
        <v>2010</v>
      </c>
      <c r="D794" s="190" t="str">
        <f>Gesamtliste!K786</f>
        <v>0.75l</v>
      </c>
      <c r="E794" s="191">
        <f>Gesamtliste!T786</f>
        <v>0</v>
      </c>
    </row>
    <row r="795" spans="1:5" ht="24" customHeight="1">
      <c r="A795" s="280" t="str">
        <f>Gesamtliste!G787&amp;" "&amp;Gesamtliste!H787</f>
        <v>Armand de Brignac Ace of Spades Limited Edition</v>
      </c>
      <c r="B795" s="281"/>
      <c r="C795" s="190" t="str">
        <f>Gesamtliste!J787</f>
        <v>nV</v>
      </c>
      <c r="D795" s="190" t="str">
        <f>Gesamtliste!K787</f>
        <v>0.75l</v>
      </c>
      <c r="E795" s="191">
        <f>Gesamtliste!T787</f>
        <v>0</v>
      </c>
    </row>
    <row r="796" spans="1:5" ht="24" customHeight="1">
      <c r="A796" s="280" t="str">
        <f>Gesamtliste!G788&amp;" "&amp;Gesamtliste!H788</f>
        <v>Billecart Salmon Grand Cuvée</v>
      </c>
      <c r="B796" s="281"/>
      <c r="C796" s="190">
        <f>Gesamtliste!J788</f>
        <v>1988</v>
      </c>
      <c r="D796" s="190" t="str">
        <f>Gesamtliste!K788</f>
        <v>0.75l</v>
      </c>
      <c r="E796" s="191">
        <f>Gesamtliste!T788</f>
        <v>0</v>
      </c>
    </row>
    <row r="797" spans="1:5" ht="24" customHeight="1">
      <c r="A797" s="280" t="str">
        <f>Gesamtliste!G789&amp;" "&amp;Gesamtliste!H789</f>
        <v>Billecart Salmon Nicolas Francois Billecart</v>
      </c>
      <c r="B797" s="281"/>
      <c r="C797" s="190">
        <f>Gesamtliste!J789</f>
        <v>1998</v>
      </c>
      <c r="D797" s="190" t="str">
        <f>Gesamtliste!K789</f>
        <v>0.75l</v>
      </c>
      <c r="E797" s="191">
        <f>Gesamtliste!T789</f>
        <v>0</v>
      </c>
    </row>
    <row r="798" spans="1:5" ht="24" customHeight="1">
      <c r="A798" s="280" t="str">
        <f>Gesamtliste!G790&amp;" "&amp;Gesamtliste!H790</f>
        <v>Bollinger R.D.</v>
      </c>
      <c r="B798" s="281"/>
      <c r="C798" s="190">
        <f>Gesamtliste!J790</f>
        <v>1995</v>
      </c>
      <c r="D798" s="190" t="str">
        <f>Gesamtliste!K790</f>
        <v>0.75l</v>
      </c>
      <c r="E798" s="191">
        <f>Gesamtliste!T790</f>
        <v>0</v>
      </c>
    </row>
    <row r="799" spans="1:5" ht="24" customHeight="1">
      <c r="A799" s="280" t="str">
        <f>Gesamtliste!G791&amp;" "&amp;Gesamtliste!H791</f>
        <v>Bourgeois Diaz BD'3C Trois Cépages Brut Nature</v>
      </c>
      <c r="B799" s="281"/>
      <c r="C799" s="190">
        <f>Gesamtliste!J791</f>
        <v>2021</v>
      </c>
      <c r="D799" s="190" t="str">
        <f>Gesamtliste!K791</f>
        <v>1.5l</v>
      </c>
      <c r="E799" s="191">
        <f>Gesamtliste!T791</f>
        <v>0</v>
      </c>
    </row>
    <row r="800" spans="1:5" ht="24" customHeight="1">
      <c r="A800" s="280" t="str">
        <f>Gesamtliste!G792&amp;" "&amp;Gesamtliste!H792</f>
        <v>Bourgeois Diaz BD'3C Trois Cépages Brut Nature</v>
      </c>
      <c r="B800" s="281"/>
      <c r="C800" s="190">
        <f>Gesamtliste!J792</f>
        <v>2022</v>
      </c>
      <c r="D800" s="190" t="str">
        <f>Gesamtliste!K792</f>
        <v>0.75l</v>
      </c>
      <c r="E800" s="191">
        <f>Gesamtliste!T792</f>
        <v>0</v>
      </c>
    </row>
    <row r="801" spans="1:5" ht="24" customHeight="1">
      <c r="A801" s="280" t="str">
        <f>Gesamtliste!G793&amp;" "&amp;Gesamtliste!H793</f>
        <v>Bourgeois Diaz BD'3CC Trois Cépages Collection Brut Nature</v>
      </c>
      <c r="B801" s="281"/>
      <c r="C801" s="190">
        <f>Gesamtliste!J793</f>
        <v>2018</v>
      </c>
      <c r="D801" s="190" t="str">
        <f>Gesamtliste!K793</f>
        <v>0.75l</v>
      </c>
      <c r="E801" s="191">
        <f>Gesamtliste!T793</f>
        <v>0</v>
      </c>
    </row>
    <row r="802" spans="1:5" ht="24" customHeight="1">
      <c r="A802" s="280" t="str">
        <f>Gesamtliste!G794&amp;" "&amp;Gesamtliste!H794</f>
        <v>Bourgeois Diaz BD'B Blanc de Blancs "Le Temple" Brut Nature</v>
      </c>
      <c r="B802" s="281"/>
      <c r="C802" s="190">
        <f>Gesamtliste!J794</f>
        <v>2022</v>
      </c>
      <c r="D802" s="190" t="str">
        <f>Gesamtliste!K794</f>
        <v>0.75l</v>
      </c>
      <c r="E802" s="191">
        <f>Gesamtliste!T794</f>
        <v>0</v>
      </c>
    </row>
    <row r="803" spans="1:5" ht="24" customHeight="1">
      <c r="A803" s="280" t="str">
        <f>Gesamtliste!G795&amp;" "&amp;Gesamtliste!H795</f>
        <v>Bourgeois Diaz BD'M Blanc de Noirs Brut Nature</v>
      </c>
      <c r="B803" s="281"/>
      <c r="C803" s="190" t="str">
        <f>Gesamtliste!J795</f>
        <v>nV</v>
      </c>
      <c r="D803" s="190" t="str">
        <f>Gesamtliste!K795</f>
        <v>0.75l</v>
      </c>
      <c r="E803" s="191">
        <f>Gesamtliste!T795</f>
        <v>0</v>
      </c>
    </row>
    <row r="804" spans="1:5" ht="24" customHeight="1">
      <c r="A804" s="280" t="str">
        <f>Gesamtliste!G796&amp;" "&amp;Gesamtliste!H796</f>
        <v>Bourgeois Diaz BD'M Blanc de Noirs Brut Nature</v>
      </c>
      <c r="B804" s="281"/>
      <c r="C804" s="190" t="str">
        <f>Gesamtliste!J796</f>
        <v>nV</v>
      </c>
      <c r="D804" s="190" t="str">
        <f>Gesamtliste!K796</f>
        <v>0.75l</v>
      </c>
      <c r="E804" s="191">
        <f>Gesamtliste!T796</f>
        <v>0</v>
      </c>
    </row>
    <row r="805" spans="1:5" ht="24" customHeight="1">
      <c r="A805" s="280" t="str">
        <f>Gesamtliste!G797&amp;" "&amp;Gesamtliste!H797</f>
        <v>Bourgeois Diaz BD'N Blanc de Noirs Brut Nature</v>
      </c>
      <c r="B805" s="281"/>
      <c r="C805" s="190" t="str">
        <f>Gesamtliste!J797</f>
        <v>nV</v>
      </c>
      <c r="D805" s="190" t="str">
        <f>Gesamtliste!K797</f>
        <v>0.75l</v>
      </c>
      <c r="E805" s="191">
        <f>Gesamtliste!T797</f>
        <v>0</v>
      </c>
    </row>
    <row r="806" spans="1:5" ht="24" customHeight="1">
      <c r="A806" s="280" t="str">
        <f>Gesamtliste!G798&amp;" "&amp;Gesamtliste!H798</f>
        <v>Bourgeois Diaz BD'RS Rosé de Saignée Brut Nature</v>
      </c>
      <c r="B806" s="281"/>
      <c r="C806" s="190" t="str">
        <f>Gesamtliste!J798</f>
        <v>nV</v>
      </c>
      <c r="D806" s="190" t="str">
        <f>Gesamtliste!K798</f>
        <v>0.75l</v>
      </c>
      <c r="E806" s="191">
        <f>Gesamtliste!T798</f>
        <v>0</v>
      </c>
    </row>
    <row r="807" spans="1:5" ht="24" customHeight="1">
      <c r="A807" s="280" t="str">
        <f>Gesamtliste!G799&amp;" "&amp;Gesamtliste!H799</f>
        <v>Bourgeois Diaz Les Justices</v>
      </c>
      <c r="B807" s="281"/>
      <c r="C807" s="190">
        <f>Gesamtliste!J799</f>
        <v>2018</v>
      </c>
      <c r="D807" s="190" t="str">
        <f>Gesamtliste!K799</f>
        <v>0.75l</v>
      </c>
      <c r="E807" s="191">
        <f>Gesamtliste!T799</f>
        <v>0</v>
      </c>
    </row>
    <row r="808" spans="1:5" ht="24" customHeight="1">
      <c r="A808" s="280" t="str">
        <f>Gesamtliste!G800&amp;" "&amp;Gesamtliste!H800</f>
        <v>Bourgeois Diaz Les Justices</v>
      </c>
      <c r="B808" s="281"/>
      <c r="C808" s="190">
        <f>Gesamtliste!J800</f>
        <v>2019</v>
      </c>
      <c r="D808" s="190" t="str">
        <f>Gesamtliste!K800</f>
        <v>0.75l</v>
      </c>
      <c r="E808" s="191">
        <f>Gesamtliste!T800</f>
        <v>0</v>
      </c>
    </row>
    <row r="809" spans="1:5" ht="24" customHeight="1">
      <c r="A809" s="280" t="str">
        <f>Gesamtliste!G801&amp;" "&amp;Gesamtliste!H801</f>
        <v>Bourgeois Diaz Ondes Pinot Noir Brut Nature Sans Soufre</v>
      </c>
      <c r="B809" s="281"/>
      <c r="C809" s="190">
        <f>Gesamtliste!J801</f>
        <v>2020</v>
      </c>
      <c r="D809" s="190" t="str">
        <f>Gesamtliste!K801</f>
        <v>0.75l</v>
      </c>
      <c r="E809" s="191">
        <f>Gesamtliste!T801</f>
        <v>0</v>
      </c>
    </row>
    <row r="810" spans="1:5" ht="24" customHeight="1">
      <c r="A810" s="280" t="str">
        <f>Gesamtliste!G802&amp;" "&amp;Gesamtliste!H802</f>
        <v>David Leclapart L'Aphrodisiaque</v>
      </c>
      <c r="B810" s="281"/>
      <c r="C810" s="190">
        <f>Gesamtliste!J802</f>
        <v>2019</v>
      </c>
      <c r="D810" s="190" t="str">
        <f>Gesamtliste!K802</f>
        <v>0.75l</v>
      </c>
      <c r="E810" s="191">
        <f>Gesamtliste!T802</f>
        <v>0</v>
      </c>
    </row>
    <row r="811" spans="1:5" ht="24" customHeight="1">
      <c r="A811" s="280" t="str">
        <f>Gesamtliste!G803&amp;" "&amp;Gesamtliste!H803</f>
        <v>Dom Pérignon Dom Pérignon</v>
      </c>
      <c r="B811" s="281"/>
      <c r="C811" s="190">
        <f>Gesamtliste!J803</f>
        <v>2006</v>
      </c>
      <c r="D811" s="190" t="str">
        <f>Gesamtliste!K803</f>
        <v>0.75l</v>
      </c>
      <c r="E811" s="191">
        <f>Gesamtliste!T803</f>
        <v>0</v>
      </c>
    </row>
    <row r="812" spans="1:5" ht="24" customHeight="1">
      <c r="A812" s="280" t="str">
        <f>Gesamtliste!G804&amp;" "&amp;Gesamtliste!H804</f>
        <v>Dom Pérignon Dom Pérignon</v>
      </c>
      <c r="B812" s="281"/>
      <c r="C812" s="190">
        <f>Gesamtliste!J804</f>
        <v>2013</v>
      </c>
      <c r="D812" s="190" t="str">
        <f>Gesamtliste!K804</f>
        <v>0.75l</v>
      </c>
      <c r="E812" s="191">
        <f>Gesamtliste!T804</f>
        <v>0</v>
      </c>
    </row>
    <row r="813" spans="1:5" ht="24" customHeight="1">
      <c r="A813" s="280" t="str">
        <f>Gesamtliste!G805&amp;" "&amp;Gesamtliste!H805</f>
        <v>Dom Pérignon Dom Pérignon</v>
      </c>
      <c r="B813" s="281"/>
      <c r="C813" s="190">
        <f>Gesamtliste!J805</f>
        <v>2015</v>
      </c>
      <c r="D813" s="190" t="str">
        <f>Gesamtliste!K805</f>
        <v>0.75l</v>
      </c>
      <c r="E813" s="191">
        <f>Gesamtliste!T805</f>
        <v>0</v>
      </c>
    </row>
    <row r="814" spans="1:5" ht="24" customHeight="1">
      <c r="A814" s="280" t="str">
        <f>Gesamtliste!G806&amp;" "&amp;Gesamtliste!H806</f>
        <v>Dom Pérignon P2</v>
      </c>
      <c r="B814" s="281"/>
      <c r="C814" s="190">
        <f>Gesamtliste!J806</f>
        <v>2000</v>
      </c>
      <c r="D814" s="190" t="str">
        <f>Gesamtliste!K806</f>
        <v>0.75l</v>
      </c>
      <c r="E814" s="191">
        <f>Gesamtliste!T806</f>
        <v>0</v>
      </c>
    </row>
    <row r="815" spans="1:5" ht="24" customHeight="1">
      <c r="A815" s="280" t="str">
        <f>Gesamtliste!G807&amp;" "&amp;Gesamtliste!H807</f>
        <v>Dom Pérignon P2</v>
      </c>
      <c r="B815" s="281"/>
      <c r="C815" s="190">
        <f>Gesamtliste!J807</f>
        <v>2006</v>
      </c>
      <c r="D815" s="190" t="str">
        <f>Gesamtliste!K807</f>
        <v>0.75l</v>
      </c>
      <c r="E815" s="191">
        <f>Gesamtliste!T807</f>
        <v>0</v>
      </c>
    </row>
    <row r="816" spans="1:5" ht="24" customHeight="1">
      <c r="A816" s="280" t="str">
        <f>Gesamtliste!G808&amp;" "&amp;Gesamtliste!H808</f>
        <v>Dom Pérignon P3</v>
      </c>
      <c r="B816" s="281"/>
      <c r="C816" s="190">
        <f>Gesamtliste!J808</f>
        <v>1992</v>
      </c>
      <c r="D816" s="190" t="str">
        <f>Gesamtliste!K808</f>
        <v>0.75l</v>
      </c>
      <c r="E816" s="191">
        <f>Gesamtliste!T808</f>
        <v>0</v>
      </c>
    </row>
    <row r="817" spans="1:5" ht="24" customHeight="1">
      <c r="A817" s="280" t="str">
        <f>Gesamtliste!G809&amp;" "&amp;Gesamtliste!H809</f>
        <v>Emmanuel Brochet Le Mont Benoît</v>
      </c>
      <c r="B817" s="281"/>
      <c r="C817" s="190">
        <f>Gesamtliste!J809</f>
        <v>2022</v>
      </c>
      <c r="D817" s="190" t="str">
        <f>Gesamtliste!K809</f>
        <v>0.75l</v>
      </c>
      <c r="E817" s="191">
        <f>Gesamtliste!T809</f>
        <v>0</v>
      </c>
    </row>
    <row r="818" spans="1:5" ht="24" customHeight="1">
      <c r="A818" s="280" t="str">
        <f>Gesamtliste!G810&amp;" "&amp;Gesamtliste!H810</f>
        <v>Emmanuel Brochet Les Hauts Meunier</v>
      </c>
      <c r="B818" s="281"/>
      <c r="C818" s="190">
        <f>Gesamtliste!J810</f>
        <v>2012</v>
      </c>
      <c r="D818" s="190" t="str">
        <f>Gesamtliste!K810</f>
        <v>0.75l</v>
      </c>
      <c r="E818" s="191">
        <f>Gesamtliste!T810</f>
        <v>0</v>
      </c>
    </row>
    <row r="819" spans="1:5" ht="24" customHeight="1">
      <c r="A819" s="280" t="str">
        <f>Gesamtliste!G811&amp;" "&amp;Gesamtliste!H811</f>
        <v>Emmanuel Brochet Rosé d'Assemblage</v>
      </c>
      <c r="B819" s="281"/>
      <c r="C819" s="190">
        <f>Gesamtliste!J811</f>
        <v>2022</v>
      </c>
      <c r="D819" s="190" t="str">
        <f>Gesamtliste!K811</f>
        <v>0.75l</v>
      </c>
      <c r="E819" s="191">
        <f>Gesamtliste!T811</f>
        <v>0</v>
      </c>
    </row>
    <row r="820" spans="1:5" ht="24" customHeight="1">
      <c r="A820" s="280" t="str">
        <f>Gesamtliste!G812&amp;" "&amp;Gesamtliste!H812</f>
        <v>Emmanuel Brochet Rosé d'Assemblage</v>
      </c>
      <c r="B820" s="281"/>
      <c r="C820" s="190">
        <f>Gesamtliste!J812</f>
        <v>2022</v>
      </c>
      <c r="D820" s="190" t="str">
        <f>Gesamtliste!K812</f>
        <v>0.75l</v>
      </c>
      <c r="E820" s="191">
        <f>Gesamtliste!T812</f>
        <v>0</v>
      </c>
    </row>
    <row r="821" spans="1:5" ht="24" customHeight="1">
      <c r="A821" s="280" t="str">
        <f>Gesamtliste!G813&amp;" "&amp;Gesamtliste!H813</f>
        <v>Geoffroy Houtrants Complantes</v>
      </c>
      <c r="B821" s="281"/>
      <c r="C821" s="190">
        <f>Gesamtliste!J813</f>
        <v>2012</v>
      </c>
      <c r="D821" s="190" t="str">
        <f>Gesamtliste!K813</f>
        <v>0.75l</v>
      </c>
      <c r="E821" s="191">
        <f>Gesamtliste!T813</f>
        <v>0</v>
      </c>
    </row>
    <row r="822" spans="1:5" ht="24" customHeight="1">
      <c r="A822" s="280" t="str">
        <f>Gesamtliste!G814&amp;" "&amp;Gesamtliste!H814</f>
        <v>Jacquesson Cuvée 738</v>
      </c>
      <c r="B822" s="281"/>
      <c r="C822" s="190">
        <f>Gesamtliste!J814</f>
        <v>2010</v>
      </c>
      <c r="D822" s="190" t="str">
        <f>Gesamtliste!K814</f>
        <v>0.75l</v>
      </c>
      <c r="E822" s="191">
        <f>Gesamtliste!T814</f>
        <v>0</v>
      </c>
    </row>
    <row r="823" spans="1:5" ht="24" customHeight="1">
      <c r="A823" s="280" t="str">
        <f>Gesamtliste!G815&amp;" "&amp;Gesamtliste!H815</f>
        <v>Jerome Prevost Fac Simile Rosé</v>
      </c>
      <c r="B823" s="281"/>
      <c r="C823" s="190">
        <f>Gesamtliste!J815</f>
        <v>2020</v>
      </c>
      <c r="D823" s="190" t="str">
        <f>Gesamtliste!K815</f>
        <v>0.75l</v>
      </c>
      <c r="E823" s="191">
        <f>Gesamtliste!T815</f>
        <v>0</v>
      </c>
    </row>
    <row r="824" spans="1:5" ht="24" customHeight="1">
      <c r="A824" s="280" t="str">
        <f>Gesamtliste!G816&amp;" "&amp;Gesamtliste!H816</f>
        <v>Jerome Prevost La Closerie Les Béguines LC22</v>
      </c>
      <c r="B824" s="281"/>
      <c r="C824" s="190">
        <f>Gesamtliste!J816</f>
        <v>2022</v>
      </c>
      <c r="D824" s="190" t="str">
        <f>Gesamtliste!K816</f>
        <v>0.75l</v>
      </c>
      <c r="E824" s="191">
        <f>Gesamtliste!T816</f>
        <v>0</v>
      </c>
    </row>
    <row r="825" spans="1:5" ht="24" customHeight="1">
      <c r="A825" s="280" t="str">
        <f>Gesamtliste!G817&amp;" "&amp;Gesamtliste!H817</f>
        <v>Krug Brut Rosé 27ième Édition</v>
      </c>
      <c r="B825" s="281"/>
      <c r="C825" s="190" t="str">
        <f>Gesamtliste!J817</f>
        <v>nV</v>
      </c>
      <c r="D825" s="190" t="str">
        <f>Gesamtliste!K817</f>
        <v>0.75l</v>
      </c>
      <c r="E825" s="191">
        <f>Gesamtliste!T817</f>
        <v>0</v>
      </c>
    </row>
    <row r="826" spans="1:5" ht="24" customHeight="1">
      <c r="A826" s="280" t="str">
        <f>Gesamtliste!G818&amp;" "&amp;Gesamtliste!H818</f>
        <v>Krug Brut Vintage</v>
      </c>
      <c r="B826" s="281"/>
      <c r="C826" s="190">
        <f>Gesamtliste!J818</f>
        <v>2011</v>
      </c>
      <c r="D826" s="190" t="str">
        <f>Gesamtliste!K818</f>
        <v>0.75l</v>
      </c>
      <c r="E826" s="191">
        <f>Gesamtliste!T818</f>
        <v>0</v>
      </c>
    </row>
    <row r="827" spans="1:5" ht="24" customHeight="1">
      <c r="A827" s="280" t="str">
        <f>Gesamtliste!G819&amp;" "&amp;Gesamtliste!H819</f>
        <v>Krug Brut Vintage</v>
      </c>
      <c r="B827" s="281"/>
      <c r="C827" s="190">
        <f>Gesamtliste!J819</f>
        <v>2013</v>
      </c>
      <c r="D827" s="190" t="str">
        <f>Gesamtliste!K819</f>
        <v>0.75l</v>
      </c>
      <c r="E827" s="191">
        <f>Gesamtliste!T819</f>
        <v>0</v>
      </c>
    </row>
    <row r="828" spans="1:5" ht="24" customHeight="1">
      <c r="A828" s="280" t="str">
        <f>Gesamtliste!G820&amp;" "&amp;Gesamtliste!H820</f>
        <v>Krug Grande Cuvée Edition 171</v>
      </c>
      <c r="B828" s="281"/>
      <c r="C828" s="190" t="str">
        <f>Gesamtliste!J820</f>
        <v>nV</v>
      </c>
      <c r="D828" s="190" t="str">
        <f>Gesamtliste!K820</f>
        <v>0.75l</v>
      </c>
      <c r="E828" s="191">
        <f>Gesamtliste!T820</f>
        <v>0</v>
      </c>
    </row>
    <row r="829" spans="1:5" ht="24" customHeight="1">
      <c r="A829" s="280" t="str">
        <f>Gesamtliste!G821&amp;" "&amp;Gesamtliste!H821</f>
        <v>Larmandier-Bernier Latitude Extra Brut</v>
      </c>
      <c r="B829" s="281"/>
      <c r="C829" s="190">
        <f>Gesamtliste!J821</f>
        <v>2018</v>
      </c>
      <c r="D829" s="190" t="str">
        <f>Gesamtliste!K821</f>
        <v>3l</v>
      </c>
      <c r="E829" s="191">
        <f>Gesamtliste!T821</f>
        <v>0</v>
      </c>
    </row>
    <row r="830" spans="1:5" ht="24" customHeight="1">
      <c r="A830" s="280" t="str">
        <f>Gesamtliste!G822&amp;" "&amp;Gesamtliste!H822</f>
        <v>Larmandier-Bernier Latitude Extra Brut</v>
      </c>
      <c r="B830" s="281"/>
      <c r="C830" s="190">
        <f>Gesamtliste!J822</f>
        <v>2019</v>
      </c>
      <c r="D830" s="190" t="str">
        <f>Gesamtliste!K822</f>
        <v>1.5l</v>
      </c>
      <c r="E830" s="191">
        <f>Gesamtliste!T822</f>
        <v>0</v>
      </c>
    </row>
    <row r="831" spans="1:5" ht="24" customHeight="1">
      <c r="A831" s="280" t="str">
        <f>Gesamtliste!G823&amp;" "&amp;Gesamtliste!H823</f>
        <v>Larmandier-Bernier Latitude Extra Brut</v>
      </c>
      <c r="B831" s="281"/>
      <c r="C831" s="190">
        <f>Gesamtliste!J823</f>
        <v>2021</v>
      </c>
      <c r="D831" s="190" t="str">
        <f>Gesamtliste!K823</f>
        <v>0.75l</v>
      </c>
      <c r="E831" s="191">
        <f>Gesamtliste!T823</f>
        <v>0</v>
      </c>
    </row>
    <row r="832" spans="1:5" ht="24" customHeight="1">
      <c r="A832" s="280" t="str">
        <f>Gesamtliste!G824&amp;" "&amp;Gesamtliste!H824</f>
        <v>Larmandier-Bernier Latitude Extra Brut</v>
      </c>
      <c r="B832" s="281"/>
      <c r="C832" s="190">
        <f>Gesamtliste!J824</f>
        <v>2022</v>
      </c>
      <c r="D832" s="190" t="str">
        <f>Gesamtliste!K824</f>
        <v>0.75l</v>
      </c>
      <c r="E832" s="191">
        <f>Gesamtliste!T824</f>
        <v>0</v>
      </c>
    </row>
    <row r="833" spans="1:5" ht="24" customHeight="1">
      <c r="A833" s="280" t="str">
        <f>Gesamtliste!G825&amp;" "&amp;Gesamtliste!H825</f>
        <v>Larmandier-Bernier Latitude Extra Brut</v>
      </c>
      <c r="B833" s="281"/>
      <c r="C833" s="190" t="str">
        <f>Gesamtliste!J825</f>
        <v>nV</v>
      </c>
      <c r="D833" s="190" t="str">
        <f>Gesamtliste!K825</f>
        <v>1.5l</v>
      </c>
      <c r="E833" s="191">
        <f>Gesamtliste!T825</f>
        <v>0</v>
      </c>
    </row>
    <row r="834" spans="1:5" ht="24" customHeight="1">
      <c r="A834" s="280" t="str">
        <f>Gesamtliste!G826&amp;" "&amp;Gesamtliste!H826</f>
        <v>Larmandier-Bernier Le Chemins d'Avize Grand Cru</v>
      </c>
      <c r="B834" s="281"/>
      <c r="C834" s="190">
        <f>Gesamtliste!J826</f>
        <v>2016</v>
      </c>
      <c r="D834" s="190" t="str">
        <f>Gesamtliste!K826</f>
        <v>0.75l</v>
      </c>
      <c r="E834" s="191">
        <f>Gesamtliste!T826</f>
        <v>0</v>
      </c>
    </row>
    <row r="835" spans="1:5" ht="24" customHeight="1">
      <c r="A835" s="280" t="str">
        <f>Gesamtliste!G827&amp;" "&amp;Gesamtliste!H827</f>
        <v>Larmandier-Bernier Longitude Premier Cru Extra Brut</v>
      </c>
      <c r="B835" s="281"/>
      <c r="C835" s="190">
        <f>Gesamtliste!J827</f>
        <v>2021</v>
      </c>
      <c r="D835" s="190" t="str">
        <f>Gesamtliste!K827</f>
        <v>0.75l</v>
      </c>
      <c r="E835" s="191">
        <f>Gesamtliste!T827</f>
        <v>0</v>
      </c>
    </row>
    <row r="836" spans="1:5" ht="24" customHeight="1">
      <c r="A836" s="280" t="str">
        <f>Gesamtliste!G828&amp;" "&amp;Gesamtliste!H828</f>
        <v>Larmandier-Bernier Longitude Premier Cru Extra Brut</v>
      </c>
      <c r="B836" s="281"/>
      <c r="C836" s="190" t="str">
        <f>Gesamtliste!J828</f>
        <v>nV</v>
      </c>
      <c r="D836" s="190" t="str">
        <f>Gesamtliste!K828</f>
        <v>0.75l</v>
      </c>
      <c r="E836" s="191">
        <f>Gesamtliste!T828</f>
        <v>0</v>
      </c>
    </row>
    <row r="837" spans="1:5" ht="24" customHeight="1">
      <c r="A837" s="280" t="str">
        <f>Gesamtliste!G829&amp;" "&amp;Gesamtliste!H829</f>
        <v>Larmandier-Bernier Rosé de Saignée Premier Cru Extra Brut</v>
      </c>
      <c r="B837" s="281"/>
      <c r="C837" s="190">
        <f>Gesamtliste!J829</f>
        <v>2021</v>
      </c>
      <c r="D837" s="190" t="str">
        <f>Gesamtliste!K829</f>
        <v>0.75l</v>
      </c>
      <c r="E837" s="191">
        <f>Gesamtliste!T829</f>
        <v>0</v>
      </c>
    </row>
    <row r="838" spans="1:5" ht="24" customHeight="1">
      <c r="A838" s="280" t="str">
        <f>Gesamtliste!G830&amp;" "&amp;Gesamtliste!H830</f>
        <v>Larmandier-Bernier Terre de Vertus Premier Cru</v>
      </c>
      <c r="B838" s="281"/>
      <c r="C838" s="190">
        <f>Gesamtliste!J830</f>
        <v>2017</v>
      </c>
      <c r="D838" s="190" t="str">
        <f>Gesamtliste!K830</f>
        <v>0.75l</v>
      </c>
      <c r="E838" s="191">
        <f>Gesamtliste!T830</f>
        <v>0</v>
      </c>
    </row>
    <row r="839" spans="1:5" ht="24" customHeight="1">
      <c r="A839" s="280" t="str">
        <f>Gesamtliste!G831&amp;" "&amp;Gesamtliste!H831</f>
        <v>Larmandier-Bernier Terre de Vertus Premier Cru</v>
      </c>
      <c r="B839" s="281"/>
      <c r="C839" s="190">
        <f>Gesamtliste!J831</f>
        <v>2018</v>
      </c>
      <c r="D839" s="190" t="str">
        <f>Gesamtliste!K831</f>
        <v>0.75l</v>
      </c>
      <c r="E839" s="191">
        <f>Gesamtliste!T831</f>
        <v>0</v>
      </c>
    </row>
    <row r="840" spans="1:5" ht="24" customHeight="1">
      <c r="A840" s="280" t="str">
        <f>Gesamtliste!G832&amp;" "&amp;Gesamtliste!H832</f>
        <v>Larmandier-Bernier Vieille Vigne du Levant Grand Cru Extra Brut</v>
      </c>
      <c r="B840" s="281"/>
      <c r="C840" s="190">
        <f>Gesamtliste!J832</f>
        <v>2016</v>
      </c>
      <c r="D840" s="190" t="str">
        <f>Gesamtliste!K832</f>
        <v>0.75l</v>
      </c>
      <c r="E840" s="191">
        <f>Gesamtliste!T832</f>
        <v>0</v>
      </c>
    </row>
    <row r="841" spans="1:5" ht="24" customHeight="1">
      <c r="A841" s="280" t="str">
        <f>Gesamtliste!G833&amp;" "&amp;Gesamtliste!H833</f>
        <v>Laurent-Perrier Alexandra Brut Rosé</v>
      </c>
      <c r="B841" s="281"/>
      <c r="C841" s="190">
        <f>Gesamtliste!J833</f>
        <v>2004</v>
      </c>
      <c r="D841" s="190" t="str">
        <f>Gesamtliste!K833</f>
        <v>1.5l</v>
      </c>
      <c r="E841" s="191">
        <f>Gesamtliste!T833</f>
        <v>0</v>
      </c>
    </row>
    <row r="842" spans="1:5" ht="24" customHeight="1">
      <c r="A842" s="280" t="str">
        <f>Gesamtliste!G834&amp;" "&amp;Gesamtliste!H834</f>
        <v>Marie Noelle Ledru Ambonnay Grand Cru</v>
      </c>
      <c r="B842" s="281"/>
      <c r="C842" s="190" t="str">
        <f>Gesamtliste!J834</f>
        <v>nV</v>
      </c>
      <c r="D842" s="190" t="str">
        <f>Gesamtliste!K834</f>
        <v>0.75l</v>
      </c>
      <c r="E842" s="191">
        <f>Gesamtliste!T834</f>
        <v>0</v>
      </c>
    </row>
    <row r="843" spans="1:5" ht="24" customHeight="1">
      <c r="A843" s="280" t="str">
        <f>Gesamtliste!G835&amp;" "&amp;Gesamtliste!H835</f>
        <v>Maurice Choppin Damery</v>
      </c>
      <c r="B843" s="281"/>
      <c r="C843" s="190">
        <f>Gesamtliste!J835</f>
        <v>2019</v>
      </c>
      <c r="D843" s="190" t="str">
        <f>Gesamtliste!K835</f>
        <v>0.75l</v>
      </c>
      <c r="E843" s="191">
        <f>Gesamtliste!T835</f>
        <v>0</v>
      </c>
    </row>
    <row r="844" spans="1:5" ht="24" customHeight="1">
      <c r="A844" s="280" t="str">
        <f>Gesamtliste!G836&amp;" "&amp;Gesamtliste!H836</f>
        <v>Maurice Choppin Epinette de Champagne</v>
      </c>
      <c r="B844" s="281"/>
      <c r="C844" s="190">
        <f>Gesamtliste!J836</f>
        <v>2020</v>
      </c>
      <c r="D844" s="190" t="str">
        <f>Gesamtliste!K836</f>
        <v>0.75l</v>
      </c>
      <c r="E844" s="191">
        <f>Gesamtliste!T836</f>
        <v>0</v>
      </c>
    </row>
    <row r="845" spans="1:5" ht="24" customHeight="1">
      <c r="A845" s="280" t="str">
        <f>Gesamtliste!G837&amp;" "&amp;Gesamtliste!H837</f>
        <v>Maurice Choppin La denrée de l'Âne</v>
      </c>
      <c r="B845" s="281"/>
      <c r="C845" s="190">
        <f>Gesamtliste!J837</f>
        <v>2022</v>
      </c>
      <c r="D845" s="190" t="str">
        <f>Gesamtliste!K837</f>
        <v>0.75l</v>
      </c>
      <c r="E845" s="191">
        <f>Gesamtliste!T837</f>
        <v>0</v>
      </c>
    </row>
    <row r="846" spans="1:5" ht="24" customHeight="1">
      <c r="A846" s="280" t="str">
        <f>Gesamtliste!G838&amp;" "&amp;Gesamtliste!H838</f>
        <v>Maurice Choppin Les Arpents</v>
      </c>
      <c r="B846" s="281"/>
      <c r="C846" s="190" t="str">
        <f>Gesamtliste!J838</f>
        <v>nV</v>
      </c>
      <c r="D846" s="190" t="str">
        <f>Gesamtliste!K838</f>
        <v>0.75l</v>
      </c>
      <c r="E846" s="191">
        <f>Gesamtliste!T838</f>
        <v>0</v>
      </c>
    </row>
    <row r="847" spans="1:5" ht="24" customHeight="1">
      <c r="A847" s="280" t="str">
        <f>Gesamtliste!G839&amp;" "&amp;Gesamtliste!H839</f>
        <v>Maurice Choppin Les Bas Russelets</v>
      </c>
      <c r="B847" s="281"/>
      <c r="C847" s="190">
        <f>Gesamtliste!J839</f>
        <v>2020</v>
      </c>
      <c r="D847" s="190" t="str">
        <f>Gesamtliste!K839</f>
        <v>0.75l</v>
      </c>
      <c r="E847" s="191">
        <f>Gesamtliste!T839</f>
        <v>0</v>
      </c>
    </row>
    <row r="848" spans="1:5" ht="24" customHeight="1">
      <c r="A848" s="280" t="str">
        <f>Gesamtliste!G840&amp;" "&amp;Gesamtliste!H840</f>
        <v>Maurice Choppin Les Bas Russelets</v>
      </c>
      <c r="B848" s="281"/>
      <c r="C848" s="190">
        <f>Gesamtliste!J840</f>
        <v>2021</v>
      </c>
      <c r="D848" s="190" t="str">
        <f>Gesamtliste!K840</f>
        <v>0.75l</v>
      </c>
      <c r="E848" s="191">
        <f>Gesamtliste!T840</f>
        <v>0</v>
      </c>
    </row>
    <row r="849" spans="1:5" ht="24" customHeight="1">
      <c r="A849" s="280" t="str">
        <f>Gesamtliste!G841&amp;" "&amp;Gesamtliste!H841</f>
        <v>Maurice Choppin Les Mi-Côtes</v>
      </c>
      <c r="B849" s="281"/>
      <c r="C849" s="190">
        <f>Gesamtliste!J841</f>
        <v>2020</v>
      </c>
      <c r="D849" s="190" t="str">
        <f>Gesamtliste!K841</f>
        <v>0.75l</v>
      </c>
      <c r="E849" s="191">
        <f>Gesamtliste!T841</f>
        <v>0</v>
      </c>
    </row>
    <row r="850" spans="1:5" ht="24" customHeight="1">
      <c r="A850" s="280" t="str">
        <f>Gesamtliste!G842&amp;" "&amp;Gesamtliste!H842</f>
        <v>Pierre Péters Les Chétillons Cuvée Spéciale Grand Cru Blancs de Blancs</v>
      </c>
      <c r="B850" s="281"/>
      <c r="C850" s="190">
        <f>Gesamtliste!J842</f>
        <v>2008</v>
      </c>
      <c r="D850" s="190" t="str">
        <f>Gesamtliste!K842</f>
        <v>1.5l</v>
      </c>
      <c r="E850" s="191">
        <f>Gesamtliste!T842</f>
        <v>0</v>
      </c>
    </row>
    <row r="851" spans="1:5" ht="24" customHeight="1">
      <c r="A851" s="280" t="str">
        <f>Gesamtliste!G843&amp;" "&amp;Gesamtliste!H843</f>
        <v>Piper-Heidsieck Hors Serie</v>
      </c>
      <c r="B851" s="281"/>
      <c r="C851" s="190">
        <f>Gesamtliste!J843</f>
        <v>1982</v>
      </c>
      <c r="D851" s="190" t="str">
        <f>Gesamtliste!K843</f>
        <v>0.75l</v>
      </c>
      <c r="E851" s="191">
        <f>Gesamtliste!T843</f>
        <v>0</v>
      </c>
    </row>
    <row r="852" spans="1:5" ht="24" customHeight="1">
      <c r="A852" s="280" t="str">
        <f>Gesamtliste!G844&amp;" "&amp;Gesamtliste!H844</f>
        <v>Piper-Heidsieck Hors Serie</v>
      </c>
      <c r="B852" s="281"/>
      <c r="C852" s="190">
        <f>Gesamtliste!J844</f>
        <v>1982</v>
      </c>
      <c r="D852" s="190" t="str">
        <f>Gesamtliste!K844</f>
        <v>0.75l</v>
      </c>
      <c r="E852" s="191">
        <f>Gesamtliste!T844</f>
        <v>0</v>
      </c>
    </row>
    <row r="853" spans="1:5" ht="24" customHeight="1">
      <c r="A853" s="280" t="str">
        <f>Gesamtliste!G845&amp;" "&amp;Gesamtliste!H845</f>
        <v>Piper-Heidsieck Hors Serie</v>
      </c>
      <c r="B853" s="281"/>
      <c r="C853" s="190">
        <f>Gesamtliste!J845</f>
        <v>1982</v>
      </c>
      <c r="D853" s="190" t="str">
        <f>Gesamtliste!K845</f>
        <v>0.75l</v>
      </c>
      <c r="E853" s="191">
        <f>Gesamtliste!T845</f>
        <v>0</v>
      </c>
    </row>
    <row r="854" spans="1:5" ht="24" customHeight="1">
      <c r="A854" s="280" t="str">
        <f>Gesamtliste!G846&amp;" "&amp;Gesamtliste!H846</f>
        <v>Piper-Heidsieck Hors Serie Duo-Pack (1* Hors-Serie 1982, 1* Brut Sauvage 1982)</v>
      </c>
      <c r="B854" s="281"/>
      <c r="C854" s="190">
        <f>Gesamtliste!J846</f>
        <v>1982</v>
      </c>
      <c r="D854" s="190" t="str">
        <f>Gesamtliste!K846</f>
        <v>0.75l</v>
      </c>
      <c r="E854" s="191">
        <f>Gesamtliste!T846</f>
        <v>0</v>
      </c>
    </row>
    <row r="855" spans="1:5" ht="24" customHeight="1">
      <c r="A855" s="280" t="str">
        <f>Gesamtliste!G847&amp;" "&amp;Gesamtliste!H847</f>
        <v>Roederer Brut Vintage Rosé</v>
      </c>
      <c r="B855" s="281"/>
      <c r="C855" s="190">
        <f>Gesamtliste!J847</f>
        <v>2017</v>
      </c>
      <c r="D855" s="190" t="str">
        <f>Gesamtliste!K847</f>
        <v>0.75l</v>
      </c>
      <c r="E855" s="191">
        <f>Gesamtliste!T847</f>
        <v>0</v>
      </c>
    </row>
    <row r="856" spans="1:5" ht="24" customHeight="1">
      <c r="A856" s="280" t="str">
        <f>Gesamtliste!G848&amp;" "&amp;Gesamtliste!H848</f>
        <v>Roederer Collection 246</v>
      </c>
      <c r="B856" s="281"/>
      <c r="C856" s="190" t="str">
        <f>Gesamtliste!J848</f>
        <v>nV</v>
      </c>
      <c r="D856" s="190" t="str">
        <f>Gesamtliste!K848</f>
        <v>0.75l</v>
      </c>
      <c r="E856" s="191">
        <f>Gesamtliste!T848</f>
        <v>0</v>
      </c>
    </row>
    <row r="857" spans="1:5" ht="24" customHeight="1">
      <c r="A857" s="280" t="str">
        <f>Gesamtliste!G849&amp;" "&amp;Gesamtliste!H849</f>
        <v>Roederer Cristal</v>
      </c>
      <c r="B857" s="281"/>
      <c r="C857" s="190">
        <f>Gesamtliste!J849</f>
        <v>1999</v>
      </c>
      <c r="D857" s="190" t="str">
        <f>Gesamtliste!K849</f>
        <v>0.75l</v>
      </c>
      <c r="E857" s="191">
        <f>Gesamtliste!T849</f>
        <v>0</v>
      </c>
    </row>
    <row r="858" spans="1:5" ht="24" customHeight="1">
      <c r="A858" s="280" t="str">
        <f>Gesamtliste!G850&amp;" "&amp;Gesamtliste!H850</f>
        <v>Roederer Cristal</v>
      </c>
      <c r="B858" s="281"/>
      <c r="C858" s="190">
        <f>Gesamtliste!J850</f>
        <v>1999</v>
      </c>
      <c r="D858" s="190" t="str">
        <f>Gesamtliste!K850</f>
        <v>0.75l</v>
      </c>
      <c r="E858" s="191">
        <f>Gesamtliste!T850</f>
        <v>0</v>
      </c>
    </row>
    <row r="859" spans="1:5" ht="24" customHeight="1">
      <c r="A859" s="280" t="str">
        <f>Gesamtliste!G851&amp;" "&amp;Gesamtliste!H851</f>
        <v>Roederer Cristal Rosé</v>
      </c>
      <c r="B859" s="281"/>
      <c r="C859" s="190">
        <f>Gesamtliste!J851</f>
        <v>2014</v>
      </c>
      <c r="D859" s="190" t="str">
        <f>Gesamtliste!K851</f>
        <v>0.75l</v>
      </c>
      <c r="E859" s="191">
        <f>Gesamtliste!T851</f>
        <v>0</v>
      </c>
    </row>
    <row r="860" spans="1:5" ht="24" customHeight="1">
      <c r="A860" s="280" t="str">
        <f>Gesamtliste!G852&amp;" "&amp;Gesamtliste!H852</f>
        <v>Ruinart Blanc de Blancs Brut</v>
      </c>
      <c r="B860" s="281"/>
      <c r="C860" s="190" t="str">
        <f>Gesamtliste!J852</f>
        <v>nV</v>
      </c>
      <c r="D860" s="190" t="str">
        <f>Gesamtliste!K852</f>
        <v>0.75l</v>
      </c>
      <c r="E860" s="191">
        <f>Gesamtliste!T852</f>
        <v>0</v>
      </c>
    </row>
    <row r="861" spans="1:5" ht="24" customHeight="1">
      <c r="A861" s="280" t="str">
        <f>Gesamtliste!G853&amp;" "&amp;Gesamtliste!H853</f>
        <v>Ruppert Leroy Cuvée 11, 12, 13…</v>
      </c>
      <c r="B861" s="281"/>
      <c r="C861" s="190" t="str">
        <f>Gesamtliste!J853</f>
        <v>nV</v>
      </c>
      <c r="D861" s="190" t="str">
        <f>Gesamtliste!K853</f>
        <v>0.75l</v>
      </c>
      <c r="E861" s="191">
        <f>Gesamtliste!T853</f>
        <v>0</v>
      </c>
    </row>
    <row r="862" spans="1:5" ht="24" customHeight="1">
      <c r="A862" s="280" t="str">
        <f>Gesamtliste!G854&amp;" "&amp;Gesamtliste!H854</f>
        <v>Ruppert Leroy Puzzle</v>
      </c>
      <c r="B862" s="281"/>
      <c r="C862" s="190" t="str">
        <f>Gesamtliste!J854</f>
        <v>nV</v>
      </c>
      <c r="D862" s="190" t="str">
        <f>Gesamtliste!K854</f>
        <v>0.75l</v>
      </c>
      <c r="E862" s="191">
        <f>Gesamtliste!T854</f>
        <v>0</v>
      </c>
    </row>
    <row r="863" spans="1:5" ht="24" customHeight="1">
      <c r="A863" s="280" t="str">
        <f>Gesamtliste!G855&amp;" "&amp;Gesamtliste!H855</f>
        <v>Trimbach Gewürztraminer Vendanges Tardives</v>
      </c>
      <c r="B863" s="281"/>
      <c r="C863" s="190">
        <f>Gesamtliste!J855</f>
        <v>2002</v>
      </c>
      <c r="D863" s="190" t="str">
        <f>Gesamtliste!K855</f>
        <v>0.75l</v>
      </c>
      <c r="E863" s="191">
        <f>Gesamtliste!T855</f>
        <v>0</v>
      </c>
    </row>
    <row r="864" spans="1:5" ht="24" customHeight="1">
      <c r="A864" s="280" t="str">
        <f>Gesamtliste!G856&amp;" "&amp;Gesamtliste!H856</f>
        <v>Ferte de Partenay Grand Armagnac</v>
      </c>
      <c r="B864" s="281"/>
      <c r="C864" s="190">
        <f>Gesamtliste!J856</f>
        <v>1940</v>
      </c>
      <c r="D864" s="190" t="str">
        <f>Gesamtliste!K856</f>
        <v>0.75l</v>
      </c>
      <c r="E864" s="191">
        <f>Gesamtliste!T856</f>
        <v>0</v>
      </c>
    </row>
    <row r="865" spans="1:5" ht="24" customHeight="1">
      <c r="A865" s="280" t="str">
        <f>Gesamtliste!G857&amp;" "&amp;Gesamtliste!H857</f>
        <v>Domaine Ganevat Chardonnay Florine</v>
      </c>
      <c r="B865" s="281"/>
      <c r="C865" s="190">
        <f>Gesamtliste!J857</f>
        <v>2019</v>
      </c>
      <c r="D865" s="190" t="str">
        <f>Gesamtliste!K857</f>
        <v>1.5l</v>
      </c>
      <c r="E865" s="191">
        <f>Gesamtliste!T857</f>
        <v>0</v>
      </c>
    </row>
    <row r="866" spans="1:5" ht="24" customHeight="1">
      <c r="A866" s="280" t="str">
        <f>Gesamtliste!G858&amp;" "&amp;Gesamtliste!H858</f>
        <v>Domaine Ganevat Chardonnay Les Chamois du Paradis</v>
      </c>
      <c r="B866" s="281"/>
      <c r="C866" s="190">
        <f>Gesamtliste!J858</f>
        <v>2019</v>
      </c>
      <c r="D866" s="190" t="str">
        <f>Gesamtliste!K858</f>
        <v>1.5l</v>
      </c>
      <c r="E866" s="191">
        <f>Gesamtliste!T858</f>
        <v>0</v>
      </c>
    </row>
    <row r="867" spans="1:5" ht="24" customHeight="1">
      <c r="A867" s="280" t="str">
        <f>Gesamtliste!G859&amp;" "&amp;Gesamtliste!H859</f>
        <v>Domaine Ganevat Savagnin La Barraque</v>
      </c>
      <c r="B867" s="281"/>
      <c r="C867" s="190">
        <f>Gesamtliste!J859</f>
        <v>2020</v>
      </c>
      <c r="D867" s="190" t="str">
        <f>Gesamtliste!K859</f>
        <v>1.5l</v>
      </c>
      <c r="E867" s="191">
        <f>Gesamtliste!T859</f>
        <v>0</v>
      </c>
    </row>
    <row r="868" spans="1:5" ht="24" customHeight="1">
      <c r="A868" s="280" t="str">
        <f>Gesamtliste!G860&amp;" "&amp;Gesamtliste!H860</f>
        <v>Labet Chardonnay La Reine</v>
      </c>
      <c r="B868" s="281"/>
      <c r="C868" s="190">
        <f>Gesamtliste!J860</f>
        <v>2014</v>
      </c>
      <c r="D868" s="190" t="str">
        <f>Gesamtliste!K860</f>
        <v>0.75l</v>
      </c>
      <c r="E868" s="191">
        <f>Gesamtliste!T860</f>
        <v>0</v>
      </c>
    </row>
    <row r="869" spans="1:5" ht="24" customHeight="1">
      <c r="A869" s="280" t="str">
        <f>Gesamtliste!G861&amp;" "&amp;Gesamtliste!H861</f>
        <v>Labet Fleur de Savagnin En Chalasse</v>
      </c>
      <c r="B869" s="281"/>
      <c r="C869" s="190">
        <f>Gesamtliste!J861</f>
        <v>2014</v>
      </c>
      <c r="D869" s="190" t="str">
        <f>Gesamtliste!K861</f>
        <v>0.75l</v>
      </c>
      <c r="E869" s="191">
        <f>Gesamtliste!T861</f>
        <v>0</v>
      </c>
    </row>
    <row r="870" spans="1:5" ht="24" customHeight="1">
      <c r="A870" s="280" t="str">
        <f>Gesamtliste!G862&amp;" "&amp;Gesamtliste!H862</f>
        <v>Labet Fleur de Savagnin En Chalasse</v>
      </c>
      <c r="B870" s="281"/>
      <c r="C870" s="190">
        <f>Gesamtliste!J862</f>
        <v>2015</v>
      </c>
      <c r="D870" s="190" t="str">
        <f>Gesamtliste!K862</f>
        <v>0.75l</v>
      </c>
      <c r="E870" s="191">
        <f>Gesamtliste!T862</f>
        <v>0</v>
      </c>
    </row>
    <row r="871" spans="1:5" ht="24" customHeight="1">
      <c r="A871" s="280" t="str">
        <f>Gesamtliste!G863&amp;" "&amp;Gesamtliste!H863</f>
        <v>Labet Vin Jaune</v>
      </c>
      <c r="B871" s="281"/>
      <c r="C871" s="190">
        <f>Gesamtliste!J863</f>
        <v>2008</v>
      </c>
      <c r="D871" s="190" t="str">
        <f>Gesamtliste!K863</f>
        <v>0.62l</v>
      </c>
      <c r="E871" s="191">
        <f>Gesamtliste!T863</f>
        <v>0</v>
      </c>
    </row>
    <row r="872" spans="1:5" ht="24" customHeight="1">
      <c r="A872" s="280" t="str">
        <f>Gesamtliste!G864&amp;" "&amp;Gesamtliste!H864</f>
        <v>Macle Château Chalon</v>
      </c>
      <c r="B872" s="281"/>
      <c r="C872" s="190">
        <f>Gesamtliste!J864</f>
        <v>1996</v>
      </c>
      <c r="D872" s="190" t="str">
        <f>Gesamtliste!K864</f>
        <v>0.62l</v>
      </c>
      <c r="E872" s="191">
        <f>Gesamtliste!T864</f>
        <v>0</v>
      </c>
    </row>
    <row r="873" spans="1:5" ht="24" customHeight="1">
      <c r="A873" s="280" t="str">
        <f>Gesamtliste!G865&amp;" "&amp;Gesamtliste!H865</f>
        <v>Stéphane Tissot Chardonnay En Barberon</v>
      </c>
      <c r="B873" s="281"/>
      <c r="C873" s="190">
        <f>Gesamtliste!J865</f>
        <v>2022</v>
      </c>
      <c r="D873" s="190" t="str">
        <f>Gesamtliste!K865</f>
        <v>1.5l</v>
      </c>
      <c r="E873" s="191">
        <f>Gesamtliste!T865</f>
        <v>0</v>
      </c>
    </row>
    <row r="874" spans="1:5" ht="24" customHeight="1">
      <c r="A874" s="280" t="str">
        <f>Gesamtliste!G866&amp;" "&amp;Gesamtliste!H866</f>
        <v>Stéphane Tissot Chardonnay La Mailloche</v>
      </c>
      <c r="B874" s="281"/>
      <c r="C874" s="190">
        <f>Gesamtliste!J866</f>
        <v>2014</v>
      </c>
      <c r="D874" s="190" t="str">
        <f>Gesamtliste!K866</f>
        <v>0.75l</v>
      </c>
      <c r="E874" s="191">
        <f>Gesamtliste!T866</f>
        <v>0</v>
      </c>
    </row>
    <row r="875" spans="1:5" ht="24" customHeight="1">
      <c r="A875" s="280" t="str">
        <f>Gesamtliste!G867&amp;" "&amp;Gesamtliste!H867</f>
        <v>Stéphane Tissot Chardonnay La Mailloche</v>
      </c>
      <c r="B875" s="281"/>
      <c r="C875" s="190">
        <f>Gesamtliste!J867</f>
        <v>2015</v>
      </c>
      <c r="D875" s="190" t="str">
        <f>Gesamtliste!K867</f>
        <v>0.75l</v>
      </c>
      <c r="E875" s="191">
        <f>Gesamtliste!T867</f>
        <v>0</v>
      </c>
    </row>
    <row r="876" spans="1:5" ht="24" customHeight="1">
      <c r="A876" s="280" t="str">
        <f>Gesamtliste!G868&amp;" "&amp;Gesamtliste!H868</f>
        <v>Stéphane Tissot Chardonnay La Mailloche</v>
      </c>
      <c r="B876" s="281"/>
      <c r="C876" s="190">
        <f>Gesamtliste!J868</f>
        <v>2016</v>
      </c>
      <c r="D876" s="190" t="str">
        <f>Gesamtliste!K868</f>
        <v>0.75l</v>
      </c>
      <c r="E876" s="191">
        <f>Gesamtliste!T868</f>
        <v>0</v>
      </c>
    </row>
    <row r="877" spans="1:5" ht="24" customHeight="1">
      <c r="A877" s="280" t="str">
        <f>Gesamtliste!G869&amp;" "&amp;Gesamtliste!H869</f>
        <v>Stéphane Tissot Chardonnay Les Bruyères</v>
      </c>
      <c r="B877" s="281"/>
      <c r="C877" s="190">
        <f>Gesamtliste!J869</f>
        <v>2015</v>
      </c>
      <c r="D877" s="190" t="str">
        <f>Gesamtliste!K869</f>
        <v>0.75l</v>
      </c>
      <c r="E877" s="191">
        <f>Gesamtliste!T869</f>
        <v>0</v>
      </c>
    </row>
    <row r="878" spans="1:5" ht="24" customHeight="1">
      <c r="A878" s="280" t="str">
        <f>Gesamtliste!G870&amp;" "&amp;Gesamtliste!H870</f>
        <v>Stéphane Tissot Chardonnay Les Bruyères</v>
      </c>
      <c r="B878" s="281"/>
      <c r="C878" s="190">
        <f>Gesamtliste!J870</f>
        <v>2016</v>
      </c>
      <c r="D878" s="190" t="str">
        <f>Gesamtliste!K870</f>
        <v>0.75l</v>
      </c>
      <c r="E878" s="191">
        <f>Gesamtliste!T870</f>
        <v>0</v>
      </c>
    </row>
    <row r="879" spans="1:5" ht="24" customHeight="1">
      <c r="A879" s="280" t="str">
        <f>Gesamtliste!G871&amp;" "&amp;Gesamtliste!H871</f>
        <v>Stéphane Tissot Chardonnay Les Bruyères</v>
      </c>
      <c r="B879" s="281"/>
      <c r="C879" s="190">
        <f>Gesamtliste!J871</f>
        <v>2022</v>
      </c>
      <c r="D879" s="190" t="str">
        <f>Gesamtliste!K871</f>
        <v>3l</v>
      </c>
      <c r="E879" s="191">
        <f>Gesamtliste!T871</f>
        <v>0</v>
      </c>
    </row>
    <row r="880" spans="1:5" ht="24" customHeight="1">
      <c r="A880" s="280" t="str">
        <f>Gesamtliste!G872&amp;" "&amp;Gesamtliste!H872</f>
        <v>Stéphane Tissot Chardonnay Sursis</v>
      </c>
      <c r="B880" s="281"/>
      <c r="C880" s="190">
        <f>Gesamtliste!J872</f>
        <v>2015</v>
      </c>
      <c r="D880" s="190" t="str">
        <f>Gesamtliste!K872</f>
        <v>0.75l</v>
      </c>
      <c r="E880" s="191">
        <f>Gesamtliste!T872</f>
        <v>0</v>
      </c>
    </row>
    <row r="881" spans="1:5" ht="24" customHeight="1">
      <c r="A881" s="280" t="str">
        <f>Gesamtliste!G873&amp;" "&amp;Gesamtliste!H873</f>
        <v>Grange des Pères Blanc</v>
      </c>
      <c r="B881" s="281"/>
      <c r="C881" s="190">
        <f>Gesamtliste!J873</f>
        <v>2015</v>
      </c>
      <c r="D881" s="190" t="str">
        <f>Gesamtliste!K873</f>
        <v>0.75l</v>
      </c>
      <c r="E881" s="191">
        <f>Gesamtliste!T873</f>
        <v>0</v>
      </c>
    </row>
    <row r="882" spans="1:5" ht="24" customHeight="1">
      <c r="A882" s="280" t="str">
        <f>Gesamtliste!G874&amp;" "&amp;Gesamtliste!H874</f>
        <v>Grange des Pères Rouge</v>
      </c>
      <c r="B882" s="281"/>
      <c r="C882" s="190">
        <f>Gesamtliste!J874</f>
        <v>2019</v>
      </c>
      <c r="D882" s="190" t="str">
        <f>Gesamtliste!K874</f>
        <v>0.75l</v>
      </c>
      <c r="E882" s="191">
        <f>Gesamtliste!T874</f>
        <v>0</v>
      </c>
    </row>
    <row r="883" spans="1:5" ht="24" customHeight="1">
      <c r="A883" s="280" t="str">
        <f>Gesamtliste!G875&amp;" "&amp;Gesamtliste!H875</f>
        <v>Clos Rougeard Saumur Champigny Les Poyeux</v>
      </c>
      <c r="B883" s="281"/>
      <c r="C883" s="190">
        <f>Gesamtliste!J875</f>
        <v>2015</v>
      </c>
      <c r="D883" s="190" t="str">
        <f>Gesamtliste!K875</f>
        <v>0.75l</v>
      </c>
      <c r="E883" s="191">
        <f>Gesamtliste!T875</f>
        <v>0</v>
      </c>
    </row>
    <row r="884" spans="1:5" ht="24" customHeight="1">
      <c r="A884" s="280" t="str">
        <f>Gesamtliste!G876&amp;" "&amp;Gesamtliste!H876</f>
        <v>Julien Delrieu Pont Bourceau</v>
      </c>
      <c r="B884" s="281"/>
      <c r="C884" s="190">
        <f>Gesamtliste!J876</f>
        <v>2020</v>
      </c>
      <c r="D884" s="190" t="str">
        <f>Gesamtliste!K876</f>
        <v>0.75l</v>
      </c>
      <c r="E884" s="191">
        <f>Gesamtliste!T876</f>
        <v>0</v>
      </c>
    </row>
    <row r="885" spans="1:5" ht="24" customHeight="1">
      <c r="A885" s="280" t="str">
        <f>Gesamtliste!G877&amp;" "&amp;Gesamtliste!H877</f>
        <v>Thomas Batardiere Amor fati</v>
      </c>
      <c r="B885" s="281"/>
      <c r="C885" s="190">
        <f>Gesamtliste!J877</f>
        <v>2019</v>
      </c>
      <c r="D885" s="190" t="str">
        <f>Gesamtliste!K877</f>
        <v>0.75l</v>
      </c>
      <c r="E885" s="191">
        <f>Gesamtliste!T877</f>
        <v>0</v>
      </c>
    </row>
    <row r="886" spans="1:5" ht="24" customHeight="1">
      <c r="A886" s="280" t="str">
        <f>Gesamtliste!G878&amp;" "&amp;Gesamtliste!H878</f>
        <v>Thomas Batardiere Amor fati</v>
      </c>
      <c r="B886" s="281"/>
      <c r="C886" s="190">
        <f>Gesamtliste!J878</f>
        <v>2020</v>
      </c>
      <c r="D886" s="190" t="str">
        <f>Gesamtliste!K878</f>
        <v>0.75l</v>
      </c>
      <c r="E886" s="191">
        <f>Gesamtliste!T878</f>
        <v>0</v>
      </c>
    </row>
    <row r="887" spans="1:5" ht="24" customHeight="1">
      <c r="A887" s="280" t="str">
        <f>Gesamtliste!G879&amp;" "&amp;Gesamtliste!H879</f>
        <v>Miraval Miraval Rosé</v>
      </c>
      <c r="B887" s="281"/>
      <c r="C887" s="190">
        <f>Gesamtliste!J879</f>
        <v>2014</v>
      </c>
      <c r="D887" s="190" t="str">
        <f>Gesamtliste!K879</f>
        <v>0.75l</v>
      </c>
      <c r="E887" s="191">
        <f>Gesamtliste!T879</f>
        <v>0</v>
      </c>
    </row>
    <row r="888" spans="1:5" ht="24" customHeight="1">
      <c r="A888" s="280" t="str">
        <f>Gesamtliste!G880&amp;" "&amp;Gesamtliste!H880</f>
        <v>Château de Beaucastel Châteauneuf-du-Pape</v>
      </c>
      <c r="B888" s="281"/>
      <c r="C888" s="190">
        <f>Gesamtliste!J880</f>
        <v>2006</v>
      </c>
      <c r="D888" s="190" t="str">
        <f>Gesamtliste!K880</f>
        <v>0.75l</v>
      </c>
      <c r="E888" s="191">
        <f>Gesamtliste!T880</f>
        <v>0</v>
      </c>
    </row>
    <row r="889" spans="1:5" ht="24" customHeight="1">
      <c r="A889" s="280" t="str">
        <f>Gesamtliste!G881&amp;" "&amp;Gesamtliste!H881</f>
        <v>Château de Beaucastel Châteauneuf-du-Pape</v>
      </c>
      <c r="B889" s="281"/>
      <c r="C889" s="190">
        <f>Gesamtliste!J881</f>
        <v>2011</v>
      </c>
      <c r="D889" s="190" t="str">
        <f>Gesamtliste!K881</f>
        <v>0.75l</v>
      </c>
      <c r="E889" s="191">
        <f>Gesamtliste!T881</f>
        <v>0</v>
      </c>
    </row>
    <row r="890" spans="1:5" ht="24" customHeight="1">
      <c r="A890" s="280" t="str">
        <f>Gesamtliste!G882&amp;" "&amp;Gesamtliste!H882</f>
        <v>Château de Beaucastel Châteauneuf-du-Pape Hommage à Jacques Perrin</v>
      </c>
      <c r="B890" s="281"/>
      <c r="C890" s="190">
        <f>Gesamtliste!J882</f>
        <v>2020</v>
      </c>
      <c r="D890" s="190" t="str">
        <f>Gesamtliste!K882</f>
        <v>0.75l</v>
      </c>
      <c r="E890" s="191">
        <f>Gesamtliste!T882</f>
        <v>0</v>
      </c>
    </row>
    <row r="891" spans="1:5" ht="24" customHeight="1">
      <c r="A891" s="280" t="str">
        <f>Gesamtliste!G883&amp;" "&amp;Gesamtliste!H883</f>
        <v>Château de Beaucastel Châteauneuf-du-Pape Hommage à Jacques Perrin</v>
      </c>
      <c r="B891" s="281"/>
      <c r="C891" s="190">
        <f>Gesamtliste!J883</f>
        <v>2021</v>
      </c>
      <c r="D891" s="190" t="str">
        <f>Gesamtliste!K883</f>
        <v>0.75l</v>
      </c>
      <c r="E891" s="191">
        <f>Gesamtliste!T883</f>
        <v>0</v>
      </c>
    </row>
    <row r="892" spans="1:5" ht="24" customHeight="1">
      <c r="A892" s="280" t="str">
        <f>Gesamtliste!G884&amp;" "&amp;Gesamtliste!H884</f>
        <v>Château de Beaucastel Châteauneuf-du-Pape Rouge</v>
      </c>
      <c r="B892" s="281"/>
      <c r="C892" s="190">
        <f>Gesamtliste!J884</f>
        <v>2022</v>
      </c>
      <c r="D892" s="190" t="str">
        <f>Gesamtliste!K884</f>
        <v>0.75l</v>
      </c>
      <c r="E892" s="191">
        <f>Gesamtliste!T884</f>
        <v>0</v>
      </c>
    </row>
    <row r="893" spans="1:5" ht="24" customHeight="1">
      <c r="A893" s="280" t="str">
        <f>Gesamtliste!G885&amp;" "&amp;Gesamtliste!H885</f>
        <v>Château de Beaucastel Châteauneuf-du-Pape Rouge</v>
      </c>
      <c r="B893" s="281"/>
      <c r="C893" s="190">
        <f>Gesamtliste!J885</f>
        <v>2022</v>
      </c>
      <c r="D893" s="190" t="str">
        <f>Gesamtliste!K885</f>
        <v>1.5l</v>
      </c>
      <c r="E893" s="191">
        <f>Gesamtliste!T885</f>
        <v>0</v>
      </c>
    </row>
    <row r="894" spans="1:5" ht="24" customHeight="1">
      <c r="A894" s="280" t="str">
        <f>Gesamtliste!G886&amp;" "&amp;Gesamtliste!H886</f>
        <v>Château de Fonsalette Fonsalette Rouge</v>
      </c>
      <c r="B894" s="281"/>
      <c r="C894" s="190">
        <f>Gesamtliste!J886</f>
        <v>1996</v>
      </c>
      <c r="D894" s="190" t="str">
        <f>Gesamtliste!K886</f>
        <v>0.75l</v>
      </c>
      <c r="E894" s="191">
        <f>Gesamtliste!T886</f>
        <v>0</v>
      </c>
    </row>
    <row r="895" spans="1:5" ht="24" customHeight="1">
      <c r="A895" s="280" t="str">
        <f>Gesamtliste!G887&amp;" "&amp;Gesamtliste!H887</f>
        <v>Château de la Nerthe Châteauneuf-du-Pape Blanc Clos De Beauvenir</v>
      </c>
      <c r="B895" s="281"/>
      <c r="C895" s="190">
        <f>Gesamtliste!J887</f>
        <v>2001</v>
      </c>
      <c r="D895" s="190" t="str">
        <f>Gesamtliste!K887</f>
        <v>0.75l</v>
      </c>
      <c r="E895" s="191">
        <f>Gesamtliste!T887</f>
        <v>0</v>
      </c>
    </row>
    <row r="896" spans="1:5" ht="24" customHeight="1">
      <c r="A896" s="280" t="str">
        <f>Gesamtliste!G888&amp;" "&amp;Gesamtliste!H888</f>
        <v>Château Rayas Châteauneuf-du-Pape Reserve Rouge</v>
      </c>
      <c r="B896" s="281"/>
      <c r="C896" s="190">
        <f>Gesamtliste!J888</f>
        <v>1995</v>
      </c>
      <c r="D896" s="190" t="str">
        <f>Gesamtliste!K888</f>
        <v>0.75l</v>
      </c>
      <c r="E896" s="191">
        <f>Gesamtliste!T888</f>
        <v>0</v>
      </c>
    </row>
    <row r="897" spans="1:5" ht="24" customHeight="1">
      <c r="A897" s="280" t="str">
        <f>Gesamtliste!G889&amp;" "&amp;Gesamtliste!H889</f>
        <v>Domaine de la Soltitude Châteauneuf-du-Pape Cornelia Constanza</v>
      </c>
      <c r="B897" s="281"/>
      <c r="C897" s="190">
        <f>Gesamtliste!J889</f>
        <v>2009</v>
      </c>
      <c r="D897" s="190" t="str">
        <f>Gesamtliste!K889</f>
        <v>3l</v>
      </c>
      <c r="E897" s="191">
        <f>Gesamtliste!T889</f>
        <v>0</v>
      </c>
    </row>
    <row r="898" spans="1:5" ht="24" customHeight="1">
      <c r="A898" s="280" t="str">
        <f>Gesamtliste!G890&amp;" "&amp;Gesamtliste!H890</f>
        <v>Domaine Isabel Ferrando Châteauneuf du Pape F601</v>
      </c>
      <c r="B898" s="281"/>
      <c r="C898" s="190">
        <f>Gesamtliste!J890</f>
        <v>2019</v>
      </c>
      <c r="D898" s="190" t="str">
        <f>Gesamtliste!K890</f>
        <v>0.75l</v>
      </c>
      <c r="E898" s="191">
        <f>Gesamtliste!T890</f>
        <v>0</v>
      </c>
    </row>
    <row r="899" spans="1:5" ht="24" customHeight="1">
      <c r="A899" s="280" t="str">
        <f>Gesamtliste!G891&amp;" "&amp;Gesamtliste!H891</f>
        <v>Domaine La Barroche Châteauneuf-du-Pape Fiancée</v>
      </c>
      <c r="B899" s="281"/>
      <c r="C899" s="190">
        <f>Gesamtliste!J891</f>
        <v>2006</v>
      </c>
      <c r="D899" s="190" t="str">
        <f>Gesamtliste!K891</f>
        <v>1.5l</v>
      </c>
      <c r="E899" s="191">
        <f>Gesamtliste!T891</f>
        <v>0</v>
      </c>
    </row>
    <row r="900" spans="1:5" ht="24" customHeight="1">
      <c r="A900" s="280" t="str">
        <f>Gesamtliste!G892&amp;" "&amp;Gesamtliste!H892</f>
        <v>Domaine La Barroche Châteauneuf-du-Pape Pure</v>
      </c>
      <c r="B900" s="281"/>
      <c r="C900" s="190">
        <f>Gesamtliste!J892</f>
        <v>2005</v>
      </c>
      <c r="D900" s="190" t="str">
        <f>Gesamtliste!K892</f>
        <v>0.75l</v>
      </c>
      <c r="E900" s="191">
        <f>Gesamtliste!T892</f>
        <v>0</v>
      </c>
    </row>
    <row r="901" spans="1:5" ht="24" customHeight="1">
      <c r="A901" s="280" t="str">
        <f>Gesamtliste!G893&amp;" "&amp;Gesamtliste!H893</f>
        <v>Domaine La Barroche Châteauneuf-du-Pape Pure</v>
      </c>
      <c r="B901" s="281"/>
      <c r="C901" s="190">
        <f>Gesamtliste!J893</f>
        <v>2006</v>
      </c>
      <c r="D901" s="190" t="str">
        <f>Gesamtliste!K893</f>
        <v>0.75l</v>
      </c>
      <c r="E901" s="191">
        <f>Gesamtliste!T893</f>
        <v>0</v>
      </c>
    </row>
    <row r="902" spans="1:5" ht="24" customHeight="1">
      <c r="A902" s="280" t="str">
        <f>Gesamtliste!G894&amp;" "&amp;Gesamtliste!H894</f>
        <v>Domaine Pierre Usseglio Châteauneuf-du-Pape Cuvée de mon Aieul</v>
      </c>
      <c r="B902" s="281"/>
      <c r="C902" s="190">
        <f>Gesamtliste!J894</f>
        <v>2007</v>
      </c>
      <c r="D902" s="190" t="str">
        <f>Gesamtliste!K894</f>
        <v>0.75l</v>
      </c>
      <c r="E902" s="191">
        <f>Gesamtliste!T894</f>
        <v>0</v>
      </c>
    </row>
    <row r="903" spans="1:5" ht="24" customHeight="1">
      <c r="A903" s="280" t="str">
        <f>Gesamtliste!G895&amp;" "&amp;Gesamtliste!H895</f>
        <v>Henri Bonneau Châteauneuf-du-Pape Cuvée Marie Beurrier</v>
      </c>
      <c r="B903" s="281"/>
      <c r="C903" s="190">
        <f>Gesamtliste!J895</f>
        <v>2000</v>
      </c>
      <c r="D903" s="190" t="str">
        <f>Gesamtliste!K895</f>
        <v>0.75l</v>
      </c>
      <c r="E903" s="191">
        <f>Gesamtliste!T895</f>
        <v>0</v>
      </c>
    </row>
    <row r="904" spans="1:5" ht="24" customHeight="1">
      <c r="A904" s="280" t="str">
        <f>Gesamtliste!G896&amp;" "&amp;Gesamtliste!H896</f>
        <v>Jamet Côte-Rôtie</v>
      </c>
      <c r="B904" s="281"/>
      <c r="C904" s="190">
        <f>Gesamtliste!J896</f>
        <v>2014</v>
      </c>
      <c r="D904" s="190" t="str">
        <f>Gesamtliste!K896</f>
        <v>0.75l</v>
      </c>
      <c r="E904" s="191">
        <f>Gesamtliste!T896</f>
        <v>0</v>
      </c>
    </row>
    <row r="905" spans="1:5" ht="24" customHeight="1">
      <c r="A905" s="280" t="str">
        <f>Gesamtliste!G897&amp;" "&amp;Gesamtliste!H897</f>
        <v>Clape Cornas</v>
      </c>
      <c r="B905" s="281"/>
      <c r="C905" s="190">
        <f>Gesamtliste!J897</f>
        <v>2018</v>
      </c>
      <c r="D905" s="190" t="str">
        <f>Gesamtliste!K897</f>
        <v>0.75l</v>
      </c>
      <c r="E905" s="191">
        <f>Gesamtliste!T897</f>
        <v>0</v>
      </c>
    </row>
    <row r="906" spans="1:5" ht="24" customHeight="1">
      <c r="A906" s="280" t="str">
        <f>Gesamtliste!G898&amp;" "&amp;Gesamtliste!H898</f>
        <v>Clape Cornas Renaissance</v>
      </c>
      <c r="B906" s="281"/>
      <c r="C906" s="190">
        <f>Gesamtliste!J898</f>
        <v>2020</v>
      </c>
      <c r="D906" s="190" t="str">
        <f>Gesamtliste!K898</f>
        <v>0.75l</v>
      </c>
      <c r="E906" s="191">
        <f>Gesamtliste!T898</f>
        <v>0</v>
      </c>
    </row>
    <row r="907" spans="1:5" ht="24" customHeight="1">
      <c r="A907" s="280" t="str">
        <f>Gesamtliste!G899&amp;" "&amp;Gesamtliste!H899</f>
        <v>Thierry Allemand Cornas Reynard</v>
      </c>
      <c r="B907" s="281"/>
      <c r="C907" s="190">
        <f>Gesamtliste!J899</f>
        <v>2007</v>
      </c>
      <c r="D907" s="190" t="str">
        <f>Gesamtliste!K899</f>
        <v>0.75l</v>
      </c>
      <c r="E907" s="191">
        <f>Gesamtliste!T899</f>
        <v>0</v>
      </c>
    </row>
    <row r="908" spans="1:5" ht="24" customHeight="1">
      <c r="A908" s="280" t="str">
        <f>Gesamtliste!G900&amp;" "&amp;Gesamtliste!H900</f>
        <v>Thierry Allemand Cornas Reynard</v>
      </c>
      <c r="B908" s="281"/>
      <c r="C908" s="190">
        <f>Gesamtliste!J900</f>
        <v>2021</v>
      </c>
      <c r="D908" s="190" t="str">
        <f>Gesamtliste!K900</f>
        <v>0.75l</v>
      </c>
      <c r="E908" s="191">
        <f>Gesamtliste!T900</f>
        <v>0</v>
      </c>
    </row>
    <row r="909" spans="1:5" ht="24" customHeight="1">
      <c r="A909" s="280" t="str">
        <f>Gesamtliste!G901&amp;" "&amp;Gesamtliste!H901</f>
        <v>Verset Cornas</v>
      </c>
      <c r="B909" s="281"/>
      <c r="C909" s="190">
        <f>Gesamtliste!J901</f>
        <v>2021</v>
      </c>
      <c r="D909" s="190" t="str">
        <f>Gesamtliste!K901</f>
        <v>0.75l</v>
      </c>
      <c r="E909" s="191">
        <f>Gesamtliste!T901</f>
        <v>0</v>
      </c>
    </row>
    <row r="910" spans="1:5" ht="24" customHeight="1">
      <c r="A910" s="280" t="str">
        <f>Gesamtliste!G902&amp;" "&amp;Gesamtliste!H902</f>
        <v>Vincent Paris Cornas La Geynale</v>
      </c>
      <c r="B910" s="281"/>
      <c r="C910" s="190">
        <f>Gesamtliste!J902</f>
        <v>2017</v>
      </c>
      <c r="D910" s="190" t="str">
        <f>Gesamtliste!K902</f>
        <v>0.75l</v>
      </c>
      <c r="E910" s="191">
        <f>Gesamtliste!T902</f>
        <v>0</v>
      </c>
    </row>
    <row r="911" spans="1:5" ht="24" customHeight="1">
      <c r="A911" s="280" t="str">
        <f>Gesamtliste!G903&amp;" "&amp;Gesamtliste!H903</f>
        <v>Christoph Billon Côte-Rôtie Elotins</v>
      </c>
      <c r="B911" s="281"/>
      <c r="C911" s="190">
        <f>Gesamtliste!J903</f>
        <v>2016</v>
      </c>
      <c r="D911" s="190" t="str">
        <f>Gesamtliste!K903</f>
        <v>0.75l</v>
      </c>
      <c r="E911" s="191">
        <f>Gesamtliste!T903</f>
        <v>0</v>
      </c>
    </row>
    <row r="912" spans="1:5" ht="24" customHeight="1">
      <c r="A912" s="280" t="str">
        <f>Gesamtliste!G904&amp;" "&amp;Gesamtliste!H904</f>
        <v>Clusel Roch Côte-Rôtie</v>
      </c>
      <c r="B912" s="281"/>
      <c r="C912" s="190">
        <f>Gesamtliste!J904</f>
        <v>2015</v>
      </c>
      <c r="D912" s="190" t="str">
        <f>Gesamtliste!K904</f>
        <v>0.75l</v>
      </c>
      <c r="E912" s="191">
        <f>Gesamtliste!T904</f>
        <v>0</v>
      </c>
    </row>
    <row r="913" spans="1:5" ht="24" customHeight="1">
      <c r="A913" s="280" t="str">
        <f>Gesamtliste!G905&amp;" "&amp;Gesamtliste!H905</f>
        <v>Clusel Roch Côte-Rôtie La Viallière</v>
      </c>
      <c r="B913" s="281"/>
      <c r="C913" s="190">
        <f>Gesamtliste!J905</f>
        <v>2014</v>
      </c>
      <c r="D913" s="190" t="str">
        <f>Gesamtliste!K905</f>
        <v>0.75l</v>
      </c>
      <c r="E913" s="191">
        <f>Gesamtliste!T905</f>
        <v>0</v>
      </c>
    </row>
    <row r="914" spans="1:5" ht="24" customHeight="1">
      <c r="A914" s="280" t="str">
        <f>Gesamtliste!G906&amp;" "&amp;Gesamtliste!H906</f>
        <v>Clusel Roch Côte-Rôtie La Viallière</v>
      </c>
      <c r="B914" s="281"/>
      <c r="C914" s="190">
        <f>Gesamtliste!J906</f>
        <v>2015</v>
      </c>
      <c r="D914" s="190" t="str">
        <f>Gesamtliste!K906</f>
        <v>0.75l</v>
      </c>
      <c r="E914" s="191">
        <f>Gesamtliste!T906</f>
        <v>0</v>
      </c>
    </row>
    <row r="915" spans="1:5" ht="24" customHeight="1">
      <c r="A915" s="280" t="str">
        <f>Gesamtliste!G907&amp;" "&amp;Gesamtliste!H907</f>
        <v>Clusel Roch Côte-Rôtie La Viallière</v>
      </c>
      <c r="B915" s="281"/>
      <c r="C915" s="190">
        <f>Gesamtliste!J907</f>
        <v>2015</v>
      </c>
      <c r="D915" s="190" t="str">
        <f>Gesamtliste!K907</f>
        <v>0.75l</v>
      </c>
      <c r="E915" s="191">
        <f>Gesamtliste!T907</f>
        <v>0</v>
      </c>
    </row>
    <row r="916" spans="1:5" ht="24" customHeight="1">
      <c r="A916" s="280" t="str">
        <f>Gesamtliste!G908&amp;" "&amp;Gesamtliste!H908</f>
        <v>Clusel Roch Côte-Rôtie Les Grandes Places</v>
      </c>
      <c r="B916" s="281"/>
      <c r="C916" s="190">
        <f>Gesamtliste!J908</f>
        <v>2014</v>
      </c>
      <c r="D916" s="190" t="str">
        <f>Gesamtliste!K908</f>
        <v>0.75l</v>
      </c>
      <c r="E916" s="191">
        <f>Gesamtliste!T908</f>
        <v>0</v>
      </c>
    </row>
    <row r="917" spans="1:5" ht="24" customHeight="1">
      <c r="A917" s="280" t="str">
        <f>Gesamtliste!G909&amp;" "&amp;Gesamtliste!H909</f>
        <v>Clusel Roch Côte-Rôtie Les Grandes Places</v>
      </c>
      <c r="B917" s="281"/>
      <c r="C917" s="190">
        <f>Gesamtliste!J909</f>
        <v>2015</v>
      </c>
      <c r="D917" s="190" t="str">
        <f>Gesamtliste!K909</f>
        <v>0.75l</v>
      </c>
      <c r="E917" s="191">
        <f>Gesamtliste!T909</f>
        <v>0</v>
      </c>
    </row>
    <row r="918" spans="1:5" ht="24" customHeight="1">
      <c r="A918" s="280" t="str">
        <f>Gesamtliste!G910&amp;" "&amp;Gesamtliste!H910</f>
        <v>Clusel Roch Côte-Rôtie Les Grandes Places</v>
      </c>
      <c r="B918" s="281"/>
      <c r="C918" s="190">
        <f>Gesamtliste!J910</f>
        <v>2017</v>
      </c>
      <c r="D918" s="190" t="str">
        <f>Gesamtliste!K910</f>
        <v>0.75l</v>
      </c>
      <c r="E918" s="191">
        <f>Gesamtliste!T910</f>
        <v>0</v>
      </c>
    </row>
    <row r="919" spans="1:5" ht="24" customHeight="1">
      <c r="A919" s="280" t="str">
        <f>Gesamtliste!G911&amp;" "&amp;Gesamtliste!H911</f>
        <v>Clusel Roch Côte-Rôtie Les Grandes Places</v>
      </c>
      <c r="B919" s="281"/>
      <c r="C919" s="190">
        <f>Gesamtliste!J911</f>
        <v>2018</v>
      </c>
      <c r="D919" s="190" t="str">
        <f>Gesamtliste!K911</f>
        <v>0.75l</v>
      </c>
      <c r="E919" s="191">
        <f>Gesamtliste!T911</f>
        <v>0</v>
      </c>
    </row>
    <row r="920" spans="1:5" ht="24" customHeight="1">
      <c r="A920" s="280" t="str">
        <f>Gesamtliste!G912&amp;" "&amp;Gesamtliste!H912</f>
        <v>François et Fils Côte-Rôtie</v>
      </c>
      <c r="B920" s="281"/>
      <c r="C920" s="190">
        <f>Gesamtliste!J912</f>
        <v>2014</v>
      </c>
      <c r="D920" s="190" t="str">
        <f>Gesamtliste!K912</f>
        <v>0.75l</v>
      </c>
      <c r="E920" s="191">
        <f>Gesamtliste!T912</f>
        <v>0</v>
      </c>
    </row>
    <row r="921" spans="1:5" ht="24" customHeight="1">
      <c r="A921" s="280" t="str">
        <f>Gesamtliste!G913&amp;" "&amp;Gesamtliste!H913</f>
        <v>François et Fils Côte-Rôtie</v>
      </c>
      <c r="B921" s="281"/>
      <c r="C921" s="190">
        <f>Gesamtliste!J913</f>
        <v>2015</v>
      </c>
      <c r="D921" s="190" t="str">
        <f>Gesamtliste!K913</f>
        <v>0.75l</v>
      </c>
      <c r="E921" s="191">
        <f>Gesamtliste!T913</f>
        <v>0</v>
      </c>
    </row>
    <row r="922" spans="1:5" ht="24" customHeight="1">
      <c r="A922" s="280" t="str">
        <f>Gesamtliste!G914&amp;" "&amp;Gesamtliste!H914</f>
        <v>François et Fils Côte-Rôtie</v>
      </c>
      <c r="B922" s="281"/>
      <c r="C922" s="190">
        <f>Gesamtliste!J914</f>
        <v>2015</v>
      </c>
      <c r="D922" s="190" t="str">
        <f>Gesamtliste!K914</f>
        <v>0.75l</v>
      </c>
      <c r="E922" s="191">
        <f>Gesamtliste!T914</f>
        <v>0</v>
      </c>
    </row>
    <row r="923" spans="1:5" ht="24" customHeight="1">
      <c r="A923" s="280" t="str">
        <f>Gesamtliste!G915&amp;" "&amp;Gesamtliste!H915</f>
        <v>Guigal Côte-Rôtie La Mouline</v>
      </c>
      <c r="B923" s="281"/>
      <c r="C923" s="190">
        <f>Gesamtliste!J915</f>
        <v>1975</v>
      </c>
      <c r="D923" s="190" t="str">
        <f>Gesamtliste!K915</f>
        <v>0.75l</v>
      </c>
      <c r="E923" s="191">
        <f>Gesamtliste!T915</f>
        <v>0</v>
      </c>
    </row>
    <row r="924" spans="1:5" ht="24" customHeight="1">
      <c r="A924" s="280" t="str">
        <f>Gesamtliste!G916&amp;" "&amp;Gesamtliste!H916</f>
        <v>Guigal Côte-Rôtie La Mouline</v>
      </c>
      <c r="B924" s="281"/>
      <c r="C924" s="190">
        <f>Gesamtliste!J916</f>
        <v>1986</v>
      </c>
      <c r="D924" s="190" t="str">
        <f>Gesamtliste!K916</f>
        <v>0.75l</v>
      </c>
      <c r="E924" s="191">
        <f>Gesamtliste!T916</f>
        <v>0</v>
      </c>
    </row>
    <row r="925" spans="1:5" ht="24" customHeight="1">
      <c r="A925" s="280" t="str">
        <f>Gesamtliste!G917&amp;" "&amp;Gesamtliste!H917</f>
        <v>Guigal Côte-Rôtie La Turque</v>
      </c>
      <c r="B925" s="281"/>
      <c r="C925" s="190">
        <f>Gesamtliste!J917</f>
        <v>1986</v>
      </c>
      <c r="D925" s="190" t="str">
        <f>Gesamtliste!K917</f>
        <v>0.75l</v>
      </c>
      <c r="E925" s="191">
        <f>Gesamtliste!T917</f>
        <v>0</v>
      </c>
    </row>
    <row r="926" spans="1:5" ht="24" customHeight="1">
      <c r="A926" s="280" t="str">
        <f>Gesamtliste!G918&amp;" "&amp;Gesamtliste!H918</f>
        <v>Jamet Côte-Rôtie</v>
      </c>
      <c r="B926" s="281"/>
      <c r="C926" s="190">
        <f>Gesamtliste!J918</f>
        <v>2010</v>
      </c>
      <c r="D926" s="190" t="str">
        <f>Gesamtliste!K918</f>
        <v>0.75l</v>
      </c>
      <c r="E926" s="191">
        <f>Gesamtliste!T918</f>
        <v>0</v>
      </c>
    </row>
    <row r="927" spans="1:5" ht="24" customHeight="1">
      <c r="A927" s="280" t="str">
        <f>Gesamtliste!G919&amp;" "&amp;Gesamtliste!H919</f>
        <v>Jamet Côte-Rôtie La Landonne</v>
      </c>
      <c r="B927" s="281"/>
      <c r="C927" s="190">
        <f>Gesamtliste!J919</f>
        <v>2018</v>
      </c>
      <c r="D927" s="190" t="str">
        <f>Gesamtliste!K919</f>
        <v>0.75l</v>
      </c>
      <c r="E927" s="191">
        <f>Gesamtliste!T919</f>
        <v>0</v>
      </c>
    </row>
    <row r="928" spans="1:5" ht="24" customHeight="1">
      <c r="A928" s="280" t="str">
        <f>Gesamtliste!G920&amp;" "&amp;Gesamtliste!H920</f>
        <v>Julien Barge Côte-Rôtie Brune</v>
      </c>
      <c r="B928" s="281"/>
      <c r="C928" s="190">
        <f>Gesamtliste!J920</f>
        <v>2011</v>
      </c>
      <c r="D928" s="190" t="str">
        <f>Gesamtliste!K920</f>
        <v>0.75l</v>
      </c>
      <c r="E928" s="191">
        <f>Gesamtliste!T920</f>
        <v>0</v>
      </c>
    </row>
    <row r="929" spans="1:5" ht="24" customHeight="1">
      <c r="A929" s="280" t="str">
        <f>Gesamtliste!G921&amp;" "&amp;Gesamtliste!H921</f>
        <v>Pierre Gaillard Côte-Rôtie Rose Pourpre</v>
      </c>
      <c r="B929" s="281"/>
      <c r="C929" s="190">
        <f>Gesamtliste!J921</f>
        <v>2011</v>
      </c>
      <c r="D929" s="190" t="str">
        <f>Gesamtliste!K921</f>
        <v>0.75l</v>
      </c>
      <c r="E929" s="191">
        <f>Gesamtliste!T921</f>
        <v>0</v>
      </c>
    </row>
    <row r="930" spans="1:5" ht="24" customHeight="1">
      <c r="A930" s="280" t="str">
        <f>Gesamtliste!G922&amp;" "&amp;Gesamtliste!H922</f>
        <v>Rene Rostaing Côte-Rôtie Côte Blonde</v>
      </c>
      <c r="B930" s="281"/>
      <c r="C930" s="190">
        <f>Gesamtliste!J922</f>
        <v>2020</v>
      </c>
      <c r="D930" s="190" t="str">
        <f>Gesamtliste!K922</f>
        <v>0.75l</v>
      </c>
      <c r="E930" s="191">
        <f>Gesamtliste!T922</f>
        <v>0</v>
      </c>
    </row>
    <row r="931" spans="1:5" ht="24" customHeight="1">
      <c r="A931" s="280" t="str">
        <f>Gesamtliste!G923&amp;" "&amp;Gesamtliste!H923</f>
        <v>Rene Rostaing Côte-Rôtie La Landonne</v>
      </c>
      <c r="B931" s="281"/>
      <c r="C931" s="190">
        <f>Gesamtliste!J923</f>
        <v>2019</v>
      </c>
      <c r="D931" s="190" t="str">
        <f>Gesamtliste!K923</f>
        <v>0.75l</v>
      </c>
      <c r="E931" s="191">
        <f>Gesamtliste!T923</f>
        <v>0</v>
      </c>
    </row>
    <row r="932" spans="1:5" ht="24" customHeight="1">
      <c r="A932" s="280" t="str">
        <f>Gesamtliste!G924&amp;" "&amp;Gesamtliste!H924</f>
        <v>Domaine Gallety Cuvée Gallety Blanc</v>
      </c>
      <c r="B932" s="281"/>
      <c r="C932" s="190">
        <f>Gesamtliste!J924</f>
        <v>2023</v>
      </c>
      <c r="D932" s="190" t="str">
        <f>Gesamtliste!K924</f>
        <v>0.75l</v>
      </c>
      <c r="E932" s="191">
        <f>Gesamtliste!T924</f>
        <v>0</v>
      </c>
    </row>
    <row r="933" spans="1:5" ht="24" customHeight="1">
      <c r="A933" s="280" t="str">
        <f>Gesamtliste!G925&amp;" "&amp;Gesamtliste!H925</f>
        <v>Domaine Gallety La Ligure</v>
      </c>
      <c r="B933" s="281"/>
      <c r="C933" s="190">
        <f>Gesamtliste!J925</f>
        <v>2019</v>
      </c>
      <c r="D933" s="190" t="str">
        <f>Gesamtliste!K925</f>
        <v>0.75l</v>
      </c>
      <c r="E933" s="191">
        <f>Gesamtliste!T925</f>
        <v>0</v>
      </c>
    </row>
    <row r="934" spans="1:5" ht="24" customHeight="1">
      <c r="A934" s="280" t="str">
        <f>Gesamtliste!G926&amp;" "&amp;Gesamtliste!H926</f>
        <v>Domaine Gallety La Syrare</v>
      </c>
      <c r="B934" s="281"/>
      <c r="C934" s="190">
        <f>Gesamtliste!J926</f>
        <v>2019</v>
      </c>
      <c r="D934" s="190" t="str">
        <f>Gesamtliste!K926</f>
        <v>0.75l</v>
      </c>
      <c r="E934" s="191">
        <f>Gesamtliste!T926</f>
        <v>0</v>
      </c>
    </row>
    <row r="935" spans="1:5" ht="24" customHeight="1">
      <c r="A935" s="280" t="str">
        <f>Gesamtliste!G927&amp;" "&amp;Gesamtliste!H927</f>
        <v>Domaine Gallety La Syrare</v>
      </c>
      <c r="B935" s="281"/>
      <c r="C935" s="190">
        <f>Gesamtliste!J927</f>
        <v>2021</v>
      </c>
      <c r="D935" s="190" t="str">
        <f>Gesamtliste!K927</f>
        <v>0.75l</v>
      </c>
      <c r="E935" s="191">
        <f>Gesamtliste!T927</f>
        <v>0</v>
      </c>
    </row>
    <row r="936" spans="1:5" ht="24" customHeight="1">
      <c r="A936" s="280" t="str">
        <f>Gesamtliste!G928&amp;" "&amp;Gesamtliste!H928</f>
        <v>Domaine des Tours Vin de pays de Vaucluse Blanc</v>
      </c>
      <c r="B936" s="281"/>
      <c r="C936" s="190">
        <f>Gesamtliste!J928</f>
        <v>2020</v>
      </c>
      <c r="D936" s="190" t="str">
        <f>Gesamtliste!K928</f>
        <v>0.75l</v>
      </c>
      <c r="E936" s="191">
        <f>Gesamtliste!T928</f>
        <v>0</v>
      </c>
    </row>
    <row r="937" spans="1:5" ht="24" customHeight="1">
      <c r="A937" s="280" t="str">
        <f>Gesamtliste!G929&amp;" "&amp;Gesamtliste!H929</f>
        <v>Maison Les Alexandrins Crozes-Hermitage</v>
      </c>
      <c r="B937" s="281"/>
      <c r="C937" s="190">
        <f>Gesamtliste!J929</f>
        <v>2022</v>
      </c>
      <c r="D937" s="190" t="str">
        <f>Gesamtliste!K929</f>
        <v>0.75l</v>
      </c>
      <c r="E937" s="191">
        <f>Gesamtliste!T929</f>
        <v>0</v>
      </c>
    </row>
    <row r="938" spans="1:5" ht="24" customHeight="1">
      <c r="A938" s="280" t="str">
        <f>Gesamtliste!G930&amp;" "&amp;Gesamtliste!H930</f>
        <v>Château de Saint Cosme Gigondas Le Poste</v>
      </c>
      <c r="B938" s="281"/>
      <c r="C938" s="190">
        <f>Gesamtliste!J930</f>
        <v>2019</v>
      </c>
      <c r="D938" s="190" t="str">
        <f>Gesamtliste!K930</f>
        <v>0.75l</v>
      </c>
      <c r="E938" s="191">
        <f>Gesamtliste!T930</f>
        <v>0</v>
      </c>
    </row>
    <row r="939" spans="1:5" ht="24" customHeight="1">
      <c r="A939" s="280" t="str">
        <f>Gesamtliste!G931&amp;" "&amp;Gesamtliste!H931</f>
        <v>Bernard Faurie Hermitage Rouge (Goldene Kapsel: Meal/Bessards)</v>
      </c>
      <c r="B939" s="281"/>
      <c r="C939" s="190">
        <f>Gesamtliste!J931</f>
        <v>2013</v>
      </c>
      <c r="D939" s="190" t="str">
        <f>Gesamtliste!K931</f>
        <v>0.75l</v>
      </c>
      <c r="E939" s="191">
        <f>Gesamtliste!T931</f>
        <v>0</v>
      </c>
    </row>
    <row r="940" spans="1:5" ht="24" customHeight="1">
      <c r="A940" s="280" t="str">
        <f>Gesamtliste!G932&amp;" "&amp;Gesamtliste!H932</f>
        <v>Dard &amp; Ribo Hermitage</v>
      </c>
      <c r="B940" s="281"/>
      <c r="C940" s="190">
        <f>Gesamtliste!J932</f>
        <v>2020</v>
      </c>
      <c r="D940" s="190" t="str">
        <f>Gesamtliste!K932</f>
        <v>0.75l</v>
      </c>
      <c r="E940" s="191">
        <f>Gesamtliste!T932</f>
        <v>0</v>
      </c>
    </row>
    <row r="941" spans="1:5" ht="24" customHeight="1">
      <c r="A941" s="280" t="str">
        <f>Gesamtliste!G933&amp;" "&amp;Gesamtliste!H933</f>
        <v>Delas Frères Hermitage Les Bessardes</v>
      </c>
      <c r="B941" s="281"/>
      <c r="C941" s="190">
        <f>Gesamtliste!J933</f>
        <v>2005</v>
      </c>
      <c r="D941" s="190" t="str">
        <f>Gesamtliste!K933</f>
        <v>0.75l</v>
      </c>
      <c r="E941" s="191">
        <f>Gesamtliste!T933</f>
        <v>0</v>
      </c>
    </row>
    <row r="942" spans="1:5" ht="24" customHeight="1">
      <c r="A942" s="280" t="str">
        <f>Gesamtliste!G934&amp;" "&amp;Gesamtliste!H934</f>
        <v>Delas Frères Hermitage Les Bessardes</v>
      </c>
      <c r="B942" s="281"/>
      <c r="C942" s="190">
        <f>Gesamtliste!J934</f>
        <v>2006</v>
      </c>
      <c r="D942" s="190" t="str">
        <f>Gesamtliste!K934</f>
        <v>0.75l</v>
      </c>
      <c r="E942" s="191">
        <f>Gesamtliste!T934</f>
        <v>0</v>
      </c>
    </row>
    <row r="943" spans="1:5" ht="24" customHeight="1">
      <c r="A943" s="280" t="str">
        <f>Gesamtliste!G935&amp;" "&amp;Gesamtliste!H935</f>
        <v>Delas Frères Saint-Joseph Sainte-Épine</v>
      </c>
      <c r="B943" s="281"/>
      <c r="C943" s="190">
        <f>Gesamtliste!J935</f>
        <v>2005</v>
      </c>
      <c r="D943" s="190" t="str">
        <f>Gesamtliste!K935</f>
        <v>0.75l</v>
      </c>
      <c r="E943" s="191">
        <f>Gesamtliste!T935</f>
        <v>0</v>
      </c>
    </row>
    <row r="944" spans="1:5" ht="24" customHeight="1">
      <c r="A944" s="280" t="str">
        <f>Gesamtliste!G936&amp;" "&amp;Gesamtliste!H936</f>
        <v>Delas Frères Saint-Joseph Sainte-Épine</v>
      </c>
      <c r="B944" s="281"/>
      <c r="C944" s="190">
        <f>Gesamtliste!J936</f>
        <v>2006</v>
      </c>
      <c r="D944" s="190" t="str">
        <f>Gesamtliste!K936</f>
        <v>0.75l</v>
      </c>
      <c r="E944" s="191">
        <f>Gesamtliste!T936</f>
        <v>0</v>
      </c>
    </row>
    <row r="945" spans="1:5" ht="24" customHeight="1">
      <c r="A945" s="280" t="str">
        <f>Gesamtliste!G937&amp;" "&amp;Gesamtliste!H937</f>
        <v>Jaboulet Hermitage La Chapelle</v>
      </c>
      <c r="B945" s="281"/>
      <c r="C945" s="190">
        <f>Gesamtliste!J937</f>
        <v>2003</v>
      </c>
      <c r="D945" s="190" t="str">
        <f>Gesamtliste!K937</f>
        <v>0.75l</v>
      </c>
      <c r="E945" s="191">
        <f>Gesamtliste!T937</f>
        <v>0</v>
      </c>
    </row>
    <row r="946" spans="1:5" ht="24" customHeight="1">
      <c r="A946" s="280" t="str">
        <f>Gesamtliste!G938&amp;" "&amp;Gesamtliste!H938</f>
        <v>Jean-Louis Chave Hermitage Blanc</v>
      </c>
      <c r="B946" s="281"/>
      <c r="C946" s="190">
        <f>Gesamtliste!J938</f>
        <v>2020</v>
      </c>
      <c r="D946" s="190" t="str">
        <f>Gesamtliste!K938</f>
        <v>0.75l</v>
      </c>
      <c r="E946" s="191">
        <f>Gesamtliste!T938</f>
        <v>0</v>
      </c>
    </row>
    <row r="947" spans="1:5" ht="24" customHeight="1">
      <c r="A947" s="280" t="str">
        <f>Gesamtliste!G939&amp;" "&amp;Gesamtliste!H939</f>
        <v>Jean-Louis Chave Hermitage Blanc</v>
      </c>
      <c r="B947" s="281"/>
      <c r="C947" s="190">
        <f>Gesamtliste!J939</f>
        <v>2023</v>
      </c>
      <c r="D947" s="190" t="str">
        <f>Gesamtliste!K939</f>
        <v>0.75l</v>
      </c>
      <c r="E947" s="191">
        <f>Gesamtliste!T939</f>
        <v>0</v>
      </c>
    </row>
    <row r="948" spans="1:5" ht="24" customHeight="1">
      <c r="A948" s="280" t="str">
        <f>Gesamtliste!G940&amp;" "&amp;Gesamtliste!H940</f>
        <v>Jean-Louis Chave Hermitage Rouge</v>
      </c>
      <c r="B948" s="281"/>
      <c r="C948" s="190">
        <f>Gesamtliste!J940</f>
        <v>2007</v>
      </c>
      <c r="D948" s="190" t="str">
        <f>Gesamtliste!K940</f>
        <v>0.75l</v>
      </c>
      <c r="E948" s="191">
        <f>Gesamtliste!T940</f>
        <v>0</v>
      </c>
    </row>
    <row r="949" spans="1:5" ht="24" customHeight="1">
      <c r="A949" s="280" t="str">
        <f>Gesamtliste!G941&amp;" "&amp;Gesamtliste!H941</f>
        <v>Jean-Louis Chave Hermitage Rouge</v>
      </c>
      <c r="B949" s="281"/>
      <c r="C949" s="190">
        <f>Gesamtliste!J941</f>
        <v>2008</v>
      </c>
      <c r="D949" s="190" t="str">
        <f>Gesamtliste!K941</f>
        <v>0.75l</v>
      </c>
      <c r="E949" s="191">
        <f>Gesamtliste!T941</f>
        <v>0</v>
      </c>
    </row>
    <row r="950" spans="1:5" ht="24" customHeight="1">
      <c r="A950" s="280" t="str">
        <f>Gesamtliste!G942&amp;" "&amp;Gesamtliste!H942</f>
        <v>Jean-Louis Chave Hermitage Rouge</v>
      </c>
      <c r="B950" s="281"/>
      <c r="C950" s="190">
        <f>Gesamtliste!J942</f>
        <v>2012</v>
      </c>
      <c r="D950" s="190" t="str">
        <f>Gesamtliste!K942</f>
        <v>0.75l</v>
      </c>
      <c r="E950" s="191">
        <f>Gesamtliste!T942</f>
        <v>0</v>
      </c>
    </row>
    <row r="951" spans="1:5" ht="24" customHeight="1">
      <c r="A951" s="280" t="str">
        <f>Gesamtliste!G943&amp;" "&amp;Gesamtliste!H943</f>
        <v>Jean-Louis Chave Hermitage Rouge</v>
      </c>
      <c r="B951" s="281"/>
      <c r="C951" s="190">
        <f>Gesamtliste!J943</f>
        <v>2020</v>
      </c>
      <c r="D951" s="190" t="str">
        <f>Gesamtliste!K943</f>
        <v>0.75l</v>
      </c>
      <c r="E951" s="191">
        <f>Gesamtliste!T943</f>
        <v>0</v>
      </c>
    </row>
    <row r="952" spans="1:5" ht="24" customHeight="1">
      <c r="A952" s="280" t="str">
        <f>Gesamtliste!G944&amp;" "&amp;Gesamtliste!H944</f>
        <v>Maison M. Chapoutier Hermitage Le Pavillon</v>
      </c>
      <c r="B952" s="281"/>
      <c r="C952" s="190">
        <f>Gesamtliste!J944</f>
        <v>2004</v>
      </c>
      <c r="D952" s="190" t="str">
        <f>Gesamtliste!K944</f>
        <v>0.75l</v>
      </c>
      <c r="E952" s="191">
        <f>Gesamtliste!T944</f>
        <v>0</v>
      </c>
    </row>
    <row r="953" spans="1:5" ht="24" customHeight="1">
      <c r="A953" s="280" t="str">
        <f>Gesamtliste!G945&amp;" "&amp;Gesamtliste!H945</f>
        <v>Maison M. Chapoutier Hermitage Le Pavillon</v>
      </c>
      <c r="B953" s="281"/>
      <c r="C953" s="190">
        <f>Gesamtliste!J945</f>
        <v>2007</v>
      </c>
      <c r="D953" s="190" t="str">
        <f>Gesamtliste!K945</f>
        <v>0.75l</v>
      </c>
      <c r="E953" s="191">
        <f>Gesamtliste!T945</f>
        <v>0</v>
      </c>
    </row>
    <row r="954" spans="1:5" ht="24" customHeight="1">
      <c r="A954" s="280" t="str">
        <f>Gesamtliste!G946&amp;" "&amp;Gesamtliste!H946</f>
        <v>Yann Chave Hermitage</v>
      </c>
      <c r="B954" s="281"/>
      <c r="C954" s="190">
        <f>Gesamtliste!J946</f>
        <v>2020</v>
      </c>
      <c r="D954" s="190" t="str">
        <f>Gesamtliste!K946</f>
        <v>1.5l</v>
      </c>
      <c r="E954" s="191">
        <f>Gesamtliste!T946</f>
        <v>0</v>
      </c>
    </row>
    <row r="955" spans="1:5" ht="24" customHeight="1">
      <c r="A955" s="280" t="str">
        <f>Gesamtliste!G947&amp;" "&amp;Gesamtliste!H947</f>
        <v>Yann Chave Hermitage</v>
      </c>
      <c r="B955" s="281"/>
      <c r="C955" s="190">
        <f>Gesamtliste!J947</f>
        <v>2022</v>
      </c>
      <c r="D955" s="190" t="str">
        <f>Gesamtliste!K947</f>
        <v>0.75l</v>
      </c>
      <c r="E955" s="191">
        <f>Gesamtliste!T947</f>
        <v>0</v>
      </c>
    </row>
    <row r="956" spans="1:5" ht="24" customHeight="1">
      <c r="A956" s="280" t="str">
        <f>Gesamtliste!G948&amp;" "&amp;Gesamtliste!H948</f>
        <v>Yann Chave Hermitage</v>
      </c>
      <c r="B956" s="281"/>
      <c r="C956" s="190">
        <f>Gesamtliste!J948</f>
        <v>2022</v>
      </c>
      <c r="D956" s="190" t="str">
        <f>Gesamtliste!K948</f>
        <v>1.5l</v>
      </c>
      <c r="E956" s="191">
        <f>Gesamtliste!T948</f>
        <v>0</v>
      </c>
    </row>
    <row r="957" spans="1:5" ht="24" customHeight="1">
      <c r="A957" s="280" t="str">
        <f>Gesamtliste!G949&amp;" "&amp;Gesamtliste!H949</f>
        <v>Monier Perreol Saint-Joseph Tradition</v>
      </c>
      <c r="B957" s="281"/>
      <c r="C957" s="190">
        <f>Gesamtliste!J949</f>
        <v>2021</v>
      </c>
      <c r="D957" s="190" t="str">
        <f>Gesamtliste!K949</f>
        <v>0.75l</v>
      </c>
      <c r="E957" s="191">
        <f>Gesamtliste!T949</f>
        <v>0</v>
      </c>
    </row>
    <row r="958" spans="1:5" ht="24" customHeight="1">
      <c r="A958" s="280" t="str">
        <f>Gesamtliste!G950&amp;" "&amp;Gesamtliste!H950</f>
        <v>Famille Perrin Vinsobres Les Hauts de Julien Vieilles Vignes</v>
      </c>
      <c r="B958" s="281"/>
      <c r="C958" s="190">
        <f>Gesamtliste!J950</f>
        <v>2022</v>
      </c>
      <c r="D958" s="190" t="str">
        <f>Gesamtliste!K950</f>
        <v>0.75l</v>
      </c>
      <c r="E958" s="191">
        <f>Gesamtliste!T950</f>
        <v>0</v>
      </c>
    </row>
    <row r="959" spans="1:5" ht="24" customHeight="1">
      <c r="A959" s="280" t="str">
        <f>Gesamtliste!G951&amp;" "&amp;Gesamtliste!H951</f>
        <v>Domaine Gallety Cuvée Emma</v>
      </c>
      <c r="B959" s="281"/>
      <c r="C959" s="190">
        <f>Gesamtliste!J951</f>
        <v>2022</v>
      </c>
      <c r="D959" s="190" t="str">
        <f>Gesamtliste!K951</f>
        <v>0.75l</v>
      </c>
      <c r="E959" s="191">
        <f>Gesamtliste!T951</f>
        <v>0</v>
      </c>
    </row>
    <row r="960" spans="1:5" ht="24" customHeight="1">
      <c r="A960" s="280" t="str">
        <f>Gesamtliste!G952&amp;" "&amp;Gesamtliste!H952</f>
        <v>Domaine Gallety Cuvée Gallety Blanc</v>
      </c>
      <c r="B960" s="281"/>
      <c r="C960" s="190">
        <f>Gesamtliste!J952</f>
        <v>2024</v>
      </c>
      <c r="D960" s="190" t="str">
        <f>Gesamtliste!K952</f>
        <v>0.75l</v>
      </c>
      <c r="E960" s="191">
        <f>Gesamtliste!T952</f>
        <v>0</v>
      </c>
    </row>
    <row r="961" spans="1:5" ht="24" customHeight="1">
      <c r="A961" s="280" t="str">
        <f>Gesamtliste!G953&amp;" "&amp;Gesamtliste!H953</f>
        <v>Domaine Gallety Cuvée Gallety Rouge</v>
      </c>
      <c r="B961" s="281"/>
      <c r="C961" s="190">
        <f>Gesamtliste!J953</f>
        <v>2022</v>
      </c>
      <c r="D961" s="190" t="str">
        <f>Gesamtliste!K953</f>
        <v>0.75l</v>
      </c>
      <c r="E961" s="191">
        <f>Gesamtliste!T953</f>
        <v>0</v>
      </c>
    </row>
    <row r="962" spans="1:5" ht="24" customHeight="1">
      <c r="A962" s="280" t="str">
        <f>Gesamtliste!G954&amp;" "&amp;Gesamtliste!H954</f>
        <v>Domaine Gallety La Syrare</v>
      </c>
      <c r="B962" s="281"/>
      <c r="C962" s="190">
        <f>Gesamtliste!J954</f>
        <v>2022</v>
      </c>
      <c r="D962" s="190" t="str">
        <f>Gesamtliste!K954</f>
        <v>0.75l</v>
      </c>
      <c r="E962" s="191">
        <f>Gesamtliste!T954</f>
        <v>0</v>
      </c>
    </row>
    <row r="963" spans="1:5" ht="24" customHeight="1">
      <c r="A963" s="280" t="str">
        <f>Gesamtliste!G955&amp;" "&amp;Gesamtliste!H955</f>
        <v>J.L. Chave Sélection Côtes-du-Rhône Rouge Mon Cœur</v>
      </c>
      <c r="B963" s="281"/>
      <c r="C963" s="190">
        <f>Gesamtliste!J955</f>
        <v>2024</v>
      </c>
      <c r="D963" s="190" t="str">
        <f>Gesamtliste!K955</f>
        <v>0.75l</v>
      </c>
      <c r="E963" s="191">
        <f>Gesamtliste!T955</f>
        <v>0</v>
      </c>
    </row>
    <row r="964" spans="1:5" ht="24" customHeight="1">
      <c r="A964" s="280" t="str">
        <f>Gesamtliste!G956&amp;" "&amp;Gesamtliste!H956</f>
        <v>J.L. Chave Sélection Crozes-Hermitage Blanc Sybèle</v>
      </c>
      <c r="B964" s="281"/>
      <c r="C964" s="190">
        <f>Gesamtliste!J956</f>
        <v>2024</v>
      </c>
      <c r="D964" s="190" t="str">
        <f>Gesamtliste!K956</f>
        <v>0.75l</v>
      </c>
      <c r="E964" s="191">
        <f>Gesamtliste!T956</f>
        <v>0</v>
      </c>
    </row>
    <row r="965" spans="1:5" ht="24" customHeight="1">
      <c r="A965" s="280" t="str">
        <f>Gesamtliste!G957&amp;" "&amp;Gesamtliste!H957</f>
        <v>J.L. Chave Sélection Crozes-Hermitage Rouge Silene</v>
      </c>
      <c r="B965" s="281"/>
      <c r="C965" s="190">
        <f>Gesamtliste!J957</f>
        <v>2024</v>
      </c>
      <c r="D965" s="190" t="str">
        <f>Gesamtliste!K957</f>
        <v>0.75l</v>
      </c>
      <c r="E965" s="191">
        <f>Gesamtliste!T957</f>
        <v>0</v>
      </c>
    </row>
    <row r="966" spans="1:5" ht="24" customHeight="1">
      <c r="A966" s="280" t="str">
        <f>Gesamtliste!G958&amp;" "&amp;Gesamtliste!H958</f>
        <v>J.L. Chave Sélection Hermitage Blanc Blanche</v>
      </c>
      <c r="B966" s="281"/>
      <c r="C966" s="190">
        <f>Gesamtliste!J958</f>
        <v>2022</v>
      </c>
      <c r="D966" s="190" t="str">
        <f>Gesamtliste!K958</f>
        <v>0.75l</v>
      </c>
      <c r="E966" s="191">
        <f>Gesamtliste!T958</f>
        <v>0</v>
      </c>
    </row>
    <row r="967" spans="1:5" ht="24" customHeight="1">
      <c r="A967" s="280" t="str">
        <f>Gesamtliste!G959&amp;" "&amp;Gesamtliste!H959</f>
        <v>J.L. Chave Sélection Hermitage Rouge Farconnet</v>
      </c>
      <c r="B967" s="281"/>
      <c r="C967" s="190">
        <f>Gesamtliste!J959</f>
        <v>2022</v>
      </c>
      <c r="D967" s="190" t="str">
        <f>Gesamtliste!K959</f>
        <v>0.75l</v>
      </c>
      <c r="E967" s="191">
        <f>Gesamtliste!T959</f>
        <v>0</v>
      </c>
    </row>
    <row r="968" spans="1:5" ht="24" customHeight="1">
      <c r="A968" s="280" t="str">
        <f>Gesamtliste!G960&amp;" "&amp;Gesamtliste!H960</f>
        <v>J.L. Chave Sélection Saint-Joseph Blanc Circa</v>
      </c>
      <c r="B968" s="281"/>
      <c r="C968" s="190">
        <f>Gesamtliste!J960</f>
        <v>2024</v>
      </c>
      <c r="D968" s="190" t="str">
        <f>Gesamtliste!K960</f>
        <v>0.75l</v>
      </c>
      <c r="E968" s="191">
        <f>Gesamtliste!T960</f>
        <v>0</v>
      </c>
    </row>
    <row r="969" spans="1:5" ht="24" customHeight="1">
      <c r="A969" s="280" t="str">
        <f>Gesamtliste!G961&amp;" "&amp;Gesamtliste!H961</f>
        <v>Xavier Vignon Châteauneuf-du-Pape Cuvée Anonyme</v>
      </c>
      <c r="B969" s="281"/>
      <c r="C969" s="190">
        <f>Gesamtliste!J961</f>
        <v>2009</v>
      </c>
      <c r="D969" s="190" t="str">
        <f>Gesamtliste!K961</f>
        <v>0.75l</v>
      </c>
      <c r="E969" s="191">
        <f>Gesamtliste!T961</f>
        <v>0</v>
      </c>
    </row>
    <row r="970" spans="1:5" ht="24" customHeight="1">
      <c r="A970" s="280" t="str">
        <f>Gesamtliste!G962&amp;" "&amp;Gesamtliste!H962</f>
        <v>Chartreuse Chartreuse Verte</v>
      </c>
      <c r="B970" s="281"/>
      <c r="C970" s="190" t="str">
        <f>Gesamtliste!J962</f>
        <v>nV</v>
      </c>
      <c r="D970" s="190" t="str">
        <f>Gesamtliste!K962</f>
        <v>0.75l</v>
      </c>
      <c r="E970" s="191">
        <f>Gesamtliste!T962</f>
        <v>0</v>
      </c>
    </row>
    <row r="971" spans="1:5" ht="24" customHeight="1">
      <c r="A971" s="280" t="str">
        <f>Gesamtliste!G963&amp;" "&amp;Gesamtliste!H963</f>
        <v>Chartreuse Chartreuse Verte</v>
      </c>
      <c r="B971" s="281"/>
      <c r="C971" s="190" t="str">
        <f>Gesamtliste!J963</f>
        <v>nV</v>
      </c>
      <c r="D971" s="190" t="str">
        <f>Gesamtliste!K963</f>
        <v>0.75l</v>
      </c>
      <c r="E971" s="191">
        <f>Gesamtliste!T963</f>
        <v>0</v>
      </c>
    </row>
    <row r="972" spans="1:5" ht="24" customHeight="1">
      <c r="A972" s="280" t="str">
        <f>Gesamtliste!G964&amp;" "&amp;Gesamtliste!H964</f>
        <v>Chartreuse Liqueur du 9eme Centenaire</v>
      </c>
      <c r="B972" s="281"/>
      <c r="C972" s="190" t="str">
        <f>Gesamtliste!J964</f>
        <v>nV</v>
      </c>
      <c r="D972" s="190" t="str">
        <f>Gesamtliste!K964</f>
        <v>0.75l</v>
      </c>
      <c r="E972" s="191">
        <f>Gesamtliste!T964</f>
        <v>0</v>
      </c>
    </row>
    <row r="973" spans="1:5" ht="24" customHeight="1">
      <c r="A973" s="280" t="str">
        <f>Gesamtliste!G965&amp;" "&amp;Gesamtliste!H965</f>
        <v>Amorotti Montepulciano d'Abruzzo</v>
      </c>
      <c r="B973" s="281"/>
      <c r="C973" s="190">
        <f>Gesamtliste!J965</f>
        <v>2021</v>
      </c>
      <c r="D973" s="190" t="str">
        <f>Gesamtliste!K965</f>
        <v>0.75l</v>
      </c>
      <c r="E973" s="191">
        <f>Gesamtliste!T965</f>
        <v>0</v>
      </c>
    </row>
    <row r="974" spans="1:5" ht="24" customHeight="1">
      <c r="A974" s="280" t="str">
        <f>Gesamtliste!G966&amp;" "&amp;Gesamtliste!H966</f>
        <v>Emidio Pepe Montepulciano d'Abruzzo Vecchie Vigne</v>
      </c>
      <c r="B974" s="281"/>
      <c r="C974" s="190">
        <f>Gesamtliste!J966</f>
        <v>1977</v>
      </c>
      <c r="D974" s="190" t="str">
        <f>Gesamtliste!K966</f>
        <v>0.75l</v>
      </c>
      <c r="E974" s="191">
        <f>Gesamtliste!T966</f>
        <v>0</v>
      </c>
    </row>
    <row r="975" spans="1:5" ht="24" customHeight="1">
      <c r="A975" s="280" t="str">
        <f>Gesamtliste!G967&amp;" "&amp;Gesamtliste!H967</f>
        <v>Emidio Pepe Montepulciano d'Abruzzo Vecchie Vigne</v>
      </c>
      <c r="B975" s="281"/>
      <c r="C975" s="190">
        <f>Gesamtliste!J967</f>
        <v>1977</v>
      </c>
      <c r="D975" s="190" t="str">
        <f>Gesamtliste!K967</f>
        <v>0.75l</v>
      </c>
      <c r="E975" s="191">
        <f>Gesamtliste!T967</f>
        <v>0</v>
      </c>
    </row>
    <row r="976" spans="1:5" ht="24" customHeight="1">
      <c r="A976" s="280" t="str">
        <f>Gesamtliste!G968&amp;" "&amp;Gesamtliste!H968</f>
        <v>Chiara Condello Sangiovese Romagna Predappio Ris Le Lucciole</v>
      </c>
      <c r="B976" s="281"/>
      <c r="C976" s="190">
        <f>Gesamtliste!J968</f>
        <v>2018</v>
      </c>
      <c r="D976" s="190" t="str">
        <f>Gesamtliste!K968</f>
        <v>0.75l</v>
      </c>
      <c r="E976" s="191">
        <f>Gesamtliste!T968</f>
        <v>0</v>
      </c>
    </row>
    <row r="977" spans="1:5" ht="24" customHeight="1">
      <c r="A977" s="280" t="str">
        <f>Gesamtliste!G969&amp;" "&amp;Gesamtliste!H969</f>
        <v>Miani Rosso Miani</v>
      </c>
      <c r="B977" s="281"/>
      <c r="C977" s="190">
        <f>Gesamtliste!J969</f>
        <v>2016</v>
      </c>
      <c r="D977" s="190" t="str">
        <f>Gesamtliste!K969</f>
        <v>0.75l</v>
      </c>
      <c r="E977" s="191">
        <f>Gesamtliste!T969</f>
        <v>0</v>
      </c>
    </row>
    <row r="978" spans="1:5" ht="24" customHeight="1">
      <c r="A978" s="280" t="str">
        <f>Gesamtliste!G970&amp;" "&amp;Gesamtliste!H970</f>
        <v>Mazzella Paterico</v>
      </c>
      <c r="B978" s="281"/>
      <c r="C978" s="190">
        <f>Gesamtliste!J970</f>
        <v>2019</v>
      </c>
      <c r="D978" s="190" t="str">
        <f>Gesamtliste!K970</f>
        <v>0.75l</v>
      </c>
      <c r="E978" s="191">
        <f>Gesamtliste!T970</f>
        <v>0</v>
      </c>
    </row>
    <row r="979" spans="1:5" ht="24" customHeight="1">
      <c r="A979" s="280" t="str">
        <f>Gesamtliste!G971&amp;" "&amp;Gesamtliste!H971</f>
        <v>Mazzella Paterico</v>
      </c>
      <c r="B979" s="281"/>
      <c r="C979" s="190">
        <f>Gesamtliste!J971</f>
        <v>2019</v>
      </c>
      <c r="D979" s="190" t="str">
        <f>Gesamtliste!K971</f>
        <v>0.75l</v>
      </c>
      <c r="E979" s="191">
        <f>Gesamtliste!T971</f>
        <v>0</v>
      </c>
    </row>
    <row r="980" spans="1:5" ht="24" customHeight="1">
      <c r="A980" s="280" t="str">
        <f>Gesamtliste!G972&amp;" "&amp;Gesamtliste!H972</f>
        <v>Mazzella Paterico</v>
      </c>
      <c r="B980" s="281"/>
      <c r="C980" s="190">
        <f>Gesamtliste!J972</f>
        <v>2019</v>
      </c>
      <c r="D980" s="190" t="str">
        <f>Gesamtliste!K972</f>
        <v>0.75l</v>
      </c>
      <c r="E980" s="191">
        <f>Gesamtliste!T972</f>
        <v>0</v>
      </c>
    </row>
    <row r="981" spans="1:5" ht="24" customHeight="1">
      <c r="A981" s="280" t="str">
        <f>Gesamtliste!G973&amp;" "&amp;Gesamtliste!H973</f>
        <v>Mazzella Paterico</v>
      </c>
      <c r="B981" s="281"/>
      <c r="C981" s="190">
        <f>Gesamtliste!J973</f>
        <v>2019</v>
      </c>
      <c r="D981" s="190" t="str">
        <f>Gesamtliste!K973</f>
        <v>1.5l</v>
      </c>
      <c r="E981" s="191">
        <f>Gesamtliste!T973</f>
        <v>0</v>
      </c>
    </row>
    <row r="982" spans="1:5" ht="24" customHeight="1">
      <c r="A982" s="280" t="str">
        <f>Gesamtliste!G974&amp;" "&amp;Gesamtliste!H974</f>
        <v>Mazzella Paterico</v>
      </c>
      <c r="B982" s="281"/>
      <c r="C982" s="190">
        <f>Gesamtliste!J974</f>
        <v>2020</v>
      </c>
      <c r="D982" s="190" t="str">
        <f>Gesamtliste!K974</f>
        <v>1.5l</v>
      </c>
      <c r="E982" s="191">
        <f>Gesamtliste!T974</f>
        <v>0</v>
      </c>
    </row>
    <row r="983" spans="1:5" ht="24" customHeight="1">
      <c r="A983" s="280" t="str">
        <f>Gesamtliste!G975&amp;" "&amp;Gesamtliste!H975</f>
        <v>Mazzella Paterico</v>
      </c>
      <c r="B983" s="281"/>
      <c r="C983" s="190">
        <f>Gesamtliste!J975</f>
        <v>2021</v>
      </c>
      <c r="D983" s="190" t="str">
        <f>Gesamtliste!K975</f>
        <v>0.75l</v>
      </c>
      <c r="E983" s="191">
        <f>Gesamtliste!T975</f>
        <v>0</v>
      </c>
    </row>
    <row r="984" spans="1:5" ht="24" customHeight="1">
      <c r="A984" s="280" t="str">
        <f>Gesamtliste!G976&amp;" "&amp;Gesamtliste!H976</f>
        <v>Mazzella Paterico</v>
      </c>
      <c r="B984" s="281"/>
      <c r="C984" s="190">
        <f>Gesamtliste!J976</f>
        <v>2021</v>
      </c>
      <c r="D984" s="190" t="str">
        <f>Gesamtliste!K976</f>
        <v>1.5l</v>
      </c>
      <c r="E984" s="191">
        <f>Gesamtliste!T976</f>
        <v>0</v>
      </c>
    </row>
    <row r="985" spans="1:5" ht="24" customHeight="1">
      <c r="A985" s="280" t="str">
        <f>Gesamtliste!G977&amp;" "&amp;Gesamtliste!H977</f>
        <v>Mazzella Paterico</v>
      </c>
      <c r="B985" s="281"/>
      <c r="C985" s="190">
        <f>Gesamtliste!J977</f>
        <v>2020</v>
      </c>
      <c r="D985" s="190" t="str">
        <f>Gesamtliste!K977</f>
        <v>0.75l</v>
      </c>
      <c r="E985" s="191">
        <f>Gesamtliste!T977</f>
        <v>0</v>
      </c>
    </row>
    <row r="986" spans="1:5" ht="24" customHeight="1">
      <c r="A986" s="280" t="str">
        <f>Gesamtliste!G978&amp;" "&amp;Gesamtliste!H978</f>
        <v>Mazzella Paterico</v>
      </c>
      <c r="B986" s="281"/>
      <c r="C986" s="190">
        <f>Gesamtliste!J978</f>
        <v>2020</v>
      </c>
      <c r="D986" s="190" t="str">
        <f>Gesamtliste!K978</f>
        <v>0.75l</v>
      </c>
      <c r="E986" s="191">
        <f>Gesamtliste!T978</f>
        <v>0</v>
      </c>
    </row>
    <row r="987" spans="1:5" ht="24" customHeight="1">
      <c r="A987" s="280" t="str">
        <f>Gesamtliste!G979&amp;" "&amp;Gesamtliste!H979</f>
        <v>Aldo Conterno Barolo Bricco Bussia Vigna Colonnello</v>
      </c>
      <c r="B987" s="281"/>
      <c r="C987" s="190">
        <f>Gesamtliste!J979</f>
        <v>2018</v>
      </c>
      <c r="D987" s="190" t="str">
        <f>Gesamtliste!K979</f>
        <v>0.75l</v>
      </c>
      <c r="E987" s="191">
        <f>Gesamtliste!T979</f>
        <v>0</v>
      </c>
    </row>
    <row r="988" spans="1:5" ht="24" customHeight="1">
      <c r="A988" s="280" t="str">
        <f>Gesamtliste!G980&amp;" "&amp;Gesamtliste!H980</f>
        <v>Aldo Conterno Barolo Bricco Bussia Vigna Colonnello</v>
      </c>
      <c r="B988" s="281"/>
      <c r="C988" s="190">
        <f>Gesamtliste!J980</f>
        <v>2019</v>
      </c>
      <c r="D988" s="190" t="str">
        <f>Gesamtliste!K980</f>
        <v>0.75l</v>
      </c>
      <c r="E988" s="191">
        <f>Gesamtliste!T980</f>
        <v>0</v>
      </c>
    </row>
    <row r="989" spans="1:5" ht="24" customHeight="1">
      <c r="A989" s="280" t="str">
        <f>Gesamtliste!G981&amp;" "&amp;Gesamtliste!H981</f>
        <v>Aldo Conterno Barolo Bussia</v>
      </c>
      <c r="B989" s="281"/>
      <c r="C989" s="190">
        <f>Gesamtliste!J981</f>
        <v>1997</v>
      </c>
      <c r="D989" s="190" t="str">
        <f>Gesamtliste!K981</f>
        <v>0.75l</v>
      </c>
      <c r="E989" s="191">
        <f>Gesamtliste!T981</f>
        <v>0</v>
      </c>
    </row>
    <row r="990" spans="1:5" ht="24" customHeight="1">
      <c r="A990" s="280" t="str">
        <f>Gesamtliste!G982&amp;" "&amp;Gesamtliste!H982</f>
        <v>Bartolo Mascarello Barbera d'Alba</v>
      </c>
      <c r="B990" s="281"/>
      <c r="C990" s="190">
        <f>Gesamtliste!J982</f>
        <v>2020</v>
      </c>
      <c r="D990" s="190" t="str">
        <f>Gesamtliste!K982</f>
        <v>0.75l</v>
      </c>
      <c r="E990" s="191">
        <f>Gesamtliste!T982</f>
        <v>0</v>
      </c>
    </row>
    <row r="991" spans="1:5" ht="24" customHeight="1">
      <c r="A991" s="280" t="str">
        <f>Gesamtliste!G983&amp;" "&amp;Gesamtliste!H983</f>
        <v>Bartolo Mascarello Barbera d'Alba</v>
      </c>
      <c r="B991" s="281"/>
      <c r="C991" s="190">
        <f>Gesamtliste!J983</f>
        <v>2021</v>
      </c>
      <c r="D991" s="190" t="str">
        <f>Gesamtliste!K983</f>
        <v>0.75l</v>
      </c>
      <c r="E991" s="191">
        <f>Gesamtliste!T983</f>
        <v>0</v>
      </c>
    </row>
    <row r="992" spans="1:5" ht="24" customHeight="1">
      <c r="A992" s="280" t="str">
        <f>Gesamtliste!G984&amp;" "&amp;Gesamtliste!H984</f>
        <v>Bartolo Mascarello Barolo</v>
      </c>
      <c r="B992" s="281"/>
      <c r="C992" s="190">
        <f>Gesamtliste!J984</f>
        <v>2010</v>
      </c>
      <c r="D992" s="190" t="str">
        <f>Gesamtliste!K984</f>
        <v>0.75l</v>
      </c>
      <c r="E992" s="191">
        <f>Gesamtliste!T984</f>
        <v>0</v>
      </c>
    </row>
    <row r="993" spans="1:5" ht="24" customHeight="1">
      <c r="A993" s="280" t="str">
        <f>Gesamtliste!G985&amp;" "&amp;Gesamtliste!H985</f>
        <v>Bartolo Mascarello Barolo</v>
      </c>
      <c r="B993" s="281"/>
      <c r="C993" s="190">
        <f>Gesamtliste!J985</f>
        <v>2020</v>
      </c>
      <c r="D993" s="190" t="str">
        <f>Gesamtliste!K985</f>
        <v>0.75l</v>
      </c>
      <c r="E993" s="191">
        <f>Gesamtliste!T985</f>
        <v>0</v>
      </c>
    </row>
    <row r="994" spans="1:5" ht="24" customHeight="1">
      <c r="A994" s="280" t="str">
        <f>Gesamtliste!G986&amp;" "&amp;Gesamtliste!H986</f>
        <v>Bartolo Mascarello Barolo (Artist Label)</v>
      </c>
      <c r="B994" s="281"/>
      <c r="C994" s="190">
        <f>Gesamtliste!J986</f>
        <v>2020</v>
      </c>
      <c r="D994" s="190" t="str">
        <f>Gesamtliste!K986</f>
        <v>0.75l</v>
      </c>
      <c r="E994" s="191">
        <f>Gesamtliste!T986</f>
        <v>0</v>
      </c>
    </row>
    <row r="995" spans="1:5" ht="24" customHeight="1">
      <c r="A995" s="280" t="str">
        <f>Gesamtliste!G987&amp;" "&amp;Gesamtliste!H987</f>
        <v>Borgogno Barolo Cannubi</v>
      </c>
      <c r="B995" s="281"/>
      <c r="C995" s="190">
        <f>Gesamtliste!J987</f>
        <v>1982</v>
      </c>
      <c r="D995" s="190" t="str">
        <f>Gesamtliste!K987</f>
        <v>0.75l</v>
      </c>
      <c r="E995" s="191">
        <f>Gesamtliste!T987</f>
        <v>0</v>
      </c>
    </row>
    <row r="996" spans="1:5" ht="24" customHeight="1">
      <c r="A996" s="280" t="str">
        <f>Gesamtliste!G988&amp;" "&amp;Gesamtliste!H988</f>
        <v>Braida Barbera Ai Suma</v>
      </c>
      <c r="B996" s="281"/>
      <c r="C996" s="190">
        <f>Gesamtliste!J988</f>
        <v>2007</v>
      </c>
      <c r="D996" s="190" t="str">
        <f>Gesamtliste!K988</f>
        <v>0.75l</v>
      </c>
      <c r="E996" s="191">
        <f>Gesamtliste!T988</f>
        <v>0</v>
      </c>
    </row>
    <row r="997" spans="1:5" ht="24" customHeight="1">
      <c r="A997" s="280" t="str">
        <f>Gesamtliste!G989&amp;" "&amp;Gesamtliste!H989</f>
        <v>Braida Barbera Bricco dell'Uccellone</v>
      </c>
      <c r="B997" s="281"/>
      <c r="C997" s="190">
        <f>Gesamtliste!J989</f>
        <v>2018</v>
      </c>
      <c r="D997" s="190" t="str">
        <f>Gesamtliste!K989</f>
        <v>0.75l</v>
      </c>
      <c r="E997" s="191">
        <f>Gesamtliste!T989</f>
        <v>0</v>
      </c>
    </row>
    <row r="998" spans="1:5" ht="24" customHeight="1">
      <c r="A998" s="280" t="str">
        <f>Gesamtliste!G990&amp;" "&amp;Gesamtliste!H990</f>
        <v>Braida Barbera Bricco della Bigotta</v>
      </c>
      <c r="B998" s="281"/>
      <c r="C998" s="190">
        <f>Gesamtliste!J990</f>
        <v>2010</v>
      </c>
      <c r="D998" s="190" t="str">
        <f>Gesamtliste!K990</f>
        <v>0.75l</v>
      </c>
      <c r="E998" s="191">
        <f>Gesamtliste!T990</f>
        <v>0</v>
      </c>
    </row>
    <row r="999" spans="1:5" ht="24" customHeight="1">
      <c r="A999" s="280" t="str">
        <f>Gesamtliste!G991&amp;" "&amp;Gesamtliste!H991</f>
        <v>Brovia Barolo Brea Ca' Mia</v>
      </c>
      <c r="B999" s="281"/>
      <c r="C999" s="190">
        <f>Gesamtliste!J991</f>
        <v>2016</v>
      </c>
      <c r="D999" s="190" t="str">
        <f>Gesamtliste!K991</f>
        <v>0.75l</v>
      </c>
      <c r="E999" s="191">
        <f>Gesamtliste!T991</f>
        <v>0</v>
      </c>
    </row>
    <row r="1000" spans="1:5" ht="24" customHeight="1">
      <c r="A1000" s="280" t="str">
        <f>Gesamtliste!G992&amp;" "&amp;Gesamtliste!H992</f>
        <v>Brovia Barolo Ca' Mia</v>
      </c>
      <c r="B1000" s="281"/>
      <c r="C1000" s="190">
        <f>Gesamtliste!J992</f>
        <v>2013</v>
      </c>
      <c r="D1000" s="190" t="str">
        <f>Gesamtliste!K992</f>
        <v>0.75l</v>
      </c>
      <c r="E1000" s="191">
        <f>Gesamtliste!T992</f>
        <v>0</v>
      </c>
    </row>
    <row r="1001" spans="1:5" ht="24" customHeight="1">
      <c r="A1001" s="280" t="str">
        <f>Gesamtliste!G993&amp;" "&amp;Gesamtliste!H993</f>
        <v>Bruno Giacosa Barolo Falletto di Serralunga Riserva</v>
      </c>
      <c r="B1001" s="281"/>
      <c r="C1001" s="190">
        <f>Gesamtliste!J993</f>
        <v>1986</v>
      </c>
      <c r="D1001" s="190" t="str">
        <f>Gesamtliste!K993</f>
        <v>0.75l</v>
      </c>
      <c r="E1001" s="191">
        <f>Gesamtliste!T993</f>
        <v>0</v>
      </c>
    </row>
    <row r="1002" spans="1:5" ht="24" customHeight="1">
      <c r="A1002" s="280" t="str">
        <f>Gesamtliste!G994&amp;" "&amp;Gesamtliste!H994</f>
        <v>Burlotto Barolo Acclivi</v>
      </c>
      <c r="B1002" s="281"/>
      <c r="C1002" s="190">
        <f>Gesamtliste!J994</f>
        <v>2018</v>
      </c>
      <c r="D1002" s="190" t="str">
        <f>Gesamtliste!K994</f>
        <v>0.75l</v>
      </c>
      <c r="E1002" s="191">
        <f>Gesamtliste!T994</f>
        <v>0</v>
      </c>
    </row>
    <row r="1003" spans="1:5" ht="24" customHeight="1">
      <c r="A1003" s="280" t="str">
        <f>Gesamtliste!G995&amp;" "&amp;Gesamtliste!H995</f>
        <v>Burlotto Barolo Castelletto</v>
      </c>
      <c r="B1003" s="281"/>
      <c r="C1003" s="190">
        <f>Gesamtliste!J995</f>
        <v>2018</v>
      </c>
      <c r="D1003" s="190" t="str">
        <f>Gesamtliste!K995</f>
        <v>0.75l</v>
      </c>
      <c r="E1003" s="191">
        <f>Gesamtliste!T995</f>
        <v>0</v>
      </c>
    </row>
    <row r="1004" spans="1:5" ht="24" customHeight="1">
      <c r="A1004" s="280" t="str">
        <f>Gesamtliste!G996&amp;" "&amp;Gesamtliste!H996</f>
        <v>Burlotto Barolo Monvigliero</v>
      </c>
      <c r="B1004" s="281"/>
      <c r="C1004" s="190">
        <f>Gesamtliste!J996</f>
        <v>2018</v>
      </c>
      <c r="D1004" s="190" t="str">
        <f>Gesamtliste!K996</f>
        <v>0.75l</v>
      </c>
      <c r="E1004" s="191">
        <f>Gesamtliste!T996</f>
        <v>0</v>
      </c>
    </row>
    <row r="1005" spans="1:5" ht="24" customHeight="1">
      <c r="A1005" s="280" t="str">
        <f>Gesamtliste!G997&amp;" "&amp;Gesamtliste!H997</f>
        <v>Cavalotto Barolo Bricco Boschis</v>
      </c>
      <c r="B1005" s="281"/>
      <c r="C1005" s="190">
        <f>Gesamtliste!J997</f>
        <v>2010</v>
      </c>
      <c r="D1005" s="190" t="str">
        <f>Gesamtliste!K997</f>
        <v>0.75l</v>
      </c>
      <c r="E1005" s="191">
        <f>Gesamtliste!T997</f>
        <v>0</v>
      </c>
    </row>
    <row r="1006" spans="1:5" ht="24" customHeight="1">
      <c r="A1006" s="280" t="str">
        <f>Gesamtliste!G998&amp;" "&amp;Gesamtliste!H998</f>
        <v>Cavalotto Barolo Bricco Boschis</v>
      </c>
      <c r="B1006" s="281"/>
      <c r="C1006" s="190">
        <f>Gesamtliste!J998</f>
        <v>2015</v>
      </c>
      <c r="D1006" s="190" t="str">
        <f>Gesamtliste!K998</f>
        <v>0.75l</v>
      </c>
      <c r="E1006" s="191">
        <f>Gesamtliste!T998</f>
        <v>0</v>
      </c>
    </row>
    <row r="1007" spans="1:5" ht="24" customHeight="1">
      <c r="A1007" s="280" t="str">
        <f>Gesamtliste!G999&amp;" "&amp;Gesamtliste!H999</f>
        <v>Ceretto Barbaresco Asili</v>
      </c>
      <c r="B1007" s="281"/>
      <c r="C1007" s="190">
        <f>Gesamtliste!J999</f>
        <v>2020</v>
      </c>
      <c r="D1007" s="190" t="str">
        <f>Gesamtliste!K999</f>
        <v>0.75l</v>
      </c>
      <c r="E1007" s="191">
        <f>Gesamtliste!T999</f>
        <v>0</v>
      </c>
    </row>
    <row r="1008" spans="1:5" ht="24" customHeight="1">
      <c r="A1008" s="280" t="str">
        <f>Gesamtliste!G1000&amp;" "&amp;Gesamtliste!H1000</f>
        <v>Ceretto Barolo Bussia</v>
      </c>
      <c r="B1008" s="281"/>
      <c r="C1008" s="190">
        <f>Gesamtliste!J1000</f>
        <v>2019</v>
      </c>
      <c r="D1008" s="190" t="str">
        <f>Gesamtliste!K1000</f>
        <v>0.75l</v>
      </c>
      <c r="E1008" s="191">
        <f>Gesamtliste!T1000</f>
        <v>0</v>
      </c>
    </row>
    <row r="1009" spans="1:5" ht="24" customHeight="1">
      <c r="A1009" s="280" t="str">
        <f>Gesamtliste!G1001&amp;" "&amp;Gesamtliste!H1001</f>
        <v>Ceretto Barolo Prapo</v>
      </c>
      <c r="B1009" s="281"/>
      <c r="C1009" s="190">
        <f>Gesamtliste!J1001</f>
        <v>2019</v>
      </c>
      <c r="D1009" s="190" t="str">
        <f>Gesamtliste!K1001</f>
        <v>0.75l</v>
      </c>
      <c r="E1009" s="191">
        <f>Gesamtliste!T1001</f>
        <v>0</v>
      </c>
    </row>
    <row r="1010" spans="1:5" ht="24" customHeight="1">
      <c r="A1010" s="280" t="str">
        <f>Gesamtliste!G1002&amp;" "&amp;Gesamtliste!H1002</f>
        <v>Cigliuti Barbaresco Serraboella</v>
      </c>
      <c r="B1010" s="281"/>
      <c r="C1010" s="190">
        <f>Gesamtliste!J1002</f>
        <v>2014</v>
      </c>
      <c r="D1010" s="190" t="str">
        <f>Gesamtliste!K1002</f>
        <v>0.75l</v>
      </c>
      <c r="E1010" s="191">
        <f>Gesamtliste!T1002</f>
        <v>0</v>
      </c>
    </row>
    <row r="1011" spans="1:5" ht="24" customHeight="1">
      <c r="A1011" s="280" t="str">
        <f>Gesamtliste!G1003&amp;" "&amp;Gesamtliste!H1003</f>
        <v>Cisa Asinari - Marchesi di Gresy Barbaresco Camp Gros Martinenga</v>
      </c>
      <c r="B1011" s="281"/>
      <c r="C1011" s="190">
        <f>Gesamtliste!J1003</f>
        <v>1989</v>
      </c>
      <c r="D1011" s="190" t="str">
        <f>Gesamtliste!K1003</f>
        <v>0.75l</v>
      </c>
      <c r="E1011" s="191">
        <f>Gesamtliste!T1003</f>
        <v>0</v>
      </c>
    </row>
    <row r="1012" spans="1:5" ht="24" customHeight="1">
      <c r="A1012" s="280" t="str">
        <f>Gesamtliste!G1004&amp;" "&amp;Gesamtliste!H1004</f>
        <v>Clerico Domenico Barolo</v>
      </c>
      <c r="B1012" s="281"/>
      <c r="C1012" s="190">
        <f>Gesamtliste!J1004</f>
        <v>2015</v>
      </c>
      <c r="D1012" s="190" t="str">
        <f>Gesamtliste!K1004</f>
        <v>0.75l</v>
      </c>
      <c r="E1012" s="191">
        <f>Gesamtliste!T1004</f>
        <v>0</v>
      </c>
    </row>
    <row r="1013" spans="1:5" ht="24" customHeight="1">
      <c r="A1013" s="280" t="str">
        <f>Gesamtliste!G1005&amp;" "&amp;Gesamtliste!H1005</f>
        <v>Clerico Domenico Barolo Ciabot Mentin Ginestra</v>
      </c>
      <c r="B1013" s="281"/>
      <c r="C1013" s="190">
        <f>Gesamtliste!J1005</f>
        <v>2008</v>
      </c>
      <c r="D1013" s="190" t="str">
        <f>Gesamtliste!K1005</f>
        <v>0.75l</v>
      </c>
      <c r="E1013" s="191">
        <f>Gesamtliste!T1005</f>
        <v>0</v>
      </c>
    </row>
    <row r="1014" spans="1:5" ht="24" customHeight="1">
      <c r="A1014" s="280" t="str">
        <f>Gesamtliste!G1006&amp;" "&amp;Gesamtliste!H1006</f>
        <v>Clerico Domenico Barolo Percristina</v>
      </c>
      <c r="B1014" s="281"/>
      <c r="C1014" s="190">
        <f>Gesamtliste!J1006</f>
        <v>2006</v>
      </c>
      <c r="D1014" s="190" t="str">
        <f>Gesamtliste!K1006</f>
        <v>0.75l</v>
      </c>
      <c r="E1014" s="191">
        <f>Gesamtliste!T1006</f>
        <v>0</v>
      </c>
    </row>
    <row r="1015" spans="1:5" ht="24" customHeight="1">
      <c r="A1015" s="280" t="str">
        <f>Gesamtliste!G1007&amp;" "&amp;Gesamtliste!H1007</f>
        <v>Clerico Domenico Barolo Percristina</v>
      </c>
      <c r="B1015" s="281"/>
      <c r="C1015" s="190">
        <f>Gesamtliste!J1007</f>
        <v>2007</v>
      </c>
      <c r="D1015" s="190" t="str">
        <f>Gesamtliste!K1007</f>
        <v>0.75l</v>
      </c>
      <c r="E1015" s="191">
        <f>Gesamtliste!T1007</f>
        <v>0</v>
      </c>
    </row>
    <row r="1016" spans="1:5" ht="24" customHeight="1">
      <c r="A1016" s="280" t="str">
        <f>Gesamtliste!G1008&amp;" "&amp;Gesamtliste!H1008</f>
        <v>Conterno Fantino Barolo Sori Ginestra</v>
      </c>
      <c r="B1016" s="281"/>
      <c r="C1016" s="190">
        <f>Gesamtliste!J1008</f>
        <v>2004</v>
      </c>
      <c r="D1016" s="190" t="str">
        <f>Gesamtliste!K1008</f>
        <v>1.5l</v>
      </c>
      <c r="E1016" s="191">
        <f>Gesamtliste!T1008</f>
        <v>0</v>
      </c>
    </row>
    <row r="1017" spans="1:5" ht="24" customHeight="1">
      <c r="A1017" s="280" t="str">
        <f>Gesamtliste!G1009&amp;" "&amp;Gesamtliste!H1009</f>
        <v>Conterno Fantino Barolo Sorì Ginestra</v>
      </c>
      <c r="B1017" s="281"/>
      <c r="C1017" s="190">
        <f>Gesamtliste!J1009</f>
        <v>2006</v>
      </c>
      <c r="D1017" s="190" t="str">
        <f>Gesamtliste!K1009</f>
        <v>1.5l</v>
      </c>
      <c r="E1017" s="191">
        <f>Gesamtliste!T1009</f>
        <v>0</v>
      </c>
    </row>
    <row r="1018" spans="1:5" ht="24" customHeight="1">
      <c r="A1018" s="280" t="str">
        <f>Gesamtliste!G1010&amp;" "&amp;Gesamtliste!H1010</f>
        <v>Elio Altare Barolo Arborina</v>
      </c>
      <c r="B1018" s="281"/>
      <c r="C1018" s="190">
        <f>Gesamtliste!J1010</f>
        <v>1998</v>
      </c>
      <c r="D1018" s="190" t="str">
        <f>Gesamtliste!K1010</f>
        <v>0.75l</v>
      </c>
      <c r="E1018" s="191">
        <f>Gesamtliste!T1010</f>
        <v>0</v>
      </c>
    </row>
    <row r="1019" spans="1:5" ht="24" customHeight="1">
      <c r="A1019" s="280" t="str">
        <f>Gesamtliste!G1011&amp;" "&amp;Gesamtliste!H1011</f>
        <v>Elio Altare L'Insieme</v>
      </c>
      <c r="B1019" s="281"/>
      <c r="C1019" s="190">
        <f>Gesamtliste!J1011</f>
        <v>2000</v>
      </c>
      <c r="D1019" s="190" t="str">
        <f>Gesamtliste!K1011</f>
        <v>0.75l</v>
      </c>
      <c r="E1019" s="191">
        <f>Gesamtliste!T1011</f>
        <v>0</v>
      </c>
    </row>
    <row r="1020" spans="1:5" ht="24" customHeight="1">
      <c r="A1020" s="280" t="str">
        <f>Gesamtliste!G1012&amp;" "&amp;Gesamtliste!H1012</f>
        <v>Elio Grasso Barolo Gavarini Chinera</v>
      </c>
      <c r="B1020" s="281"/>
      <c r="C1020" s="190">
        <f>Gesamtliste!J1012</f>
        <v>2006</v>
      </c>
      <c r="D1020" s="190" t="str">
        <f>Gesamtliste!K1012</f>
        <v>0.75l</v>
      </c>
      <c r="E1020" s="191">
        <f>Gesamtliste!T1012</f>
        <v>0</v>
      </c>
    </row>
    <row r="1021" spans="1:5" ht="24" customHeight="1">
      <c r="A1021" s="280" t="str">
        <f>Gesamtliste!G1013&amp;" "&amp;Gesamtliste!H1013</f>
        <v>Elio Grasso Barolo Gavarini Chinera</v>
      </c>
      <c r="B1021" s="281"/>
      <c r="C1021" s="190">
        <f>Gesamtliste!J1013</f>
        <v>2007</v>
      </c>
      <c r="D1021" s="190" t="str">
        <f>Gesamtliste!K1013</f>
        <v>0.75l</v>
      </c>
      <c r="E1021" s="191">
        <f>Gesamtliste!T1013</f>
        <v>0</v>
      </c>
    </row>
    <row r="1022" spans="1:5" ht="24" customHeight="1">
      <c r="A1022" s="280" t="str">
        <f>Gesamtliste!G1014&amp;" "&amp;Gesamtliste!H1014</f>
        <v>Elio Grasso Barolo Ginestra Casa Mate</v>
      </c>
      <c r="B1022" s="281"/>
      <c r="C1022" s="190">
        <f>Gesamtliste!J1014</f>
        <v>1999</v>
      </c>
      <c r="D1022" s="190" t="str">
        <f>Gesamtliste!K1014</f>
        <v>0.75l</v>
      </c>
      <c r="E1022" s="191">
        <f>Gesamtliste!T1014</f>
        <v>0</v>
      </c>
    </row>
    <row r="1023" spans="1:5" ht="24" customHeight="1">
      <c r="A1023" s="280" t="str">
        <f>Gesamtliste!G1015&amp;" "&amp;Gesamtliste!H1015</f>
        <v>Elio Grasso Barolo Ginestra Casa Mate</v>
      </c>
      <c r="B1023" s="281"/>
      <c r="C1023" s="190">
        <f>Gesamtliste!J1015</f>
        <v>2017</v>
      </c>
      <c r="D1023" s="190" t="str">
        <f>Gesamtliste!K1015</f>
        <v>1.5l</v>
      </c>
      <c r="E1023" s="191">
        <f>Gesamtliste!T1015</f>
        <v>0</v>
      </c>
    </row>
    <row r="1024" spans="1:5" ht="24" customHeight="1">
      <c r="A1024" s="280" t="str">
        <f>Gesamtliste!G1016&amp;" "&amp;Gesamtliste!H1016</f>
        <v>Elio Sandri - Cascina Disa Barbera d'Alba Superiore</v>
      </c>
      <c r="B1024" s="281"/>
      <c r="C1024" s="190">
        <f>Gesamtliste!J1016</f>
        <v>2023</v>
      </c>
      <c r="D1024" s="190" t="str">
        <f>Gesamtliste!K1016</f>
        <v>0.75l</v>
      </c>
      <c r="E1024" s="191">
        <f>Gesamtliste!T1016</f>
        <v>0</v>
      </c>
    </row>
    <row r="1025" spans="1:5" ht="24" customHeight="1">
      <c r="A1025" s="280" t="str">
        <f>Gesamtliste!G1017&amp;" "&amp;Gesamtliste!H1017</f>
        <v>Elio Sandri - Cascina Disa Barolo Perno Riserva</v>
      </c>
      <c r="B1025" s="281"/>
      <c r="C1025" s="190">
        <f>Gesamtliste!J1017</f>
        <v>2019</v>
      </c>
      <c r="D1025" s="190" t="str">
        <f>Gesamtliste!K1017</f>
        <v>0.75l</v>
      </c>
      <c r="E1025" s="191">
        <f>Gesamtliste!T1017</f>
        <v>0</v>
      </c>
    </row>
    <row r="1026" spans="1:5" ht="24" customHeight="1">
      <c r="A1026" s="280" t="str">
        <f>Gesamtliste!G1018&amp;" "&amp;Gesamtliste!H1018</f>
        <v>Elio Sandri - Cascina Disa Jaunis Bianco</v>
      </c>
      <c r="B1026" s="281"/>
      <c r="C1026" s="190">
        <f>Gesamtliste!J1018</f>
        <v>2023</v>
      </c>
      <c r="D1026" s="190" t="str">
        <f>Gesamtliste!K1018</f>
        <v>0.75l</v>
      </c>
      <c r="E1026" s="191">
        <f>Gesamtliste!T1018</f>
        <v>0</v>
      </c>
    </row>
    <row r="1027" spans="1:5" ht="24" customHeight="1">
      <c r="A1027" s="280" t="str">
        <f>Gesamtliste!G1019&amp;" "&amp;Gesamtliste!H1019</f>
        <v>Elio Sandri - Cascina Disa Langhe Merlot</v>
      </c>
      <c r="B1027" s="281"/>
      <c r="C1027" s="190">
        <f>Gesamtliste!J1019</f>
        <v>2019</v>
      </c>
      <c r="D1027" s="190" t="str">
        <f>Gesamtliste!K1019</f>
        <v>0.75l</v>
      </c>
      <c r="E1027" s="191">
        <f>Gesamtliste!T1019</f>
        <v>0</v>
      </c>
    </row>
    <row r="1028" spans="1:5" ht="24" customHeight="1">
      <c r="A1028" s="280" t="str">
        <f>Gesamtliste!G1020&amp;" "&amp;Gesamtliste!H1020</f>
        <v>Elio Sandri - Cascina Disa Langhe Nebbiolo</v>
      </c>
      <c r="B1028" s="281"/>
      <c r="C1028" s="190">
        <f>Gesamtliste!J1020</f>
        <v>2023</v>
      </c>
      <c r="D1028" s="190" t="str">
        <f>Gesamtliste!K1020</f>
        <v>0.75l</v>
      </c>
      <c r="E1028" s="191">
        <f>Gesamtliste!T1020</f>
        <v>0</v>
      </c>
    </row>
    <row r="1029" spans="1:5" ht="24" customHeight="1">
      <c r="A1029" s="280" t="str">
        <f>Gesamtliste!G1021&amp;" "&amp;Gesamtliste!H1021</f>
        <v>Elio Sandri - Cascina Disa Minium Rosé</v>
      </c>
      <c r="B1029" s="281"/>
      <c r="C1029" s="190">
        <f>Gesamtliste!J1021</f>
        <v>2022</v>
      </c>
      <c r="D1029" s="190" t="str">
        <f>Gesamtliste!K1021</f>
        <v>0.75l</v>
      </c>
      <c r="E1029" s="191">
        <f>Gesamtliste!T1021</f>
        <v>0</v>
      </c>
    </row>
    <row r="1030" spans="1:5" ht="24" customHeight="1">
      <c r="A1030" s="280" t="str">
        <f>Gesamtliste!G1022&amp;" "&amp;Gesamtliste!H1022</f>
        <v>Gaja Barbaresco</v>
      </c>
      <c r="B1030" s="281"/>
      <c r="C1030" s="190">
        <f>Gesamtliste!J1022</f>
        <v>1982</v>
      </c>
      <c r="D1030" s="190" t="str">
        <f>Gesamtliste!K1022</f>
        <v>0.75l</v>
      </c>
      <c r="E1030" s="191">
        <f>Gesamtliste!T1022</f>
        <v>0</v>
      </c>
    </row>
    <row r="1031" spans="1:5" ht="24" customHeight="1">
      <c r="A1031" s="280" t="str">
        <f>Gesamtliste!G1023&amp;" "&amp;Gesamtliste!H1023</f>
        <v>Gaja Barbaresco</v>
      </c>
      <c r="B1031" s="281"/>
      <c r="C1031" s="190">
        <f>Gesamtliste!J1023</f>
        <v>1982</v>
      </c>
      <c r="D1031" s="190" t="str">
        <f>Gesamtliste!K1023</f>
        <v>0.75l</v>
      </c>
      <c r="E1031" s="191">
        <f>Gesamtliste!T1023</f>
        <v>0</v>
      </c>
    </row>
    <row r="1032" spans="1:5" ht="24" customHeight="1">
      <c r="A1032" s="280" t="str">
        <f>Gesamtliste!G1024&amp;" "&amp;Gesamtliste!H1024</f>
        <v>Gaja Barbaresco</v>
      </c>
      <c r="B1032" s="281"/>
      <c r="C1032" s="190">
        <f>Gesamtliste!J1024</f>
        <v>2013</v>
      </c>
      <c r="D1032" s="190" t="str">
        <f>Gesamtliste!K1024</f>
        <v>0.75l</v>
      </c>
      <c r="E1032" s="191">
        <f>Gesamtliste!T1024</f>
        <v>0</v>
      </c>
    </row>
    <row r="1033" spans="1:5" ht="24" customHeight="1">
      <c r="A1033" s="280" t="str">
        <f>Gesamtliste!G1025&amp;" "&amp;Gesamtliste!H1025</f>
        <v>Gaja Barbaresco</v>
      </c>
      <c r="B1033" s="281"/>
      <c r="C1033" s="190">
        <f>Gesamtliste!J1025</f>
        <v>2016</v>
      </c>
      <c r="D1033" s="190" t="str">
        <f>Gesamtliste!K1025</f>
        <v>0.75l</v>
      </c>
      <c r="E1033" s="191">
        <f>Gesamtliste!T1025</f>
        <v>0</v>
      </c>
    </row>
    <row r="1034" spans="1:5" ht="24" customHeight="1">
      <c r="A1034" s="280" t="str">
        <f>Gesamtliste!G1026&amp;" "&amp;Gesamtliste!H1026</f>
        <v>Gaja Barbaresco</v>
      </c>
      <c r="B1034" s="281"/>
      <c r="C1034" s="190">
        <f>Gesamtliste!J1026</f>
        <v>2018</v>
      </c>
      <c r="D1034" s="190" t="str">
        <f>Gesamtliste!K1026</f>
        <v>0.75l</v>
      </c>
      <c r="E1034" s="191">
        <f>Gesamtliste!T1026</f>
        <v>0</v>
      </c>
    </row>
    <row r="1035" spans="1:5" ht="24" customHeight="1">
      <c r="A1035" s="280" t="str">
        <f>Gesamtliste!G1027&amp;" "&amp;Gesamtliste!H1027</f>
        <v>Gaja Cabernet Sauvignon Darmagi</v>
      </c>
      <c r="B1035" s="281"/>
      <c r="C1035" s="190">
        <f>Gesamtliste!J1027</f>
        <v>1983</v>
      </c>
      <c r="D1035" s="190" t="str">
        <f>Gesamtliste!K1027</f>
        <v>0.75l</v>
      </c>
      <c r="E1035" s="191">
        <f>Gesamtliste!T1027</f>
        <v>0</v>
      </c>
    </row>
    <row r="1036" spans="1:5" ht="24" customHeight="1">
      <c r="A1036" s="280" t="str">
        <f>Gesamtliste!G1028&amp;" "&amp;Gesamtliste!H1028</f>
        <v>Gaja Cabernet Sauvignon Darmagi</v>
      </c>
      <c r="B1036" s="281"/>
      <c r="C1036" s="190">
        <f>Gesamtliste!J1028</f>
        <v>1986</v>
      </c>
      <c r="D1036" s="190" t="str">
        <f>Gesamtliste!K1028</f>
        <v>0.75l</v>
      </c>
      <c r="E1036" s="191">
        <f>Gesamtliste!T1028</f>
        <v>0</v>
      </c>
    </row>
    <row r="1037" spans="1:5" ht="24" customHeight="1">
      <c r="A1037" s="280" t="str">
        <f>Gesamtliste!G1029&amp;" "&amp;Gesamtliste!H1029</f>
        <v>Gaja Sauvignon Blanc Alteni Di Brassica</v>
      </c>
      <c r="B1037" s="281"/>
      <c r="C1037" s="190">
        <f>Gesamtliste!J1029</f>
        <v>2011</v>
      </c>
      <c r="D1037" s="190" t="str">
        <f>Gesamtliste!K1029</f>
        <v>0.75l</v>
      </c>
      <c r="E1037" s="191">
        <f>Gesamtliste!T1029</f>
        <v>0</v>
      </c>
    </row>
    <row r="1038" spans="1:5" ht="24" customHeight="1">
      <c r="A1038" s="280" t="str">
        <f>Gesamtliste!G1030&amp;" "&amp;Gesamtliste!H1030</f>
        <v>Gaja Sito Moresco</v>
      </c>
      <c r="B1038" s="281"/>
      <c r="C1038" s="190">
        <f>Gesamtliste!J1030</f>
        <v>2007</v>
      </c>
      <c r="D1038" s="190" t="str">
        <f>Gesamtliste!K1030</f>
        <v>1.5l</v>
      </c>
      <c r="E1038" s="191">
        <f>Gesamtliste!T1030</f>
        <v>0</v>
      </c>
    </row>
    <row r="1039" spans="1:5" ht="24" customHeight="1">
      <c r="A1039" s="280" t="str">
        <f>Gesamtliste!G1031&amp;" "&amp;Gesamtliste!H1031</f>
        <v>Giacomo Fenocchio Barolo Bussia 90 di Riserva</v>
      </c>
      <c r="B1039" s="281"/>
      <c r="C1039" s="190">
        <f>Gesamtliste!J1031</f>
        <v>2012</v>
      </c>
      <c r="D1039" s="190" t="str">
        <f>Gesamtliste!K1031</f>
        <v>0.75l</v>
      </c>
      <c r="E1039" s="191">
        <f>Gesamtliste!T1031</f>
        <v>0</v>
      </c>
    </row>
    <row r="1040" spans="1:5" ht="24" customHeight="1">
      <c r="A1040" s="280" t="str">
        <f>Gesamtliste!G1032&amp;" "&amp;Gesamtliste!H1032</f>
        <v>Giacomo Fenocchio Barolo Villero</v>
      </c>
      <c r="B1040" s="281"/>
      <c r="C1040" s="190">
        <f>Gesamtliste!J1032</f>
        <v>2015</v>
      </c>
      <c r="D1040" s="190" t="str">
        <f>Gesamtliste!K1032</f>
        <v>0.75l</v>
      </c>
      <c r="E1040" s="191">
        <f>Gesamtliste!T1032</f>
        <v>0</v>
      </c>
    </row>
    <row r="1041" spans="1:5" ht="24" customHeight="1">
      <c r="A1041" s="280" t="str">
        <f>Gesamtliste!G1033&amp;" "&amp;Gesamtliste!H1033</f>
        <v>Giacosa Fratelli Barbera d'Alba</v>
      </c>
      <c r="B1041" s="281"/>
      <c r="C1041" s="190">
        <f>Gesamtliste!J1033</f>
        <v>2020</v>
      </c>
      <c r="D1041" s="190" t="str">
        <f>Gesamtliste!K1033</f>
        <v>3l</v>
      </c>
      <c r="E1041" s="191">
        <f>Gesamtliste!T1033</f>
        <v>0</v>
      </c>
    </row>
    <row r="1042" spans="1:5" ht="24" customHeight="1">
      <c r="A1042" s="280" t="str">
        <f>Gesamtliste!G1034&amp;" "&amp;Gesamtliste!H1034</f>
        <v>Giacosa Fratelli Barbera d'Alba Busije</v>
      </c>
      <c r="B1042" s="281"/>
      <c r="C1042" s="190">
        <f>Gesamtliste!J1034</f>
        <v>2021</v>
      </c>
      <c r="D1042" s="190" t="str">
        <f>Gesamtliste!K1034</f>
        <v>3l</v>
      </c>
      <c r="E1042" s="191">
        <f>Gesamtliste!T1034</f>
        <v>0</v>
      </c>
    </row>
    <row r="1043" spans="1:5" ht="24" customHeight="1">
      <c r="A1043" s="280" t="str">
        <f>Gesamtliste!G1035&amp;" "&amp;Gesamtliste!H1035</f>
        <v>Giovanni Canonica Barolo Grinzane Cavour</v>
      </c>
      <c r="B1043" s="281"/>
      <c r="C1043" s="190">
        <f>Gesamtliste!J1035</f>
        <v>2017</v>
      </c>
      <c r="D1043" s="190" t="str">
        <f>Gesamtliste!K1035</f>
        <v>0.75l</v>
      </c>
      <c r="E1043" s="191">
        <f>Gesamtliste!T1035</f>
        <v>0</v>
      </c>
    </row>
    <row r="1044" spans="1:5" ht="24" customHeight="1">
      <c r="A1044" s="280" t="str">
        <f>Gesamtliste!G1036&amp;" "&amp;Gesamtliste!H1036</f>
        <v>Giovanni Canonica Barolo Paiagallo</v>
      </c>
      <c r="B1044" s="281"/>
      <c r="C1044" s="190">
        <f>Gesamtliste!J1036</f>
        <v>2017</v>
      </c>
      <c r="D1044" s="190" t="str">
        <f>Gesamtliste!K1036</f>
        <v>0.75l</v>
      </c>
      <c r="E1044" s="191">
        <f>Gesamtliste!T1036</f>
        <v>0</v>
      </c>
    </row>
    <row r="1045" spans="1:5" ht="24" customHeight="1">
      <c r="A1045" s="280" t="str">
        <f>Gesamtliste!G1037&amp;" "&amp;Gesamtliste!H1037</f>
        <v>Giuseppe Mascarello Barolo Monprivato</v>
      </c>
      <c r="B1045" s="281"/>
      <c r="C1045" s="190">
        <f>Gesamtliste!J1037</f>
        <v>2003</v>
      </c>
      <c r="D1045" s="190" t="str">
        <f>Gesamtliste!K1037</f>
        <v>0.75l</v>
      </c>
      <c r="E1045" s="191">
        <f>Gesamtliste!T1037</f>
        <v>0</v>
      </c>
    </row>
    <row r="1046" spans="1:5" ht="24" customHeight="1">
      <c r="A1046" s="280" t="str">
        <f>Gesamtliste!G1038&amp;" "&amp;Gesamtliste!H1038</f>
        <v>Giuseppe Mascarello Barolo Monprivato</v>
      </c>
      <c r="B1046" s="281"/>
      <c r="C1046" s="190">
        <f>Gesamtliste!J1038</f>
        <v>2003</v>
      </c>
      <c r="D1046" s="190" t="str">
        <f>Gesamtliste!K1038</f>
        <v>0.75l</v>
      </c>
      <c r="E1046" s="191">
        <f>Gesamtliste!T1038</f>
        <v>0</v>
      </c>
    </row>
    <row r="1047" spans="1:5" ht="24" customHeight="1">
      <c r="A1047" s="280" t="str">
        <f>Gesamtliste!G1039&amp;" "&amp;Gesamtliste!H1039</f>
        <v>Giuseppe Mascarello Barolo Monprivato</v>
      </c>
      <c r="B1047" s="281"/>
      <c r="C1047" s="190">
        <f>Gesamtliste!J1039</f>
        <v>2005</v>
      </c>
      <c r="D1047" s="190" t="str">
        <f>Gesamtliste!K1039</f>
        <v>0.75l</v>
      </c>
      <c r="E1047" s="191">
        <f>Gesamtliste!T1039</f>
        <v>0</v>
      </c>
    </row>
    <row r="1048" spans="1:5" ht="24" customHeight="1">
      <c r="A1048" s="280" t="str">
        <f>Gesamtliste!G1040&amp;" "&amp;Gesamtliste!H1040</f>
        <v>Giuseppe Mascarello Barolo Monprivato</v>
      </c>
      <c r="B1048" s="281"/>
      <c r="C1048" s="190">
        <f>Gesamtliste!J1040</f>
        <v>2005</v>
      </c>
      <c r="D1048" s="190" t="str">
        <f>Gesamtliste!K1040</f>
        <v>0.75l</v>
      </c>
      <c r="E1048" s="191">
        <f>Gesamtliste!T1040</f>
        <v>0</v>
      </c>
    </row>
    <row r="1049" spans="1:5" ht="24" customHeight="1">
      <c r="A1049" s="280" t="str">
        <f>Gesamtliste!G1041&amp;" "&amp;Gesamtliste!H1041</f>
        <v>Giuseppe Mascarello Barolo Monprivato</v>
      </c>
      <c r="B1049" s="281"/>
      <c r="C1049" s="190">
        <f>Gesamtliste!J1041</f>
        <v>2006</v>
      </c>
      <c r="D1049" s="190" t="str">
        <f>Gesamtliste!K1041</f>
        <v>0.75l</v>
      </c>
      <c r="E1049" s="191">
        <f>Gesamtliste!T1041</f>
        <v>0</v>
      </c>
    </row>
    <row r="1050" spans="1:5" ht="24" customHeight="1">
      <c r="A1050" s="280" t="str">
        <f>Gesamtliste!G1042&amp;" "&amp;Gesamtliste!H1042</f>
        <v>Giuseppe Rinaldi Barolo Brunate</v>
      </c>
      <c r="B1050" s="281"/>
      <c r="C1050" s="190">
        <f>Gesamtliste!J1042</f>
        <v>2013</v>
      </c>
      <c r="D1050" s="190" t="str">
        <f>Gesamtliste!K1042</f>
        <v>0.75l</v>
      </c>
      <c r="E1050" s="191">
        <f>Gesamtliste!T1042</f>
        <v>0</v>
      </c>
    </row>
    <row r="1051" spans="1:5" ht="24" customHeight="1">
      <c r="A1051" s="280" t="str">
        <f>Gesamtliste!G1043&amp;" "&amp;Gesamtliste!H1043</f>
        <v>Giuseppe Rinaldi Barolo Brunate Le Coste</v>
      </c>
      <c r="B1051" s="281"/>
      <c r="C1051" s="190">
        <f>Gesamtliste!J1043</f>
        <v>2005</v>
      </c>
      <c r="D1051" s="190" t="str">
        <f>Gesamtliste!K1043</f>
        <v>0.75l</v>
      </c>
      <c r="E1051" s="191">
        <f>Gesamtliste!T1043</f>
        <v>0</v>
      </c>
    </row>
    <row r="1052" spans="1:5" ht="24" customHeight="1">
      <c r="A1052" s="280" t="str">
        <f>Gesamtliste!G1044&amp;" "&amp;Gesamtliste!H1044</f>
        <v>La Ca Nova Barbaresco</v>
      </c>
      <c r="B1052" s="281"/>
      <c r="C1052" s="190">
        <f>Gesamtliste!J1044</f>
        <v>2023</v>
      </c>
      <c r="D1052" s="190" t="str">
        <f>Gesamtliste!K1044</f>
        <v>0.75l</v>
      </c>
      <c r="E1052" s="191">
        <f>Gesamtliste!T1044</f>
        <v>0</v>
      </c>
    </row>
    <row r="1053" spans="1:5" ht="24" customHeight="1">
      <c r="A1053" s="280" t="str">
        <f>Gesamtliste!G1045&amp;" "&amp;Gesamtliste!H1045</f>
        <v>La Ca Nova Barbaresco Montefico Vigna Bric Mentina</v>
      </c>
      <c r="B1053" s="281"/>
      <c r="C1053" s="190">
        <f>Gesamtliste!J1045</f>
        <v>2022</v>
      </c>
      <c r="D1053" s="190" t="str">
        <f>Gesamtliste!K1045</f>
        <v>0.75l</v>
      </c>
      <c r="E1053" s="191">
        <f>Gesamtliste!T1045</f>
        <v>0</v>
      </c>
    </row>
    <row r="1054" spans="1:5" ht="24" customHeight="1">
      <c r="A1054" s="280" t="str">
        <f>Gesamtliste!G1046&amp;" "&amp;Gesamtliste!H1046</f>
        <v>La Ca Nova Barbaresco Montefico Vigna Bric Mentina</v>
      </c>
      <c r="B1054" s="281"/>
      <c r="C1054" s="190">
        <f>Gesamtliste!J1046</f>
        <v>2023</v>
      </c>
      <c r="D1054" s="190" t="str">
        <f>Gesamtliste!K1046</f>
        <v>0.75l</v>
      </c>
      <c r="E1054" s="191">
        <f>Gesamtliste!T1046</f>
        <v>0</v>
      </c>
    </row>
    <row r="1055" spans="1:5" ht="24" customHeight="1">
      <c r="A1055" s="280" t="str">
        <f>Gesamtliste!G1047&amp;" "&amp;Gesamtliste!H1047</f>
        <v>La Ca Nova Barbaresco Montestefano</v>
      </c>
      <c r="B1055" s="281"/>
      <c r="C1055" s="190">
        <f>Gesamtliste!J1047</f>
        <v>2022</v>
      </c>
      <c r="D1055" s="190" t="str">
        <f>Gesamtliste!K1047</f>
        <v>0.75l</v>
      </c>
      <c r="E1055" s="191">
        <f>Gesamtliste!T1047</f>
        <v>0</v>
      </c>
    </row>
    <row r="1056" spans="1:5" ht="24" customHeight="1">
      <c r="A1056" s="280" t="str">
        <f>Gesamtliste!G1048&amp;" "&amp;Gesamtliste!H1048</f>
        <v>La Ca Nova Barbaresco Montestefano</v>
      </c>
      <c r="B1056" s="281"/>
      <c r="C1056" s="190">
        <f>Gesamtliste!J1048</f>
        <v>2023</v>
      </c>
      <c r="D1056" s="190" t="str">
        <f>Gesamtliste!K1048</f>
        <v>0.75l</v>
      </c>
      <c r="E1056" s="191">
        <f>Gesamtliste!T1048</f>
        <v>0</v>
      </c>
    </row>
    <row r="1057" spans="1:5" ht="24" customHeight="1">
      <c r="A1057" s="280" t="str">
        <f>Gesamtliste!G1049&amp;" "&amp;Gesamtliste!H1049</f>
        <v>La Ca Nova Barbera d'Alba</v>
      </c>
      <c r="B1057" s="281"/>
      <c r="C1057" s="190">
        <f>Gesamtliste!J1049</f>
        <v>2023</v>
      </c>
      <c r="D1057" s="190" t="str">
        <f>Gesamtliste!K1049</f>
        <v>0.75l</v>
      </c>
      <c r="E1057" s="191">
        <f>Gesamtliste!T1049</f>
        <v>0</v>
      </c>
    </row>
    <row r="1058" spans="1:5" ht="24" customHeight="1">
      <c r="A1058" s="280" t="str">
        <f>Gesamtliste!G1050&amp;" "&amp;Gesamtliste!H1050</f>
        <v>La Ca Nova Barbera d'Alba</v>
      </c>
      <c r="B1058" s="281"/>
      <c r="C1058" s="190">
        <f>Gesamtliste!J1050</f>
        <v>2024</v>
      </c>
      <c r="D1058" s="190" t="str">
        <f>Gesamtliste!K1050</f>
        <v>0.75l</v>
      </c>
      <c r="E1058" s="191">
        <f>Gesamtliste!T1050</f>
        <v>0</v>
      </c>
    </row>
    <row r="1059" spans="1:5" ht="24" customHeight="1">
      <c r="A1059" s="280" t="str">
        <f>Gesamtliste!G1051&amp;" "&amp;Gesamtliste!H1051</f>
        <v>La Ca Nova Langhe Nebbiolo</v>
      </c>
      <c r="B1059" s="281"/>
      <c r="C1059" s="190">
        <f>Gesamtliste!J1051</f>
        <v>2023</v>
      </c>
      <c r="D1059" s="190" t="str">
        <f>Gesamtliste!K1051</f>
        <v>0.75l</v>
      </c>
      <c r="E1059" s="191">
        <f>Gesamtliste!T1051</f>
        <v>0</v>
      </c>
    </row>
    <row r="1060" spans="1:5" ht="24" customHeight="1">
      <c r="A1060" s="280" t="str">
        <f>Gesamtliste!G1052&amp;" "&amp;Gesamtliste!H1052</f>
        <v>La Ca Nova Langhe Nebbiolo</v>
      </c>
      <c r="B1060" s="281"/>
      <c r="C1060" s="190">
        <f>Gesamtliste!J1052</f>
        <v>2024</v>
      </c>
      <c r="D1060" s="190" t="str">
        <f>Gesamtliste!K1052</f>
        <v>0.75l</v>
      </c>
      <c r="E1060" s="191">
        <f>Gesamtliste!T1052</f>
        <v>0</v>
      </c>
    </row>
    <row r="1061" spans="1:5" ht="24" customHeight="1">
      <c r="A1061" s="280" t="str">
        <f>Gesamtliste!G1053&amp;" "&amp;Gesamtliste!H1053</f>
        <v>Manzone Barolo Castellone</v>
      </c>
      <c r="B1061" s="281"/>
      <c r="C1061" s="190">
        <f>Gesamtliste!J1053</f>
        <v>2011</v>
      </c>
      <c r="D1061" s="190" t="str">
        <f>Gesamtliste!K1053</f>
        <v>3l</v>
      </c>
      <c r="E1061" s="191">
        <f>Gesamtliste!T1053</f>
        <v>0</v>
      </c>
    </row>
    <row r="1062" spans="1:5" ht="24" customHeight="1">
      <c r="A1062" s="280" t="str">
        <f>Gesamtliste!G1054&amp;" "&amp;Gesamtliste!H1054</f>
        <v>Massolino Barolo Parafada</v>
      </c>
      <c r="B1062" s="281"/>
      <c r="C1062" s="190">
        <f>Gesamtliste!J1054</f>
        <v>2012</v>
      </c>
      <c r="D1062" s="190" t="str">
        <f>Gesamtliste!K1054</f>
        <v>0.75l</v>
      </c>
      <c r="E1062" s="191">
        <f>Gesamtliste!T1054</f>
        <v>0</v>
      </c>
    </row>
    <row r="1063" spans="1:5" ht="24" customHeight="1">
      <c r="A1063" s="280" t="str">
        <f>Gesamtliste!G1055&amp;" "&amp;Gesamtliste!H1055</f>
        <v>Michele Chiarlo Barolo Cannubi</v>
      </c>
      <c r="B1063" s="281"/>
      <c r="C1063" s="190">
        <f>Gesamtliste!J1055</f>
        <v>1990</v>
      </c>
      <c r="D1063" s="190" t="str">
        <f>Gesamtliste!K1055</f>
        <v>3l</v>
      </c>
      <c r="E1063" s="191">
        <f>Gesamtliste!T1055</f>
        <v>0</v>
      </c>
    </row>
    <row r="1064" spans="1:5" ht="24" customHeight="1">
      <c r="A1064" s="280" t="str">
        <f>Gesamtliste!G1056&amp;" "&amp;Gesamtliste!H1056</f>
        <v>Paolo Scavino Barolo Bric del Fiasc</v>
      </c>
      <c r="B1064" s="281"/>
      <c r="C1064" s="190">
        <f>Gesamtliste!J1056</f>
        <v>2003</v>
      </c>
      <c r="D1064" s="190" t="str">
        <f>Gesamtliste!K1056</f>
        <v>1.5l</v>
      </c>
      <c r="E1064" s="191">
        <f>Gesamtliste!T1056</f>
        <v>0</v>
      </c>
    </row>
    <row r="1065" spans="1:5" ht="24" customHeight="1">
      <c r="A1065" s="280" t="str">
        <f>Gesamtliste!G1057&amp;" "&amp;Gesamtliste!H1057</f>
        <v>Paolo Scavino Barolo Bric del Fiasc</v>
      </c>
      <c r="B1065" s="281"/>
      <c r="C1065" s="190">
        <f>Gesamtliste!J1057</f>
        <v>2004</v>
      </c>
      <c r="D1065" s="190" t="str">
        <f>Gesamtliste!K1057</f>
        <v>1.5l</v>
      </c>
      <c r="E1065" s="191">
        <f>Gesamtliste!T1057</f>
        <v>0</v>
      </c>
    </row>
    <row r="1066" spans="1:5" ht="24" customHeight="1">
      <c r="A1066" s="280" t="str">
        <f>Gesamtliste!G1058&amp;" "&amp;Gesamtliste!H1058</f>
        <v>Paolo Scavino Barolo Carobric</v>
      </c>
      <c r="B1066" s="281"/>
      <c r="C1066" s="190">
        <f>Gesamtliste!J1058</f>
        <v>2000</v>
      </c>
      <c r="D1066" s="190" t="str">
        <f>Gesamtliste!K1058</f>
        <v>0.75l</v>
      </c>
      <c r="E1066" s="191">
        <f>Gesamtliste!T1058</f>
        <v>0</v>
      </c>
    </row>
    <row r="1067" spans="1:5" ht="24" customHeight="1">
      <c r="A1067" s="280" t="str">
        <f>Gesamtliste!G1059&amp;" "&amp;Gesamtliste!H1059</f>
        <v>Poderi Colla Barolo Bussia Dardi le Rose</v>
      </c>
      <c r="B1067" s="281"/>
      <c r="C1067" s="190">
        <f>Gesamtliste!J1059</f>
        <v>2013</v>
      </c>
      <c r="D1067" s="190" t="str">
        <f>Gesamtliste!K1059</f>
        <v>0.75l</v>
      </c>
      <c r="E1067" s="191">
        <f>Gesamtliste!T1059</f>
        <v>0</v>
      </c>
    </row>
    <row r="1068" spans="1:5" ht="24" customHeight="1">
      <c r="A1068" s="280" t="str">
        <f>Gesamtliste!G1060&amp;" "&amp;Gesamtliste!H1060</f>
        <v>Poderi Colla Barolo Bussia Dardi le Rose</v>
      </c>
      <c r="B1068" s="281"/>
      <c r="C1068" s="190">
        <f>Gesamtliste!J1060</f>
        <v>2014</v>
      </c>
      <c r="D1068" s="190" t="str">
        <f>Gesamtliste!K1060</f>
        <v>0.75l</v>
      </c>
      <c r="E1068" s="191">
        <f>Gesamtliste!T1060</f>
        <v>0</v>
      </c>
    </row>
    <row r="1069" spans="1:5" ht="24" customHeight="1">
      <c r="A1069" s="280" t="str">
        <f>Gesamtliste!G1061&amp;" "&amp;Gesamtliste!H1061</f>
        <v>Reva Barbera d'Alba Superiore</v>
      </c>
      <c r="B1069" s="281"/>
      <c r="C1069" s="190">
        <f>Gesamtliste!J1061</f>
        <v>2021</v>
      </c>
      <c r="D1069" s="190" t="str">
        <f>Gesamtliste!K1061</f>
        <v>0.75l</v>
      </c>
      <c r="E1069" s="191">
        <f>Gesamtliste!T1061</f>
        <v>0</v>
      </c>
    </row>
    <row r="1070" spans="1:5" ht="24" customHeight="1">
      <c r="A1070" s="280" t="str">
        <f>Gesamtliste!G1062&amp;" "&amp;Gesamtliste!H1062</f>
        <v>Reva Barbera d'Alba Superiore</v>
      </c>
      <c r="B1070" s="281"/>
      <c r="C1070" s="190">
        <f>Gesamtliste!J1062</f>
        <v>2022</v>
      </c>
      <c r="D1070" s="190" t="str">
        <f>Gesamtliste!K1062</f>
        <v>0.75l</v>
      </c>
      <c r="E1070" s="191">
        <f>Gesamtliste!T1062</f>
        <v>0</v>
      </c>
    </row>
    <row r="1071" spans="1:5" ht="24" customHeight="1">
      <c r="A1071" s="280" t="str">
        <f>Gesamtliste!G1063&amp;" "&amp;Gesamtliste!H1063</f>
        <v>Reva Barbera d'Alba Superiore</v>
      </c>
      <c r="B1071" s="281"/>
      <c r="C1071" s="190">
        <f>Gesamtliste!J1063</f>
        <v>2022</v>
      </c>
      <c r="D1071" s="190" t="str">
        <f>Gesamtliste!K1063</f>
        <v>0.75l</v>
      </c>
      <c r="E1071" s="191">
        <f>Gesamtliste!T1063</f>
        <v>0</v>
      </c>
    </row>
    <row r="1072" spans="1:5" ht="24" customHeight="1">
      <c r="A1072" s="280" t="str">
        <f>Gesamtliste!G1064&amp;" "&amp;Gesamtliste!H1064</f>
        <v>Reva Barbera d'Alba Superiore</v>
      </c>
      <c r="B1072" s="281"/>
      <c r="C1072" s="190">
        <f>Gesamtliste!J1064</f>
        <v>2023</v>
      </c>
      <c r="D1072" s="190" t="str">
        <f>Gesamtliste!K1064</f>
        <v>0.75l</v>
      </c>
      <c r="E1072" s="191">
        <f>Gesamtliste!T1064</f>
        <v>0</v>
      </c>
    </row>
    <row r="1073" spans="1:5" ht="24" customHeight="1">
      <c r="A1073" s="280" t="str">
        <f>Gesamtliste!G1065&amp;" "&amp;Gesamtliste!H1065</f>
        <v>Reva Barolo</v>
      </c>
      <c r="B1073" s="281"/>
      <c r="C1073" s="190">
        <f>Gesamtliste!J1065</f>
        <v>2020</v>
      </c>
      <c r="D1073" s="190" t="str">
        <f>Gesamtliste!K1065</f>
        <v>0.75l</v>
      </c>
      <c r="E1073" s="191">
        <f>Gesamtliste!T1065</f>
        <v>0</v>
      </c>
    </row>
    <row r="1074" spans="1:5" ht="24" customHeight="1">
      <c r="A1074" s="280" t="str">
        <f>Gesamtliste!G1066&amp;" "&amp;Gesamtliste!H1066</f>
        <v>Reva Barolo</v>
      </c>
      <c r="B1074" s="281"/>
      <c r="C1074" s="190">
        <f>Gesamtliste!J1066</f>
        <v>2021</v>
      </c>
      <c r="D1074" s="190" t="str">
        <f>Gesamtliste!K1066</f>
        <v>0.75l</v>
      </c>
      <c r="E1074" s="191">
        <f>Gesamtliste!T1066</f>
        <v>0</v>
      </c>
    </row>
    <row r="1075" spans="1:5" ht="24" customHeight="1">
      <c r="A1075" s="280" t="str">
        <f>Gesamtliste!G1067&amp;" "&amp;Gesamtliste!H1067</f>
        <v>Reva Barolo</v>
      </c>
      <c r="B1075" s="281"/>
      <c r="C1075" s="190">
        <f>Gesamtliste!J1067</f>
        <v>2021</v>
      </c>
      <c r="D1075" s="190" t="str">
        <f>Gesamtliste!K1067</f>
        <v>0.75l</v>
      </c>
      <c r="E1075" s="191">
        <f>Gesamtliste!T1067</f>
        <v>0</v>
      </c>
    </row>
    <row r="1076" spans="1:5" ht="24" customHeight="1">
      <c r="A1076" s="280" t="str">
        <f>Gesamtliste!G1068&amp;" "&amp;Gesamtliste!H1068</f>
        <v>Reva Barolo</v>
      </c>
      <c r="B1076" s="281"/>
      <c r="C1076" s="190">
        <f>Gesamtliste!J1068</f>
        <v>2021</v>
      </c>
      <c r="D1076" s="190" t="str">
        <f>Gesamtliste!K1068</f>
        <v>1.5l</v>
      </c>
      <c r="E1076" s="191">
        <f>Gesamtliste!T1068</f>
        <v>0</v>
      </c>
    </row>
    <row r="1077" spans="1:5" ht="24" customHeight="1">
      <c r="A1077" s="280" t="str">
        <f>Gesamtliste!G1069&amp;" "&amp;Gesamtliste!H1069</f>
        <v>Reva Barolo</v>
      </c>
      <c r="B1077" s="281"/>
      <c r="C1077" s="190">
        <f>Gesamtliste!J1069</f>
        <v>2022</v>
      </c>
      <c r="D1077" s="190" t="str">
        <f>Gesamtliste!K1069</f>
        <v>0.75l</v>
      </c>
      <c r="E1077" s="191">
        <f>Gesamtliste!T1069</f>
        <v>0</v>
      </c>
    </row>
    <row r="1078" spans="1:5" ht="24" customHeight="1">
      <c r="A1078" s="280" t="str">
        <f>Gesamtliste!G1070&amp;" "&amp;Gesamtliste!H1070</f>
        <v>Reva Barolo Cannubi</v>
      </c>
      <c r="B1078" s="281"/>
      <c r="C1078" s="190">
        <f>Gesamtliste!J1070</f>
        <v>2018</v>
      </c>
      <c r="D1078" s="190" t="str">
        <f>Gesamtliste!K1070</f>
        <v>0.75l</v>
      </c>
      <c r="E1078" s="191">
        <f>Gesamtliste!T1070</f>
        <v>0</v>
      </c>
    </row>
    <row r="1079" spans="1:5" ht="24" customHeight="1">
      <c r="A1079" s="280" t="str">
        <f>Gesamtliste!G1071&amp;" "&amp;Gesamtliste!H1071</f>
        <v>Reva Barolo Cannubi</v>
      </c>
      <c r="B1079" s="281"/>
      <c r="C1079" s="190">
        <f>Gesamtliste!J1071</f>
        <v>2019</v>
      </c>
      <c r="D1079" s="190" t="str">
        <f>Gesamtliste!K1071</f>
        <v>0.75l</v>
      </c>
      <c r="E1079" s="191">
        <f>Gesamtliste!T1071</f>
        <v>0</v>
      </c>
    </row>
    <row r="1080" spans="1:5" ht="24" customHeight="1">
      <c r="A1080" s="280" t="str">
        <f>Gesamtliste!G1072&amp;" "&amp;Gesamtliste!H1072</f>
        <v>Reva Barolo Cannubi</v>
      </c>
      <c r="B1080" s="281"/>
      <c r="C1080" s="190">
        <f>Gesamtliste!J1072</f>
        <v>2020</v>
      </c>
      <c r="D1080" s="190" t="str">
        <f>Gesamtliste!K1072</f>
        <v>0.75l</v>
      </c>
      <c r="E1080" s="191">
        <f>Gesamtliste!T1072</f>
        <v>0</v>
      </c>
    </row>
    <row r="1081" spans="1:5" ht="24" customHeight="1">
      <c r="A1081" s="280" t="str">
        <f>Gesamtliste!G1073&amp;" "&amp;Gesamtliste!H1073</f>
        <v>Reva Barolo Cannubi</v>
      </c>
      <c r="B1081" s="281"/>
      <c r="C1081" s="190">
        <f>Gesamtliste!J1073</f>
        <v>2021</v>
      </c>
      <c r="D1081" s="190" t="str">
        <f>Gesamtliste!K1073</f>
        <v>0.75l</v>
      </c>
      <c r="E1081" s="191">
        <f>Gesamtliste!T1073</f>
        <v>0</v>
      </c>
    </row>
    <row r="1082" spans="1:5" ht="24" customHeight="1">
      <c r="A1082" s="280" t="str">
        <f>Gesamtliste!G1074&amp;" "&amp;Gesamtliste!H1074</f>
        <v>Reva Barolo Cannubi</v>
      </c>
      <c r="B1082" s="281"/>
      <c r="C1082" s="190">
        <f>Gesamtliste!J1074</f>
        <v>2022</v>
      </c>
      <c r="D1082" s="190" t="str">
        <f>Gesamtliste!K1074</f>
        <v>0.75l</v>
      </c>
      <c r="E1082" s="191">
        <f>Gesamtliste!T1074</f>
        <v>0</v>
      </c>
    </row>
    <row r="1083" spans="1:5" ht="24" customHeight="1">
      <c r="A1083" s="280" t="str">
        <f>Gesamtliste!G1075&amp;" "&amp;Gesamtliste!H1075</f>
        <v>Reva Barolo Cerretta</v>
      </c>
      <c r="B1083" s="281"/>
      <c r="C1083" s="190">
        <f>Gesamtliste!J1075</f>
        <v>2022</v>
      </c>
      <c r="D1083" s="190" t="str">
        <f>Gesamtliste!K1075</f>
        <v>0.75l</v>
      </c>
      <c r="E1083" s="191">
        <f>Gesamtliste!T1075</f>
        <v>0</v>
      </c>
    </row>
    <row r="1084" spans="1:5" ht="24" customHeight="1">
      <c r="A1084" s="280" t="str">
        <f>Gesamtliste!G1076&amp;" "&amp;Gesamtliste!H1076</f>
        <v>Reva Barolo Comune di Serralunga</v>
      </c>
      <c r="B1084" s="281"/>
      <c r="C1084" s="190">
        <f>Gesamtliste!J1076</f>
        <v>2019</v>
      </c>
      <c r="D1084" s="190" t="str">
        <f>Gesamtliste!K1076</f>
        <v>0.75l</v>
      </c>
      <c r="E1084" s="191">
        <f>Gesamtliste!T1076</f>
        <v>0</v>
      </c>
    </row>
    <row r="1085" spans="1:5" ht="24" customHeight="1">
      <c r="A1085" s="280" t="str">
        <f>Gesamtliste!G1077&amp;" "&amp;Gesamtliste!H1077</f>
        <v>Reva Barolo Comune di Serralunga</v>
      </c>
      <c r="B1085" s="281"/>
      <c r="C1085" s="190">
        <f>Gesamtliste!J1077</f>
        <v>2019</v>
      </c>
      <c r="D1085" s="190" t="str">
        <f>Gesamtliste!K1077</f>
        <v>1.5l</v>
      </c>
      <c r="E1085" s="191">
        <f>Gesamtliste!T1077</f>
        <v>0</v>
      </c>
    </row>
    <row r="1086" spans="1:5" ht="24" customHeight="1">
      <c r="A1086" s="280" t="str">
        <f>Gesamtliste!G1078&amp;" "&amp;Gesamtliste!H1078</f>
        <v>Reva Barolo Lazzarito Riserva</v>
      </c>
      <c r="B1086" s="281"/>
      <c r="C1086" s="190">
        <f>Gesamtliste!J1078</f>
        <v>2016</v>
      </c>
      <c r="D1086" s="190" t="str">
        <f>Gesamtliste!K1078</f>
        <v>0.75l</v>
      </c>
      <c r="E1086" s="191">
        <f>Gesamtliste!T1078</f>
        <v>0</v>
      </c>
    </row>
    <row r="1087" spans="1:5" ht="24" customHeight="1">
      <c r="A1087" s="280" t="str">
        <f>Gesamtliste!G1079&amp;" "&amp;Gesamtliste!H1079</f>
        <v>Reva Barolo Lazzarito Riserva</v>
      </c>
      <c r="B1087" s="281"/>
      <c r="C1087" s="190">
        <f>Gesamtliste!J1079</f>
        <v>2017</v>
      </c>
      <c r="D1087" s="190" t="str">
        <f>Gesamtliste!K1079</f>
        <v>0.75l</v>
      </c>
      <c r="E1087" s="191">
        <f>Gesamtliste!T1079</f>
        <v>0</v>
      </c>
    </row>
    <row r="1088" spans="1:5" ht="24" customHeight="1">
      <c r="A1088" s="280" t="str">
        <f>Gesamtliste!G1080&amp;" "&amp;Gesamtliste!H1080</f>
        <v>Reva Barolo Ravera</v>
      </c>
      <c r="B1088" s="281"/>
      <c r="C1088" s="190">
        <f>Gesamtliste!J1080</f>
        <v>2019</v>
      </c>
      <c r="D1088" s="190" t="str">
        <f>Gesamtliste!K1080</f>
        <v>0.75l</v>
      </c>
      <c r="E1088" s="191">
        <f>Gesamtliste!T1080</f>
        <v>0</v>
      </c>
    </row>
    <row r="1089" spans="1:5" ht="24" customHeight="1">
      <c r="A1089" s="280" t="str">
        <f>Gesamtliste!G1081&amp;" "&amp;Gesamtliste!H1081</f>
        <v>Reva Barolo Ravera</v>
      </c>
      <c r="B1089" s="281"/>
      <c r="C1089" s="190">
        <f>Gesamtliste!J1081</f>
        <v>2020</v>
      </c>
      <c r="D1089" s="190" t="str">
        <f>Gesamtliste!K1081</f>
        <v>0.75l</v>
      </c>
      <c r="E1089" s="191">
        <f>Gesamtliste!T1081</f>
        <v>0</v>
      </c>
    </row>
    <row r="1090" spans="1:5" ht="24" customHeight="1">
      <c r="A1090" s="280" t="str">
        <f>Gesamtliste!G1082&amp;" "&amp;Gesamtliste!H1082</f>
        <v>Reva Barolo Ravera</v>
      </c>
      <c r="B1090" s="281"/>
      <c r="C1090" s="190">
        <f>Gesamtliste!J1082</f>
        <v>2020</v>
      </c>
      <c r="D1090" s="190" t="str">
        <f>Gesamtliste!K1082</f>
        <v>0.75l</v>
      </c>
      <c r="E1090" s="191">
        <f>Gesamtliste!T1082</f>
        <v>0</v>
      </c>
    </row>
    <row r="1091" spans="1:5" ht="24" customHeight="1">
      <c r="A1091" s="280" t="str">
        <f>Gesamtliste!G1083&amp;" "&amp;Gesamtliste!H1083</f>
        <v>Reva Barolo Ravera</v>
      </c>
      <c r="B1091" s="281"/>
      <c r="C1091" s="190">
        <f>Gesamtliste!J1083</f>
        <v>2021</v>
      </c>
      <c r="D1091" s="190" t="str">
        <f>Gesamtliste!K1083</f>
        <v>0.75l</v>
      </c>
      <c r="E1091" s="191">
        <f>Gesamtliste!T1083</f>
        <v>0</v>
      </c>
    </row>
    <row r="1092" spans="1:5" ht="24" customHeight="1">
      <c r="A1092" s="280" t="str">
        <f>Gesamtliste!G1084&amp;" "&amp;Gesamtliste!H1084</f>
        <v>Reva Langhe Bianco Grey</v>
      </c>
      <c r="B1092" s="281"/>
      <c r="C1092" s="190">
        <f>Gesamtliste!J1084</f>
        <v>2023</v>
      </c>
      <c r="D1092" s="190" t="str">
        <f>Gesamtliste!K1084</f>
        <v>0.75l</v>
      </c>
      <c r="E1092" s="191">
        <f>Gesamtliste!T1084</f>
        <v>0</v>
      </c>
    </row>
    <row r="1093" spans="1:5" ht="24" customHeight="1">
      <c r="A1093" s="280" t="str">
        <f>Gesamtliste!G1085&amp;" "&amp;Gesamtliste!H1085</f>
        <v>Reva Langhe Nebbiolo</v>
      </c>
      <c r="B1093" s="281"/>
      <c r="C1093" s="190">
        <f>Gesamtliste!J1085</f>
        <v>2023</v>
      </c>
      <c r="D1093" s="190" t="str">
        <f>Gesamtliste!K1085</f>
        <v>0.75l</v>
      </c>
      <c r="E1093" s="191">
        <f>Gesamtliste!T1085</f>
        <v>0</v>
      </c>
    </row>
    <row r="1094" spans="1:5" ht="24" customHeight="1">
      <c r="A1094" s="280" t="str">
        <f>Gesamtliste!G1086&amp;" "&amp;Gesamtliste!H1086</f>
        <v>Reva Langhe Nebbiolo</v>
      </c>
      <c r="B1094" s="281"/>
      <c r="C1094" s="190">
        <f>Gesamtliste!J1086</f>
        <v>2024</v>
      </c>
      <c r="D1094" s="190" t="str">
        <f>Gesamtliste!K1086</f>
        <v>0.75l</v>
      </c>
      <c r="E1094" s="191">
        <f>Gesamtliste!T1086</f>
        <v>0</v>
      </c>
    </row>
    <row r="1095" spans="1:5" ht="24" customHeight="1">
      <c r="A1095" s="280" t="str">
        <f>Gesamtliste!G1087&amp;" "&amp;Gesamtliste!H1087</f>
        <v>Roagna Langhe Rosso</v>
      </c>
      <c r="B1095" s="281"/>
      <c r="C1095" s="190">
        <f>Gesamtliste!J1087</f>
        <v>2017</v>
      </c>
      <c r="D1095" s="190" t="str">
        <f>Gesamtliste!K1087</f>
        <v>0.75l</v>
      </c>
      <c r="E1095" s="191">
        <f>Gesamtliste!T1087</f>
        <v>0</v>
      </c>
    </row>
    <row r="1096" spans="1:5" ht="24" customHeight="1">
      <c r="A1096" s="280" t="str">
        <f>Gesamtliste!G1088&amp;" "&amp;Gesamtliste!H1088</f>
        <v>Sandrone Barolo Le Vigne</v>
      </c>
      <c r="B1096" s="281"/>
      <c r="C1096" s="190">
        <f>Gesamtliste!J1088</f>
        <v>2018</v>
      </c>
      <c r="D1096" s="190" t="str">
        <f>Gesamtliste!K1088</f>
        <v>0.75l</v>
      </c>
      <c r="E1096" s="191">
        <f>Gesamtliste!T1088</f>
        <v>0</v>
      </c>
    </row>
    <row r="1097" spans="1:5" ht="24" customHeight="1">
      <c r="A1097" s="280" t="str">
        <f>Gesamtliste!G1089&amp;" "&amp;Gesamtliste!H1089</f>
        <v>Tiziano Grasso Barolo Briccolina</v>
      </c>
      <c r="B1097" s="281"/>
      <c r="C1097" s="190">
        <f>Gesamtliste!J1089</f>
        <v>2015</v>
      </c>
      <c r="D1097" s="190" t="str">
        <f>Gesamtliste!K1089</f>
        <v>0.75l</v>
      </c>
      <c r="E1097" s="191">
        <f>Gesamtliste!T1089</f>
        <v>0</v>
      </c>
    </row>
    <row r="1098" spans="1:5" ht="24" customHeight="1">
      <c r="A1098" s="280" t="str">
        <f>Gesamtliste!G1090&amp;" "&amp;Gesamtliste!H1090</f>
        <v>Vietti Barolo Villero Riserva</v>
      </c>
      <c r="B1098" s="281"/>
      <c r="C1098" s="190">
        <f>Gesamtliste!J1090</f>
        <v>2007</v>
      </c>
      <c r="D1098" s="190" t="str">
        <f>Gesamtliste!K1090</f>
        <v>0.75l</v>
      </c>
      <c r="E1098" s="191">
        <f>Gesamtliste!T1090</f>
        <v>0</v>
      </c>
    </row>
    <row r="1099" spans="1:5" ht="24" customHeight="1">
      <c r="A1099" s="280" t="str">
        <f>Gesamtliste!G1091&amp;" "&amp;Gesamtliste!H1091</f>
        <v>Antinori Solaia</v>
      </c>
      <c r="B1099" s="281"/>
      <c r="C1099" s="190">
        <f>Gesamtliste!J1091</f>
        <v>1999</v>
      </c>
      <c r="D1099" s="190" t="str">
        <f>Gesamtliste!K1091</f>
        <v>0.75l</v>
      </c>
      <c r="E1099" s="191">
        <f>Gesamtliste!T1091</f>
        <v>0</v>
      </c>
    </row>
    <row r="1100" spans="1:5" ht="24" customHeight="1">
      <c r="A1100" s="280" t="str">
        <f>Gesamtliste!G1092&amp;" "&amp;Gesamtliste!H1092</f>
        <v>Antinori Solaia</v>
      </c>
      <c r="B1100" s="281"/>
      <c r="C1100" s="190">
        <f>Gesamtliste!J1092</f>
        <v>2002</v>
      </c>
      <c r="D1100" s="190" t="str">
        <f>Gesamtliste!K1092</f>
        <v>0.75l</v>
      </c>
      <c r="E1100" s="191">
        <f>Gesamtliste!T1092</f>
        <v>0</v>
      </c>
    </row>
    <row r="1101" spans="1:5" ht="24" customHeight="1">
      <c r="A1101" s="280" t="str">
        <f>Gesamtliste!G1093&amp;" "&amp;Gesamtliste!H1093</f>
        <v>Antinori Solaia</v>
      </c>
      <c r="B1101" s="281"/>
      <c r="C1101" s="190">
        <f>Gesamtliste!J1093</f>
        <v>2010</v>
      </c>
      <c r="D1101" s="190" t="str">
        <f>Gesamtliste!K1093</f>
        <v>0.75l</v>
      </c>
      <c r="E1101" s="191">
        <f>Gesamtliste!T1093</f>
        <v>0</v>
      </c>
    </row>
    <row r="1102" spans="1:5" ht="24" customHeight="1">
      <c r="A1102" s="280" t="str">
        <f>Gesamtliste!G1094&amp;" "&amp;Gesamtliste!H1094</f>
        <v>Antinori Tignanello</v>
      </c>
      <c r="B1102" s="281"/>
      <c r="C1102" s="190">
        <f>Gesamtliste!J1094</f>
        <v>2006</v>
      </c>
      <c r="D1102" s="190" t="str">
        <f>Gesamtliste!K1094</f>
        <v>0.75l</v>
      </c>
      <c r="E1102" s="191">
        <f>Gesamtliste!T1094</f>
        <v>0</v>
      </c>
    </row>
    <row r="1103" spans="1:5" ht="24" customHeight="1">
      <c r="A1103" s="280" t="str">
        <f>Gesamtliste!G1095&amp;" "&amp;Gesamtliste!H1095</f>
        <v>Antinori Tignanello</v>
      </c>
      <c r="B1103" s="281"/>
      <c r="C1103" s="190">
        <f>Gesamtliste!J1095</f>
        <v>2013</v>
      </c>
      <c r="D1103" s="190" t="str">
        <f>Gesamtliste!K1095</f>
        <v>0.75l</v>
      </c>
      <c r="E1103" s="191">
        <f>Gesamtliste!T1095</f>
        <v>0</v>
      </c>
    </row>
    <row r="1104" spans="1:5" ht="24" customHeight="1">
      <c r="A1104" s="280" t="str">
        <f>Gesamtliste!G1096&amp;" "&amp;Gesamtliste!H1096</f>
        <v>Antinori Tignanello</v>
      </c>
      <c r="B1104" s="281"/>
      <c r="C1104" s="190">
        <f>Gesamtliste!J1096</f>
        <v>2014</v>
      </c>
      <c r="D1104" s="190" t="str">
        <f>Gesamtliste!K1096</f>
        <v>0.75l</v>
      </c>
      <c r="E1104" s="191">
        <f>Gesamtliste!T1096</f>
        <v>0</v>
      </c>
    </row>
    <row r="1105" spans="1:5" ht="24" customHeight="1">
      <c r="A1105" s="280" t="str">
        <f>Gesamtliste!G1097&amp;" "&amp;Gesamtliste!H1097</f>
        <v>Antinori Tignanello</v>
      </c>
      <c r="B1105" s="281"/>
      <c r="C1105" s="190">
        <f>Gesamtliste!J1097</f>
        <v>2021</v>
      </c>
      <c r="D1105" s="190" t="str">
        <f>Gesamtliste!K1097</f>
        <v>0.75l</v>
      </c>
      <c r="E1105" s="191">
        <f>Gesamtliste!T1097</f>
        <v>0</v>
      </c>
    </row>
    <row r="1106" spans="1:5" ht="24" customHeight="1">
      <c r="A1106" s="280" t="str">
        <f>Gesamtliste!G1098&amp;" "&amp;Gesamtliste!H1098</f>
        <v>Candialle Cabernet Franc</v>
      </c>
      <c r="B1106" s="281"/>
      <c r="C1106" s="190">
        <f>Gesamtliste!J1098</f>
        <v>2019</v>
      </c>
      <c r="D1106" s="190" t="str">
        <f>Gesamtliste!K1098</f>
        <v>0.75l</v>
      </c>
      <c r="E1106" s="191">
        <f>Gesamtliste!T1098</f>
        <v>0</v>
      </c>
    </row>
    <row r="1107" spans="1:5" ht="24" customHeight="1">
      <c r="A1107" s="280" t="str">
        <f>Gesamtliste!G1099&amp;" "&amp;Gesamtliste!H1099</f>
        <v>Candialle Chianti Classico Riserva</v>
      </c>
      <c r="B1107" s="281"/>
      <c r="C1107" s="190">
        <f>Gesamtliste!J1099</f>
        <v>2019</v>
      </c>
      <c r="D1107" s="190" t="str">
        <f>Gesamtliste!K1099</f>
        <v>0.75l</v>
      </c>
      <c r="E1107" s="191">
        <f>Gesamtliste!T1099</f>
        <v>0</v>
      </c>
    </row>
    <row r="1108" spans="1:5" ht="24" customHeight="1">
      <c r="A1108" s="280" t="str">
        <f>Gesamtliste!G1100&amp;" "&amp;Gesamtliste!H1100</f>
        <v>Candialle La Misse di Candialle Chianti Classico</v>
      </c>
      <c r="B1108" s="281"/>
      <c r="C1108" s="190">
        <f>Gesamtliste!J1100</f>
        <v>2024</v>
      </c>
      <c r="D1108" s="190" t="str">
        <f>Gesamtliste!K1100</f>
        <v>0.75l</v>
      </c>
      <c r="E1108" s="191">
        <f>Gesamtliste!T1100</f>
        <v>0</v>
      </c>
    </row>
    <row r="1109" spans="1:5" ht="24" customHeight="1">
      <c r="A1109" s="280" t="str">
        <f>Gesamtliste!G1101&amp;" "&amp;Gesamtliste!H1101</f>
        <v>Candialle Petit Verdot</v>
      </c>
      <c r="B1109" s="281"/>
      <c r="C1109" s="190">
        <f>Gesamtliste!J1101</f>
        <v>2018</v>
      </c>
      <c r="D1109" s="190" t="str">
        <f>Gesamtliste!K1101</f>
        <v>0.75l</v>
      </c>
      <c r="E1109" s="191">
        <f>Gesamtliste!T1101</f>
        <v>0</v>
      </c>
    </row>
    <row r="1110" spans="1:5" ht="24" customHeight="1">
      <c r="A1110" s="280" t="str">
        <f>Gesamtliste!G1102&amp;" "&amp;Gesamtliste!H1102</f>
        <v>Capanelle 50&amp;50</v>
      </c>
      <c r="B1110" s="281"/>
      <c r="C1110" s="190">
        <f>Gesamtliste!J1102</f>
        <v>2016</v>
      </c>
      <c r="D1110" s="190" t="str">
        <f>Gesamtliste!K1102</f>
        <v>0.75l</v>
      </c>
      <c r="E1110" s="191">
        <f>Gesamtliste!T1102</f>
        <v>0</v>
      </c>
    </row>
    <row r="1111" spans="1:5" ht="24" customHeight="1">
      <c r="A1111" s="280" t="str">
        <f>Gesamtliste!G1103&amp;" "&amp;Gesamtliste!H1103</f>
        <v>Castelgiocondo Brunello di Montalcino</v>
      </c>
      <c r="B1111" s="281"/>
      <c r="C1111" s="190">
        <f>Gesamtliste!J1103</f>
        <v>2016</v>
      </c>
      <c r="D1111" s="190" t="str">
        <f>Gesamtliste!K1103</f>
        <v>1.5l</v>
      </c>
      <c r="E1111" s="191">
        <f>Gesamtliste!T1103</f>
        <v>0</v>
      </c>
    </row>
    <row r="1112" spans="1:5" ht="24" customHeight="1">
      <c r="A1112" s="280" t="str">
        <f>Gesamtliste!G1104&amp;" "&amp;Gesamtliste!H1104</f>
        <v>Castello dei Rampolla Vigna d'Alceo</v>
      </c>
      <c r="B1112" s="281"/>
      <c r="C1112" s="190">
        <f>Gesamtliste!J1104</f>
        <v>2009</v>
      </c>
      <c r="D1112" s="190" t="str">
        <f>Gesamtliste!K1104</f>
        <v>0.75l</v>
      </c>
      <c r="E1112" s="191">
        <f>Gesamtliste!T1104</f>
        <v>0</v>
      </c>
    </row>
    <row r="1113" spans="1:5" ht="24" customHeight="1">
      <c r="A1113" s="280" t="str">
        <f>Gesamtliste!G1105&amp;" "&amp;Gesamtliste!H1105</f>
        <v>Castello del Terriccio Tassinaia</v>
      </c>
      <c r="B1113" s="281"/>
      <c r="C1113" s="190">
        <f>Gesamtliste!J1105</f>
        <v>2000</v>
      </c>
      <c r="D1113" s="190" t="str">
        <f>Gesamtliste!K1105</f>
        <v>3l</v>
      </c>
      <c r="E1113" s="191">
        <f>Gesamtliste!T1105</f>
        <v>0</v>
      </c>
    </row>
    <row r="1114" spans="1:5" ht="24" customHeight="1">
      <c r="A1114" s="280" t="str">
        <f>Gesamtliste!G1106&amp;" "&amp;Gesamtliste!H1106</f>
        <v>Duemani Cabernet Franc</v>
      </c>
      <c r="B1114" s="281"/>
      <c r="C1114" s="190">
        <f>Gesamtliste!J1106</f>
        <v>2017</v>
      </c>
      <c r="D1114" s="190" t="str">
        <f>Gesamtliste!K1106</f>
        <v>0.75l</v>
      </c>
      <c r="E1114" s="191">
        <f>Gesamtliste!T1106</f>
        <v>0</v>
      </c>
    </row>
    <row r="1115" spans="1:5" ht="24" customHeight="1">
      <c r="A1115" s="280" t="str">
        <f>Gesamtliste!G1107&amp;" "&amp;Gesamtliste!H1107</f>
        <v>Fanti Brunello Di Montalcino</v>
      </c>
      <c r="B1115" s="281"/>
      <c r="C1115" s="190">
        <f>Gesamtliste!J1107</f>
        <v>2015</v>
      </c>
      <c r="D1115" s="190" t="str">
        <f>Gesamtliste!K1107</f>
        <v>1.5l</v>
      </c>
      <c r="E1115" s="191">
        <f>Gesamtliste!T1107</f>
        <v>0</v>
      </c>
    </row>
    <row r="1116" spans="1:5" ht="24" customHeight="1">
      <c r="A1116" s="280" t="str">
        <f>Gesamtliste!G1108&amp;" "&amp;Gesamtliste!H1108</f>
        <v>Fanti Brunello di Montalcino Riserva</v>
      </c>
      <c r="B1116" s="281"/>
      <c r="C1116" s="190">
        <f>Gesamtliste!J1108</f>
        <v>2015</v>
      </c>
      <c r="D1116" s="190" t="str">
        <f>Gesamtliste!K1108</f>
        <v>3l</v>
      </c>
      <c r="E1116" s="191">
        <f>Gesamtliste!T1108</f>
        <v>0</v>
      </c>
    </row>
    <row r="1117" spans="1:5" ht="24" customHeight="1">
      <c r="A1117" s="280" t="str">
        <f>Gesamtliste!G1109&amp;" "&amp;Gesamtliste!H1109</f>
        <v>Fattoi Brunello di Montalcino Riserva</v>
      </c>
      <c r="B1117" s="281"/>
      <c r="C1117" s="190">
        <f>Gesamtliste!J1109</f>
        <v>2017</v>
      </c>
      <c r="D1117" s="190" t="str">
        <f>Gesamtliste!K1109</f>
        <v>0.75l</v>
      </c>
      <c r="E1117" s="191">
        <f>Gesamtliste!T1109</f>
        <v>0</v>
      </c>
    </row>
    <row r="1118" spans="1:5" ht="24" customHeight="1">
      <c r="A1118" s="280" t="str">
        <f>Gesamtliste!G1110&amp;" "&amp;Gesamtliste!H1110</f>
        <v>Fattoria dei Barbi Brunello di Montalcino Riserva</v>
      </c>
      <c r="B1118" s="281"/>
      <c r="C1118" s="190">
        <f>Gesamtliste!J1110</f>
        <v>1994</v>
      </c>
      <c r="D1118" s="190" t="str">
        <f>Gesamtliste!K1110</f>
        <v>0.75l</v>
      </c>
      <c r="E1118" s="191">
        <f>Gesamtliste!T1110</f>
        <v>0</v>
      </c>
    </row>
    <row r="1119" spans="1:5" ht="24" customHeight="1">
      <c r="A1119" s="280" t="str">
        <f>Gesamtliste!G1111&amp;" "&amp;Gesamtliste!H1111</f>
        <v>Fattoria Kappa Rosso Toscana</v>
      </c>
      <c r="B1119" s="281"/>
      <c r="C1119" s="190">
        <f>Gesamtliste!J1111</f>
        <v>2015</v>
      </c>
      <c r="D1119" s="190" t="str">
        <f>Gesamtliste!K1111</f>
        <v>0.75l</v>
      </c>
      <c r="E1119" s="191">
        <f>Gesamtliste!T1111</f>
        <v>0</v>
      </c>
    </row>
    <row r="1120" spans="1:5" ht="24" customHeight="1">
      <c r="A1120" s="280" t="str">
        <f>Gesamtliste!G1112&amp;" "&amp;Gesamtliste!H1112</f>
        <v>Fattoria La Massa Carla 6</v>
      </c>
      <c r="B1120" s="281"/>
      <c r="C1120" s="190">
        <f>Gesamtliste!J1112</f>
        <v>2011</v>
      </c>
      <c r="D1120" s="190" t="str">
        <f>Gesamtliste!K1112</f>
        <v>0.75l</v>
      </c>
      <c r="E1120" s="191">
        <f>Gesamtliste!T1112</f>
        <v>0</v>
      </c>
    </row>
    <row r="1121" spans="1:5" ht="24" customHeight="1">
      <c r="A1121" s="280" t="str">
        <f>Gesamtliste!G1113&amp;" "&amp;Gesamtliste!H1113</f>
        <v>Fattoria le Pupille Piemme</v>
      </c>
      <c r="B1121" s="281"/>
      <c r="C1121" s="190">
        <f>Gesamtliste!J1113</f>
        <v>2019</v>
      </c>
      <c r="D1121" s="190" t="str">
        <f>Gesamtliste!K1113</f>
        <v>0.75l</v>
      </c>
      <c r="E1121" s="191">
        <f>Gesamtliste!T1113</f>
        <v>0</v>
      </c>
    </row>
    <row r="1122" spans="1:5" ht="24" customHeight="1">
      <c r="A1122" s="280" t="str">
        <f>Gesamtliste!G1114&amp;" "&amp;Gesamtliste!H1114</f>
        <v>Fattoria le Pupille Saffredi</v>
      </c>
      <c r="B1122" s="281"/>
      <c r="C1122" s="190">
        <f>Gesamtliste!J1114</f>
        <v>2019</v>
      </c>
      <c r="D1122" s="190" t="str">
        <f>Gesamtliste!K1114</f>
        <v>0.75l</v>
      </c>
      <c r="E1122" s="191">
        <f>Gesamtliste!T1114</f>
        <v>0</v>
      </c>
    </row>
    <row r="1123" spans="1:5" ht="24" customHeight="1">
      <c r="A1123" s="280" t="str">
        <f>Gesamtliste!G1115&amp;" "&amp;Gesamtliste!H1115</f>
        <v>Fattoria le Pupille Saffredi</v>
      </c>
      <c r="B1123" s="281"/>
      <c r="C1123" s="190">
        <f>Gesamtliste!J1115</f>
        <v>2020</v>
      </c>
      <c r="D1123" s="190" t="str">
        <f>Gesamtliste!K1115</f>
        <v>0.75l</v>
      </c>
      <c r="E1123" s="191">
        <f>Gesamtliste!T1115</f>
        <v>0</v>
      </c>
    </row>
    <row r="1124" spans="1:5" ht="24" customHeight="1">
      <c r="A1124" s="280" t="str">
        <f>Gesamtliste!G1116&amp;" "&amp;Gesamtliste!H1116</f>
        <v>Felsina Cabernet Sauvignon Maestro Raro</v>
      </c>
      <c r="B1124" s="281"/>
      <c r="C1124" s="190">
        <f>Gesamtliste!J1116</f>
        <v>2019</v>
      </c>
      <c r="D1124" s="190" t="str">
        <f>Gesamtliste!K1116</f>
        <v>1.5l</v>
      </c>
      <c r="E1124" s="191">
        <f>Gesamtliste!T1116</f>
        <v>0</v>
      </c>
    </row>
    <row r="1125" spans="1:5" ht="24" customHeight="1">
      <c r="A1125" s="280" t="str">
        <f>Gesamtliste!G1117&amp;" "&amp;Gesamtliste!H1117</f>
        <v>Felsina Rancia</v>
      </c>
      <c r="B1125" s="281"/>
      <c r="C1125" s="190">
        <f>Gesamtliste!J1117</f>
        <v>2019</v>
      </c>
      <c r="D1125" s="190" t="str">
        <f>Gesamtliste!K1117</f>
        <v>0.75l</v>
      </c>
      <c r="E1125" s="191">
        <f>Gesamtliste!T1117</f>
        <v>0</v>
      </c>
    </row>
    <row r="1126" spans="1:5" ht="24" customHeight="1">
      <c r="A1126" s="280" t="str">
        <f>Gesamtliste!G1118&amp;" "&amp;Gesamtliste!H1118</f>
        <v>Grattamacco Grattamacco</v>
      </c>
      <c r="B1126" s="281"/>
      <c r="C1126" s="190">
        <f>Gesamtliste!J1118</f>
        <v>2017</v>
      </c>
      <c r="D1126" s="190" t="str">
        <f>Gesamtliste!K1118</f>
        <v>0.75l</v>
      </c>
      <c r="E1126" s="191">
        <f>Gesamtliste!T1118</f>
        <v>0</v>
      </c>
    </row>
    <row r="1127" spans="1:5" ht="24" customHeight="1">
      <c r="A1127" s="280" t="str">
        <f>Gesamtliste!G1119&amp;" "&amp;Gesamtliste!H1119</f>
        <v>Grattamacco Grattamacco L'Albarello</v>
      </c>
      <c r="B1127" s="281"/>
      <c r="C1127" s="190">
        <f>Gesamtliste!J1119</f>
        <v>2016</v>
      </c>
      <c r="D1127" s="190" t="str">
        <f>Gesamtliste!K1119</f>
        <v>0.75l</v>
      </c>
      <c r="E1127" s="191">
        <f>Gesamtliste!T1119</f>
        <v>0</v>
      </c>
    </row>
    <row r="1128" spans="1:5" ht="24" customHeight="1">
      <c r="A1128" s="280" t="str">
        <f>Gesamtliste!G1120&amp;" "&amp;Gesamtliste!H1120</f>
        <v>Il Poggione Brunello Di Montalcino</v>
      </c>
      <c r="B1128" s="281"/>
      <c r="C1128" s="190">
        <f>Gesamtliste!J1120</f>
        <v>2007</v>
      </c>
      <c r="D1128" s="190" t="str">
        <f>Gesamtliste!K1120</f>
        <v>1.5l</v>
      </c>
      <c r="E1128" s="191">
        <f>Gesamtliste!T1120</f>
        <v>0</v>
      </c>
    </row>
    <row r="1129" spans="1:5" ht="24" customHeight="1">
      <c r="A1129" s="280" t="str">
        <f>Gesamtliste!G1121&amp;" "&amp;Gesamtliste!H1121</f>
        <v>Isole e Olena Cepparello</v>
      </c>
      <c r="B1129" s="281"/>
      <c r="C1129" s="190">
        <f>Gesamtliste!J1121</f>
        <v>2017</v>
      </c>
      <c r="D1129" s="190" t="str">
        <f>Gesamtliste!K1121</f>
        <v>0.75l</v>
      </c>
      <c r="E1129" s="191">
        <f>Gesamtliste!T1121</f>
        <v>0</v>
      </c>
    </row>
    <row r="1130" spans="1:5" ht="24" customHeight="1">
      <c r="A1130" s="280" t="str">
        <f>Gesamtliste!G1122&amp;" "&amp;Gesamtliste!H1122</f>
        <v>Isole e Olena Cepparello</v>
      </c>
      <c r="B1130" s="281"/>
      <c r="C1130" s="190">
        <f>Gesamtliste!J1122</f>
        <v>2018</v>
      </c>
      <c r="D1130" s="190" t="str">
        <f>Gesamtliste!K1122</f>
        <v>0.75l</v>
      </c>
      <c r="E1130" s="191">
        <f>Gesamtliste!T1122</f>
        <v>0</v>
      </c>
    </row>
    <row r="1131" spans="1:5" ht="24" customHeight="1">
      <c r="A1131" s="280" t="str">
        <f>Gesamtliste!G1123&amp;" "&amp;Gesamtliste!H1123</f>
        <v>Le Cinciole Petresco</v>
      </c>
      <c r="B1131" s="281"/>
      <c r="C1131" s="190">
        <f>Gesamtliste!J1123</f>
        <v>2017</v>
      </c>
      <c r="D1131" s="190" t="str">
        <f>Gesamtliste!K1123</f>
        <v>0.75l</v>
      </c>
      <c r="E1131" s="191">
        <f>Gesamtliste!T1123</f>
        <v>0</v>
      </c>
    </row>
    <row r="1132" spans="1:5" ht="24" customHeight="1">
      <c r="A1132" s="280" t="str">
        <f>Gesamtliste!G1124&amp;" "&amp;Gesamtliste!H1124</f>
        <v>Le Mortelle Poggio alle Nane</v>
      </c>
      <c r="B1132" s="281"/>
      <c r="C1132" s="190">
        <f>Gesamtliste!J1124</f>
        <v>2018</v>
      </c>
      <c r="D1132" s="190" t="str">
        <f>Gesamtliste!K1124</f>
        <v>0.75l</v>
      </c>
      <c r="E1132" s="191">
        <f>Gesamtliste!T1124</f>
        <v>0</v>
      </c>
    </row>
    <row r="1133" spans="1:5" ht="24" customHeight="1">
      <c r="A1133" s="280" t="str">
        <f>Gesamtliste!G1125&amp;" "&amp;Gesamtliste!H1125</f>
        <v>Marchesi Frescobaldi Brunello di Montalcino Castelgiocondo</v>
      </c>
      <c r="B1133" s="281"/>
      <c r="C1133" s="190">
        <f>Gesamtliste!J1125</f>
        <v>2015</v>
      </c>
      <c r="D1133" s="190" t="str">
        <f>Gesamtliste!K1125</f>
        <v>5l</v>
      </c>
      <c r="E1133" s="191">
        <f>Gesamtliste!T1125</f>
        <v>0</v>
      </c>
    </row>
    <row r="1134" spans="1:5" ht="24" customHeight="1">
      <c r="A1134" s="280" t="str">
        <f>Gesamtliste!G1126&amp;" "&amp;Gesamtliste!H1126</f>
        <v>Mazzei Siepi</v>
      </c>
      <c r="B1134" s="281"/>
      <c r="C1134" s="190">
        <f>Gesamtliste!J1126</f>
        <v>2016</v>
      </c>
      <c r="D1134" s="190" t="str">
        <f>Gesamtliste!K1126</f>
        <v>0.75l</v>
      </c>
      <c r="E1134" s="191">
        <f>Gesamtliste!T1126</f>
        <v>0</v>
      </c>
    </row>
    <row r="1135" spans="1:5" ht="24" customHeight="1">
      <c r="A1135" s="280" t="str">
        <f>Gesamtliste!G1127&amp;" "&amp;Gesamtliste!H1127</f>
        <v>Mazzei Siepi</v>
      </c>
      <c r="B1135" s="281"/>
      <c r="C1135" s="190">
        <f>Gesamtliste!J1127</f>
        <v>2019</v>
      </c>
      <c r="D1135" s="190" t="str">
        <f>Gesamtliste!K1127</f>
        <v>0.75l</v>
      </c>
      <c r="E1135" s="191">
        <f>Gesamtliste!T1127</f>
        <v>0</v>
      </c>
    </row>
    <row r="1136" spans="1:5" ht="24" customHeight="1">
      <c r="A1136" s="280" t="str">
        <f>Gesamtliste!G1128&amp;" "&amp;Gesamtliste!H1128</f>
        <v>Mazzei Siepi</v>
      </c>
      <c r="B1136" s="281"/>
      <c r="C1136" s="190">
        <f>Gesamtliste!J1128</f>
        <v>2021</v>
      </c>
      <c r="D1136" s="190" t="str">
        <f>Gesamtliste!K1128</f>
        <v>0.75l</v>
      </c>
      <c r="E1136" s="191">
        <f>Gesamtliste!T1128</f>
        <v>0</v>
      </c>
    </row>
    <row r="1137" spans="1:5" ht="24" customHeight="1">
      <c r="A1137" s="280" t="str">
        <f>Gesamtliste!G1129&amp;" "&amp;Gesamtliste!H1129</f>
        <v>Mazzei Siepi</v>
      </c>
      <c r="B1137" s="281"/>
      <c r="C1137" s="190">
        <f>Gesamtliste!J1129</f>
        <v>2023</v>
      </c>
      <c r="D1137" s="190" t="str">
        <f>Gesamtliste!K1129</f>
        <v>0.75l</v>
      </c>
      <c r="E1137" s="191">
        <f>Gesamtliste!T1129</f>
        <v>0</v>
      </c>
    </row>
    <row r="1138" spans="1:5" ht="24" customHeight="1">
      <c r="A1138" s="280" t="str">
        <f>Gesamtliste!G1130&amp;" "&amp;Gesamtliste!H1130</f>
        <v>Pian dell'Orino Brunello di Montalcino Versante</v>
      </c>
      <c r="B1138" s="281"/>
      <c r="C1138" s="190">
        <f>Gesamtliste!J1130</f>
        <v>2010</v>
      </c>
      <c r="D1138" s="190" t="str">
        <f>Gesamtliste!K1130</f>
        <v>0.75l</v>
      </c>
      <c r="E1138" s="191">
        <f>Gesamtliste!T1130</f>
        <v>0</v>
      </c>
    </row>
    <row r="1139" spans="1:5" ht="24" customHeight="1">
      <c r="A1139" s="280" t="str">
        <f>Gesamtliste!G1131&amp;" "&amp;Gesamtliste!H1131</f>
        <v>Poggerino Chianti Classico Riserva Bugialla</v>
      </c>
      <c r="B1139" s="281"/>
      <c r="C1139" s="190">
        <f>Gesamtliste!J1131</f>
        <v>2015</v>
      </c>
      <c r="D1139" s="190" t="str">
        <f>Gesamtliste!K1131</f>
        <v>1.5l</v>
      </c>
      <c r="E1139" s="191">
        <f>Gesamtliste!T1131</f>
        <v>0</v>
      </c>
    </row>
    <row r="1140" spans="1:5" ht="24" customHeight="1">
      <c r="A1140" s="280" t="str">
        <f>Gesamtliste!G1132&amp;" "&amp;Gesamtliste!H1132</f>
        <v>Poggerino Chianti Nuovo</v>
      </c>
      <c r="B1140" s="281"/>
      <c r="C1140" s="190">
        <f>Gesamtliste!J1132</f>
        <v>2016</v>
      </c>
      <c r="D1140" s="190" t="str">
        <f>Gesamtliste!K1132</f>
        <v>0.75l</v>
      </c>
      <c r="E1140" s="191">
        <f>Gesamtliste!T1132</f>
        <v>0</v>
      </c>
    </row>
    <row r="1141" spans="1:5" ht="24" customHeight="1">
      <c r="A1141" s="280" t="str">
        <f>Gesamtliste!G1133&amp;" "&amp;Gesamtliste!H1133</f>
        <v>Poggio Al Tesoro Dedicato a Walter Cabernet Franc</v>
      </c>
      <c r="B1141" s="281"/>
      <c r="C1141" s="190">
        <f>Gesamtliste!J1133</f>
        <v>2019</v>
      </c>
      <c r="D1141" s="190" t="str">
        <f>Gesamtliste!K1133</f>
        <v>0.75l</v>
      </c>
      <c r="E1141" s="191">
        <f>Gesamtliste!T1133</f>
        <v>0</v>
      </c>
    </row>
    <row r="1142" spans="1:5" ht="24" customHeight="1">
      <c r="A1142" s="280" t="str">
        <f>Gesamtliste!G1134&amp;" "&amp;Gesamtliste!H1134</f>
        <v>Reimitz Reimitz</v>
      </c>
      <c r="B1142" s="281"/>
      <c r="C1142" s="190">
        <f>Gesamtliste!J1134</f>
        <v>2012</v>
      </c>
      <c r="D1142" s="190" t="str">
        <f>Gesamtliste!K1134</f>
        <v>0.75l</v>
      </c>
      <c r="E1142" s="191">
        <f>Gesamtliste!T1134</f>
        <v>0</v>
      </c>
    </row>
    <row r="1143" spans="1:5" ht="24" customHeight="1">
      <c r="A1143" s="280" t="str">
        <f>Gesamtliste!G1135&amp;" "&amp;Gesamtliste!H1135</f>
        <v>Reimitz Reimitz</v>
      </c>
      <c r="B1143" s="281"/>
      <c r="C1143" s="190">
        <f>Gesamtliste!J1135</f>
        <v>2014</v>
      </c>
      <c r="D1143" s="190" t="str">
        <f>Gesamtliste!K1135</f>
        <v>0.75l</v>
      </c>
      <c r="E1143" s="191">
        <f>Gesamtliste!T1135</f>
        <v>0</v>
      </c>
    </row>
    <row r="1144" spans="1:5" ht="24" customHeight="1">
      <c r="A1144" s="280" t="str">
        <f>Gesamtliste!G1136&amp;" "&amp;Gesamtliste!H1136</f>
        <v>Reimitz Reimitz</v>
      </c>
      <c r="B1144" s="281"/>
      <c r="C1144" s="190">
        <f>Gesamtliste!J1136</f>
        <v>2014</v>
      </c>
      <c r="D1144" s="190" t="str">
        <f>Gesamtliste!K1136</f>
        <v>1.5l</v>
      </c>
      <c r="E1144" s="191">
        <f>Gesamtliste!T1136</f>
        <v>0</v>
      </c>
    </row>
    <row r="1145" spans="1:5" ht="24" customHeight="1">
      <c r="A1145" s="280" t="str">
        <f>Gesamtliste!G1137&amp;" "&amp;Gesamtliste!H1137</f>
        <v>Soldera Brunello Di Montalcino</v>
      </c>
      <c r="B1145" s="281"/>
      <c r="C1145" s="190">
        <f>Gesamtliste!J1137</f>
        <v>1983</v>
      </c>
      <c r="D1145" s="190" t="str">
        <f>Gesamtliste!K1137</f>
        <v>0.75l</v>
      </c>
      <c r="E1145" s="191">
        <f>Gesamtliste!T1137</f>
        <v>0</v>
      </c>
    </row>
    <row r="1146" spans="1:5" ht="24" customHeight="1">
      <c r="A1146" s="280" t="str">
        <f>Gesamtliste!G1138&amp;" "&amp;Gesamtliste!H1138</f>
        <v>Soldera Case Basse Toscana IGP</v>
      </c>
      <c r="B1146" s="281"/>
      <c r="C1146" s="190">
        <f>Gesamtliste!J1138</f>
        <v>2021</v>
      </c>
      <c r="D1146" s="190" t="str">
        <f>Gesamtliste!K1138</f>
        <v>0.75l</v>
      </c>
      <c r="E1146" s="191">
        <f>Gesamtliste!T1138</f>
        <v>0</v>
      </c>
    </row>
    <row r="1147" spans="1:5" ht="24" customHeight="1">
      <c r="A1147" s="280" t="str">
        <f>Gesamtliste!G1139&amp;" "&amp;Gesamtliste!H1139</f>
        <v>Tenuta Argentiera Argentiera</v>
      </c>
      <c r="B1147" s="281"/>
      <c r="C1147" s="190">
        <f>Gesamtliste!J1139</f>
        <v>2018</v>
      </c>
      <c r="D1147" s="190" t="str">
        <f>Gesamtliste!K1139</f>
        <v>0.75l</v>
      </c>
      <c r="E1147" s="191">
        <f>Gesamtliste!T1139</f>
        <v>0</v>
      </c>
    </row>
    <row r="1148" spans="1:5" ht="24" customHeight="1">
      <c r="A1148" s="280" t="str">
        <f>Gesamtliste!G1140&amp;" "&amp;Gesamtliste!H1140</f>
        <v>Tenuta Argentiera Argentiera</v>
      </c>
      <c r="B1148" s="281"/>
      <c r="C1148" s="190">
        <f>Gesamtliste!J1140</f>
        <v>2018</v>
      </c>
      <c r="D1148" s="190" t="str">
        <f>Gesamtliste!K1140</f>
        <v>1.5l</v>
      </c>
      <c r="E1148" s="191">
        <f>Gesamtliste!T1140</f>
        <v>0</v>
      </c>
    </row>
    <row r="1149" spans="1:5" ht="24" customHeight="1">
      <c r="A1149" s="280" t="str">
        <f>Gesamtliste!G1141&amp;" "&amp;Gesamtliste!H1141</f>
        <v>Tenuta Argentiera Argentiera</v>
      </c>
      <c r="B1149" s="281"/>
      <c r="C1149" s="190">
        <f>Gesamtliste!J1141</f>
        <v>2019</v>
      </c>
      <c r="D1149" s="190" t="str">
        <f>Gesamtliste!K1141</f>
        <v>0.75l</v>
      </c>
      <c r="E1149" s="191">
        <f>Gesamtliste!T1141</f>
        <v>0</v>
      </c>
    </row>
    <row r="1150" spans="1:5" ht="24" customHeight="1">
      <c r="A1150" s="280" t="str">
        <f>Gesamtliste!G1142&amp;" "&amp;Gesamtliste!H1142</f>
        <v>Tenuta Argentiera Argentiera</v>
      </c>
      <c r="B1150" s="281"/>
      <c r="C1150" s="190">
        <f>Gesamtliste!J1142</f>
        <v>2019</v>
      </c>
      <c r="D1150" s="190" t="str">
        <f>Gesamtliste!K1142</f>
        <v>1.5l</v>
      </c>
      <c r="E1150" s="191">
        <f>Gesamtliste!T1142</f>
        <v>0</v>
      </c>
    </row>
    <row r="1151" spans="1:5" ht="24" customHeight="1">
      <c r="A1151" s="280" t="str">
        <f>Gesamtliste!G1143&amp;" "&amp;Gesamtliste!H1143</f>
        <v>Tenuta dell'Ornellaia Le Serre Nuove</v>
      </c>
      <c r="B1151" s="281"/>
      <c r="C1151" s="190">
        <f>Gesamtliste!J1143</f>
        <v>2018</v>
      </c>
      <c r="D1151" s="190" t="str">
        <f>Gesamtliste!K1143</f>
        <v>0.75l</v>
      </c>
      <c r="E1151" s="191">
        <f>Gesamtliste!T1143</f>
        <v>0</v>
      </c>
    </row>
    <row r="1152" spans="1:5" ht="24" customHeight="1">
      <c r="A1152" s="280" t="str">
        <f>Gesamtliste!G1144&amp;" "&amp;Gesamtliste!H1144</f>
        <v>Tenuta dell'Ornellaia Masseto</v>
      </c>
      <c r="B1152" s="281"/>
      <c r="C1152" s="190">
        <f>Gesamtliste!J1144</f>
        <v>2009</v>
      </c>
      <c r="D1152" s="190" t="str">
        <f>Gesamtliste!K1144</f>
        <v>0.75l</v>
      </c>
      <c r="E1152" s="191">
        <f>Gesamtliste!T1144</f>
        <v>0</v>
      </c>
    </row>
    <row r="1153" spans="1:5" ht="24" customHeight="1">
      <c r="A1153" s="280" t="str">
        <f>Gesamtliste!G1145&amp;" "&amp;Gesamtliste!H1145</f>
        <v>Tenuta dell'Ornellaia Ornellaia</v>
      </c>
      <c r="B1153" s="281"/>
      <c r="C1153" s="190">
        <f>Gesamtliste!J1145</f>
        <v>2017</v>
      </c>
      <c r="D1153" s="190" t="str">
        <f>Gesamtliste!K1145</f>
        <v>0.75l</v>
      </c>
      <c r="E1153" s="191">
        <f>Gesamtliste!T1145</f>
        <v>0</v>
      </c>
    </row>
    <row r="1154" spans="1:5" ht="24" customHeight="1">
      <c r="A1154" s="280" t="str">
        <f>Gesamtliste!G1146&amp;" "&amp;Gesamtliste!H1146</f>
        <v>Tenuta dell'Ornellaia Ornellaia</v>
      </c>
      <c r="B1154" s="281"/>
      <c r="C1154" s="190">
        <f>Gesamtliste!J1146</f>
        <v>2018</v>
      </c>
      <c r="D1154" s="190" t="str">
        <f>Gesamtliste!K1146</f>
        <v>0.75l</v>
      </c>
      <c r="E1154" s="191">
        <f>Gesamtliste!T1146</f>
        <v>0</v>
      </c>
    </row>
    <row r="1155" spans="1:5" ht="24" customHeight="1">
      <c r="A1155" s="280" t="str">
        <f>Gesamtliste!G1147&amp;" "&amp;Gesamtliste!H1147</f>
        <v>Tenuta dell'Ornellaia Ornellaia</v>
      </c>
      <c r="B1155" s="281"/>
      <c r="C1155" s="190">
        <f>Gesamtliste!J1147</f>
        <v>2018</v>
      </c>
      <c r="D1155" s="190" t="str">
        <f>Gesamtliste!K1147</f>
        <v>0.75l</v>
      </c>
      <c r="E1155" s="191">
        <f>Gesamtliste!T1147</f>
        <v>0</v>
      </c>
    </row>
    <row r="1156" spans="1:5" ht="24" customHeight="1">
      <c r="A1156" s="280" t="str">
        <f>Gesamtliste!G1148&amp;" "&amp;Gesamtliste!H1148</f>
        <v>Tenuta dell'Ornellaia Ornellaia</v>
      </c>
      <c r="B1156" s="281"/>
      <c r="C1156" s="190">
        <f>Gesamtliste!J1148</f>
        <v>2018</v>
      </c>
      <c r="D1156" s="190" t="str">
        <f>Gesamtliste!K1148</f>
        <v>0.75l</v>
      </c>
      <c r="E1156" s="191">
        <f>Gesamtliste!T1148</f>
        <v>0</v>
      </c>
    </row>
    <row r="1157" spans="1:5" ht="24" customHeight="1">
      <c r="A1157" s="280" t="str">
        <f>Gesamtliste!G1149&amp;" "&amp;Gesamtliste!H1149</f>
        <v>Tenuta dell'Ornellaia Ornellaia</v>
      </c>
      <c r="B1157" s="281"/>
      <c r="C1157" s="190">
        <f>Gesamtliste!J1149</f>
        <v>2019</v>
      </c>
      <c r="D1157" s="190" t="str">
        <f>Gesamtliste!K1149</f>
        <v>0.75l</v>
      </c>
      <c r="E1157" s="191">
        <f>Gesamtliste!T1149</f>
        <v>0</v>
      </c>
    </row>
    <row r="1158" spans="1:5" ht="24" customHeight="1">
      <c r="A1158" s="280" t="str">
        <f>Gesamtliste!G1150&amp;" "&amp;Gesamtliste!H1150</f>
        <v>Tenuta dell'Ornellaia Ornellaia</v>
      </c>
      <c r="B1158" s="281"/>
      <c r="C1158" s="190">
        <f>Gesamtliste!J1150</f>
        <v>2019</v>
      </c>
      <c r="D1158" s="190" t="str">
        <f>Gesamtliste!K1150</f>
        <v>0.75l</v>
      </c>
      <c r="E1158" s="191">
        <f>Gesamtliste!T1150</f>
        <v>0</v>
      </c>
    </row>
    <row r="1159" spans="1:5" ht="24" customHeight="1">
      <c r="A1159" s="280" t="str">
        <f>Gesamtliste!G1151&amp;" "&amp;Gesamtliste!H1151</f>
        <v>Tenuta dell'Ornellaia Ornellaia Bianco</v>
      </c>
      <c r="B1159" s="281"/>
      <c r="C1159" s="190">
        <f>Gesamtliste!J1151</f>
        <v>2018</v>
      </c>
      <c r="D1159" s="190" t="str">
        <f>Gesamtliste!K1151</f>
        <v>1.5l</v>
      </c>
      <c r="E1159" s="191">
        <f>Gesamtliste!T1151</f>
        <v>0</v>
      </c>
    </row>
    <row r="1160" spans="1:5" ht="24" customHeight="1">
      <c r="A1160" s="280" t="str">
        <f>Gesamtliste!G1152&amp;" "&amp;Gesamtliste!H1152</f>
        <v>Tenuta di Biserno Lodovico</v>
      </c>
      <c r="B1160" s="281"/>
      <c r="C1160" s="190">
        <f>Gesamtliste!J1152</f>
        <v>2012</v>
      </c>
      <c r="D1160" s="190" t="str">
        <f>Gesamtliste!K1152</f>
        <v>0.75l</v>
      </c>
      <c r="E1160" s="191">
        <f>Gesamtliste!T1152</f>
        <v>0</v>
      </c>
    </row>
    <row r="1161" spans="1:5" ht="24" customHeight="1">
      <c r="A1161" s="280" t="str">
        <f>Gesamtliste!G1153&amp;" "&amp;Gesamtliste!H1153</f>
        <v>Tenuta di Biserno Lodovico</v>
      </c>
      <c r="B1161" s="281"/>
      <c r="C1161" s="190">
        <f>Gesamtliste!J1153</f>
        <v>2013</v>
      </c>
      <c r="D1161" s="190" t="str">
        <f>Gesamtliste!K1153</f>
        <v>0.75l</v>
      </c>
      <c r="E1161" s="191">
        <f>Gesamtliste!T1153</f>
        <v>0</v>
      </c>
    </row>
    <row r="1162" spans="1:5" ht="24" customHeight="1">
      <c r="A1162" s="280" t="str">
        <f>Gesamtliste!G1154&amp;" "&amp;Gesamtliste!H1154</f>
        <v>Tenuta di Biserno Lodovico</v>
      </c>
      <c r="B1162" s="281"/>
      <c r="C1162" s="190">
        <f>Gesamtliste!J1154</f>
        <v>2017</v>
      </c>
      <c r="D1162" s="190" t="str">
        <f>Gesamtliste!K1154</f>
        <v>0.75l</v>
      </c>
      <c r="E1162" s="191">
        <f>Gesamtliste!T1154</f>
        <v>0</v>
      </c>
    </row>
    <row r="1163" spans="1:5" ht="24" customHeight="1">
      <c r="A1163" s="280" t="str">
        <f>Gesamtliste!G1155&amp;" "&amp;Gesamtliste!H1155</f>
        <v>Tenuta di Biserno Lodovico</v>
      </c>
      <c r="B1163" s="281"/>
      <c r="C1163" s="190">
        <f>Gesamtliste!J1155</f>
        <v>2017</v>
      </c>
      <c r="D1163" s="190" t="str">
        <f>Gesamtliste!K1155</f>
        <v>0.75l</v>
      </c>
      <c r="E1163" s="191">
        <f>Gesamtliste!T1155</f>
        <v>0</v>
      </c>
    </row>
    <row r="1164" spans="1:5" ht="24" customHeight="1">
      <c r="A1164" s="280" t="str">
        <f>Gesamtliste!G1156&amp;" "&amp;Gesamtliste!H1156</f>
        <v>Tenuta di Biserno Lodovico</v>
      </c>
      <c r="B1164" s="281"/>
      <c r="C1164" s="190">
        <f>Gesamtliste!J1156</f>
        <v>2018</v>
      </c>
      <c r="D1164" s="190" t="str">
        <f>Gesamtliste!K1156</f>
        <v>0.75l</v>
      </c>
      <c r="E1164" s="191">
        <f>Gesamtliste!T1156</f>
        <v>0</v>
      </c>
    </row>
    <row r="1165" spans="1:5" ht="24" customHeight="1">
      <c r="A1165" s="280" t="str">
        <f>Gesamtliste!G1157&amp;" "&amp;Gesamtliste!H1157</f>
        <v>Tenuta di Biserno Lodovico</v>
      </c>
      <c r="B1165" s="281"/>
      <c r="C1165" s="190">
        <f>Gesamtliste!J1157</f>
        <v>2019</v>
      </c>
      <c r="D1165" s="190" t="str">
        <f>Gesamtliste!K1157</f>
        <v>0.75l</v>
      </c>
      <c r="E1165" s="191">
        <f>Gesamtliste!T1157</f>
        <v>0</v>
      </c>
    </row>
    <row r="1166" spans="1:5" ht="24" customHeight="1">
      <c r="A1166" s="280" t="str">
        <f>Gesamtliste!G1158&amp;" "&amp;Gesamtliste!H1158</f>
        <v>Tenuta Guado al Tasso Guado al Tasso</v>
      </c>
      <c r="B1166" s="281"/>
      <c r="C1166" s="190">
        <f>Gesamtliste!J1158</f>
        <v>2016</v>
      </c>
      <c r="D1166" s="190" t="str">
        <f>Gesamtliste!K1158</f>
        <v>0.75l</v>
      </c>
      <c r="E1166" s="191">
        <f>Gesamtliste!T1158</f>
        <v>0</v>
      </c>
    </row>
    <row r="1167" spans="1:5" ht="24" customHeight="1">
      <c r="A1167" s="280" t="str">
        <f>Gesamtliste!G1159&amp;" "&amp;Gesamtliste!H1159</f>
        <v>Tenuta Guado al Tasso Guado al Tasso</v>
      </c>
      <c r="B1167" s="281"/>
      <c r="C1167" s="190">
        <f>Gesamtliste!J1159</f>
        <v>2016</v>
      </c>
      <c r="D1167" s="190" t="str">
        <f>Gesamtliste!K1159</f>
        <v>0.75l</v>
      </c>
      <c r="E1167" s="191">
        <f>Gesamtliste!T1159</f>
        <v>0</v>
      </c>
    </row>
    <row r="1168" spans="1:5" ht="24" customHeight="1">
      <c r="A1168" s="280" t="str">
        <f>Gesamtliste!G1160&amp;" "&amp;Gesamtliste!H1160</f>
        <v>Tenuta Guado al Tasso Guado al Tasso</v>
      </c>
      <c r="B1168" s="281"/>
      <c r="C1168" s="190">
        <f>Gesamtliste!J1160</f>
        <v>2021</v>
      </c>
      <c r="D1168" s="190" t="str">
        <f>Gesamtliste!K1160</f>
        <v>0.75l</v>
      </c>
      <c r="E1168" s="191">
        <f>Gesamtliste!T1160</f>
        <v>0</v>
      </c>
    </row>
    <row r="1169" spans="1:5" ht="24" customHeight="1">
      <c r="A1169" s="280" t="str">
        <f>Gesamtliste!G1161&amp;" "&amp;Gesamtliste!H1161</f>
        <v>Tenuta Guado al Tasso Matarocchio</v>
      </c>
      <c r="B1169" s="281"/>
      <c r="C1169" s="190">
        <f>Gesamtliste!J1161</f>
        <v>2017</v>
      </c>
      <c r="D1169" s="190" t="str">
        <f>Gesamtliste!K1161</f>
        <v>0.75l</v>
      </c>
      <c r="E1169" s="191">
        <f>Gesamtliste!T1161</f>
        <v>0</v>
      </c>
    </row>
    <row r="1170" spans="1:5" ht="24" customHeight="1">
      <c r="A1170" s="280" t="str">
        <f>Gesamtliste!G1162&amp;" "&amp;Gesamtliste!H1162</f>
        <v>Tenuta Luce della Vite Lux Vitis</v>
      </c>
      <c r="B1170" s="281"/>
      <c r="C1170" s="190">
        <f>Gesamtliste!J1162</f>
        <v>2016</v>
      </c>
      <c r="D1170" s="190" t="str">
        <f>Gesamtliste!K1162</f>
        <v>0.75l</v>
      </c>
      <c r="E1170" s="191">
        <f>Gesamtliste!T1162</f>
        <v>0</v>
      </c>
    </row>
    <row r="1171" spans="1:5" ht="24" customHeight="1">
      <c r="A1171" s="280" t="str">
        <f>Gesamtliste!G1163&amp;" "&amp;Gesamtliste!H1163</f>
        <v>Tenuta Luce della Vite Lux Vitis</v>
      </c>
      <c r="B1171" s="281"/>
      <c r="C1171" s="190">
        <f>Gesamtliste!J1163</f>
        <v>2017</v>
      </c>
      <c r="D1171" s="190" t="str">
        <f>Gesamtliste!K1163</f>
        <v>0.75l</v>
      </c>
      <c r="E1171" s="191">
        <f>Gesamtliste!T1163</f>
        <v>0</v>
      </c>
    </row>
    <row r="1172" spans="1:5" ht="24" customHeight="1">
      <c r="A1172" s="280" t="str">
        <f>Gesamtliste!G1164&amp;" "&amp;Gesamtliste!H1164</f>
        <v>Tenuta Meraviglia Cabernet Franc Maestro di Cava</v>
      </c>
      <c r="B1172" s="281"/>
      <c r="C1172" s="190">
        <f>Gesamtliste!J1164</f>
        <v>2019</v>
      </c>
      <c r="D1172" s="190" t="str">
        <f>Gesamtliste!K1164</f>
        <v>0.75l</v>
      </c>
      <c r="E1172" s="191">
        <f>Gesamtliste!T1164</f>
        <v>0</v>
      </c>
    </row>
    <row r="1173" spans="1:5" ht="24" customHeight="1">
      <c r="A1173" s="280" t="str">
        <f>Gesamtliste!G1165&amp;" "&amp;Gesamtliste!H1165</f>
        <v>Tenuta Meraviglia Cabernet Franc Maestro di Cava</v>
      </c>
      <c r="B1173" s="281"/>
      <c r="C1173" s="190">
        <f>Gesamtliste!J1165</f>
        <v>2019</v>
      </c>
      <c r="D1173" s="190" t="str">
        <f>Gesamtliste!K1165</f>
        <v>0.75l</v>
      </c>
      <c r="E1173" s="191">
        <f>Gesamtliste!T1165</f>
        <v>0</v>
      </c>
    </row>
    <row r="1174" spans="1:5" ht="24" customHeight="1">
      <c r="A1174" s="280" t="str">
        <f>Gesamtliste!G1166&amp;" "&amp;Gesamtliste!H1166</f>
        <v>Tenuta Meraviglia Cabernet Franc Rosso Bolgheri</v>
      </c>
      <c r="B1174" s="281"/>
      <c r="C1174" s="190">
        <f>Gesamtliste!J1166</f>
        <v>2020</v>
      </c>
      <c r="D1174" s="190" t="str">
        <f>Gesamtliste!K1166</f>
        <v>0.75l</v>
      </c>
      <c r="E1174" s="191">
        <f>Gesamtliste!T1166</f>
        <v>0</v>
      </c>
    </row>
    <row r="1175" spans="1:5" ht="24" customHeight="1">
      <c r="A1175" s="280" t="str">
        <f>Gesamtliste!G1167&amp;" "&amp;Gesamtliste!H1167</f>
        <v>Tenuta Meraviglia Cabernet Franc Rosso Bolgheri</v>
      </c>
      <c r="B1175" s="281"/>
      <c r="C1175" s="190">
        <f>Gesamtliste!J1167</f>
        <v>2020</v>
      </c>
      <c r="D1175" s="190" t="str">
        <f>Gesamtliste!K1167</f>
        <v>0.75l</v>
      </c>
      <c r="E1175" s="191">
        <f>Gesamtliste!T1167</f>
        <v>0</v>
      </c>
    </row>
    <row r="1176" spans="1:5" ht="24" customHeight="1">
      <c r="A1176" s="280" t="str">
        <f>Gesamtliste!G1168&amp;" "&amp;Gesamtliste!H1168</f>
        <v>Tenuta Meraviglia Cabernet Franc Rosso Bolgheri</v>
      </c>
      <c r="B1176" s="281"/>
      <c r="C1176" s="190">
        <f>Gesamtliste!J1168</f>
        <v>2020</v>
      </c>
      <c r="D1176" s="190" t="str">
        <f>Gesamtliste!K1168</f>
        <v>1.5l</v>
      </c>
      <c r="E1176" s="191">
        <f>Gesamtliste!T1168</f>
        <v>0</v>
      </c>
    </row>
    <row r="1177" spans="1:5" ht="24" customHeight="1">
      <c r="A1177" s="280" t="str">
        <f>Gesamtliste!G1169&amp;" "&amp;Gesamtliste!H1169</f>
        <v>Tenuta Meraviglia Cabernet Franc Rosso Bolgheri</v>
      </c>
      <c r="B1177" s="281"/>
      <c r="C1177" s="190">
        <f>Gesamtliste!J1169</f>
        <v>2020</v>
      </c>
      <c r="D1177" s="190" t="str">
        <f>Gesamtliste!K1169</f>
        <v>3l</v>
      </c>
      <c r="E1177" s="191">
        <f>Gesamtliste!T1169</f>
        <v>0</v>
      </c>
    </row>
    <row r="1178" spans="1:5" ht="24" customHeight="1">
      <c r="A1178" s="280" t="str">
        <f>Gesamtliste!G1170&amp;" "&amp;Gesamtliste!H1170</f>
        <v>Tenuta Meraviglia Cabernet Franc Rosso Bolgheri</v>
      </c>
      <c r="B1178" s="281"/>
      <c r="C1178" s="190">
        <f>Gesamtliste!J1170</f>
        <v>2021</v>
      </c>
      <c r="D1178" s="190" t="str">
        <f>Gesamtliste!K1170</f>
        <v>0.75l</v>
      </c>
      <c r="E1178" s="191">
        <f>Gesamtliste!T1170</f>
        <v>0</v>
      </c>
    </row>
    <row r="1179" spans="1:5" ht="24" customHeight="1">
      <c r="A1179" s="280" t="str">
        <f>Gesamtliste!G1171&amp;" "&amp;Gesamtliste!H1171</f>
        <v>Tenuta Meraviglia Cabernet Franc Rosso Bolgheri</v>
      </c>
      <c r="B1179" s="281"/>
      <c r="C1179" s="190">
        <f>Gesamtliste!J1171</f>
        <v>2021</v>
      </c>
      <c r="D1179" s="190" t="str">
        <f>Gesamtliste!K1171</f>
        <v>1.5l</v>
      </c>
      <c r="E1179" s="191">
        <f>Gesamtliste!T1171</f>
        <v>0</v>
      </c>
    </row>
    <row r="1180" spans="1:5" ht="24" customHeight="1">
      <c r="A1180" s="280" t="str">
        <f>Gesamtliste!G1172&amp;" "&amp;Gesamtliste!H1172</f>
        <v>Tenuta Meraviglia Cabernet Franc Rosso Bolgheri</v>
      </c>
      <c r="B1180" s="281"/>
      <c r="C1180" s="190">
        <f>Gesamtliste!J1172</f>
        <v>2021</v>
      </c>
      <c r="D1180" s="190" t="str">
        <f>Gesamtliste!K1172</f>
        <v>3l</v>
      </c>
      <c r="E1180" s="191">
        <f>Gesamtliste!T1172</f>
        <v>0</v>
      </c>
    </row>
    <row r="1181" spans="1:5" ht="24" customHeight="1">
      <c r="A1181" s="280" t="str">
        <f>Gesamtliste!G1173&amp;" "&amp;Gesamtliste!H1173</f>
        <v>Tenuta Meraviglia Cabernet Franc Vigna Pianali</v>
      </c>
      <c r="B1181" s="281"/>
      <c r="C1181" s="190">
        <f>Gesamtliste!J1173</f>
        <v>2020</v>
      </c>
      <c r="D1181" s="190" t="str">
        <f>Gesamtliste!K1173</f>
        <v>0.75l</v>
      </c>
      <c r="E1181" s="191">
        <f>Gesamtliste!T1173</f>
        <v>0</v>
      </c>
    </row>
    <row r="1182" spans="1:5" ht="24" customHeight="1">
      <c r="A1182" s="280" t="str">
        <f>Gesamtliste!G1174&amp;" "&amp;Gesamtliste!H1174</f>
        <v>Tenuta Meraviglia Cabernet Franc Vigna Pianali</v>
      </c>
      <c r="B1182" s="281"/>
      <c r="C1182" s="190">
        <f>Gesamtliste!J1174</f>
        <v>2020</v>
      </c>
      <c r="D1182" s="190" t="str">
        <f>Gesamtliste!K1174</f>
        <v>0.75l</v>
      </c>
      <c r="E1182" s="191">
        <f>Gesamtliste!T1174</f>
        <v>0</v>
      </c>
    </row>
    <row r="1183" spans="1:5" ht="24" customHeight="1">
      <c r="A1183" s="280" t="str">
        <f>Gesamtliste!G1175&amp;" "&amp;Gesamtliste!H1175</f>
        <v>Tenuta Meraviglia Vermentino Botro dei Fichi</v>
      </c>
      <c r="B1183" s="281"/>
      <c r="C1183" s="190">
        <f>Gesamtliste!J1175</f>
        <v>2023</v>
      </c>
      <c r="D1183" s="190" t="str">
        <f>Gesamtliste!K1175</f>
        <v>0.75l</v>
      </c>
      <c r="E1183" s="191">
        <f>Gesamtliste!T1175</f>
        <v>0</v>
      </c>
    </row>
    <row r="1184" spans="1:5" ht="24" customHeight="1">
      <c r="A1184" s="280" t="str">
        <f>Gesamtliste!G1176&amp;" "&amp;Gesamtliste!H1176</f>
        <v>Tenuta Pian delle Vigne Brunello di Montalcino Pian Delle Vigne</v>
      </c>
      <c r="B1184" s="281"/>
      <c r="C1184" s="190">
        <f>Gesamtliste!J1176</f>
        <v>2001</v>
      </c>
      <c r="D1184" s="190" t="str">
        <f>Gesamtliste!K1176</f>
        <v>0.75l</v>
      </c>
      <c r="E1184" s="191">
        <f>Gesamtliste!T1176</f>
        <v>0</v>
      </c>
    </row>
    <row r="1185" spans="1:5" ht="24" customHeight="1">
      <c r="A1185" s="280" t="str">
        <f>Gesamtliste!G1177&amp;" "&amp;Gesamtliste!H1177</f>
        <v>Tenuta San Guido Sassicaia</v>
      </c>
      <c r="B1185" s="281"/>
      <c r="C1185" s="190">
        <f>Gesamtliste!J1177</f>
        <v>2015</v>
      </c>
      <c r="D1185" s="190" t="str">
        <f>Gesamtliste!K1177</f>
        <v>0.75l</v>
      </c>
      <c r="E1185" s="191">
        <f>Gesamtliste!T1177</f>
        <v>0</v>
      </c>
    </row>
    <row r="1186" spans="1:5" ht="24" customHeight="1">
      <c r="A1186" s="280" t="str">
        <f>Gesamtliste!G1178&amp;" "&amp;Gesamtliste!H1178</f>
        <v>Tenuta San Guido Sassicaia</v>
      </c>
      <c r="B1186" s="281"/>
      <c r="C1186" s="190">
        <f>Gesamtliste!J1178</f>
        <v>2017</v>
      </c>
      <c r="D1186" s="190" t="str">
        <f>Gesamtliste!K1178</f>
        <v>0.375l</v>
      </c>
      <c r="E1186" s="191">
        <f>Gesamtliste!T1178</f>
        <v>0</v>
      </c>
    </row>
    <row r="1187" spans="1:5" ht="24" customHeight="1">
      <c r="A1187" s="280" t="str">
        <f>Gesamtliste!G1179&amp;" "&amp;Gesamtliste!H1179</f>
        <v>Tenuta San Guido Sassicaia</v>
      </c>
      <c r="B1187" s="281"/>
      <c r="C1187" s="190">
        <f>Gesamtliste!J1179</f>
        <v>2018</v>
      </c>
      <c r="D1187" s="190" t="str">
        <f>Gesamtliste!K1179</f>
        <v>0.75l</v>
      </c>
      <c r="E1187" s="191">
        <f>Gesamtliste!T1179</f>
        <v>0</v>
      </c>
    </row>
    <row r="1188" spans="1:5" ht="24" customHeight="1">
      <c r="A1188" s="280" t="str">
        <f>Gesamtliste!G1180&amp;" "&amp;Gesamtliste!H1180</f>
        <v>Tenuta San Guido Sassicaia</v>
      </c>
      <c r="B1188" s="281"/>
      <c r="C1188" s="190">
        <f>Gesamtliste!J1180</f>
        <v>2019</v>
      </c>
      <c r="D1188" s="190" t="str">
        <f>Gesamtliste!K1180</f>
        <v>0.75l</v>
      </c>
      <c r="E1188" s="191">
        <f>Gesamtliste!T1180</f>
        <v>0</v>
      </c>
    </row>
    <row r="1189" spans="1:5" ht="24" customHeight="1">
      <c r="A1189" s="280" t="str">
        <f>Gesamtliste!G1181&amp;" "&amp;Gesamtliste!H1181</f>
        <v>Tenuta San Guido Sassicaia</v>
      </c>
      <c r="B1189" s="281"/>
      <c r="C1189" s="190">
        <f>Gesamtliste!J1181</f>
        <v>2020</v>
      </c>
      <c r="D1189" s="190" t="str">
        <f>Gesamtliste!K1181</f>
        <v>0.375l</v>
      </c>
      <c r="E1189" s="191">
        <f>Gesamtliste!T1181</f>
        <v>0</v>
      </c>
    </row>
    <row r="1190" spans="1:5" ht="24" customHeight="1">
      <c r="A1190" s="280" t="str">
        <f>Gesamtliste!G1182&amp;" "&amp;Gesamtliste!H1182</f>
        <v>Tenuta San Guido Sassicaia</v>
      </c>
      <c r="B1190" s="281"/>
      <c r="C1190" s="190">
        <f>Gesamtliste!J1182</f>
        <v>2022</v>
      </c>
      <c r="D1190" s="190" t="str">
        <f>Gesamtliste!K1182</f>
        <v>0.375l</v>
      </c>
      <c r="E1190" s="191">
        <f>Gesamtliste!T1182</f>
        <v>0</v>
      </c>
    </row>
    <row r="1191" spans="1:5" ht="24" customHeight="1">
      <c r="A1191" s="280" t="str">
        <f>Gesamtliste!G1183&amp;" "&amp;Gesamtliste!H1183</f>
        <v>Tenuta San Guido Sassicaia</v>
      </c>
      <c r="B1191" s="281"/>
      <c r="C1191" s="190">
        <f>Gesamtliste!J1183</f>
        <v>2022</v>
      </c>
      <c r="D1191" s="190" t="str">
        <f>Gesamtliste!K1183</f>
        <v>0.75l</v>
      </c>
      <c r="E1191" s="191">
        <f>Gesamtliste!T1183</f>
        <v>0</v>
      </c>
    </row>
    <row r="1192" spans="1:5" ht="24" customHeight="1">
      <c r="A1192" s="280" t="str">
        <f>Gesamtliste!G1184&amp;" "&amp;Gesamtliste!H1184</f>
        <v>Valdonica Baciolo</v>
      </c>
      <c r="B1192" s="281"/>
      <c r="C1192" s="190">
        <f>Gesamtliste!J1184</f>
        <v>2016</v>
      </c>
      <c r="D1192" s="190" t="str">
        <f>Gesamtliste!K1184</f>
        <v>1.5l</v>
      </c>
      <c r="E1192" s="191">
        <f>Gesamtliste!T1184</f>
        <v>0</v>
      </c>
    </row>
    <row r="1193" spans="1:5" ht="24" customHeight="1">
      <c r="A1193" s="280" t="str">
        <f>Gesamtliste!G1185&amp;" "&amp;Gesamtliste!H1185</f>
        <v>Valdonica Rosajo</v>
      </c>
      <c r="B1193" s="281"/>
      <c r="C1193" s="190">
        <f>Gesamtliste!J1185</f>
        <v>2020</v>
      </c>
      <c r="D1193" s="190" t="str">
        <f>Gesamtliste!K1185</f>
        <v>0.75l</v>
      </c>
      <c r="E1193" s="191">
        <f>Gesamtliste!T1185</f>
        <v>0</v>
      </c>
    </row>
    <row r="1194" spans="1:5" ht="24" customHeight="1">
      <c r="A1194" s="280" t="str">
        <f>Gesamtliste!G1186&amp;" "&amp;Gesamtliste!H1186</f>
        <v>Foradori Granato</v>
      </c>
      <c r="B1194" s="281"/>
      <c r="C1194" s="190">
        <f>Gesamtliste!J1186</f>
        <v>2002</v>
      </c>
      <c r="D1194" s="190" t="str">
        <f>Gesamtliste!K1186</f>
        <v>0.75l</v>
      </c>
      <c r="E1194" s="191">
        <f>Gesamtliste!T1186</f>
        <v>0</v>
      </c>
    </row>
    <row r="1195" spans="1:5" ht="24" customHeight="1">
      <c r="A1195" s="280" t="str">
        <f>Gesamtliste!G1187&amp;" "&amp;Gesamtliste!H1187</f>
        <v>Foradori Granato</v>
      </c>
      <c r="B1195" s="281"/>
      <c r="C1195" s="190">
        <f>Gesamtliste!J1187</f>
        <v>2002</v>
      </c>
      <c r="D1195" s="190" t="str">
        <f>Gesamtliste!K1187</f>
        <v>0.75l</v>
      </c>
      <c r="E1195" s="191">
        <f>Gesamtliste!T1187</f>
        <v>0</v>
      </c>
    </row>
    <row r="1196" spans="1:5" ht="24" customHeight="1">
      <c r="A1196" s="280" t="str">
        <f>Gesamtliste!G1188&amp;" "&amp;Gesamtliste!H1188</f>
        <v>Dal Forno Romano Amarone della Valpolicella Monte Lodoleta</v>
      </c>
      <c r="B1196" s="281"/>
      <c r="C1196" s="190">
        <f>Gesamtliste!J1188</f>
        <v>1989</v>
      </c>
      <c r="D1196" s="190" t="str">
        <f>Gesamtliste!K1188</f>
        <v>0.75l</v>
      </c>
      <c r="E1196" s="191">
        <f>Gesamtliste!T1188</f>
        <v>0</v>
      </c>
    </row>
    <row r="1197" spans="1:5" ht="24" customHeight="1">
      <c r="A1197" s="280" t="str">
        <f>Gesamtliste!G1189&amp;" "&amp;Gesamtliste!H1189</f>
        <v>Dal Forno Romano Amarone della Valpolicella Monte Lodoleta</v>
      </c>
      <c r="B1197" s="281"/>
      <c r="C1197" s="190">
        <f>Gesamtliste!J1189</f>
        <v>1993</v>
      </c>
      <c r="D1197" s="190" t="str">
        <f>Gesamtliste!K1189</f>
        <v>0.75l</v>
      </c>
      <c r="E1197" s="191">
        <f>Gesamtliste!T1189</f>
        <v>0</v>
      </c>
    </row>
    <row r="1198" spans="1:5" ht="24" customHeight="1">
      <c r="A1198" s="280" t="str">
        <f>Gesamtliste!G1190&amp;" "&amp;Gesamtliste!H1190</f>
        <v>Dal Forno Romano Amarone della Valpolicella Monte Lodoleta</v>
      </c>
      <c r="B1198" s="281"/>
      <c r="C1198" s="190">
        <f>Gesamtliste!J1190</f>
        <v>1995</v>
      </c>
      <c r="D1198" s="190" t="str">
        <f>Gesamtliste!K1190</f>
        <v>0.75l</v>
      </c>
      <c r="E1198" s="191">
        <f>Gesamtliste!T1190</f>
        <v>0</v>
      </c>
    </row>
    <row r="1199" spans="1:5" ht="24" customHeight="1">
      <c r="A1199" s="280" t="str">
        <f>Gesamtliste!G1191&amp;" "&amp;Gesamtliste!H1191</f>
        <v>Dal Forno Romano Recioto di Valpolicella</v>
      </c>
      <c r="B1199" s="281"/>
      <c r="C1199" s="190">
        <f>Gesamtliste!J1191</f>
        <v>1997</v>
      </c>
      <c r="D1199" s="190" t="str">
        <f>Gesamtliste!K1191</f>
        <v>0.375l</v>
      </c>
      <c r="E1199" s="191">
        <f>Gesamtliste!T1191</f>
        <v>0</v>
      </c>
    </row>
    <row r="1200" spans="1:5" ht="24" customHeight="1">
      <c r="A1200" s="280" t="str">
        <f>Gesamtliste!G1192&amp;" "&amp;Gesamtliste!H1192</f>
        <v>Quinterelli Amabile del Cere</v>
      </c>
      <c r="B1200" s="281"/>
      <c r="C1200" s="190">
        <f>Gesamtliste!J1192</f>
        <v>2003</v>
      </c>
      <c r="D1200" s="190" t="str">
        <f>Gesamtliste!K1192</f>
        <v>0.375l</v>
      </c>
      <c r="E1200" s="191">
        <f>Gesamtliste!T1192</f>
        <v>0</v>
      </c>
    </row>
    <row r="1201" spans="1:5" ht="24" customHeight="1">
      <c r="A1201" s="280" t="str">
        <f>Gesamtliste!G1193&amp;" "&amp;Gesamtliste!H1193</f>
        <v>Quinterelli Amarone della Valpolicella</v>
      </c>
      <c r="B1201" s="281"/>
      <c r="C1201" s="190">
        <f>Gesamtliste!J1193</f>
        <v>1983</v>
      </c>
      <c r="D1201" s="190" t="str">
        <f>Gesamtliste!K1193</f>
        <v>0.75l</v>
      </c>
      <c r="E1201" s="191">
        <f>Gesamtliste!T1193</f>
        <v>0</v>
      </c>
    </row>
    <row r="1202" spans="1:5" ht="24" customHeight="1">
      <c r="A1202" s="280" t="str">
        <f>Gesamtliste!G1194&amp;" "&amp;Gesamtliste!H1194</f>
        <v>Zenato Amarone della Valpolicella</v>
      </c>
      <c r="B1202" s="281"/>
      <c r="C1202" s="190">
        <f>Gesamtliste!J1194</f>
        <v>2015</v>
      </c>
      <c r="D1202" s="190" t="str">
        <f>Gesamtliste!K1194</f>
        <v>0.75l</v>
      </c>
      <c r="E1202" s="191">
        <f>Gesamtliste!T1194</f>
        <v>0</v>
      </c>
    </row>
    <row r="1203" spans="1:5" ht="24" customHeight="1">
      <c r="A1203" s="280" t="str">
        <f>Gesamtliste!G1195&amp;" "&amp;Gesamtliste!H1195</f>
        <v>Anita &amp; Hans Nittnaus Blaufränkisch Altenberg</v>
      </c>
      <c r="B1203" s="281"/>
      <c r="C1203" s="190">
        <f>Gesamtliste!J1195</f>
        <v>2021</v>
      </c>
      <c r="D1203" s="190" t="str">
        <f>Gesamtliste!K1195</f>
        <v>0.75l</v>
      </c>
      <c r="E1203" s="191">
        <f>Gesamtliste!T1195</f>
        <v>0</v>
      </c>
    </row>
    <row r="1204" spans="1:5" ht="24" customHeight="1">
      <c r="A1204" s="280" t="str">
        <f>Gesamtliste!G1196&amp;" "&amp;Gesamtliste!H1196</f>
        <v>Anita &amp; Hans Nittnaus Blaufränkisch Gritschenberg</v>
      </c>
      <c r="B1204" s="281"/>
      <c r="C1204" s="190">
        <f>Gesamtliste!J1196</f>
        <v>2021</v>
      </c>
      <c r="D1204" s="190" t="str">
        <f>Gesamtliste!K1196</f>
        <v>0.75l</v>
      </c>
      <c r="E1204" s="191">
        <f>Gesamtliste!T1196</f>
        <v>0</v>
      </c>
    </row>
    <row r="1205" spans="1:5" ht="24" customHeight="1">
      <c r="A1205" s="280" t="str">
        <f>Gesamtliste!G1197&amp;" "&amp;Gesamtliste!H1197</f>
        <v>Anita &amp; Hans Nittnaus Blaufränkisch Jungenberg</v>
      </c>
      <c r="B1205" s="281"/>
      <c r="C1205" s="190">
        <f>Gesamtliste!J1197</f>
        <v>2016</v>
      </c>
      <c r="D1205" s="190" t="str">
        <f>Gesamtliste!K1197</f>
        <v>0.75l</v>
      </c>
      <c r="E1205" s="191">
        <f>Gesamtliste!T1197</f>
        <v>0</v>
      </c>
    </row>
    <row r="1206" spans="1:5" ht="24" customHeight="1">
      <c r="A1206" s="280" t="str">
        <f>Gesamtliste!G1198&amp;" "&amp;Gesamtliste!H1198</f>
        <v>Anita &amp; Hans Nittnaus Blaufränkisch Jungenberg</v>
      </c>
      <c r="B1206" s="281"/>
      <c r="C1206" s="190">
        <f>Gesamtliste!J1198</f>
        <v>2021</v>
      </c>
      <c r="D1206" s="190" t="str">
        <f>Gesamtliste!K1198</f>
        <v>0.75l</v>
      </c>
      <c r="E1206" s="191">
        <f>Gesamtliste!T1198</f>
        <v>0</v>
      </c>
    </row>
    <row r="1207" spans="1:5" ht="24" customHeight="1">
      <c r="A1207" s="280" t="str">
        <f>Gesamtliste!G1199&amp;" "&amp;Gesamtliste!H1199</f>
        <v>Anita &amp; Hans Nittnaus Chardonnay Freudshofer</v>
      </c>
      <c r="B1207" s="281"/>
      <c r="C1207" s="190">
        <f>Gesamtliste!J1199</f>
        <v>2023</v>
      </c>
      <c r="D1207" s="190" t="str">
        <f>Gesamtliste!K1199</f>
        <v>0.75l</v>
      </c>
      <c r="E1207" s="191">
        <f>Gesamtliste!T1199</f>
        <v>0</v>
      </c>
    </row>
    <row r="1208" spans="1:5" ht="24" customHeight="1">
      <c r="A1208" s="280" t="str">
        <f>Gesamtliste!G1200&amp;" "&amp;Gesamtliste!H1200</f>
        <v>Ernst Triebaumer Blaufränkisch Mariental</v>
      </c>
      <c r="B1208" s="281"/>
      <c r="C1208" s="190">
        <f>Gesamtliste!J1200</f>
        <v>2004</v>
      </c>
      <c r="D1208" s="190" t="str">
        <f>Gesamtliste!K1200</f>
        <v>0.75l</v>
      </c>
      <c r="E1208" s="191">
        <f>Gesamtliste!T1200</f>
        <v>0</v>
      </c>
    </row>
    <row r="1209" spans="1:5" ht="24" customHeight="1">
      <c r="A1209" s="280" t="str">
        <f>Gesamtliste!G1201&amp;" "&amp;Gesamtliste!H1201</f>
        <v>Ernst Triebaumer Blaufränkisch Mariental</v>
      </c>
      <c r="B1209" s="281"/>
      <c r="C1209" s="190">
        <f>Gesamtliste!J1201</f>
        <v>2009</v>
      </c>
      <c r="D1209" s="190" t="str">
        <f>Gesamtliste!K1201</f>
        <v>5l</v>
      </c>
      <c r="E1209" s="191">
        <f>Gesamtliste!T1201</f>
        <v>0</v>
      </c>
    </row>
    <row r="1210" spans="1:5" ht="24" customHeight="1">
      <c r="A1210" s="280" t="str">
        <f>Gesamtliste!G1202&amp;" "&amp;Gesamtliste!H1202</f>
        <v>Ernst Triebaumer Blaufränkisch Mariental</v>
      </c>
      <c r="B1210" s="281"/>
      <c r="C1210" s="190">
        <f>Gesamtliste!J1202</f>
        <v>2011</v>
      </c>
      <c r="D1210" s="190" t="str">
        <f>Gesamtliste!K1202</f>
        <v>0.75l</v>
      </c>
      <c r="E1210" s="191">
        <f>Gesamtliste!T1202</f>
        <v>0</v>
      </c>
    </row>
    <row r="1211" spans="1:5" ht="24" customHeight="1">
      <c r="A1211" s="280" t="str">
        <f>Gesamtliste!G1203&amp;" "&amp;Gesamtliste!H1203</f>
        <v>Ernst Triebaumer Blaufränkisch Mariental</v>
      </c>
      <c r="B1211" s="281"/>
      <c r="C1211" s="190">
        <f>Gesamtliste!J1203</f>
        <v>2011</v>
      </c>
      <c r="D1211" s="190" t="str">
        <f>Gesamtliste!K1203</f>
        <v>1.5l</v>
      </c>
      <c r="E1211" s="191">
        <f>Gesamtliste!T1203</f>
        <v>0</v>
      </c>
    </row>
    <row r="1212" spans="1:5" ht="24" customHeight="1">
      <c r="A1212" s="280" t="str">
        <f>Gesamtliste!G1204&amp;" "&amp;Gesamtliste!H1204</f>
        <v>Ernst Triebaumer Blaufränkisch Mariental</v>
      </c>
      <c r="B1212" s="281"/>
      <c r="C1212" s="190">
        <f>Gesamtliste!J1204</f>
        <v>2011</v>
      </c>
      <c r="D1212" s="190" t="str">
        <f>Gesamtliste!K1204</f>
        <v>3l</v>
      </c>
      <c r="E1212" s="191">
        <f>Gesamtliste!T1204</f>
        <v>0</v>
      </c>
    </row>
    <row r="1213" spans="1:5" ht="24" customHeight="1">
      <c r="A1213" s="280" t="str">
        <f>Gesamtliste!G1205&amp;" "&amp;Gesamtliste!H1205</f>
        <v>Ernst Triebaumer Blaufränkisch Mariental</v>
      </c>
      <c r="B1213" s="281"/>
      <c r="C1213" s="190">
        <f>Gesamtliste!J1205</f>
        <v>2012</v>
      </c>
      <c r="D1213" s="190" t="str">
        <f>Gesamtliste!K1205</f>
        <v>1.5l</v>
      </c>
      <c r="E1213" s="191">
        <f>Gesamtliste!T1205</f>
        <v>0</v>
      </c>
    </row>
    <row r="1214" spans="1:5" ht="24" customHeight="1">
      <c r="A1214" s="280" t="str">
        <f>Gesamtliste!G1206&amp;" "&amp;Gesamtliste!H1206</f>
        <v>Ernst Triebaumer Blaufränkisch Mariental</v>
      </c>
      <c r="B1214" s="281"/>
      <c r="C1214" s="190">
        <f>Gesamtliste!J1206</f>
        <v>2015</v>
      </c>
      <c r="D1214" s="190" t="str">
        <f>Gesamtliste!K1206</f>
        <v>0.75l</v>
      </c>
      <c r="E1214" s="191">
        <f>Gesamtliste!T1206</f>
        <v>0</v>
      </c>
    </row>
    <row r="1215" spans="1:5" ht="24" customHeight="1">
      <c r="A1215" s="280" t="str">
        <f>Gesamtliste!G1207&amp;" "&amp;Gesamtliste!H1207</f>
        <v>Ernst Triebaumer Blaufränkisch Mariental</v>
      </c>
      <c r="B1215" s="281"/>
      <c r="C1215" s="190">
        <f>Gesamtliste!J1207</f>
        <v>2015</v>
      </c>
      <c r="D1215" s="190" t="str">
        <f>Gesamtliste!K1207</f>
        <v>3l</v>
      </c>
      <c r="E1215" s="191">
        <f>Gesamtliste!T1207</f>
        <v>0</v>
      </c>
    </row>
    <row r="1216" spans="1:5" ht="24" customHeight="1">
      <c r="A1216" s="280" t="str">
        <f>Gesamtliste!G1208&amp;" "&amp;Gesamtliste!H1208</f>
        <v>Ernst Triebaumer Blaufränkisch Mariental</v>
      </c>
      <c r="B1216" s="281"/>
      <c r="C1216" s="190">
        <f>Gesamtliste!J1208</f>
        <v>2016</v>
      </c>
      <c r="D1216" s="190" t="str">
        <f>Gesamtliste!K1208</f>
        <v>0.75l</v>
      </c>
      <c r="E1216" s="191">
        <f>Gesamtliste!T1208</f>
        <v>0</v>
      </c>
    </row>
    <row r="1217" spans="1:5" ht="24" customHeight="1">
      <c r="A1217" s="280" t="str">
        <f>Gesamtliste!G1209&amp;" "&amp;Gesamtliste!H1209</f>
        <v>Ernst Triebaumer Blaufränkisch Mariental</v>
      </c>
      <c r="B1217" s="281"/>
      <c r="C1217" s="190">
        <f>Gesamtliste!J1209</f>
        <v>2018</v>
      </c>
      <c r="D1217" s="190" t="str">
        <f>Gesamtliste!K1209</f>
        <v>0.75l</v>
      </c>
      <c r="E1217" s="191">
        <f>Gesamtliste!T1209</f>
        <v>0</v>
      </c>
    </row>
    <row r="1218" spans="1:5" ht="24" customHeight="1">
      <c r="A1218" s="280" t="str">
        <f>Gesamtliste!G1210&amp;" "&amp;Gesamtliste!H1210</f>
        <v>Ernst Triebaumer Blaufränkisch Mariental</v>
      </c>
      <c r="B1218" s="281"/>
      <c r="C1218" s="190">
        <f>Gesamtliste!J1210</f>
        <v>2019</v>
      </c>
      <c r="D1218" s="190" t="str">
        <f>Gesamtliste!K1210</f>
        <v>0.75l</v>
      </c>
      <c r="E1218" s="191">
        <f>Gesamtliste!T1210</f>
        <v>0</v>
      </c>
    </row>
    <row r="1219" spans="1:5" ht="24" customHeight="1">
      <c r="A1219" s="280" t="str">
        <f>Gesamtliste!G1211&amp;" "&amp;Gesamtliste!H1211</f>
        <v>Ernst Triebaumer Blaufränkisch Mariental</v>
      </c>
      <c r="B1219" s="281"/>
      <c r="C1219" s="190">
        <f>Gesamtliste!J1211</f>
        <v>2019</v>
      </c>
      <c r="D1219" s="190" t="str">
        <f>Gesamtliste!K1211</f>
        <v>0.75l</v>
      </c>
      <c r="E1219" s="191">
        <f>Gesamtliste!T1211</f>
        <v>0</v>
      </c>
    </row>
    <row r="1220" spans="1:5" ht="24" customHeight="1">
      <c r="A1220" s="280" t="str">
        <f>Gesamtliste!G1212&amp;" "&amp;Gesamtliste!H1212</f>
        <v>Ernst Triebaumer Blaufränkisch Mariental</v>
      </c>
      <c r="B1220" s="281"/>
      <c r="C1220" s="190">
        <f>Gesamtliste!J1212</f>
        <v>2020</v>
      </c>
      <c r="D1220" s="190" t="str">
        <f>Gesamtliste!K1212</f>
        <v>0.75l</v>
      </c>
      <c r="E1220" s="191">
        <f>Gesamtliste!T1212</f>
        <v>0</v>
      </c>
    </row>
    <row r="1221" spans="1:5" ht="24" customHeight="1">
      <c r="A1221" s="280" t="str">
        <f>Gesamtliste!G1213&amp;" "&amp;Gesamtliste!H1213</f>
        <v>Ernst Triebaumer Blaufränkisch Oberer Wald &amp; Mariental</v>
      </c>
      <c r="B1221" s="281"/>
      <c r="C1221" s="190">
        <f>Gesamtliste!J1213</f>
        <v>2014</v>
      </c>
      <c r="D1221" s="190" t="str">
        <f>Gesamtliste!K1213</f>
        <v>0.75l</v>
      </c>
      <c r="E1221" s="191">
        <f>Gesamtliste!T1213</f>
        <v>0</v>
      </c>
    </row>
    <row r="1222" spans="1:5" ht="24" customHeight="1">
      <c r="A1222" s="280" t="str">
        <f>Gesamtliste!G1214&amp;" "&amp;Gesamtliste!H1214</f>
        <v>Ernst Triebaumer Blaufränkisch Oberer Wald &amp; Mariental</v>
      </c>
      <c r="B1222" s="281"/>
      <c r="C1222" s="190">
        <f>Gesamtliste!J1214</f>
        <v>2014</v>
      </c>
      <c r="D1222" s="190" t="str">
        <f>Gesamtliste!K1214</f>
        <v>1.5l</v>
      </c>
      <c r="E1222" s="191">
        <f>Gesamtliste!T1214</f>
        <v>0</v>
      </c>
    </row>
    <row r="1223" spans="1:5" ht="24" customHeight="1">
      <c r="A1223" s="280" t="str">
        <f>Gesamtliste!G1215&amp;" "&amp;Gesamtliste!H1215</f>
        <v>Ernst Triebaumer Cabernet Sauvignon Merlot</v>
      </c>
      <c r="B1223" s="281"/>
      <c r="C1223" s="190">
        <f>Gesamtliste!J1215</f>
        <v>2011</v>
      </c>
      <c r="D1223" s="190" t="str">
        <f>Gesamtliste!K1215</f>
        <v>0.75l</v>
      </c>
      <c r="E1223" s="191">
        <f>Gesamtliste!T1215</f>
        <v>0</v>
      </c>
    </row>
    <row r="1224" spans="1:5" ht="24" customHeight="1">
      <c r="A1224" s="280" t="str">
        <f>Gesamtliste!G1216&amp;" "&amp;Gesamtliste!H1216</f>
        <v>Ernst Triebaumer Maulwurf</v>
      </c>
      <c r="B1224" s="281"/>
      <c r="C1224" s="190">
        <f>Gesamtliste!J1216</f>
        <v>2022</v>
      </c>
      <c r="D1224" s="190" t="str">
        <f>Gesamtliste!K1216</f>
        <v>0.75l</v>
      </c>
      <c r="E1224" s="191">
        <f>Gesamtliste!T1216</f>
        <v>0</v>
      </c>
    </row>
    <row r="1225" spans="1:5" ht="24" customHeight="1">
      <c r="A1225" s="280" t="str">
        <f>Gesamtliste!G1217&amp;" "&amp;Gesamtliste!H1217</f>
        <v>Ernst Triebaumer Traminer Mitterkräftn</v>
      </c>
      <c r="B1225" s="281"/>
      <c r="C1225" s="190">
        <f>Gesamtliste!J1217</f>
        <v>1989</v>
      </c>
      <c r="D1225" s="190" t="str">
        <f>Gesamtliste!K1217</f>
        <v>0.5l</v>
      </c>
      <c r="E1225" s="191">
        <f>Gesamtliste!T1217</f>
        <v>0</v>
      </c>
    </row>
    <row r="1226" spans="1:5" ht="24" customHeight="1">
      <c r="A1226" s="280" t="str">
        <f>Gesamtliste!G1218&amp;" "&amp;Gesamtliste!H1218</f>
        <v>Ernst Triebaumer Weißburgunder Oden Auslese</v>
      </c>
      <c r="B1226" s="281"/>
      <c r="C1226" s="190">
        <f>Gesamtliste!J1218</f>
        <v>1991</v>
      </c>
      <c r="D1226" s="190" t="str">
        <f>Gesamtliste!K1218</f>
        <v>1.5l</v>
      </c>
      <c r="E1226" s="191">
        <f>Gesamtliste!T1218</f>
        <v>0</v>
      </c>
    </row>
    <row r="1227" spans="1:5" ht="24" customHeight="1">
      <c r="A1227" s="280" t="str">
        <f>Gesamtliste!G1219&amp;" "&amp;Gesamtliste!H1219</f>
        <v>Feiler-Artinger Blaufränkisch Oberer Wald</v>
      </c>
      <c r="B1227" s="281"/>
      <c r="C1227" s="190">
        <f>Gesamtliste!J1219</f>
        <v>2019</v>
      </c>
      <c r="D1227" s="190" t="str">
        <f>Gesamtliste!K1219</f>
        <v>0.75l</v>
      </c>
      <c r="E1227" s="191">
        <f>Gesamtliste!T1219</f>
        <v>0</v>
      </c>
    </row>
    <row r="1228" spans="1:5" ht="24" customHeight="1">
      <c r="A1228" s="280" t="str">
        <f>Gesamtliste!G1220&amp;" "&amp;Gesamtliste!H1220</f>
        <v>Feiler-Artinger Pinot Noir Gertberg</v>
      </c>
      <c r="B1228" s="281"/>
      <c r="C1228" s="190">
        <f>Gesamtliste!J1220</f>
        <v>2017</v>
      </c>
      <c r="D1228" s="190" t="str">
        <f>Gesamtliste!K1220</f>
        <v>0.75l</v>
      </c>
      <c r="E1228" s="191">
        <f>Gesamtliste!T1220</f>
        <v>0</v>
      </c>
    </row>
    <row r="1229" spans="1:5" ht="24" customHeight="1">
      <c r="A1229" s="280" t="str">
        <f>Gesamtliste!G1221&amp;" "&amp;Gesamtliste!H1221</f>
        <v>Feiler-Artinger Pinot Noir Ruster Ausbruch Essenz</v>
      </c>
      <c r="B1229" s="281"/>
      <c r="C1229" s="190">
        <f>Gesamtliste!J1221</f>
        <v>1995</v>
      </c>
      <c r="D1229" s="190" t="str">
        <f>Gesamtliste!K1221</f>
        <v>0.375l</v>
      </c>
      <c r="E1229" s="191">
        <f>Gesamtliste!T1221</f>
        <v>0</v>
      </c>
    </row>
    <row r="1230" spans="1:5" ht="24" customHeight="1">
      <c r="A1230" s="280" t="str">
        <f>Gesamtliste!G1222&amp;" "&amp;Gesamtliste!H1222</f>
        <v>Feiler-Artinger Solitaire</v>
      </c>
      <c r="B1230" s="281"/>
      <c r="C1230" s="190">
        <f>Gesamtliste!J1222</f>
        <v>1999</v>
      </c>
      <c r="D1230" s="190" t="str">
        <f>Gesamtliste!K1222</f>
        <v>0.75l</v>
      </c>
      <c r="E1230" s="191">
        <f>Gesamtliste!T1222</f>
        <v>0</v>
      </c>
    </row>
    <row r="1231" spans="1:5" ht="24" customHeight="1">
      <c r="A1231" s="280" t="str">
        <f>Gesamtliste!G1223&amp;" "&amp;Gesamtliste!H1223</f>
        <v>Feiler-Artinger Solitaire</v>
      </c>
      <c r="B1231" s="281"/>
      <c r="C1231" s="190">
        <f>Gesamtliste!J1223</f>
        <v>2012</v>
      </c>
      <c r="D1231" s="190" t="str">
        <f>Gesamtliste!K1223</f>
        <v>0.75l</v>
      </c>
      <c r="E1231" s="191">
        <f>Gesamtliste!T1223</f>
        <v>0</v>
      </c>
    </row>
    <row r="1232" spans="1:5" ht="24" customHeight="1">
      <c r="A1232" s="280" t="str">
        <f>Gesamtliste!G1224&amp;" "&amp;Gesamtliste!H1224</f>
        <v>Feiler-Artinger Solitaire</v>
      </c>
      <c r="B1232" s="281"/>
      <c r="C1232" s="190">
        <f>Gesamtliste!J1224</f>
        <v>2013</v>
      </c>
      <c r="D1232" s="190" t="str">
        <f>Gesamtliste!K1224</f>
        <v>0.75l</v>
      </c>
      <c r="E1232" s="191">
        <f>Gesamtliste!T1224</f>
        <v>0</v>
      </c>
    </row>
    <row r="1233" spans="1:5" ht="24" customHeight="1">
      <c r="A1233" s="280" t="str">
        <f>Gesamtliste!G1225&amp;" "&amp;Gesamtliste!H1225</f>
        <v>Feiler-Artinger Solitaire</v>
      </c>
      <c r="B1233" s="281"/>
      <c r="C1233" s="190">
        <f>Gesamtliste!J1225</f>
        <v>2017</v>
      </c>
      <c r="D1233" s="190" t="str">
        <f>Gesamtliste!K1225</f>
        <v>0.75l</v>
      </c>
      <c r="E1233" s="191">
        <f>Gesamtliste!T1225</f>
        <v>0</v>
      </c>
    </row>
    <row r="1234" spans="1:5" ht="24" customHeight="1">
      <c r="A1234" s="280" t="str">
        <f>Gesamtliste!G1226&amp;" "&amp;Gesamtliste!H1226</f>
        <v>Feiler-Artinger Solitaire</v>
      </c>
      <c r="B1234" s="281"/>
      <c r="C1234" s="190">
        <f>Gesamtliste!J1226</f>
        <v>2019</v>
      </c>
      <c r="D1234" s="190" t="str">
        <f>Gesamtliste!K1226</f>
        <v>0.75l</v>
      </c>
      <c r="E1234" s="191">
        <f>Gesamtliste!T1226</f>
        <v>0</v>
      </c>
    </row>
    <row r="1235" spans="1:5" ht="24" customHeight="1">
      <c r="A1235" s="280" t="str">
        <f>Gesamtliste!G1227&amp;" "&amp;Gesamtliste!H1227</f>
        <v>Kollwentz Blaufränkisch Point</v>
      </c>
      <c r="B1235" s="281"/>
      <c r="C1235" s="190">
        <f>Gesamtliste!J1227</f>
        <v>2002</v>
      </c>
      <c r="D1235" s="190" t="str">
        <f>Gesamtliste!K1227</f>
        <v>0.75l</v>
      </c>
      <c r="E1235" s="191">
        <f>Gesamtliste!T1227</f>
        <v>0</v>
      </c>
    </row>
    <row r="1236" spans="1:5" ht="24" customHeight="1">
      <c r="A1236" s="280" t="str">
        <f>Gesamtliste!G1228&amp;" "&amp;Gesamtliste!H1228</f>
        <v>Kollwentz Blaufränkisch Setz</v>
      </c>
      <c r="B1236" s="281"/>
      <c r="C1236" s="190">
        <f>Gesamtliste!J1228</f>
        <v>2006</v>
      </c>
      <c r="D1236" s="190" t="str">
        <f>Gesamtliste!K1228</f>
        <v>0.75l</v>
      </c>
      <c r="E1236" s="191">
        <f>Gesamtliste!T1228</f>
        <v>0</v>
      </c>
    </row>
    <row r="1237" spans="1:5" ht="24" customHeight="1">
      <c r="A1237" s="280" t="str">
        <f>Gesamtliste!G1229&amp;" "&amp;Gesamtliste!H1229</f>
        <v>Kollwentz Cabernet Sauvignon</v>
      </c>
      <c r="B1237" s="281"/>
      <c r="C1237" s="190">
        <f>Gesamtliste!J1229</f>
        <v>2009</v>
      </c>
      <c r="D1237" s="190" t="str">
        <f>Gesamtliste!K1229</f>
        <v>0.75l</v>
      </c>
      <c r="E1237" s="191">
        <f>Gesamtliste!T1229</f>
        <v>0</v>
      </c>
    </row>
    <row r="1238" spans="1:5" ht="24" customHeight="1">
      <c r="A1238" s="280" t="str">
        <f>Gesamtliste!G1230&amp;" "&amp;Gesamtliste!H1230</f>
        <v>Kollwentz Cabernet Sauvignon</v>
      </c>
      <c r="B1238" s="281"/>
      <c r="C1238" s="190">
        <f>Gesamtliste!J1230</f>
        <v>2017</v>
      </c>
      <c r="D1238" s="190" t="str">
        <f>Gesamtliste!K1230</f>
        <v>0.75l</v>
      </c>
      <c r="E1238" s="191">
        <f>Gesamtliste!T1230</f>
        <v>0</v>
      </c>
    </row>
    <row r="1239" spans="1:5" ht="24" customHeight="1">
      <c r="A1239" s="280" t="str">
        <f>Gesamtliste!G1231&amp;" "&amp;Gesamtliste!H1231</f>
        <v>Kollwentz Chardonnay Gloria</v>
      </c>
      <c r="B1239" s="281"/>
      <c r="C1239" s="190">
        <f>Gesamtliste!J1231</f>
        <v>2018</v>
      </c>
      <c r="D1239" s="190" t="str">
        <f>Gesamtliste!K1231</f>
        <v>0.75l</v>
      </c>
      <c r="E1239" s="191">
        <f>Gesamtliste!T1231</f>
        <v>0</v>
      </c>
    </row>
    <row r="1240" spans="1:5" ht="24" customHeight="1">
      <c r="A1240" s="280" t="str">
        <f>Gesamtliste!G1232&amp;" "&amp;Gesamtliste!H1232</f>
        <v>Kollwentz Chardonnay Gloria</v>
      </c>
      <c r="B1240" s="281"/>
      <c r="C1240" s="190">
        <f>Gesamtliste!J1232</f>
        <v>2019</v>
      </c>
      <c r="D1240" s="190" t="str">
        <f>Gesamtliste!K1232</f>
        <v>0.75l</v>
      </c>
      <c r="E1240" s="191">
        <f>Gesamtliste!T1232</f>
        <v>0</v>
      </c>
    </row>
    <row r="1241" spans="1:5" ht="24" customHeight="1">
      <c r="A1241" s="280" t="str">
        <f>Gesamtliste!G1233&amp;" "&amp;Gesamtliste!H1233</f>
        <v>Kollwentz Chardonnay Gloria</v>
      </c>
      <c r="B1241" s="281"/>
      <c r="C1241" s="190">
        <f>Gesamtliste!J1233</f>
        <v>2019</v>
      </c>
      <c r="D1241" s="190" t="str">
        <f>Gesamtliste!K1233</f>
        <v>0.75l</v>
      </c>
      <c r="E1241" s="191">
        <f>Gesamtliste!T1233</f>
        <v>0</v>
      </c>
    </row>
    <row r="1242" spans="1:5" ht="24" customHeight="1">
      <c r="A1242" s="280" t="str">
        <f>Gesamtliste!G1234&amp;" "&amp;Gesamtliste!H1234</f>
        <v>Kollwentz Chardonnay Katterstein</v>
      </c>
      <c r="B1242" s="281"/>
      <c r="C1242" s="190">
        <f>Gesamtliste!J1234</f>
        <v>2016</v>
      </c>
      <c r="D1242" s="190" t="str">
        <f>Gesamtliste!K1234</f>
        <v>0.75l</v>
      </c>
      <c r="E1242" s="191">
        <f>Gesamtliste!T1234</f>
        <v>0</v>
      </c>
    </row>
    <row r="1243" spans="1:5" ht="24" customHeight="1">
      <c r="A1243" s="280" t="str">
        <f>Gesamtliste!G1235&amp;" "&amp;Gesamtliste!H1235</f>
        <v>Kollwentz Chardonnay Katterstein</v>
      </c>
      <c r="B1243" s="281"/>
      <c r="C1243" s="190">
        <f>Gesamtliste!J1235</f>
        <v>2017</v>
      </c>
      <c r="D1243" s="190" t="str">
        <f>Gesamtliste!K1235</f>
        <v>0.75l</v>
      </c>
      <c r="E1243" s="191">
        <f>Gesamtliste!T1235</f>
        <v>0</v>
      </c>
    </row>
    <row r="1244" spans="1:5" ht="24" customHeight="1">
      <c r="A1244" s="280" t="str">
        <f>Gesamtliste!G1236&amp;" "&amp;Gesamtliste!H1236</f>
        <v>Kollwentz Chardonnay Katterstein</v>
      </c>
      <c r="B1244" s="281"/>
      <c r="C1244" s="190">
        <f>Gesamtliste!J1236</f>
        <v>2018</v>
      </c>
      <c r="D1244" s="190" t="str">
        <f>Gesamtliste!K1236</f>
        <v>0.75l</v>
      </c>
      <c r="E1244" s="191">
        <f>Gesamtliste!T1236</f>
        <v>0</v>
      </c>
    </row>
    <row r="1245" spans="1:5" ht="24" customHeight="1">
      <c r="A1245" s="280" t="str">
        <f>Gesamtliste!G1237&amp;" "&amp;Gesamtliste!H1237</f>
        <v>Kollwentz Chardonnay Katterstein</v>
      </c>
      <c r="B1245" s="281"/>
      <c r="C1245" s="190">
        <f>Gesamtliste!J1237</f>
        <v>2018</v>
      </c>
      <c r="D1245" s="190" t="str">
        <f>Gesamtliste!K1237</f>
        <v>1.5l</v>
      </c>
      <c r="E1245" s="191">
        <f>Gesamtliste!T1237</f>
        <v>0</v>
      </c>
    </row>
    <row r="1246" spans="1:5" ht="24" customHeight="1">
      <c r="A1246" s="280" t="str">
        <f>Gesamtliste!G1238&amp;" "&amp;Gesamtliste!H1238</f>
        <v>Kollwentz Chardonnay Katterstein</v>
      </c>
      <c r="B1246" s="281"/>
      <c r="C1246" s="190">
        <f>Gesamtliste!J1238</f>
        <v>2019</v>
      </c>
      <c r="D1246" s="190" t="str">
        <f>Gesamtliste!K1238</f>
        <v>0.75l</v>
      </c>
      <c r="E1246" s="191">
        <f>Gesamtliste!T1238</f>
        <v>0</v>
      </c>
    </row>
    <row r="1247" spans="1:5" ht="24" customHeight="1">
      <c r="A1247" s="280" t="str">
        <f>Gesamtliste!G1239&amp;" "&amp;Gesamtliste!H1239</f>
        <v>Kollwentz Chardonnay Neusatz</v>
      </c>
      <c r="B1247" s="281"/>
      <c r="C1247" s="190">
        <f>Gesamtliste!J1239</f>
        <v>2015</v>
      </c>
      <c r="D1247" s="190" t="str">
        <f>Gesamtliste!K1239</f>
        <v>0.75l</v>
      </c>
      <c r="E1247" s="191">
        <f>Gesamtliste!T1239</f>
        <v>0</v>
      </c>
    </row>
    <row r="1248" spans="1:5" ht="24" customHeight="1">
      <c r="A1248" s="280" t="str">
        <f>Gesamtliste!G1240&amp;" "&amp;Gesamtliste!H1240</f>
        <v>Kollwentz Steinzeiler</v>
      </c>
      <c r="B1248" s="281"/>
      <c r="C1248" s="190">
        <f>Gesamtliste!J1240</f>
        <v>2015</v>
      </c>
      <c r="D1248" s="190" t="str">
        <f>Gesamtliste!K1240</f>
        <v>0.75l</v>
      </c>
      <c r="E1248" s="191">
        <f>Gesamtliste!T1240</f>
        <v>0</v>
      </c>
    </row>
    <row r="1249" spans="1:5" ht="24" customHeight="1">
      <c r="A1249" s="280" t="str">
        <f>Gesamtliste!G1241&amp;" "&amp;Gesamtliste!H1241</f>
        <v>Kollwentz Steinzeiler</v>
      </c>
      <c r="B1249" s="281"/>
      <c r="C1249" s="190">
        <f>Gesamtliste!J1241</f>
        <v>2017</v>
      </c>
      <c r="D1249" s="190" t="str">
        <f>Gesamtliste!K1241</f>
        <v>0.75l</v>
      </c>
      <c r="E1249" s="191">
        <f>Gesamtliste!T1241</f>
        <v>0</v>
      </c>
    </row>
    <row r="1250" spans="1:5" ht="24" customHeight="1">
      <c r="A1250" s="280" t="str">
        <f>Gesamtliste!G1242&amp;" "&amp;Gesamtliste!H1242</f>
        <v>Kollwentz Steinzeiler</v>
      </c>
      <c r="B1250" s="281"/>
      <c r="C1250" s="190">
        <f>Gesamtliste!J1242</f>
        <v>2017</v>
      </c>
      <c r="D1250" s="190" t="str">
        <f>Gesamtliste!K1242</f>
        <v>0.75l</v>
      </c>
      <c r="E1250" s="191">
        <f>Gesamtliste!T1242</f>
        <v>0</v>
      </c>
    </row>
    <row r="1251" spans="1:5" ht="24" customHeight="1">
      <c r="A1251" s="280" t="str">
        <f>Gesamtliste!G1243&amp;" "&amp;Gesamtliste!H1243</f>
        <v>Kollwentz Steinzeiler</v>
      </c>
      <c r="B1251" s="281"/>
      <c r="C1251" s="190">
        <f>Gesamtliste!J1243</f>
        <v>2017</v>
      </c>
      <c r="D1251" s="190" t="str">
        <f>Gesamtliste!K1243</f>
        <v>1.5l</v>
      </c>
      <c r="E1251" s="191">
        <f>Gesamtliste!T1243</f>
        <v>0</v>
      </c>
    </row>
    <row r="1252" spans="1:5" ht="24" customHeight="1">
      <c r="A1252" s="280" t="str">
        <f>Gesamtliste!G1244&amp;" "&amp;Gesamtliste!H1244</f>
        <v>Kollwentz Steinzeiler</v>
      </c>
      <c r="B1252" s="281"/>
      <c r="C1252" s="190">
        <f>Gesamtliste!J1244</f>
        <v>2017</v>
      </c>
      <c r="D1252" s="190" t="str">
        <f>Gesamtliste!K1244</f>
        <v>6l</v>
      </c>
      <c r="E1252" s="191">
        <f>Gesamtliste!T1244</f>
        <v>0</v>
      </c>
    </row>
    <row r="1253" spans="1:5" ht="24" customHeight="1">
      <c r="A1253" s="280" t="str">
        <f>Gesamtliste!G1245&amp;" "&amp;Gesamtliste!H1245</f>
        <v>Kollwentz Steinzeiler</v>
      </c>
      <c r="B1253" s="281"/>
      <c r="C1253" s="190">
        <f>Gesamtliste!J1245</f>
        <v>2018</v>
      </c>
      <c r="D1253" s="190" t="str">
        <f>Gesamtliste!K1245</f>
        <v>0.75l</v>
      </c>
      <c r="E1253" s="191">
        <f>Gesamtliste!T1245</f>
        <v>0</v>
      </c>
    </row>
    <row r="1254" spans="1:5" ht="24" customHeight="1">
      <c r="A1254" s="280" t="str">
        <f>Gesamtliste!G1246&amp;" "&amp;Gesamtliste!H1246</f>
        <v>Kollwentz Steinzeiler</v>
      </c>
      <c r="B1254" s="281"/>
      <c r="C1254" s="190">
        <f>Gesamtliste!J1246</f>
        <v>2018</v>
      </c>
      <c r="D1254" s="190" t="str">
        <f>Gesamtliste!K1246</f>
        <v>0.75l</v>
      </c>
      <c r="E1254" s="191">
        <f>Gesamtliste!T1246</f>
        <v>0</v>
      </c>
    </row>
    <row r="1255" spans="1:5" ht="24" customHeight="1">
      <c r="A1255" s="280" t="str">
        <f>Gesamtliste!G1247&amp;" "&amp;Gesamtliste!H1247</f>
        <v>Kollwentz Steinzeiler</v>
      </c>
      <c r="B1255" s="281"/>
      <c r="C1255" s="190">
        <f>Gesamtliste!J1247</f>
        <v>2018</v>
      </c>
      <c r="D1255" s="190" t="str">
        <f>Gesamtliste!K1247</f>
        <v>1.5l</v>
      </c>
      <c r="E1255" s="191">
        <f>Gesamtliste!T1247</f>
        <v>0</v>
      </c>
    </row>
    <row r="1256" spans="1:5" ht="24" customHeight="1">
      <c r="A1256" s="280" t="str">
        <f>Gesamtliste!G1248&amp;" "&amp;Gesamtliste!H1248</f>
        <v>Leberl Blaufränkisch Glorienstein</v>
      </c>
      <c r="B1256" s="281"/>
      <c r="C1256" s="190">
        <f>Gesamtliste!J1248</f>
        <v>2012</v>
      </c>
      <c r="D1256" s="190" t="str">
        <f>Gesamtliste!K1248</f>
        <v>0.75l</v>
      </c>
      <c r="E1256" s="191">
        <f>Gesamtliste!T1248</f>
        <v>0</v>
      </c>
    </row>
    <row r="1257" spans="1:5" ht="24" customHeight="1">
      <c r="A1257" s="280" t="str">
        <f>Gesamtliste!G1249&amp;" "&amp;Gesamtliste!H1249</f>
        <v>Leberl Cabernet Sauvignon</v>
      </c>
      <c r="B1257" s="281"/>
      <c r="C1257" s="190">
        <f>Gesamtliste!J1249</f>
        <v>2001</v>
      </c>
      <c r="D1257" s="190" t="str">
        <f>Gesamtliste!K1249</f>
        <v>0.75l</v>
      </c>
      <c r="E1257" s="191">
        <f>Gesamtliste!T1249</f>
        <v>0</v>
      </c>
    </row>
    <row r="1258" spans="1:5" ht="24" customHeight="1">
      <c r="A1258" s="280" t="str">
        <f>Gesamtliste!G1250&amp;" "&amp;Gesamtliste!H1250</f>
        <v>Leberl Cabernet Sauvignon</v>
      </c>
      <c r="B1258" s="281"/>
      <c r="C1258" s="190">
        <f>Gesamtliste!J1250</f>
        <v>2015</v>
      </c>
      <c r="D1258" s="190" t="str">
        <f>Gesamtliste!K1250</f>
        <v>0.75l</v>
      </c>
      <c r="E1258" s="191">
        <f>Gesamtliste!T1250</f>
        <v>0</v>
      </c>
    </row>
    <row r="1259" spans="1:5" ht="24" customHeight="1">
      <c r="A1259" s="280" t="str">
        <f>Gesamtliste!G1251&amp;" "&amp;Gesamtliste!H1251</f>
        <v>Leberl Cabernet Sauvignon Merlot</v>
      </c>
      <c r="B1259" s="281"/>
      <c r="C1259" s="190">
        <f>Gesamtliste!J1251</f>
        <v>2006</v>
      </c>
      <c r="D1259" s="190" t="str">
        <f>Gesamtliste!K1251</f>
        <v>0.75l</v>
      </c>
      <c r="E1259" s="191">
        <f>Gesamtliste!T1251</f>
        <v>0</v>
      </c>
    </row>
    <row r="1260" spans="1:5" ht="24" customHeight="1">
      <c r="A1260" s="280" t="str">
        <f>Gesamtliste!G1252&amp;" "&amp;Gesamtliste!H1252</f>
        <v>Leberl Cabernet Sauvignon Merlot</v>
      </c>
      <c r="B1260" s="281"/>
      <c r="C1260" s="190">
        <f>Gesamtliste!J1252</f>
        <v>2017</v>
      </c>
      <c r="D1260" s="190" t="str">
        <f>Gesamtliste!K1252</f>
        <v>0.75l</v>
      </c>
      <c r="E1260" s="191">
        <f>Gesamtliste!T1252</f>
        <v>0</v>
      </c>
    </row>
    <row r="1261" spans="1:5" ht="24" customHeight="1">
      <c r="A1261" s="280" t="str">
        <f>Gesamtliste!G1253&amp;" "&amp;Gesamtliste!H1253</f>
        <v>Leberl Peccatum</v>
      </c>
      <c r="B1261" s="281"/>
      <c r="C1261" s="190">
        <f>Gesamtliste!J1253</f>
        <v>2000</v>
      </c>
      <c r="D1261" s="190" t="str">
        <f>Gesamtliste!K1253</f>
        <v>0.75l</v>
      </c>
      <c r="E1261" s="191">
        <f>Gesamtliste!T1253</f>
        <v>0</v>
      </c>
    </row>
    <row r="1262" spans="1:5" ht="24" customHeight="1">
      <c r="A1262" s="280" t="str">
        <f>Gesamtliste!G1254&amp;" "&amp;Gesamtliste!H1254</f>
        <v>Leberl Peccatum</v>
      </c>
      <c r="B1262" s="281"/>
      <c r="C1262" s="190">
        <f>Gesamtliste!J1254</f>
        <v>2006</v>
      </c>
      <c r="D1262" s="190" t="str">
        <f>Gesamtliste!K1254</f>
        <v>0.75l</v>
      </c>
      <c r="E1262" s="191">
        <f>Gesamtliste!T1254</f>
        <v>0</v>
      </c>
    </row>
    <row r="1263" spans="1:5" ht="24" customHeight="1">
      <c r="A1263" s="280" t="str">
        <f>Gesamtliste!G1255&amp;" "&amp;Gesamtliste!H1255</f>
        <v>Leberl Peccatum</v>
      </c>
      <c r="B1263" s="281"/>
      <c r="C1263" s="190">
        <f>Gesamtliste!J1255</f>
        <v>2007</v>
      </c>
      <c r="D1263" s="190" t="str">
        <f>Gesamtliste!K1255</f>
        <v>0.75l</v>
      </c>
      <c r="E1263" s="191">
        <f>Gesamtliste!T1255</f>
        <v>0</v>
      </c>
    </row>
    <row r="1264" spans="1:5" ht="24" customHeight="1">
      <c r="A1264" s="280" t="str">
        <f>Gesamtliste!G1256&amp;" "&amp;Gesamtliste!H1256</f>
        <v>Leberl Peccatum</v>
      </c>
      <c r="B1264" s="281"/>
      <c r="C1264" s="190">
        <f>Gesamtliste!J1256</f>
        <v>2011</v>
      </c>
      <c r="D1264" s="190" t="str">
        <f>Gesamtliste!K1256</f>
        <v>0.75l</v>
      </c>
      <c r="E1264" s="191">
        <f>Gesamtliste!T1256</f>
        <v>0</v>
      </c>
    </row>
    <row r="1265" spans="1:5" ht="24" customHeight="1">
      <c r="A1265" s="280" t="str">
        <f>Gesamtliste!G1257&amp;" "&amp;Gesamtliste!H1257</f>
        <v>Leberl Peccatum</v>
      </c>
      <c r="B1265" s="281"/>
      <c r="C1265" s="190">
        <f>Gesamtliste!J1257</f>
        <v>2012</v>
      </c>
      <c r="D1265" s="190" t="str">
        <f>Gesamtliste!K1257</f>
        <v>0.75l</v>
      </c>
      <c r="E1265" s="191">
        <f>Gesamtliste!T1257</f>
        <v>0</v>
      </c>
    </row>
    <row r="1266" spans="1:5" ht="24" customHeight="1">
      <c r="A1266" s="280" t="str">
        <f>Gesamtliste!G1258&amp;" "&amp;Gesamtliste!H1258</f>
        <v>Leberl Peccatum</v>
      </c>
      <c r="B1266" s="281"/>
      <c r="C1266" s="190">
        <f>Gesamtliste!J1258</f>
        <v>2015</v>
      </c>
      <c r="D1266" s="190" t="str">
        <f>Gesamtliste!K1258</f>
        <v>0.75l</v>
      </c>
      <c r="E1266" s="191">
        <f>Gesamtliste!T1258</f>
        <v>0</v>
      </c>
    </row>
    <row r="1267" spans="1:5" ht="24" customHeight="1">
      <c r="A1267" s="280" t="str">
        <f>Gesamtliste!G1259&amp;" "&amp;Gesamtliste!H1259</f>
        <v>Leberl Peccatum</v>
      </c>
      <c r="B1267" s="281"/>
      <c r="C1267" s="190">
        <f>Gesamtliste!J1259</f>
        <v>2019</v>
      </c>
      <c r="D1267" s="190" t="str">
        <f>Gesamtliste!K1259</f>
        <v>0.75l</v>
      </c>
      <c r="E1267" s="191">
        <f>Gesamtliste!T1259</f>
        <v>0</v>
      </c>
    </row>
    <row r="1268" spans="1:5" ht="24" customHeight="1">
      <c r="A1268" s="280" t="str">
        <f>Gesamtliste!G1260&amp;" "&amp;Gesamtliste!H1260</f>
        <v>Lichtenberger Gonzalez Leithaberg DAC weiss</v>
      </c>
      <c r="B1268" s="281"/>
      <c r="C1268" s="190">
        <f>Gesamtliste!J1260</f>
        <v>2022</v>
      </c>
      <c r="D1268" s="190" t="str">
        <f>Gesamtliste!K1260</f>
        <v>0.75l</v>
      </c>
      <c r="E1268" s="191">
        <f>Gesamtliste!T1260</f>
        <v>0</v>
      </c>
    </row>
    <row r="1269" spans="1:5" ht="24" customHeight="1">
      <c r="A1269" s="280" t="str">
        <f>Gesamtliste!G1261&amp;" "&amp;Gesamtliste!H1261</f>
        <v>Lichtenberger Gonzalez Rosado</v>
      </c>
      <c r="B1269" s="281"/>
      <c r="C1269" s="190">
        <f>Gesamtliste!J1261</f>
        <v>2021</v>
      </c>
      <c r="D1269" s="190" t="str">
        <f>Gesamtliste!K1261</f>
        <v>0.75l</v>
      </c>
      <c r="E1269" s="191">
        <f>Gesamtliste!T1261</f>
        <v>0</v>
      </c>
    </row>
    <row r="1270" spans="1:5" ht="24" customHeight="1">
      <c r="A1270" s="280" t="str">
        <f>Gesamtliste!G1262&amp;" "&amp;Gesamtliste!H1262</f>
        <v>Prieler Blaufränkisch Goldberg</v>
      </c>
      <c r="B1270" s="281"/>
      <c r="C1270" s="190">
        <f>Gesamtliste!J1262</f>
        <v>2000</v>
      </c>
      <c r="D1270" s="190" t="str">
        <f>Gesamtliste!K1262</f>
        <v>0.75l</v>
      </c>
      <c r="E1270" s="191">
        <f>Gesamtliste!T1262</f>
        <v>0</v>
      </c>
    </row>
    <row r="1271" spans="1:5" ht="24" customHeight="1">
      <c r="A1271" s="280" t="str">
        <f>Gesamtliste!G1263&amp;" "&amp;Gesamtliste!H1263</f>
        <v>Prieler Blaufränkisch Goldberg</v>
      </c>
      <c r="B1271" s="281"/>
      <c r="C1271" s="190">
        <f>Gesamtliste!J1263</f>
        <v>2003</v>
      </c>
      <c r="D1271" s="190" t="str">
        <f>Gesamtliste!K1263</f>
        <v>1.5l</v>
      </c>
      <c r="E1271" s="191">
        <f>Gesamtliste!T1263</f>
        <v>0</v>
      </c>
    </row>
    <row r="1272" spans="1:5" ht="24" customHeight="1">
      <c r="A1272" s="280" t="str">
        <f>Gesamtliste!G1264&amp;" "&amp;Gesamtliste!H1264</f>
        <v>Prieler Blaufränkisch Goldberg</v>
      </c>
      <c r="B1272" s="281"/>
      <c r="C1272" s="190">
        <f>Gesamtliste!J1264</f>
        <v>2006</v>
      </c>
      <c r="D1272" s="190" t="str">
        <f>Gesamtliste!K1264</f>
        <v>1.5l</v>
      </c>
      <c r="E1272" s="191">
        <f>Gesamtliste!T1264</f>
        <v>0</v>
      </c>
    </row>
    <row r="1273" spans="1:5" ht="24" customHeight="1">
      <c r="A1273" s="280" t="str">
        <f>Gesamtliste!G1265&amp;" "&amp;Gesamtliste!H1265</f>
        <v>Rosi Schuster Aus den Dörfern Weiß</v>
      </c>
      <c r="B1273" s="281"/>
      <c r="C1273" s="190">
        <f>Gesamtliste!J1265</f>
        <v>2024</v>
      </c>
      <c r="D1273" s="190" t="str">
        <f>Gesamtliste!K1265</f>
        <v>0.75l</v>
      </c>
      <c r="E1273" s="191">
        <f>Gesamtliste!T1265</f>
        <v>0</v>
      </c>
    </row>
    <row r="1274" spans="1:5" ht="24" customHeight="1">
      <c r="A1274" s="280" t="str">
        <f>Gesamtliste!G1266&amp;" "&amp;Gesamtliste!H1266</f>
        <v>Rosi Schuster Blaufränkisch Dorfkultur</v>
      </c>
      <c r="B1274" s="281"/>
      <c r="C1274" s="190">
        <f>Gesamtliste!J1266</f>
        <v>2020</v>
      </c>
      <c r="D1274" s="190" t="str">
        <f>Gesamtliste!K1266</f>
        <v>0.75l</v>
      </c>
      <c r="E1274" s="191">
        <f>Gesamtliste!T1266</f>
        <v>0</v>
      </c>
    </row>
    <row r="1275" spans="1:5" ht="24" customHeight="1">
      <c r="A1275" s="280" t="str">
        <f>Gesamtliste!G1267&amp;" "&amp;Gesamtliste!H1267</f>
        <v>Rosi Schuster Blaufränkisch Dorfkultur Sankt Margarethen</v>
      </c>
      <c r="B1275" s="281"/>
      <c r="C1275" s="190">
        <f>Gesamtliste!J1267</f>
        <v>2022</v>
      </c>
      <c r="D1275" s="190" t="str">
        <f>Gesamtliste!K1267</f>
        <v>0.75l</v>
      </c>
      <c r="E1275" s="191">
        <f>Gesamtliste!T1267</f>
        <v>0</v>
      </c>
    </row>
    <row r="1276" spans="1:5" ht="24" customHeight="1">
      <c r="A1276" s="280" t="str">
        <f>Gesamtliste!G1268&amp;" "&amp;Gesamtliste!H1268</f>
        <v>Rosi Schuster Blaufränkisch Dorfkultur Sankt Margarethen</v>
      </c>
      <c r="B1276" s="281"/>
      <c r="C1276" s="190">
        <f>Gesamtliste!J1268</f>
        <v>2023</v>
      </c>
      <c r="D1276" s="190" t="str">
        <f>Gesamtliste!K1268</f>
        <v>0.75l</v>
      </c>
      <c r="E1276" s="191">
        <f>Gesamtliste!T1268</f>
        <v>0</v>
      </c>
    </row>
    <row r="1277" spans="1:5" ht="24" customHeight="1">
      <c r="A1277" s="280" t="str">
        <f>Gesamtliste!G1269&amp;" "&amp;Gesamtliste!H1269</f>
        <v>Rosi Schuster Blaufränkisch Müllendorf</v>
      </c>
      <c r="B1277" s="281"/>
      <c r="C1277" s="190">
        <f>Gesamtliste!J1269</f>
        <v>2020</v>
      </c>
      <c r="D1277" s="190" t="str">
        <f>Gesamtliste!K1269</f>
        <v>0.75l</v>
      </c>
      <c r="E1277" s="191">
        <f>Gesamtliste!T1269</f>
        <v>0</v>
      </c>
    </row>
    <row r="1278" spans="1:5" ht="24" customHeight="1">
      <c r="A1278" s="280" t="str">
        <f>Gesamtliste!G1270&amp;" "&amp;Gesamtliste!H1270</f>
        <v>Rosi Schuster Blaufränkisch Müllendorf</v>
      </c>
      <c r="B1278" s="281"/>
      <c r="C1278" s="190">
        <f>Gesamtliste!J1270</f>
        <v>2020</v>
      </c>
      <c r="D1278" s="190" t="str">
        <f>Gesamtliste!K1270</f>
        <v>0.75l</v>
      </c>
      <c r="E1278" s="191">
        <f>Gesamtliste!T1270</f>
        <v>0</v>
      </c>
    </row>
    <row r="1279" spans="1:5" ht="24" customHeight="1">
      <c r="A1279" s="280" t="str">
        <f>Gesamtliste!G1271&amp;" "&amp;Gesamtliste!H1271</f>
        <v>Rosi Schuster Blaufränkisch Müllendorf Ried Santen</v>
      </c>
      <c r="B1279" s="281"/>
      <c r="C1279" s="190">
        <f>Gesamtliste!J1271</f>
        <v>2022</v>
      </c>
      <c r="D1279" s="190" t="str">
        <f>Gesamtliste!K1271</f>
        <v>0.75l</v>
      </c>
      <c r="E1279" s="191">
        <f>Gesamtliste!T1271</f>
        <v>0</v>
      </c>
    </row>
    <row r="1280" spans="1:5" ht="24" customHeight="1">
      <c r="A1280" s="280" t="str">
        <f>Gesamtliste!G1272&amp;" "&amp;Gesamtliste!H1272</f>
        <v>Rosi Schuster Blaufränkisch Sankt Margarethen</v>
      </c>
      <c r="B1280" s="281"/>
      <c r="C1280" s="190">
        <f>Gesamtliste!J1272</f>
        <v>2017</v>
      </c>
      <c r="D1280" s="190" t="str">
        <f>Gesamtliste!K1272</f>
        <v>1.5l</v>
      </c>
      <c r="E1280" s="191">
        <f>Gesamtliste!T1272</f>
        <v>0</v>
      </c>
    </row>
    <row r="1281" spans="1:5" ht="24" customHeight="1">
      <c r="A1281" s="280" t="str">
        <f>Gesamtliste!G1273&amp;" "&amp;Gesamtliste!H1273</f>
        <v>Rosi Schuster Blaufränkisch Sankt Margarethen</v>
      </c>
      <c r="B1281" s="281"/>
      <c r="C1281" s="190">
        <f>Gesamtliste!J1273</f>
        <v>2018</v>
      </c>
      <c r="D1281" s="190" t="str">
        <f>Gesamtliste!K1273</f>
        <v>0.75l</v>
      </c>
      <c r="E1281" s="191">
        <f>Gesamtliste!T1273</f>
        <v>0</v>
      </c>
    </row>
    <row r="1282" spans="1:5" ht="24" customHeight="1">
      <c r="A1282" s="280" t="str">
        <f>Gesamtliste!G1274&amp;" "&amp;Gesamtliste!H1274</f>
        <v>Rosi Schuster Blaufränkisch Sankt Margarethen</v>
      </c>
      <c r="B1282" s="281"/>
      <c r="C1282" s="190">
        <f>Gesamtliste!J1274</f>
        <v>2018</v>
      </c>
      <c r="D1282" s="190" t="str">
        <f>Gesamtliste!K1274</f>
        <v>1.5l</v>
      </c>
      <c r="E1282" s="191">
        <f>Gesamtliste!T1274</f>
        <v>0</v>
      </c>
    </row>
    <row r="1283" spans="1:5" ht="24" customHeight="1">
      <c r="A1283" s="280" t="str">
        <f>Gesamtliste!G1275&amp;" "&amp;Gesamtliste!H1275</f>
        <v>Rosi Schuster Blaufränkisch Sankt Margarethen</v>
      </c>
      <c r="B1283" s="281"/>
      <c r="C1283" s="190">
        <f>Gesamtliste!J1275</f>
        <v>2019</v>
      </c>
      <c r="D1283" s="190" t="str">
        <f>Gesamtliste!K1275</f>
        <v>0.75l</v>
      </c>
      <c r="E1283" s="191">
        <f>Gesamtliste!T1275</f>
        <v>0</v>
      </c>
    </row>
    <row r="1284" spans="1:5" ht="24" customHeight="1">
      <c r="A1284" s="280" t="str">
        <f>Gesamtliste!G1276&amp;" "&amp;Gesamtliste!H1276</f>
        <v>Rosi Schuster Blaufränkisch Sankt Margarethen</v>
      </c>
      <c r="B1284" s="281"/>
      <c r="C1284" s="190">
        <f>Gesamtliste!J1276</f>
        <v>2019</v>
      </c>
      <c r="D1284" s="190" t="str">
        <f>Gesamtliste!K1276</f>
        <v>0.75l</v>
      </c>
      <c r="E1284" s="191">
        <f>Gesamtliste!T1276</f>
        <v>0</v>
      </c>
    </row>
    <row r="1285" spans="1:5" ht="24" customHeight="1">
      <c r="A1285" s="280" t="str">
        <f>Gesamtliste!G1277&amp;" "&amp;Gesamtliste!H1277</f>
        <v>Rosi Schuster Blaufränkisch Sankt Margarethen</v>
      </c>
      <c r="B1285" s="281"/>
      <c r="C1285" s="190">
        <f>Gesamtliste!J1277</f>
        <v>2020</v>
      </c>
      <c r="D1285" s="190" t="str">
        <f>Gesamtliste!K1277</f>
        <v>0.75l</v>
      </c>
      <c r="E1285" s="191">
        <f>Gesamtliste!T1277</f>
        <v>0</v>
      </c>
    </row>
    <row r="1286" spans="1:5" ht="24" customHeight="1">
      <c r="A1286" s="280" t="str">
        <f>Gesamtliste!G1278&amp;" "&amp;Gesamtliste!H1278</f>
        <v>Rosi Schuster Blaufränkisch Sankt Margarethen</v>
      </c>
      <c r="B1286" s="281"/>
      <c r="C1286" s="190">
        <f>Gesamtliste!J1278</f>
        <v>2020</v>
      </c>
      <c r="D1286" s="190" t="str">
        <f>Gesamtliste!K1278</f>
        <v>0.75l</v>
      </c>
      <c r="E1286" s="191">
        <f>Gesamtliste!T1278</f>
        <v>0</v>
      </c>
    </row>
    <row r="1287" spans="1:5" ht="24" customHeight="1">
      <c r="A1287" s="280" t="str">
        <f>Gesamtliste!G1279&amp;" "&amp;Gesamtliste!H1279</f>
        <v>Rosi Schuster Blaufränkisch Sankt Margarethen</v>
      </c>
      <c r="B1287" s="281"/>
      <c r="C1287" s="190">
        <f>Gesamtliste!J1279</f>
        <v>2021</v>
      </c>
      <c r="D1287" s="190" t="str">
        <f>Gesamtliste!K1279</f>
        <v>0.75l</v>
      </c>
      <c r="E1287" s="191">
        <f>Gesamtliste!T1279</f>
        <v>0</v>
      </c>
    </row>
    <row r="1288" spans="1:5" ht="24" customHeight="1">
      <c r="A1288" s="280" t="str">
        <f>Gesamtliste!G1280&amp;" "&amp;Gesamtliste!H1280</f>
        <v>Rosi Schuster Blaufränkisch Sankt Margarethen Ried Hinkenthal</v>
      </c>
      <c r="B1288" s="281"/>
      <c r="C1288" s="190">
        <f>Gesamtliste!J1280</f>
        <v>2023</v>
      </c>
      <c r="D1288" s="190" t="str">
        <f>Gesamtliste!K1280</f>
        <v>0.75l</v>
      </c>
      <c r="E1288" s="191">
        <f>Gesamtliste!T1280</f>
        <v>0</v>
      </c>
    </row>
    <row r="1289" spans="1:5" ht="24" customHeight="1">
      <c r="A1289" s="280" t="str">
        <f>Gesamtliste!G1281&amp;" "&amp;Gesamtliste!H1281</f>
        <v>Rosi Schuster Blaufränkisch Sankt Margarethen Ried Hinkenthal</v>
      </c>
      <c r="B1289" s="281"/>
      <c r="C1289" s="190">
        <f>Gesamtliste!J1281</f>
        <v>2023</v>
      </c>
      <c r="D1289" s="190" t="str">
        <f>Gesamtliste!K1281</f>
        <v>1.5l</v>
      </c>
      <c r="E1289" s="191">
        <f>Gesamtliste!T1281</f>
        <v>0</v>
      </c>
    </row>
    <row r="1290" spans="1:5" ht="24" customHeight="1">
      <c r="A1290" s="280" t="str">
        <f>Gesamtliste!G1282&amp;" "&amp;Gesamtliste!H1282</f>
        <v>Rosi Schuster Blaufränkisch Sankt Margarethen Ried Hinkenthal</v>
      </c>
      <c r="B1290" s="281"/>
      <c r="C1290" s="190">
        <f>Gesamtliste!J1282</f>
        <v>2023</v>
      </c>
      <c r="D1290" s="190" t="str">
        <f>Gesamtliste!K1282</f>
        <v>3l</v>
      </c>
      <c r="E1290" s="191">
        <f>Gesamtliste!T1282</f>
        <v>0</v>
      </c>
    </row>
    <row r="1291" spans="1:5" ht="24" customHeight="1">
      <c r="A1291" s="280" t="str">
        <f>Gesamtliste!G1283&amp;" "&amp;Gesamtliste!H1283</f>
        <v>Rosi Schuster Blaufränkisch Sankt Margarethen Ried Lamer</v>
      </c>
      <c r="B1291" s="281"/>
      <c r="C1291" s="190">
        <f>Gesamtliste!J1283</f>
        <v>2023</v>
      </c>
      <c r="D1291" s="190" t="str">
        <f>Gesamtliste!K1283</f>
        <v>0.75l</v>
      </c>
      <c r="E1291" s="191">
        <f>Gesamtliste!T1283</f>
        <v>0</v>
      </c>
    </row>
    <row r="1292" spans="1:5" ht="24" customHeight="1">
      <c r="A1292" s="280" t="str">
        <f>Gesamtliste!G1284&amp;" "&amp;Gesamtliste!H1284</f>
        <v>Rosi Schuster Blaufränkisch Sankt Margarethen Ried Lamer</v>
      </c>
      <c r="B1292" s="281"/>
      <c r="C1292" s="190">
        <f>Gesamtliste!J1284</f>
        <v>2023</v>
      </c>
      <c r="D1292" s="190" t="str">
        <f>Gesamtliste!K1284</f>
        <v>1.5l</v>
      </c>
      <c r="E1292" s="191">
        <f>Gesamtliste!T1284</f>
        <v>0</v>
      </c>
    </row>
    <row r="1293" spans="1:5" ht="24" customHeight="1">
      <c r="A1293" s="280" t="str">
        <f>Gesamtliste!G1285&amp;" "&amp;Gesamtliste!H1285</f>
        <v>Rosi Schuster Blaufränkisch Sankt Margarethen Ried Lamer</v>
      </c>
      <c r="B1293" s="281"/>
      <c r="C1293" s="190">
        <f>Gesamtliste!J1285</f>
        <v>2023</v>
      </c>
      <c r="D1293" s="190" t="str">
        <f>Gesamtliste!K1285</f>
        <v>3l</v>
      </c>
      <c r="E1293" s="191">
        <f>Gesamtliste!T1285</f>
        <v>0</v>
      </c>
    </row>
    <row r="1294" spans="1:5" ht="24" customHeight="1">
      <c r="A1294" s="280" t="str">
        <f>Gesamtliste!G1286&amp;" "&amp;Gesamtliste!H1286</f>
        <v>Rosi Schuster Blaufränkisch Zagersdorf</v>
      </c>
      <c r="B1294" s="281"/>
      <c r="C1294" s="190">
        <f>Gesamtliste!J1286</f>
        <v>2020</v>
      </c>
      <c r="D1294" s="190" t="str">
        <f>Gesamtliste!K1286</f>
        <v>0.75l</v>
      </c>
      <c r="E1294" s="191">
        <f>Gesamtliste!T1286</f>
        <v>0</v>
      </c>
    </row>
    <row r="1295" spans="1:5" ht="24" customHeight="1">
      <c r="A1295" s="280" t="str">
        <f>Gesamtliste!G1287&amp;" "&amp;Gesamtliste!H1287</f>
        <v>Rosi Schuster Furmint Burgenland</v>
      </c>
      <c r="B1295" s="281"/>
      <c r="C1295" s="190">
        <f>Gesamtliste!J1287</f>
        <v>2024</v>
      </c>
      <c r="D1295" s="190" t="str">
        <f>Gesamtliste!K1287</f>
        <v>0.75l</v>
      </c>
      <c r="E1295" s="191">
        <f>Gesamtliste!T1287</f>
        <v>0</v>
      </c>
    </row>
    <row r="1296" spans="1:5" ht="24" customHeight="1">
      <c r="A1296" s="280" t="str">
        <f>Gesamtliste!G1288&amp;" "&amp;Gesamtliste!H1288</f>
        <v>Rosi Schuster Grüner Veltliner Ried Ungerberg</v>
      </c>
      <c r="B1296" s="281"/>
      <c r="C1296" s="190">
        <f>Gesamtliste!J1288</f>
        <v>2023</v>
      </c>
      <c r="D1296" s="190" t="str">
        <f>Gesamtliste!K1288</f>
        <v>0.75l</v>
      </c>
      <c r="E1296" s="191">
        <f>Gesamtliste!T1288</f>
        <v>0</v>
      </c>
    </row>
    <row r="1297" spans="1:5" ht="24" customHeight="1">
      <c r="A1297" s="280" t="str">
        <f>Gesamtliste!G1289&amp;" "&amp;Gesamtliste!H1289</f>
        <v>Rosi Schuster Grüner Veltliner Ried Ungerberg</v>
      </c>
      <c r="B1297" s="281"/>
      <c r="C1297" s="190">
        <f>Gesamtliste!J1289</f>
        <v>2024</v>
      </c>
      <c r="D1297" s="190" t="str">
        <f>Gesamtliste!K1289</f>
        <v>0.75l</v>
      </c>
      <c r="E1297" s="191">
        <f>Gesamtliste!T1289</f>
        <v>0</v>
      </c>
    </row>
    <row r="1298" spans="1:5" ht="24" customHeight="1">
      <c r="A1298" s="280" t="str">
        <f>Gesamtliste!G1290&amp;" "&amp;Gesamtliste!H1290</f>
        <v>Rosi Schuster Welschriesling Saurüssel</v>
      </c>
      <c r="B1298" s="281"/>
      <c r="C1298" s="190">
        <f>Gesamtliste!J1290</f>
        <v>2023</v>
      </c>
      <c r="D1298" s="190" t="str">
        <f>Gesamtliste!K1290</f>
        <v>0.75l</v>
      </c>
      <c r="E1298" s="191">
        <f>Gesamtliste!T1290</f>
        <v>0</v>
      </c>
    </row>
    <row r="1299" spans="1:5" ht="24" customHeight="1">
      <c r="A1299" s="280" t="str">
        <f>Gesamtliste!G1291&amp;" "&amp;Gesamtliste!H1291</f>
        <v>Gesellmann Bela Rex</v>
      </c>
      <c r="B1299" s="281"/>
      <c r="C1299" s="190">
        <f>Gesamtliste!J1291</f>
        <v>1994</v>
      </c>
      <c r="D1299" s="190" t="str">
        <f>Gesamtliste!K1291</f>
        <v>0.75l</v>
      </c>
      <c r="E1299" s="191">
        <f>Gesamtliste!T1291</f>
        <v>0</v>
      </c>
    </row>
    <row r="1300" spans="1:5" ht="24" customHeight="1">
      <c r="A1300" s="280" t="str">
        <f>Gesamtliste!G1292&amp;" "&amp;Gesamtliste!H1292</f>
        <v>Gesellmann Bela Rex</v>
      </c>
      <c r="B1300" s="281"/>
      <c r="C1300" s="190">
        <f>Gesamtliste!J1292</f>
        <v>2019</v>
      </c>
      <c r="D1300" s="190" t="str">
        <f>Gesamtliste!K1292</f>
        <v>0.75l</v>
      </c>
      <c r="E1300" s="191">
        <f>Gesamtliste!T1292</f>
        <v>0</v>
      </c>
    </row>
    <row r="1301" spans="1:5" ht="24" customHeight="1">
      <c r="A1301" s="280" t="str">
        <f>Gesamtliste!G1293&amp;" "&amp;Gesamtliste!H1293</f>
        <v>Gesellmann Bela Rex</v>
      </c>
      <c r="B1301" s="281"/>
      <c r="C1301" s="190">
        <f>Gesamtliste!J1293</f>
        <v>2021</v>
      </c>
      <c r="D1301" s="190" t="str">
        <f>Gesamtliste!K1293</f>
        <v>0.75l</v>
      </c>
      <c r="E1301" s="191">
        <f>Gesamtliste!T1293</f>
        <v>0</v>
      </c>
    </row>
    <row r="1302" spans="1:5" ht="24" customHeight="1">
      <c r="A1302" s="280" t="str">
        <f>Gesamtliste!G1294&amp;" "&amp;Gesamtliste!H1294</f>
        <v>Gesellmann Cuvée "G"</v>
      </c>
      <c r="B1302" s="281"/>
      <c r="C1302" s="190">
        <f>Gesamtliste!J1294</f>
        <v>2018</v>
      </c>
      <c r="D1302" s="190" t="str">
        <f>Gesamtliste!K1294</f>
        <v>0.75l</v>
      </c>
      <c r="E1302" s="191">
        <f>Gesamtliste!T1294</f>
        <v>0</v>
      </c>
    </row>
    <row r="1303" spans="1:5" ht="24" customHeight="1">
      <c r="A1303" s="280" t="str">
        <f>Gesamtliste!G1295&amp;" "&amp;Gesamtliste!H1295</f>
        <v>Gesellmann Cuvée "SOL"</v>
      </c>
      <c r="B1303" s="281"/>
      <c r="C1303" s="190">
        <f>Gesamtliste!J1295</f>
        <v>2022</v>
      </c>
      <c r="D1303" s="190" t="str">
        <f>Gesamtliste!K1295</f>
        <v>0.75l</v>
      </c>
      <c r="E1303" s="191">
        <f>Gesamtliste!T1295</f>
        <v>0</v>
      </c>
    </row>
    <row r="1304" spans="1:5" ht="24" customHeight="1">
      <c r="A1304" s="280" t="str">
        <f>Gesamtliste!G1296&amp;" "&amp;Gesamtliste!H1296</f>
        <v>Gesellmann Opus Eximium</v>
      </c>
      <c r="B1304" s="281"/>
      <c r="C1304" s="190">
        <f>Gesamtliste!J1296</f>
        <v>1994</v>
      </c>
      <c r="D1304" s="190" t="str">
        <f>Gesamtliste!K1296</f>
        <v>0.75l</v>
      </c>
      <c r="E1304" s="191">
        <f>Gesamtliste!T1296</f>
        <v>0</v>
      </c>
    </row>
    <row r="1305" spans="1:5" ht="24" customHeight="1">
      <c r="A1305" s="280" t="str">
        <f>Gesamtliste!G1297&amp;" "&amp;Gesamtliste!H1297</f>
        <v>Gesellmann Opus Eximium</v>
      </c>
      <c r="B1305" s="281"/>
      <c r="C1305" s="190">
        <f>Gesamtliste!J1297</f>
        <v>2002</v>
      </c>
      <c r="D1305" s="190" t="str">
        <f>Gesamtliste!K1297</f>
        <v>0.75l</v>
      </c>
      <c r="E1305" s="191">
        <f>Gesamtliste!T1297</f>
        <v>0</v>
      </c>
    </row>
    <row r="1306" spans="1:5" ht="24" customHeight="1">
      <c r="A1306" s="280" t="str">
        <f>Gesamtliste!G1298&amp;" "&amp;Gesamtliste!H1298</f>
        <v>Igler Cabernet Sauvignon Kart</v>
      </c>
      <c r="B1306" s="281"/>
      <c r="C1306" s="190">
        <f>Gesamtliste!J1298</f>
        <v>1994</v>
      </c>
      <c r="D1306" s="190" t="str">
        <f>Gesamtliste!K1298</f>
        <v>0.75l</v>
      </c>
      <c r="E1306" s="191">
        <f>Gesamtliste!T1298</f>
        <v>0</v>
      </c>
    </row>
    <row r="1307" spans="1:5" ht="24" customHeight="1">
      <c r="A1307" s="280" t="str">
        <f>Gesamtliste!G1299&amp;" "&amp;Gesamtliste!H1299</f>
        <v>Igler Vulcano</v>
      </c>
      <c r="B1307" s="281"/>
      <c r="C1307" s="190">
        <f>Gesamtliste!J1299</f>
        <v>1991</v>
      </c>
      <c r="D1307" s="190" t="str">
        <f>Gesamtliste!K1299</f>
        <v>0.75l</v>
      </c>
      <c r="E1307" s="191">
        <f>Gesamtliste!T1299</f>
        <v>0</v>
      </c>
    </row>
    <row r="1308" spans="1:5" ht="24" customHeight="1">
      <c r="A1308" s="280" t="str">
        <f>Gesamtliste!G1300&amp;" "&amp;Gesamtliste!H1300</f>
        <v>Igler Vulcano</v>
      </c>
      <c r="B1308" s="281"/>
      <c r="C1308" s="190">
        <f>Gesamtliste!J1300</f>
        <v>1992</v>
      </c>
      <c r="D1308" s="190" t="str">
        <f>Gesamtliste!K1300</f>
        <v>0.75l</v>
      </c>
      <c r="E1308" s="191">
        <f>Gesamtliste!T1300</f>
        <v>0</v>
      </c>
    </row>
    <row r="1309" spans="1:5" ht="24" customHeight="1">
      <c r="A1309" s="280" t="str">
        <f>Gesamtliste!G1301&amp;" "&amp;Gesamtliste!H1301</f>
        <v>Igler Vulcano</v>
      </c>
      <c r="B1309" s="281"/>
      <c r="C1309" s="190">
        <f>Gesamtliste!J1301</f>
        <v>1994</v>
      </c>
      <c r="D1309" s="190" t="str">
        <f>Gesamtliste!K1301</f>
        <v>0.75l</v>
      </c>
      <c r="E1309" s="191">
        <f>Gesamtliste!T1301</f>
        <v>0</v>
      </c>
    </row>
    <row r="1310" spans="1:5" ht="24" customHeight="1">
      <c r="A1310" s="280" t="str">
        <f>Gesamtliste!G1302&amp;" "&amp;Gesamtliste!H1302</f>
        <v>Kerschbaum Blaufränkisch Dürrau</v>
      </c>
      <c r="B1310" s="281"/>
      <c r="C1310" s="190">
        <f>Gesamtliste!J1302</f>
        <v>2012</v>
      </c>
      <c r="D1310" s="190" t="str">
        <f>Gesamtliste!K1302</f>
        <v>0.75l</v>
      </c>
      <c r="E1310" s="191">
        <f>Gesamtliste!T1302</f>
        <v>0</v>
      </c>
    </row>
    <row r="1311" spans="1:5" ht="24" customHeight="1">
      <c r="A1311" s="280" t="str">
        <f>Gesamtliste!G1303&amp;" "&amp;Gesamtliste!H1303</f>
        <v>Kerschbaum Cuvée Impresario</v>
      </c>
      <c r="B1311" s="281"/>
      <c r="C1311" s="190">
        <f>Gesamtliste!J1303</f>
        <v>2012</v>
      </c>
      <c r="D1311" s="190" t="str">
        <f>Gesamtliste!K1303</f>
        <v>0.75l</v>
      </c>
      <c r="E1311" s="191">
        <f>Gesamtliste!T1303</f>
        <v>0</v>
      </c>
    </row>
    <row r="1312" spans="1:5" ht="24" customHeight="1">
      <c r="A1312" s="280" t="str">
        <f>Gesamtliste!G1304&amp;" "&amp;Gesamtliste!H1304</f>
        <v>Kerschbaum Cuvée Kerschbaum</v>
      </c>
      <c r="B1312" s="281"/>
      <c r="C1312" s="190">
        <f>Gesamtliste!J1304</f>
        <v>2012</v>
      </c>
      <c r="D1312" s="190" t="str">
        <f>Gesamtliste!K1304</f>
        <v>0.75l</v>
      </c>
      <c r="E1312" s="191">
        <f>Gesamtliste!T1304</f>
        <v>0</v>
      </c>
    </row>
    <row r="1313" spans="1:5" ht="24" customHeight="1">
      <c r="A1313" s="280" t="str">
        <f>Gesamtliste!G1305&amp;" "&amp;Gesamtliste!H1305</f>
        <v>Kerschbaum Cuvée Kerschbaum</v>
      </c>
      <c r="B1313" s="281"/>
      <c r="C1313" s="190">
        <f>Gesamtliste!J1305</f>
        <v>2019</v>
      </c>
      <c r="D1313" s="190" t="str">
        <f>Gesamtliste!K1305</f>
        <v>0.75l</v>
      </c>
      <c r="E1313" s="191">
        <f>Gesamtliste!T1305</f>
        <v>0</v>
      </c>
    </row>
    <row r="1314" spans="1:5" ht="24" customHeight="1">
      <c r="A1314" s="280" t="str">
        <f>Gesamtliste!G1306&amp;" "&amp;Gesamtliste!H1306</f>
        <v>Kirnbauer Forever</v>
      </c>
      <c r="B1314" s="281"/>
      <c r="C1314" s="190">
        <f>Gesamtliste!J1306</f>
        <v>2002</v>
      </c>
      <c r="D1314" s="190" t="str">
        <f>Gesamtliste!K1306</f>
        <v>1.5l</v>
      </c>
      <c r="E1314" s="191">
        <f>Gesamtliste!T1306</f>
        <v>0</v>
      </c>
    </row>
    <row r="1315" spans="1:5" ht="24" customHeight="1">
      <c r="A1315" s="280" t="str">
        <f>Gesamtliste!G1307&amp;" "&amp;Gesamtliste!H1307</f>
        <v>Kirnbauer Forever</v>
      </c>
      <c r="B1315" s="281"/>
      <c r="C1315" s="190">
        <f>Gesamtliste!J1307</f>
        <v>2015</v>
      </c>
      <c r="D1315" s="190" t="str">
        <f>Gesamtliste!K1307</f>
        <v>6l</v>
      </c>
      <c r="E1315" s="191">
        <f>Gesamtliste!T1307</f>
        <v>0</v>
      </c>
    </row>
    <row r="1316" spans="1:5" ht="24" customHeight="1">
      <c r="A1316" s="280" t="str">
        <f>Gesamtliste!G1308&amp;" "&amp;Gesamtliste!H1308</f>
        <v>Moric Blaufränkisch Burgenland</v>
      </c>
      <c r="B1316" s="281"/>
      <c r="C1316" s="190">
        <f>Gesamtliste!J1308</f>
        <v>2023</v>
      </c>
      <c r="D1316" s="190" t="str">
        <f>Gesamtliste!K1308</f>
        <v>0.75l</v>
      </c>
      <c r="E1316" s="191">
        <f>Gesamtliste!T1308</f>
        <v>0</v>
      </c>
    </row>
    <row r="1317" spans="1:5" ht="24" customHeight="1">
      <c r="A1317" s="280" t="str">
        <f>Gesamtliste!G1309&amp;" "&amp;Gesamtliste!H1309</f>
        <v>Moric Blaufränkisch Lutzmannsburg Alte Reben</v>
      </c>
      <c r="B1317" s="281"/>
      <c r="C1317" s="190">
        <f>Gesamtliste!J1309</f>
        <v>2013</v>
      </c>
      <c r="D1317" s="190" t="str">
        <f>Gesamtliste!K1309</f>
        <v>0.75l</v>
      </c>
      <c r="E1317" s="191">
        <f>Gesamtliste!T1309</f>
        <v>0</v>
      </c>
    </row>
    <row r="1318" spans="1:5" ht="24" customHeight="1">
      <c r="A1318" s="280" t="str">
        <f>Gesamtliste!G1310&amp;" "&amp;Gesamtliste!H1310</f>
        <v>Moric Blaufränkisch Lutzmannsburg Alte Reben</v>
      </c>
      <c r="B1318" s="281"/>
      <c r="C1318" s="190">
        <f>Gesamtliste!J1310</f>
        <v>2013</v>
      </c>
      <c r="D1318" s="190" t="str">
        <f>Gesamtliste!K1310</f>
        <v>1.5l</v>
      </c>
      <c r="E1318" s="191">
        <f>Gesamtliste!T1310</f>
        <v>0</v>
      </c>
    </row>
    <row r="1319" spans="1:5" ht="24" customHeight="1">
      <c r="A1319" s="280" t="str">
        <f>Gesamtliste!G1311&amp;" "&amp;Gesamtliste!H1311</f>
        <v>Moric Blaufränkisch Lutzmannsburg Alte Reben</v>
      </c>
      <c r="B1319" s="281"/>
      <c r="C1319" s="190">
        <f>Gesamtliste!J1311</f>
        <v>2014</v>
      </c>
      <c r="D1319" s="190" t="str">
        <f>Gesamtliste!K1311</f>
        <v>0.75l</v>
      </c>
      <c r="E1319" s="191">
        <f>Gesamtliste!T1311</f>
        <v>0</v>
      </c>
    </row>
    <row r="1320" spans="1:5" ht="24" customHeight="1">
      <c r="A1320" s="280" t="str">
        <f>Gesamtliste!G1312&amp;" "&amp;Gesamtliste!H1312</f>
        <v>Moric Blaufränkisch Lutzmannsburg Alte Reben</v>
      </c>
      <c r="B1320" s="281"/>
      <c r="C1320" s="190">
        <f>Gesamtliste!J1312</f>
        <v>2015</v>
      </c>
      <c r="D1320" s="190" t="str">
        <f>Gesamtliste!K1312</f>
        <v>1.5l</v>
      </c>
      <c r="E1320" s="191">
        <f>Gesamtliste!T1312</f>
        <v>0</v>
      </c>
    </row>
    <row r="1321" spans="1:5" ht="24" customHeight="1">
      <c r="A1321" s="280" t="str">
        <f>Gesamtliste!G1313&amp;" "&amp;Gesamtliste!H1313</f>
        <v>Moric Blaufränkisch Lutzmannsburg Alte Reben</v>
      </c>
      <c r="B1321" s="281"/>
      <c r="C1321" s="190">
        <f>Gesamtliste!J1313</f>
        <v>2016</v>
      </c>
      <c r="D1321" s="190" t="str">
        <f>Gesamtliste!K1313</f>
        <v>0.75l</v>
      </c>
      <c r="E1321" s="191">
        <f>Gesamtliste!T1313</f>
        <v>0</v>
      </c>
    </row>
    <row r="1322" spans="1:5" ht="24" customHeight="1">
      <c r="A1322" s="280" t="str">
        <f>Gesamtliste!G1314&amp;" "&amp;Gesamtliste!H1314</f>
        <v>Moric Blaufränkisch Lutzmannsburg Alte Reben</v>
      </c>
      <c r="B1322" s="281"/>
      <c r="C1322" s="190">
        <f>Gesamtliste!J1314</f>
        <v>2016</v>
      </c>
      <c r="D1322" s="190" t="str">
        <f>Gesamtliste!K1314</f>
        <v>1.5l</v>
      </c>
      <c r="E1322" s="191">
        <f>Gesamtliste!T1314</f>
        <v>0</v>
      </c>
    </row>
    <row r="1323" spans="1:5" ht="24" customHeight="1">
      <c r="A1323" s="280" t="str">
        <f>Gesamtliste!G1315&amp;" "&amp;Gesamtliste!H1315</f>
        <v>Moric Blaufränkisch Lutzmannsburg Alte Reben</v>
      </c>
      <c r="B1323" s="281"/>
      <c r="C1323" s="190">
        <f>Gesamtliste!J1315</f>
        <v>2016</v>
      </c>
      <c r="D1323" s="190" t="str">
        <f>Gesamtliste!K1315</f>
        <v>1.5l</v>
      </c>
      <c r="E1323" s="191">
        <f>Gesamtliste!T1315</f>
        <v>0</v>
      </c>
    </row>
    <row r="1324" spans="1:5" ht="24" customHeight="1">
      <c r="A1324" s="280" t="str">
        <f>Gesamtliste!G1316&amp;" "&amp;Gesamtliste!H1316</f>
        <v>Moric Blaufränkisch Lutzmannsburg Alte Reben</v>
      </c>
      <c r="B1324" s="281"/>
      <c r="C1324" s="190">
        <f>Gesamtliste!J1316</f>
        <v>2017</v>
      </c>
      <c r="D1324" s="190" t="str">
        <f>Gesamtliste!K1316</f>
        <v>1.5l</v>
      </c>
      <c r="E1324" s="191">
        <f>Gesamtliste!T1316</f>
        <v>0</v>
      </c>
    </row>
    <row r="1325" spans="1:5" ht="24" customHeight="1">
      <c r="A1325" s="280" t="str">
        <f>Gesamtliste!G1317&amp;" "&amp;Gesamtliste!H1317</f>
        <v>Moric Blaufränkisch Lutzmannsburg Alte Reben</v>
      </c>
      <c r="B1325" s="281"/>
      <c r="C1325" s="190">
        <f>Gesamtliste!J1317</f>
        <v>2017</v>
      </c>
      <c r="D1325" s="190" t="str">
        <f>Gesamtliste!K1317</f>
        <v>1.5l</v>
      </c>
      <c r="E1325" s="191">
        <f>Gesamtliste!T1317</f>
        <v>0</v>
      </c>
    </row>
    <row r="1326" spans="1:5" ht="24" customHeight="1">
      <c r="A1326" s="280" t="str">
        <f>Gesamtliste!G1318&amp;" "&amp;Gesamtliste!H1318</f>
        <v>Moric Blaufränkisch Lutzmannsburg Alte Reben</v>
      </c>
      <c r="B1326" s="281"/>
      <c r="C1326" s="190">
        <f>Gesamtliste!J1318</f>
        <v>2018</v>
      </c>
      <c r="D1326" s="190" t="str">
        <f>Gesamtliste!K1318</f>
        <v>0.75l</v>
      </c>
      <c r="E1326" s="191">
        <f>Gesamtliste!T1318</f>
        <v>0</v>
      </c>
    </row>
    <row r="1327" spans="1:5" ht="24" customHeight="1">
      <c r="A1327" s="280" t="str">
        <f>Gesamtliste!G1319&amp;" "&amp;Gesamtliste!H1319</f>
        <v>Moric Blaufränkisch Lutzmannsburg Alte Reben</v>
      </c>
      <c r="B1327" s="281"/>
      <c r="C1327" s="190">
        <f>Gesamtliste!J1319</f>
        <v>2018</v>
      </c>
      <c r="D1327" s="190" t="str">
        <f>Gesamtliste!K1319</f>
        <v>1.5l</v>
      </c>
      <c r="E1327" s="191">
        <f>Gesamtliste!T1319</f>
        <v>0</v>
      </c>
    </row>
    <row r="1328" spans="1:5" ht="24" customHeight="1">
      <c r="A1328" s="280" t="str">
        <f>Gesamtliste!G1320&amp;" "&amp;Gesamtliste!H1320</f>
        <v>Moric Blaufränkisch Lutzmannsburg Alte Reben</v>
      </c>
      <c r="B1328" s="281"/>
      <c r="C1328" s="190">
        <f>Gesamtliste!J1320</f>
        <v>2020</v>
      </c>
      <c r="D1328" s="190" t="str">
        <f>Gesamtliste!K1320</f>
        <v>0.75l</v>
      </c>
      <c r="E1328" s="191">
        <f>Gesamtliste!T1320</f>
        <v>0</v>
      </c>
    </row>
    <row r="1329" spans="1:5" ht="24" customHeight="1">
      <c r="A1329" s="280" t="str">
        <f>Gesamtliste!G1321&amp;" "&amp;Gesamtliste!H1321</f>
        <v>Moric Blaufränkisch Lutzmannsburg Alte Reben</v>
      </c>
      <c r="B1329" s="281"/>
      <c r="C1329" s="190">
        <f>Gesamtliste!J1321</f>
        <v>2020</v>
      </c>
      <c r="D1329" s="190" t="str">
        <f>Gesamtliste!K1321</f>
        <v>1.5l</v>
      </c>
      <c r="E1329" s="191">
        <f>Gesamtliste!T1321</f>
        <v>0</v>
      </c>
    </row>
    <row r="1330" spans="1:5" ht="24" customHeight="1">
      <c r="A1330" s="280" t="str">
        <f>Gesamtliste!G1322&amp;" "&amp;Gesamtliste!H1322</f>
        <v>Moric Blaufränkisch Lutzmannsburg Alte Reben</v>
      </c>
      <c r="B1330" s="281"/>
      <c r="C1330" s="190">
        <f>Gesamtliste!J1322</f>
        <v>2021</v>
      </c>
      <c r="D1330" s="190" t="str">
        <f>Gesamtliste!K1322</f>
        <v>0.75l</v>
      </c>
      <c r="E1330" s="191">
        <f>Gesamtliste!T1322</f>
        <v>0</v>
      </c>
    </row>
    <row r="1331" spans="1:5" ht="24" customHeight="1">
      <c r="A1331" s="280" t="str">
        <f>Gesamtliste!G1323&amp;" "&amp;Gesamtliste!H1323</f>
        <v>Moric Blaufränkisch Lutzmannsburg Alte Reben</v>
      </c>
      <c r="B1331" s="281"/>
      <c r="C1331" s="190">
        <f>Gesamtliste!J1323</f>
        <v>2021</v>
      </c>
      <c r="D1331" s="190" t="str">
        <f>Gesamtliste!K1323</f>
        <v>1.5l</v>
      </c>
      <c r="E1331" s="191">
        <f>Gesamtliste!T1323</f>
        <v>0</v>
      </c>
    </row>
    <row r="1332" spans="1:5" ht="24" customHeight="1">
      <c r="A1332" s="280" t="str">
        <f>Gesamtliste!G1324&amp;" "&amp;Gesamtliste!H1324</f>
        <v>Moric Blaufränkisch Lutzmannsburg Alte Reben</v>
      </c>
      <c r="B1332" s="281"/>
      <c r="C1332" s="190">
        <f>Gesamtliste!J1324</f>
        <v>2021</v>
      </c>
      <c r="D1332" s="190" t="str">
        <f>Gesamtliste!K1324</f>
        <v>1.5l</v>
      </c>
      <c r="E1332" s="191">
        <f>Gesamtliste!T1324</f>
        <v>0</v>
      </c>
    </row>
    <row r="1333" spans="1:5" ht="24" customHeight="1">
      <c r="A1333" s="280" t="str">
        <f>Gesamtliste!G1325&amp;" "&amp;Gesamtliste!H1325</f>
        <v>Moric Blaufränkisch Lutzmannsburg Alte Reben</v>
      </c>
      <c r="B1333" s="281"/>
      <c r="C1333" s="190">
        <f>Gesamtliste!J1325</f>
        <v>2022</v>
      </c>
      <c r="D1333" s="190" t="str">
        <f>Gesamtliste!K1325</f>
        <v>0.75l</v>
      </c>
      <c r="E1333" s="191">
        <f>Gesamtliste!T1325</f>
        <v>0</v>
      </c>
    </row>
    <row r="1334" spans="1:5" ht="24" customHeight="1">
      <c r="A1334" s="280" t="str">
        <f>Gesamtliste!G1326&amp;" "&amp;Gesamtliste!H1326</f>
        <v>Moric Blaufränkisch Lutzmannsburg Kirchberg</v>
      </c>
      <c r="B1334" s="281"/>
      <c r="C1334" s="190">
        <f>Gesamtliste!J1326</f>
        <v>2020</v>
      </c>
      <c r="D1334" s="190" t="str">
        <f>Gesamtliste!K1326</f>
        <v>0.75l</v>
      </c>
      <c r="E1334" s="191">
        <f>Gesamtliste!T1326</f>
        <v>0</v>
      </c>
    </row>
    <row r="1335" spans="1:5" ht="24" customHeight="1">
      <c r="A1335" s="280" t="str">
        <f>Gesamtliste!G1327&amp;" "&amp;Gesamtliste!H1327</f>
        <v>Moric Blaufränkisch Lutzmannsburg Kirchberg</v>
      </c>
      <c r="B1335" s="281"/>
      <c r="C1335" s="190">
        <f>Gesamtliste!J1327</f>
        <v>2021</v>
      </c>
      <c r="D1335" s="190" t="str">
        <f>Gesamtliste!K1327</f>
        <v>0.75l</v>
      </c>
      <c r="E1335" s="191">
        <f>Gesamtliste!T1327</f>
        <v>0</v>
      </c>
    </row>
    <row r="1336" spans="1:5" ht="24" customHeight="1">
      <c r="A1336" s="280" t="str">
        <f>Gesamtliste!G1328&amp;" "&amp;Gesamtliste!H1328</f>
        <v>Moric Blaufränkisch Lutzmannsburg Kirchberg</v>
      </c>
      <c r="B1336" s="281"/>
      <c r="C1336" s="190">
        <f>Gesamtliste!J1328</f>
        <v>2021</v>
      </c>
      <c r="D1336" s="190" t="str">
        <f>Gesamtliste!K1328</f>
        <v>1.5l</v>
      </c>
      <c r="E1336" s="191">
        <f>Gesamtliste!T1328</f>
        <v>0</v>
      </c>
    </row>
    <row r="1337" spans="1:5" ht="24" customHeight="1">
      <c r="A1337" s="280" t="str">
        <f>Gesamtliste!G1329&amp;" "&amp;Gesamtliste!H1329</f>
        <v>Moric Blaufränkisch Lutzmannsburg Kirchberg</v>
      </c>
      <c r="B1337" s="281"/>
      <c r="C1337" s="190">
        <f>Gesamtliste!J1329</f>
        <v>2022</v>
      </c>
      <c r="D1337" s="190" t="str">
        <f>Gesamtliste!K1329</f>
        <v>0.75l</v>
      </c>
      <c r="E1337" s="191">
        <f>Gesamtliste!T1329</f>
        <v>0</v>
      </c>
    </row>
    <row r="1338" spans="1:5" ht="24" customHeight="1">
      <c r="A1338" s="280" t="str">
        <f>Gesamtliste!G1330&amp;" "&amp;Gesamtliste!H1330</f>
        <v>Moric Blaufränkisch Lutzmannsburg Kirchberg</v>
      </c>
      <c r="B1338" s="281"/>
      <c r="C1338" s="190">
        <f>Gesamtliste!J1330</f>
        <v>2023</v>
      </c>
      <c r="D1338" s="190" t="str">
        <f>Gesamtliste!K1330</f>
        <v>0.75l</v>
      </c>
      <c r="E1338" s="191">
        <f>Gesamtliste!T1330</f>
        <v>0</v>
      </c>
    </row>
    <row r="1339" spans="1:5" ht="24" customHeight="1">
      <c r="A1339" s="280" t="str">
        <f>Gesamtliste!G1331&amp;" "&amp;Gesamtliste!H1331</f>
        <v>Moric Blaufränkisch Lutzmannsburg Kirchberg</v>
      </c>
      <c r="B1339" s="281"/>
      <c r="C1339" s="190">
        <f>Gesamtliste!J1331</f>
        <v>2023</v>
      </c>
      <c r="D1339" s="190" t="str">
        <f>Gesamtliste!K1331</f>
        <v>1.5l</v>
      </c>
      <c r="E1339" s="191">
        <f>Gesamtliste!T1331</f>
        <v>0</v>
      </c>
    </row>
    <row r="1340" spans="1:5" ht="24" customHeight="1">
      <c r="A1340" s="280" t="str">
        <f>Gesamtliste!G1332&amp;" "&amp;Gesamtliste!H1332</f>
        <v>Moric Blaufränkisch Lutzmannsburg Maissner</v>
      </c>
      <c r="B1340" s="281"/>
      <c r="C1340" s="190">
        <f>Gesamtliste!J1332</f>
        <v>2020</v>
      </c>
      <c r="D1340" s="190" t="str">
        <f>Gesamtliste!K1332</f>
        <v>0.75l</v>
      </c>
      <c r="E1340" s="191">
        <f>Gesamtliste!T1332</f>
        <v>0</v>
      </c>
    </row>
    <row r="1341" spans="1:5" ht="24" customHeight="1">
      <c r="A1341" s="280" t="str">
        <f>Gesamtliste!G1333&amp;" "&amp;Gesamtliste!H1333</f>
        <v>Moric Blaufränkisch Lutzmannsburg Maissner</v>
      </c>
      <c r="B1341" s="281"/>
      <c r="C1341" s="190">
        <f>Gesamtliste!J1333</f>
        <v>2021</v>
      </c>
      <c r="D1341" s="190" t="str">
        <f>Gesamtliste!K1333</f>
        <v>0.75l</v>
      </c>
      <c r="E1341" s="191">
        <f>Gesamtliste!T1333</f>
        <v>0</v>
      </c>
    </row>
    <row r="1342" spans="1:5" ht="24" customHeight="1">
      <c r="A1342" s="280" t="str">
        <f>Gesamtliste!G1334&amp;" "&amp;Gesamtliste!H1334</f>
        <v>Moric Blaufränkisch Lutzmannsburg Maissner</v>
      </c>
      <c r="B1342" s="281"/>
      <c r="C1342" s="190">
        <f>Gesamtliste!J1334</f>
        <v>2021</v>
      </c>
      <c r="D1342" s="190" t="str">
        <f>Gesamtliste!K1334</f>
        <v>0.75l</v>
      </c>
      <c r="E1342" s="191">
        <f>Gesamtliste!T1334</f>
        <v>0</v>
      </c>
    </row>
    <row r="1343" spans="1:5" ht="24" customHeight="1">
      <c r="A1343" s="280" t="str">
        <f>Gesamtliste!G1335&amp;" "&amp;Gesamtliste!H1335</f>
        <v>Moric Blaufränkisch Lutzmannsburg Maissner</v>
      </c>
      <c r="B1343" s="281"/>
      <c r="C1343" s="190">
        <f>Gesamtliste!J1335</f>
        <v>2021</v>
      </c>
      <c r="D1343" s="190" t="str">
        <f>Gesamtliste!K1335</f>
        <v>1.5l</v>
      </c>
      <c r="E1343" s="191">
        <f>Gesamtliste!T1335</f>
        <v>0</v>
      </c>
    </row>
    <row r="1344" spans="1:5" ht="24" customHeight="1">
      <c r="A1344" s="280" t="str">
        <f>Gesamtliste!G1336&amp;" "&amp;Gesamtliste!H1336</f>
        <v>Moric Blaufränkisch Lutzmannsburg Maissner</v>
      </c>
      <c r="B1344" s="281"/>
      <c r="C1344" s="190">
        <f>Gesamtliste!J1336</f>
        <v>2022</v>
      </c>
      <c r="D1344" s="190" t="str">
        <f>Gesamtliste!K1336</f>
        <v>0.75l</v>
      </c>
      <c r="E1344" s="191">
        <f>Gesamtliste!T1336</f>
        <v>0</v>
      </c>
    </row>
    <row r="1345" spans="1:5" ht="24" customHeight="1">
      <c r="A1345" s="280" t="str">
        <f>Gesamtliste!G1337&amp;" "&amp;Gesamtliste!H1337</f>
        <v>Moric Blaufränkisch Lutzmannsburg Maissner</v>
      </c>
      <c r="B1345" s="281"/>
      <c r="C1345" s="190">
        <f>Gesamtliste!J1337</f>
        <v>2023</v>
      </c>
      <c r="D1345" s="190" t="str">
        <f>Gesamtliste!K1337</f>
        <v>0.75l</v>
      </c>
      <c r="E1345" s="191">
        <f>Gesamtliste!T1337</f>
        <v>0</v>
      </c>
    </row>
    <row r="1346" spans="1:5" ht="24" customHeight="1">
      <c r="A1346" s="280" t="str">
        <f>Gesamtliste!G1338&amp;" "&amp;Gesamtliste!H1338</f>
        <v>Moric Blaufränkisch Lutzmannsburg Maissner</v>
      </c>
      <c r="B1346" s="281"/>
      <c r="C1346" s="190">
        <f>Gesamtliste!J1338</f>
        <v>2023</v>
      </c>
      <c r="D1346" s="190" t="str">
        <f>Gesamtliste!K1338</f>
        <v>1.5l</v>
      </c>
      <c r="E1346" s="191">
        <f>Gesamtliste!T1338</f>
        <v>0</v>
      </c>
    </row>
    <row r="1347" spans="1:5" ht="24" customHeight="1">
      <c r="A1347" s="280" t="str">
        <f>Gesamtliste!G1339&amp;" "&amp;Gesamtliste!H1339</f>
        <v>Moric Blaufränkisch Lutzmannsburg Schwemmer</v>
      </c>
      <c r="B1347" s="281"/>
      <c r="C1347" s="190">
        <f>Gesamtliste!J1339</f>
        <v>2020</v>
      </c>
      <c r="D1347" s="190" t="str">
        <f>Gesamtliste!K1339</f>
        <v>0.75l</v>
      </c>
      <c r="E1347" s="191">
        <f>Gesamtliste!T1339</f>
        <v>0</v>
      </c>
    </row>
    <row r="1348" spans="1:5" ht="24" customHeight="1">
      <c r="A1348" s="280" t="str">
        <f>Gesamtliste!G1340&amp;" "&amp;Gesamtliste!H1340</f>
        <v>Moric Blaufränkisch Lutzmannsburg Schwemmer</v>
      </c>
      <c r="B1348" s="281"/>
      <c r="C1348" s="190">
        <f>Gesamtliste!J1340</f>
        <v>2021</v>
      </c>
      <c r="D1348" s="190" t="str">
        <f>Gesamtliste!K1340</f>
        <v>0.75l</v>
      </c>
      <c r="E1348" s="191">
        <f>Gesamtliste!T1340</f>
        <v>0</v>
      </c>
    </row>
    <row r="1349" spans="1:5" ht="24" customHeight="1">
      <c r="A1349" s="280" t="str">
        <f>Gesamtliste!G1341&amp;" "&amp;Gesamtliste!H1341</f>
        <v>Moric Blaufränkisch Lutzmannsburg Schwemmer</v>
      </c>
      <c r="B1349" s="281"/>
      <c r="C1349" s="190">
        <f>Gesamtliste!J1341</f>
        <v>2021</v>
      </c>
      <c r="D1349" s="190" t="str">
        <f>Gesamtliste!K1341</f>
        <v>1.5l</v>
      </c>
      <c r="E1349" s="191">
        <f>Gesamtliste!T1341</f>
        <v>0</v>
      </c>
    </row>
    <row r="1350" spans="1:5" ht="24" customHeight="1">
      <c r="A1350" s="280" t="str">
        <f>Gesamtliste!G1342&amp;" "&amp;Gesamtliste!H1342</f>
        <v>Moric Blaufränkisch Lutzmannsburg Schwemmer</v>
      </c>
      <c r="B1350" s="281"/>
      <c r="C1350" s="190">
        <f>Gesamtliste!J1342</f>
        <v>2022</v>
      </c>
      <c r="D1350" s="190" t="str">
        <f>Gesamtliste!K1342</f>
        <v>0.75l</v>
      </c>
      <c r="E1350" s="191">
        <f>Gesamtliste!T1342</f>
        <v>0</v>
      </c>
    </row>
    <row r="1351" spans="1:5" ht="24" customHeight="1">
      <c r="A1351" s="280" t="str">
        <f>Gesamtliste!G1343&amp;" "&amp;Gesamtliste!H1343</f>
        <v>Moric Blaufränkisch Neckenmarkt Alte Reben</v>
      </c>
      <c r="B1351" s="281"/>
      <c r="C1351" s="190">
        <f>Gesamtliste!J1343</f>
        <v>2007</v>
      </c>
      <c r="D1351" s="190" t="str">
        <f>Gesamtliste!K1343</f>
        <v>0.75l</v>
      </c>
      <c r="E1351" s="191">
        <f>Gesamtliste!T1343</f>
        <v>0</v>
      </c>
    </row>
    <row r="1352" spans="1:5" ht="24" customHeight="1">
      <c r="A1352" s="280" t="str">
        <f>Gesamtliste!G1344&amp;" "&amp;Gesamtliste!H1344</f>
        <v>Moric Blaufränkisch Neckenmarkt Alte Reben</v>
      </c>
      <c r="B1352" s="281"/>
      <c r="C1352" s="190">
        <f>Gesamtliste!J1344</f>
        <v>2009</v>
      </c>
      <c r="D1352" s="190" t="str">
        <f>Gesamtliste!K1344</f>
        <v>0.75l</v>
      </c>
      <c r="E1352" s="191">
        <f>Gesamtliste!T1344</f>
        <v>0</v>
      </c>
    </row>
    <row r="1353" spans="1:5" ht="24" customHeight="1">
      <c r="A1353" s="280" t="str">
        <f>Gesamtliste!G1345&amp;" "&amp;Gesamtliste!H1345</f>
        <v>Moric Blaufränkisch Neckenmarkt Alte Reben</v>
      </c>
      <c r="B1353" s="281"/>
      <c r="C1353" s="190">
        <f>Gesamtliste!J1345</f>
        <v>2010</v>
      </c>
      <c r="D1353" s="190" t="str">
        <f>Gesamtliste!K1345</f>
        <v>1.5l</v>
      </c>
      <c r="E1353" s="191">
        <f>Gesamtliste!T1345</f>
        <v>0</v>
      </c>
    </row>
    <row r="1354" spans="1:5" ht="24" customHeight="1">
      <c r="A1354" s="280" t="str">
        <f>Gesamtliste!G1346&amp;" "&amp;Gesamtliste!H1346</f>
        <v>Moric Blaufränkisch Neckenmarkt Alte Reben</v>
      </c>
      <c r="B1354" s="281"/>
      <c r="C1354" s="190">
        <f>Gesamtliste!J1346</f>
        <v>2011</v>
      </c>
      <c r="D1354" s="190" t="str">
        <f>Gesamtliste!K1346</f>
        <v>0.75l</v>
      </c>
      <c r="E1354" s="191">
        <f>Gesamtliste!T1346</f>
        <v>0</v>
      </c>
    </row>
    <row r="1355" spans="1:5" ht="24" customHeight="1">
      <c r="A1355" s="280" t="str">
        <f>Gesamtliste!G1347&amp;" "&amp;Gesamtliste!H1347</f>
        <v>Moric Blaufränkisch Neckenmarkt Alte Reben</v>
      </c>
      <c r="B1355" s="281"/>
      <c r="C1355" s="190">
        <f>Gesamtliste!J1347</f>
        <v>2012</v>
      </c>
      <c r="D1355" s="190" t="str">
        <f>Gesamtliste!K1347</f>
        <v>0.75l</v>
      </c>
      <c r="E1355" s="191">
        <f>Gesamtliste!T1347</f>
        <v>0</v>
      </c>
    </row>
    <row r="1356" spans="1:5" ht="24" customHeight="1">
      <c r="A1356" s="280" t="str">
        <f>Gesamtliste!G1348&amp;" "&amp;Gesamtliste!H1348</f>
        <v>Moric Blaufränkisch Neckenmarkt Alte Reben</v>
      </c>
      <c r="B1356" s="281"/>
      <c r="C1356" s="190">
        <f>Gesamtliste!J1348</f>
        <v>2013</v>
      </c>
      <c r="D1356" s="190" t="str">
        <f>Gesamtliste!K1348</f>
        <v>1.5l</v>
      </c>
      <c r="E1356" s="191">
        <f>Gesamtliste!T1348</f>
        <v>0</v>
      </c>
    </row>
    <row r="1357" spans="1:5" ht="24" customHeight="1">
      <c r="A1357" s="280" t="str">
        <f>Gesamtliste!G1349&amp;" "&amp;Gesamtliste!H1349</f>
        <v>Moric Blaufränkisch Neckenmarkt Alte Reben</v>
      </c>
      <c r="B1357" s="281"/>
      <c r="C1357" s="190">
        <f>Gesamtliste!J1349</f>
        <v>2014</v>
      </c>
      <c r="D1357" s="190" t="str">
        <f>Gesamtliste!K1349</f>
        <v>0.75l</v>
      </c>
      <c r="E1357" s="191">
        <f>Gesamtliste!T1349</f>
        <v>0</v>
      </c>
    </row>
    <row r="1358" spans="1:5" ht="24" customHeight="1">
      <c r="A1358" s="280" t="str">
        <f>Gesamtliste!G1350&amp;" "&amp;Gesamtliste!H1350</f>
        <v>Moric Blaufränkisch Neckenmarkt Alte Reben</v>
      </c>
      <c r="B1358" s="281"/>
      <c r="C1358" s="190">
        <f>Gesamtliste!J1350</f>
        <v>2015</v>
      </c>
      <c r="D1358" s="190" t="str">
        <f>Gesamtliste!K1350</f>
        <v>0.75l</v>
      </c>
      <c r="E1358" s="191">
        <f>Gesamtliste!T1350</f>
        <v>0</v>
      </c>
    </row>
    <row r="1359" spans="1:5" ht="24" customHeight="1">
      <c r="A1359" s="280" t="str">
        <f>Gesamtliste!G1351&amp;" "&amp;Gesamtliste!H1351</f>
        <v>Moric Blaufränkisch Reserve</v>
      </c>
      <c r="B1359" s="281"/>
      <c r="C1359" s="190">
        <f>Gesamtliste!J1351</f>
        <v>2020</v>
      </c>
      <c r="D1359" s="190" t="str">
        <f>Gesamtliste!K1351</f>
        <v>0.75l</v>
      </c>
      <c r="E1359" s="191">
        <f>Gesamtliste!T1351</f>
        <v>0</v>
      </c>
    </row>
    <row r="1360" spans="1:5" ht="24" customHeight="1">
      <c r="A1360" s="280" t="str">
        <f>Gesamtliste!G1352&amp;" "&amp;Gesamtliste!H1352</f>
        <v>Moric Blaufränkisch Reserve</v>
      </c>
      <c r="B1360" s="281"/>
      <c r="C1360" s="190">
        <f>Gesamtliste!J1352</f>
        <v>2021</v>
      </c>
      <c r="D1360" s="190" t="str">
        <f>Gesamtliste!K1352</f>
        <v>0.75l</v>
      </c>
      <c r="E1360" s="191">
        <f>Gesamtliste!T1352</f>
        <v>0</v>
      </c>
    </row>
    <row r="1361" spans="1:5" ht="24" customHeight="1">
      <c r="A1361" s="280" t="str">
        <f>Gesamtliste!G1353&amp;" "&amp;Gesamtliste!H1353</f>
        <v>Moric Blaufränkisch Reserve</v>
      </c>
      <c r="B1361" s="281"/>
      <c r="C1361" s="190">
        <f>Gesamtliste!J1353</f>
        <v>2021</v>
      </c>
      <c r="D1361" s="190" t="str">
        <f>Gesamtliste!K1353</f>
        <v>1.5l</v>
      </c>
      <c r="E1361" s="191">
        <f>Gesamtliste!T1353</f>
        <v>0</v>
      </c>
    </row>
    <row r="1362" spans="1:5" ht="24" customHeight="1">
      <c r="A1362" s="280" t="str">
        <f>Gesamtliste!G1354&amp;" "&amp;Gesamtliste!H1354</f>
        <v>Moric Blaufränkisch Reserve</v>
      </c>
      <c r="B1362" s="281"/>
      <c r="C1362" s="190">
        <f>Gesamtliste!J1354</f>
        <v>2022</v>
      </c>
      <c r="D1362" s="190" t="str">
        <f>Gesamtliste!K1354</f>
        <v>0.75l</v>
      </c>
      <c r="E1362" s="191">
        <f>Gesamtliste!T1354</f>
        <v>0</v>
      </c>
    </row>
    <row r="1363" spans="1:5" ht="24" customHeight="1">
      <c r="A1363" s="280" t="str">
        <f>Gesamtliste!G1355&amp;" "&amp;Gesamtliste!H1355</f>
        <v>Moric Blaufränkisch Reserve</v>
      </c>
      <c r="B1363" s="281"/>
      <c r="C1363" s="190">
        <f>Gesamtliste!J1355</f>
        <v>2022</v>
      </c>
      <c r="D1363" s="190" t="str">
        <f>Gesamtliste!K1355</f>
        <v>1.5l</v>
      </c>
      <c r="E1363" s="191">
        <f>Gesamtliste!T1355</f>
        <v>0</v>
      </c>
    </row>
    <row r="1364" spans="1:5" ht="24" customHeight="1">
      <c r="A1364" s="280" t="str">
        <f>Gesamtliste!G1356&amp;" "&amp;Gesamtliste!H1356</f>
        <v>Moric Blaufränkisch Reserve</v>
      </c>
      <c r="B1364" s="281"/>
      <c r="C1364" s="190">
        <f>Gesamtliste!J1356</f>
        <v>2023</v>
      </c>
      <c r="D1364" s="190" t="str">
        <f>Gesamtliste!K1356</f>
        <v>0.75l</v>
      </c>
      <c r="E1364" s="191">
        <f>Gesamtliste!T1356</f>
        <v>0</v>
      </c>
    </row>
    <row r="1365" spans="1:5" ht="24" customHeight="1">
      <c r="A1365" s="280" t="str">
        <f>Gesamtliste!G1357&amp;" "&amp;Gesamtliste!H1357</f>
        <v>Moric Blaufränkisch Reserve</v>
      </c>
      <c r="B1365" s="281"/>
      <c r="C1365" s="190">
        <f>Gesamtliste!J1357</f>
        <v>2023</v>
      </c>
      <c r="D1365" s="190" t="str">
        <f>Gesamtliste!K1357</f>
        <v>0.75l</v>
      </c>
      <c r="E1365" s="191">
        <f>Gesamtliste!T1357</f>
        <v>0</v>
      </c>
    </row>
    <row r="1366" spans="1:5" ht="24" customHeight="1">
      <c r="A1366" s="280" t="str">
        <f>Gesamtliste!G1358&amp;" "&amp;Gesamtliste!H1358</f>
        <v>Moric Blaufränkisch Zagersdorf Krcsi</v>
      </c>
      <c r="B1366" s="281"/>
      <c r="C1366" s="190">
        <f>Gesamtliste!J1358</f>
        <v>2011</v>
      </c>
      <c r="D1366" s="190" t="str">
        <f>Gesamtliste!K1358</f>
        <v>0.75l</v>
      </c>
      <c r="E1366" s="191">
        <f>Gesamtliste!T1358</f>
        <v>0</v>
      </c>
    </row>
    <row r="1367" spans="1:5" ht="24" customHeight="1">
      <c r="A1367" s="280" t="str">
        <f>Gesamtliste!G1359&amp;" "&amp;Gesamtliste!H1359</f>
        <v>Moric Blaufränkisch Zagersdorf Krcsi</v>
      </c>
      <c r="B1367" s="281"/>
      <c r="C1367" s="190">
        <f>Gesamtliste!J1359</f>
        <v>2011</v>
      </c>
      <c r="D1367" s="190" t="str">
        <f>Gesamtliste!K1359</f>
        <v>0.75l</v>
      </c>
      <c r="E1367" s="191">
        <f>Gesamtliste!T1359</f>
        <v>0</v>
      </c>
    </row>
    <row r="1368" spans="1:5" ht="24" customHeight="1">
      <c r="A1368" s="280" t="str">
        <f>Gesamtliste!G1360&amp;" "&amp;Gesamtliste!H1360</f>
        <v>Moric Blaufränkisch Zagersdorf Krcsi</v>
      </c>
      <c r="B1368" s="281"/>
      <c r="C1368" s="190">
        <f>Gesamtliste!J1360</f>
        <v>2012</v>
      </c>
      <c r="D1368" s="190" t="str">
        <f>Gesamtliste!K1360</f>
        <v>0.75l</v>
      </c>
      <c r="E1368" s="191">
        <f>Gesamtliste!T1360</f>
        <v>0</v>
      </c>
    </row>
    <row r="1369" spans="1:5" ht="24" customHeight="1">
      <c r="A1369" s="280" t="str">
        <f>Gesamtliste!G1361&amp;" "&amp;Gesamtliste!H1361</f>
        <v>Moric Grüner Veltliner Sankt Georgen</v>
      </c>
      <c r="B1369" s="281"/>
      <c r="C1369" s="190">
        <f>Gesamtliste!J1361</f>
        <v>2020</v>
      </c>
      <c r="D1369" s="190" t="str">
        <f>Gesamtliste!K1361</f>
        <v>0.75l</v>
      </c>
      <c r="E1369" s="191">
        <f>Gesamtliste!T1361</f>
        <v>0</v>
      </c>
    </row>
    <row r="1370" spans="1:5" ht="24" customHeight="1">
      <c r="A1370" s="280" t="str">
        <f>Gesamtliste!G1362&amp;" "&amp;Gesamtliste!H1362</f>
        <v>Moric Grüner Veltliner Sankt Georgen</v>
      </c>
      <c r="B1370" s="281"/>
      <c r="C1370" s="190">
        <f>Gesamtliste!J1362</f>
        <v>2024</v>
      </c>
      <c r="D1370" s="190" t="str">
        <f>Gesamtliste!K1362</f>
        <v>0.75l</v>
      </c>
      <c r="E1370" s="191">
        <f>Gesamtliste!T1362</f>
        <v>0</v>
      </c>
    </row>
    <row r="1371" spans="1:5" ht="24" customHeight="1">
      <c r="A1371" s="280" t="str">
        <f>Gesamtliste!G1363&amp;" "&amp;Gesamtliste!H1363</f>
        <v>Moric Grüner Veltliner Sankt Georgen Krainer</v>
      </c>
      <c r="B1371" s="281"/>
      <c r="C1371" s="190">
        <f>Gesamtliste!J1363</f>
        <v>2020</v>
      </c>
      <c r="D1371" s="190" t="str">
        <f>Gesamtliste!K1363</f>
        <v>0.75l</v>
      </c>
      <c r="E1371" s="191">
        <f>Gesamtliste!T1363</f>
        <v>0</v>
      </c>
    </row>
    <row r="1372" spans="1:5" ht="24" customHeight="1">
      <c r="A1372" s="280" t="str">
        <f>Gesamtliste!G1364&amp;" "&amp;Gesamtliste!H1364</f>
        <v>Moric Grüner Veltliner Sankt Georgen Krainer</v>
      </c>
      <c r="B1372" s="281"/>
      <c r="C1372" s="190">
        <f>Gesamtliste!J1364</f>
        <v>2021</v>
      </c>
      <c r="D1372" s="190" t="str">
        <f>Gesamtliste!K1364</f>
        <v>0.75l</v>
      </c>
      <c r="E1372" s="191">
        <f>Gesamtliste!T1364</f>
        <v>0</v>
      </c>
    </row>
    <row r="1373" spans="1:5" ht="24" customHeight="1">
      <c r="A1373" s="280" t="str">
        <f>Gesamtliste!G1365&amp;" "&amp;Gesamtliste!H1365</f>
        <v>Moric Grüner Veltliner Sankt Georgen Krainer</v>
      </c>
      <c r="B1373" s="281"/>
      <c r="C1373" s="190">
        <f>Gesamtliste!J1365</f>
        <v>2023</v>
      </c>
      <c r="D1373" s="190" t="str">
        <f>Gesamtliste!K1365</f>
        <v>0.75l</v>
      </c>
      <c r="E1373" s="191">
        <f>Gesamtliste!T1365</f>
        <v>0</v>
      </c>
    </row>
    <row r="1374" spans="1:5" ht="24" customHeight="1">
      <c r="A1374" s="280" t="str">
        <f>Gesamtliste!G1366&amp;" "&amp;Gesamtliste!H1366</f>
        <v>Silvia Heinrich Blaufränkisch Cupido</v>
      </c>
      <c r="B1374" s="281"/>
      <c r="C1374" s="190">
        <f>Gesamtliste!J1366</f>
        <v>2015</v>
      </c>
      <c r="D1374" s="190" t="str">
        <f>Gesamtliste!K1366</f>
        <v>1.5l</v>
      </c>
      <c r="E1374" s="191">
        <f>Gesamtliste!T1366</f>
        <v>0</v>
      </c>
    </row>
    <row r="1375" spans="1:5" ht="24" customHeight="1">
      <c r="A1375" s="280" t="str">
        <f>Gesamtliste!G1367&amp;" "&amp;Gesamtliste!H1367</f>
        <v>Silvia Heinrich Blaufränkisch Cupido</v>
      </c>
      <c r="B1375" s="281"/>
      <c r="C1375" s="190">
        <f>Gesamtliste!J1367</f>
        <v>2017</v>
      </c>
      <c r="D1375" s="190" t="str">
        <f>Gesamtliste!K1367</f>
        <v>0.75l</v>
      </c>
      <c r="E1375" s="191">
        <f>Gesamtliste!T1367</f>
        <v>0</v>
      </c>
    </row>
    <row r="1376" spans="1:5" ht="24" customHeight="1">
      <c r="A1376" s="280" t="str">
        <f>Gesamtliste!G1368&amp;" "&amp;Gesamtliste!H1368</f>
        <v>Weninger Blaufränkisch Dürrau</v>
      </c>
      <c r="B1376" s="281"/>
      <c r="C1376" s="190">
        <f>Gesamtliste!J1368</f>
        <v>2002</v>
      </c>
      <c r="D1376" s="190" t="str">
        <f>Gesamtliste!K1368</f>
        <v>9l</v>
      </c>
      <c r="E1376" s="191">
        <f>Gesamtliste!T1368</f>
        <v>0</v>
      </c>
    </row>
    <row r="1377" spans="1:5" ht="24" customHeight="1">
      <c r="A1377" s="280" t="str">
        <f>Gesamtliste!G1369&amp;" "&amp;Gesamtliste!H1369</f>
        <v>Anita &amp; Hans Nittnaus Comondor</v>
      </c>
      <c r="B1377" s="281"/>
      <c r="C1377" s="190">
        <f>Gesamtliste!J1369</f>
        <v>2006</v>
      </c>
      <c r="D1377" s="190" t="str">
        <f>Gesamtliste!K1369</f>
        <v>1.5l</v>
      </c>
      <c r="E1377" s="191">
        <f>Gesamtliste!T1369</f>
        <v>0</v>
      </c>
    </row>
    <row r="1378" spans="1:5" ht="24" customHeight="1">
      <c r="A1378" s="280" t="str">
        <f>Gesamtliste!G1370&amp;" "&amp;Gesamtliste!H1370</f>
        <v>Anita &amp; Hans Nittnaus Comondor</v>
      </c>
      <c r="B1378" s="281"/>
      <c r="C1378" s="190">
        <f>Gesamtliste!J1370</f>
        <v>2017</v>
      </c>
      <c r="D1378" s="190" t="str">
        <f>Gesamtliste!K1370</f>
        <v>0.75l</v>
      </c>
      <c r="E1378" s="191">
        <f>Gesamtliste!T1370</f>
        <v>0</v>
      </c>
    </row>
    <row r="1379" spans="1:5" ht="24" customHeight="1">
      <c r="A1379" s="280" t="str">
        <f>Gesamtliste!G1371&amp;" "&amp;Gesamtliste!H1371</f>
        <v>Anita &amp; Hans Nittnaus Comondor</v>
      </c>
      <c r="B1379" s="281"/>
      <c r="C1379" s="190">
        <f>Gesamtliste!J1371</f>
        <v>2018</v>
      </c>
      <c r="D1379" s="190" t="str">
        <f>Gesamtliste!K1371</f>
        <v>0.75l</v>
      </c>
      <c r="E1379" s="191">
        <f>Gesamtliste!T1371</f>
        <v>0</v>
      </c>
    </row>
    <row r="1380" spans="1:5" ht="24" customHeight="1">
      <c r="A1380" s="280" t="str">
        <f>Gesamtliste!G1372&amp;" "&amp;Gesamtliste!H1372</f>
        <v>Anita &amp; Hans Nittnaus Comondor weiss</v>
      </c>
      <c r="B1380" s="281"/>
      <c r="C1380" s="190">
        <f>Gesamtliste!J1372</f>
        <v>2023</v>
      </c>
      <c r="D1380" s="190" t="str">
        <f>Gesamtliste!K1372</f>
        <v>0.75l</v>
      </c>
      <c r="E1380" s="191">
        <f>Gesamtliste!T1372</f>
        <v>0</v>
      </c>
    </row>
    <row r="1381" spans="1:5" ht="24" customHeight="1">
      <c r="A1381" s="280" t="str">
        <f>Gesamtliste!G1373&amp;" "&amp;Gesamtliste!H1373</f>
        <v>Anita &amp; Hans Nittnaus Comondor weiss</v>
      </c>
      <c r="B1381" s="281"/>
      <c r="C1381" s="190">
        <f>Gesamtliste!J1373</f>
        <v>2023</v>
      </c>
      <c r="D1381" s="190" t="str">
        <f>Gesamtliste!K1373</f>
        <v>1.5l</v>
      </c>
      <c r="E1381" s="191">
        <f>Gesamtliste!T1373</f>
        <v>0</v>
      </c>
    </row>
    <row r="1382" spans="1:5" ht="24" customHeight="1">
      <c r="A1382" s="280" t="str">
        <f>Gesamtliste!G1374&amp;" "&amp;Gesamtliste!H1374</f>
        <v>Anita &amp; Hans Nittnaus Heideboden</v>
      </c>
      <c r="B1382" s="281"/>
      <c r="C1382" s="190">
        <f>Gesamtliste!J1374</f>
        <v>2022</v>
      </c>
      <c r="D1382" s="190" t="str">
        <f>Gesamtliste!K1374</f>
        <v>0.75l</v>
      </c>
      <c r="E1382" s="191">
        <f>Gesamtliste!T1374</f>
        <v>0</v>
      </c>
    </row>
    <row r="1383" spans="1:5" ht="24" customHeight="1">
      <c r="A1383" s="280" t="str">
        <f>Gesamtliste!G1375&amp;" "&amp;Gesamtliste!H1375</f>
        <v>Christian Tschida Birdscape</v>
      </c>
      <c r="B1383" s="281"/>
      <c r="C1383" s="190">
        <f>Gesamtliste!J1375</f>
        <v>2022</v>
      </c>
      <c r="D1383" s="190" t="str">
        <f>Gesamtliste!K1375</f>
        <v>0.75l</v>
      </c>
      <c r="E1383" s="191">
        <f>Gesamtliste!T1375</f>
        <v>0</v>
      </c>
    </row>
    <row r="1384" spans="1:5" ht="24" customHeight="1">
      <c r="A1384" s="280" t="str">
        <f>Gesamtliste!G1376&amp;" "&amp;Gesamtliste!H1376</f>
        <v>Claus Preisinger Pinot Noir</v>
      </c>
      <c r="B1384" s="281"/>
      <c r="C1384" s="190">
        <f>Gesamtliste!J1376</f>
        <v>2013</v>
      </c>
      <c r="D1384" s="190" t="str">
        <f>Gesamtliste!K1376</f>
        <v>0.75l</v>
      </c>
      <c r="E1384" s="191">
        <f>Gesamtliste!T1376</f>
        <v>0</v>
      </c>
    </row>
    <row r="1385" spans="1:5" ht="24" customHeight="1">
      <c r="A1385" s="280" t="str">
        <f>Gesamtliste!G1377&amp;" "&amp;Gesamtliste!H1377</f>
        <v>Club Batonnage Batonnage</v>
      </c>
      <c r="B1385" s="281"/>
      <c r="C1385" s="190">
        <f>Gesamtliste!J1377</f>
        <v>2010</v>
      </c>
      <c r="D1385" s="190" t="str">
        <f>Gesamtliste!K1377</f>
        <v>0.75l</v>
      </c>
      <c r="E1385" s="191">
        <f>Gesamtliste!T1377</f>
        <v>0</v>
      </c>
    </row>
    <row r="1386" spans="1:5" ht="24" customHeight="1">
      <c r="A1386" s="280" t="str">
        <f>Gesamtliste!G1378&amp;" "&amp;Gesamtliste!H1378</f>
        <v>Club Batonnage Batonnage</v>
      </c>
      <c r="B1386" s="281"/>
      <c r="C1386" s="190">
        <f>Gesamtliste!J1378</f>
        <v>2012</v>
      </c>
      <c r="D1386" s="190" t="str">
        <f>Gesamtliste!K1378</f>
        <v>0.75l</v>
      </c>
      <c r="E1386" s="191">
        <f>Gesamtliste!T1378</f>
        <v>0</v>
      </c>
    </row>
    <row r="1387" spans="1:5" ht="24" customHeight="1">
      <c r="A1387" s="280" t="str">
        <f>Gesamtliste!G1379&amp;" "&amp;Gesamtliste!H1379</f>
        <v>Club Batonnage Batonnage</v>
      </c>
      <c r="B1387" s="281"/>
      <c r="C1387" s="190">
        <f>Gesamtliste!J1379</f>
        <v>2014</v>
      </c>
      <c r="D1387" s="190" t="str">
        <f>Gesamtliste!K1379</f>
        <v>0.75l</v>
      </c>
      <c r="E1387" s="191">
        <f>Gesamtliste!T1379</f>
        <v>0</v>
      </c>
    </row>
    <row r="1388" spans="1:5" ht="24" customHeight="1">
      <c r="A1388" s="280" t="str">
        <f>Gesamtliste!G1380&amp;" "&amp;Gesamtliste!H1380</f>
        <v>Club Batonnage Batonnage</v>
      </c>
      <c r="B1388" s="281"/>
      <c r="C1388" s="190">
        <f>Gesamtliste!J1380</f>
        <v>2016</v>
      </c>
      <c r="D1388" s="190" t="str">
        <f>Gesamtliste!K1380</f>
        <v>0.75l</v>
      </c>
      <c r="E1388" s="191">
        <f>Gesamtliste!T1380</f>
        <v>0</v>
      </c>
    </row>
    <row r="1389" spans="1:5" ht="24" customHeight="1">
      <c r="A1389" s="280" t="str">
        <f>Gesamtliste!G1381&amp;" "&amp;Gesamtliste!H1381</f>
        <v>Club Batonnage Batonnage</v>
      </c>
      <c r="B1389" s="281"/>
      <c r="C1389" s="190">
        <f>Gesamtliste!J1381</f>
        <v>2016</v>
      </c>
      <c r="D1389" s="190" t="str">
        <f>Gesamtliste!K1381</f>
        <v>0.75l</v>
      </c>
      <c r="E1389" s="191">
        <f>Gesamtliste!T1381</f>
        <v>0</v>
      </c>
    </row>
    <row r="1390" spans="1:5" ht="24" customHeight="1">
      <c r="A1390" s="280" t="str">
        <f>Gesamtliste!G1382&amp;" "&amp;Gesamtliste!H1382</f>
        <v>Club Batonnage Batonnage</v>
      </c>
      <c r="B1390" s="281"/>
      <c r="C1390" s="190">
        <f>Gesamtliste!J1382</f>
        <v>2016</v>
      </c>
      <c r="D1390" s="190" t="str">
        <f>Gesamtliste!K1382</f>
        <v>1.5l</v>
      </c>
      <c r="E1390" s="191">
        <f>Gesamtliste!T1382</f>
        <v>0</v>
      </c>
    </row>
    <row r="1391" spans="1:5" ht="24" customHeight="1">
      <c r="A1391" s="280" t="str">
        <f>Gesamtliste!G1383&amp;" "&amp;Gesamtliste!H1383</f>
        <v>Club Batonnage Batonnage</v>
      </c>
      <c r="B1391" s="281"/>
      <c r="C1391" s="190">
        <f>Gesamtliste!J1383</f>
        <v>2017</v>
      </c>
      <c r="D1391" s="190" t="str">
        <f>Gesamtliste!K1383</f>
        <v>0.75l</v>
      </c>
      <c r="E1391" s="191">
        <f>Gesamtliste!T1383</f>
        <v>0</v>
      </c>
    </row>
    <row r="1392" spans="1:5" ht="24" customHeight="1">
      <c r="A1392" s="280" t="str">
        <f>Gesamtliste!G1384&amp;" "&amp;Gesamtliste!H1384</f>
        <v>Club Batonnage Batonnage</v>
      </c>
      <c r="B1392" s="281"/>
      <c r="C1392" s="190">
        <f>Gesamtliste!J1384</f>
        <v>2018</v>
      </c>
      <c r="D1392" s="190" t="str">
        <f>Gesamtliste!K1384</f>
        <v>0.75l</v>
      </c>
      <c r="E1392" s="191">
        <f>Gesamtliste!T1384</f>
        <v>0</v>
      </c>
    </row>
    <row r="1393" spans="1:5" ht="24" customHeight="1">
      <c r="A1393" s="280" t="str">
        <f>Gesamtliste!G1385&amp;" "&amp;Gesamtliste!H1385</f>
        <v>Club Batonnage Batonnage</v>
      </c>
      <c r="B1393" s="281"/>
      <c r="C1393" s="190">
        <f>Gesamtliste!J1385</f>
        <v>2019</v>
      </c>
      <c r="D1393" s="190" t="str">
        <f>Gesamtliste!K1385</f>
        <v>0.75l</v>
      </c>
      <c r="E1393" s="191">
        <f>Gesamtliste!T1385</f>
        <v>0</v>
      </c>
    </row>
    <row r="1394" spans="1:5" ht="24" customHeight="1">
      <c r="A1394" s="280" t="str">
        <f>Gesamtliste!G1386&amp;" "&amp;Gesamtliste!H1386</f>
        <v>Club Batonnage Batonnage</v>
      </c>
      <c r="B1394" s="281"/>
      <c r="C1394" s="190">
        <f>Gesamtliste!J1386</f>
        <v>2020</v>
      </c>
      <c r="D1394" s="190" t="str">
        <f>Gesamtliste!K1386</f>
        <v>0.75l</v>
      </c>
      <c r="E1394" s="191">
        <f>Gesamtliste!T1386</f>
        <v>0</v>
      </c>
    </row>
    <row r="1395" spans="1:5" ht="24" customHeight="1">
      <c r="A1395" s="280" t="str">
        <f>Gesamtliste!G1387&amp;" "&amp;Gesamtliste!H1387</f>
        <v>Club Batonnage Batonnage</v>
      </c>
      <c r="B1395" s="281"/>
      <c r="C1395" s="190">
        <f>Gesamtliste!J1387</f>
        <v>2020</v>
      </c>
      <c r="D1395" s="190" t="str">
        <f>Gesamtliste!K1387</f>
        <v>0.75l</v>
      </c>
      <c r="E1395" s="191">
        <f>Gesamtliste!T1387</f>
        <v>0</v>
      </c>
    </row>
    <row r="1396" spans="1:5" ht="24" customHeight="1">
      <c r="A1396" s="280" t="str">
        <f>Gesamtliste!G1388&amp;" "&amp;Gesamtliste!H1388</f>
        <v>Club Batonnage Batonnage</v>
      </c>
      <c r="B1396" s="281"/>
      <c r="C1396" s="190">
        <f>Gesamtliste!J1388</f>
        <v>2021</v>
      </c>
      <c r="D1396" s="190" t="str">
        <f>Gesamtliste!K1388</f>
        <v>0.75l</v>
      </c>
      <c r="E1396" s="191">
        <f>Gesamtliste!T1388</f>
        <v>0</v>
      </c>
    </row>
    <row r="1397" spans="1:5" ht="24" customHeight="1">
      <c r="A1397" s="280" t="str">
        <f>Gesamtliste!G1389&amp;" "&amp;Gesamtliste!H1389</f>
        <v>Club Batonnage Batonnage</v>
      </c>
      <c r="B1397" s="281"/>
      <c r="C1397" s="190">
        <f>Gesamtliste!J1389</f>
        <v>2022</v>
      </c>
      <c r="D1397" s="190" t="str">
        <f>Gesamtliste!K1389</f>
        <v>0.75l</v>
      </c>
      <c r="E1397" s="191">
        <f>Gesamtliste!T1389</f>
        <v>0</v>
      </c>
    </row>
    <row r="1398" spans="1:5" ht="24" customHeight="1">
      <c r="A1398" s="280" t="str">
        <f>Gesamtliste!G1390&amp;" "&amp;Gesamtliste!H1390</f>
        <v>Club Batonnage Batonnage</v>
      </c>
      <c r="B1398" s="281"/>
      <c r="C1398" s="190">
        <f>Gesamtliste!J1390</f>
        <v>2022</v>
      </c>
      <c r="D1398" s="190" t="str">
        <f>Gesamtliste!K1390</f>
        <v>1.5l</v>
      </c>
      <c r="E1398" s="191">
        <f>Gesamtliste!T1390</f>
        <v>0</v>
      </c>
    </row>
    <row r="1399" spans="1:5" ht="24" customHeight="1">
      <c r="A1399" s="280" t="str">
        <f>Gesamtliste!G1391&amp;" "&amp;Gesamtliste!H1391</f>
        <v>Eva und René Pöckl Admiral</v>
      </c>
      <c r="B1399" s="281"/>
      <c r="C1399" s="190">
        <f>Gesamtliste!J1391</f>
        <v>2013</v>
      </c>
      <c r="D1399" s="190" t="str">
        <f>Gesamtliste!K1391</f>
        <v>1.5l</v>
      </c>
      <c r="E1399" s="191">
        <f>Gesamtliste!T1391</f>
        <v>0</v>
      </c>
    </row>
    <row r="1400" spans="1:5" ht="24" customHeight="1">
      <c r="A1400" s="280" t="str">
        <f>Gesamtliste!G1392&amp;" "&amp;Gesamtliste!H1392</f>
        <v>Eva und René Pöckl Admiral</v>
      </c>
      <c r="B1400" s="281"/>
      <c r="C1400" s="190">
        <f>Gesamtliste!J1392</f>
        <v>2015</v>
      </c>
      <c r="D1400" s="190" t="str">
        <f>Gesamtliste!K1392</f>
        <v>1.5l</v>
      </c>
      <c r="E1400" s="191">
        <f>Gesamtliste!T1392</f>
        <v>0</v>
      </c>
    </row>
    <row r="1401" spans="1:5" ht="24" customHeight="1">
      <c r="A1401" s="280" t="str">
        <f>Gesamtliste!G1393&amp;" "&amp;Gesamtliste!H1393</f>
        <v>Eva und René Pöckl Admiral</v>
      </c>
      <c r="B1401" s="281"/>
      <c r="C1401" s="190">
        <f>Gesamtliste!J1393</f>
        <v>2020</v>
      </c>
      <c r="D1401" s="190" t="str">
        <f>Gesamtliste!K1393</f>
        <v>1.5l</v>
      </c>
      <c r="E1401" s="191">
        <f>Gesamtliste!T1393</f>
        <v>0</v>
      </c>
    </row>
    <row r="1402" spans="1:5" ht="24" customHeight="1">
      <c r="A1402" s="280" t="str">
        <f>Gesamtliste!G1394&amp;" "&amp;Gesamtliste!H1394</f>
        <v>Eva und René Pöckl Blaufränkisch</v>
      </c>
      <c r="B1402" s="281"/>
      <c r="C1402" s="190">
        <f>Gesamtliste!J1394</f>
        <v>1990</v>
      </c>
      <c r="D1402" s="190" t="str">
        <f>Gesamtliste!K1394</f>
        <v>0.75l</v>
      </c>
      <c r="E1402" s="191">
        <f>Gesamtliste!T1394</f>
        <v>0</v>
      </c>
    </row>
    <row r="1403" spans="1:5" ht="24" customHeight="1">
      <c r="A1403" s="280" t="str">
        <f>Gesamtliste!G1395&amp;" "&amp;Gesamtliste!H1395</f>
        <v>Eva und René Pöckl Cabernet Sauvignon Merlot</v>
      </c>
      <c r="B1403" s="281"/>
      <c r="C1403" s="190">
        <f>Gesamtliste!J1395</f>
        <v>1994</v>
      </c>
      <c r="D1403" s="190" t="str">
        <f>Gesamtliste!K1395</f>
        <v>0.75l</v>
      </c>
      <c r="E1403" s="191">
        <f>Gesamtliste!T1395</f>
        <v>0</v>
      </c>
    </row>
    <row r="1404" spans="1:5" ht="24" customHeight="1">
      <c r="A1404" s="280" t="str">
        <f>Gesamtliste!G1396&amp;" "&amp;Gesamtliste!H1396</f>
        <v>Eva und René Pöckl Chardonnay</v>
      </c>
      <c r="B1404" s="281"/>
      <c r="C1404" s="190">
        <f>Gesamtliste!J1396</f>
        <v>2019</v>
      </c>
      <c r="D1404" s="190" t="str">
        <f>Gesamtliste!K1396</f>
        <v>0.75l</v>
      </c>
      <c r="E1404" s="191">
        <f>Gesamtliste!T1396</f>
        <v>0</v>
      </c>
    </row>
    <row r="1405" spans="1:5" ht="24" customHeight="1">
      <c r="A1405" s="280" t="str">
        <f>Gesamtliste!G1397&amp;" "&amp;Gesamtliste!H1397</f>
        <v>Eva und René Pöckl Merlot</v>
      </c>
      <c r="B1405" s="281"/>
      <c r="C1405" s="190">
        <f>Gesamtliste!J1397</f>
        <v>2009</v>
      </c>
      <c r="D1405" s="190" t="str">
        <f>Gesamtliste!K1397</f>
        <v>3l</v>
      </c>
      <c r="E1405" s="191">
        <f>Gesamtliste!T1397</f>
        <v>0</v>
      </c>
    </row>
    <row r="1406" spans="1:5" ht="24" customHeight="1">
      <c r="A1406" s="280" t="str">
        <f>Gesamtliste!G1398&amp;" "&amp;Gesamtliste!H1398</f>
        <v>Eva und René Pöckl Merlot</v>
      </c>
      <c r="B1406" s="281"/>
      <c r="C1406" s="190">
        <f>Gesamtliste!J1398</f>
        <v>2017</v>
      </c>
      <c r="D1406" s="190" t="str">
        <f>Gesamtliste!K1398</f>
        <v>0.75l</v>
      </c>
      <c r="E1406" s="191">
        <f>Gesamtliste!T1398</f>
        <v>0</v>
      </c>
    </row>
    <row r="1407" spans="1:5" ht="24" customHeight="1">
      <c r="A1407" s="280" t="str">
        <f>Gesamtliste!G1399&amp;" "&amp;Gesamtliste!H1399</f>
        <v>Eva und René Pöckl Merlot</v>
      </c>
      <c r="B1407" s="281"/>
      <c r="C1407" s="190">
        <f>Gesamtliste!J1399</f>
        <v>2017</v>
      </c>
      <c r="D1407" s="190" t="str">
        <f>Gesamtliste!K1399</f>
        <v>1.5l</v>
      </c>
      <c r="E1407" s="191">
        <f>Gesamtliste!T1399</f>
        <v>0</v>
      </c>
    </row>
    <row r="1408" spans="1:5" ht="24" customHeight="1">
      <c r="A1408" s="280" t="str">
        <f>Gesamtliste!G1400&amp;" "&amp;Gesamtliste!H1400</f>
        <v>Eva und René Pöckl Merlot</v>
      </c>
      <c r="B1408" s="281"/>
      <c r="C1408" s="190">
        <f>Gesamtliste!J1400</f>
        <v>2018</v>
      </c>
      <c r="D1408" s="190" t="str">
        <f>Gesamtliste!K1400</f>
        <v>0.75l</v>
      </c>
      <c r="E1408" s="191">
        <f>Gesamtliste!T1400</f>
        <v>0</v>
      </c>
    </row>
    <row r="1409" spans="1:5" ht="24" customHeight="1">
      <c r="A1409" s="280" t="str">
        <f>Gesamtliste!G1401&amp;" "&amp;Gesamtliste!H1401</f>
        <v>Eva und René Pöckl Mystique</v>
      </c>
      <c r="B1409" s="281"/>
      <c r="C1409" s="190">
        <f>Gesamtliste!J1401</f>
        <v>2015</v>
      </c>
      <c r="D1409" s="190" t="str">
        <f>Gesamtliste!K1401</f>
        <v>0.75l</v>
      </c>
      <c r="E1409" s="191">
        <f>Gesamtliste!T1401</f>
        <v>0</v>
      </c>
    </row>
    <row r="1410" spans="1:5" ht="24" customHeight="1">
      <c r="A1410" s="280" t="str">
        <f>Gesamtliste!G1402&amp;" "&amp;Gesamtliste!H1402</f>
        <v>Eva und René Pöckl Mystique</v>
      </c>
      <c r="B1410" s="281"/>
      <c r="C1410" s="190">
        <f>Gesamtliste!J1402</f>
        <v>2020</v>
      </c>
      <c r="D1410" s="190" t="str">
        <f>Gesamtliste!K1402</f>
        <v>0.75l</v>
      </c>
      <c r="E1410" s="191">
        <f>Gesamtliste!T1402</f>
        <v>0</v>
      </c>
    </row>
    <row r="1411" spans="1:5" ht="24" customHeight="1">
      <c r="A1411" s="280" t="str">
        <f>Gesamtliste!G1403&amp;" "&amp;Gesamtliste!H1403</f>
        <v>Eva und René Pöckl Pinot Noir</v>
      </c>
      <c r="B1411" s="281"/>
      <c r="C1411" s="190">
        <f>Gesamtliste!J1403</f>
        <v>1994</v>
      </c>
      <c r="D1411" s="190" t="str">
        <f>Gesamtliste!K1403</f>
        <v>0.75l</v>
      </c>
      <c r="E1411" s="191">
        <f>Gesamtliste!T1403</f>
        <v>0</v>
      </c>
    </row>
    <row r="1412" spans="1:5" ht="24" customHeight="1">
      <c r="A1412" s="280" t="str">
        <f>Gesamtliste!G1404&amp;" "&amp;Gesamtliste!H1404</f>
        <v>Eva und René Pöckl Pinot Noir</v>
      </c>
      <c r="B1412" s="281"/>
      <c r="C1412" s="190">
        <f>Gesamtliste!J1404</f>
        <v>2000</v>
      </c>
      <c r="D1412" s="190" t="str">
        <f>Gesamtliste!K1404</f>
        <v>0.75l</v>
      </c>
      <c r="E1412" s="191">
        <f>Gesamtliste!T1404</f>
        <v>0</v>
      </c>
    </row>
    <row r="1413" spans="1:5" ht="24" customHeight="1">
      <c r="A1413" s="280" t="str">
        <f>Gesamtliste!G1405&amp;" "&amp;Gesamtliste!H1405</f>
        <v>Eva und René Pöckl Pinot Noir</v>
      </c>
      <c r="B1413" s="281"/>
      <c r="C1413" s="190">
        <f>Gesamtliste!J1405</f>
        <v>2001</v>
      </c>
      <c r="D1413" s="190" t="str">
        <f>Gesamtliste!K1405</f>
        <v>0.75l</v>
      </c>
      <c r="E1413" s="191">
        <f>Gesamtliste!T1405</f>
        <v>0</v>
      </c>
    </row>
    <row r="1414" spans="1:5" ht="24" customHeight="1">
      <c r="A1414" s="280" t="str">
        <f>Gesamtliste!G1406&amp;" "&amp;Gesamtliste!H1406</f>
        <v>Eva und René Pöckl Pinot Noir Trockenbeerenauslese</v>
      </c>
      <c r="B1414" s="281"/>
      <c r="C1414" s="190">
        <f>Gesamtliste!J1406</f>
        <v>1995</v>
      </c>
      <c r="D1414" s="190" t="str">
        <f>Gesamtliste!K1406</f>
        <v>0.375l</v>
      </c>
      <c r="E1414" s="191">
        <f>Gesamtliste!T1406</f>
        <v>0</v>
      </c>
    </row>
    <row r="1415" spans="1:5" ht="24" customHeight="1">
      <c r="A1415" s="280" t="str">
        <f>Gesamtliste!G1407&amp;" "&amp;Gesamtliste!H1407</f>
        <v>Eva und René Pöckl Reve De Jeunesse</v>
      </c>
      <c r="B1415" s="281"/>
      <c r="C1415" s="190">
        <f>Gesamtliste!J1407</f>
        <v>2017</v>
      </c>
      <c r="D1415" s="190" t="str">
        <f>Gesamtliste!K1407</f>
        <v>1.5l</v>
      </c>
      <c r="E1415" s="191">
        <f>Gesamtliste!T1407</f>
        <v>0</v>
      </c>
    </row>
    <row r="1416" spans="1:5" ht="24" customHeight="1">
      <c r="A1416" s="280" t="str">
        <f>Gesamtliste!G1408&amp;" "&amp;Gesamtliste!H1408</f>
        <v>Eva und René Pöckl Rêve de Jeunesse</v>
      </c>
      <c r="B1416" s="281"/>
      <c r="C1416" s="190">
        <f>Gesamtliste!J1408</f>
        <v>2016</v>
      </c>
      <c r="D1416" s="190" t="str">
        <f>Gesamtliste!K1408</f>
        <v>1.5l</v>
      </c>
      <c r="E1416" s="191">
        <f>Gesamtliste!T1408</f>
        <v>0</v>
      </c>
    </row>
    <row r="1417" spans="1:5" ht="24" customHeight="1">
      <c r="A1417" s="280" t="str">
        <f>Gesamtliste!G1409&amp;" "&amp;Gesamtliste!H1409</f>
        <v>Eva und René Pöckl Rêve de Jeunesse</v>
      </c>
      <c r="B1417" s="281"/>
      <c r="C1417" s="190">
        <f>Gesamtliste!J1409</f>
        <v>2017</v>
      </c>
      <c r="D1417" s="190" t="str">
        <f>Gesamtliste!K1409</f>
        <v>0.75l</v>
      </c>
      <c r="E1417" s="191">
        <f>Gesamtliste!T1409</f>
        <v>0</v>
      </c>
    </row>
    <row r="1418" spans="1:5" ht="24" customHeight="1">
      <c r="A1418" s="280" t="str">
        <f>Gesamtliste!G1410&amp;" "&amp;Gesamtliste!H1410</f>
        <v>Eva und René Pöckl Rêve de Jeunesse</v>
      </c>
      <c r="B1418" s="281"/>
      <c r="C1418" s="190">
        <f>Gesamtliste!J1410</f>
        <v>2022</v>
      </c>
      <c r="D1418" s="190" t="str">
        <f>Gesamtliste!K1410</f>
        <v>0.75l</v>
      </c>
      <c r="E1418" s="191">
        <f>Gesamtliste!T1410</f>
        <v>0</v>
      </c>
    </row>
    <row r="1419" spans="1:5" ht="24" customHeight="1">
      <c r="A1419" s="280" t="str">
        <f>Gesamtliste!G1411&amp;" "&amp;Gesamtliste!H1411</f>
        <v>Eva und René Pöckl Rosso e Nero</v>
      </c>
      <c r="B1419" s="281"/>
      <c r="C1419" s="190">
        <f>Gesamtliste!J1411</f>
        <v>2018</v>
      </c>
      <c r="D1419" s="190" t="str">
        <f>Gesamtliste!K1411</f>
        <v>0.75l</v>
      </c>
      <c r="E1419" s="191">
        <f>Gesamtliste!T1411</f>
        <v>0</v>
      </c>
    </row>
    <row r="1420" spans="1:5" ht="24" customHeight="1">
      <c r="A1420" s="280" t="str">
        <f>Gesamtliste!G1412&amp;" "&amp;Gesamtliste!H1412</f>
        <v>Eva und René Pöckl Sankt Laurent</v>
      </c>
      <c r="B1420" s="281"/>
      <c r="C1420" s="190">
        <f>Gesamtliste!J1412</f>
        <v>1990</v>
      </c>
      <c r="D1420" s="190" t="str">
        <f>Gesamtliste!K1412</f>
        <v>0.75l</v>
      </c>
      <c r="E1420" s="191">
        <f>Gesamtliste!T1412</f>
        <v>0</v>
      </c>
    </row>
    <row r="1421" spans="1:5" ht="24" customHeight="1">
      <c r="A1421" s="280" t="str">
        <f>Gesamtliste!G1413&amp;" "&amp;Gesamtliste!H1413</f>
        <v>Eva und René Pöckl Sauvignon Blanc</v>
      </c>
      <c r="B1421" s="281"/>
      <c r="C1421" s="190">
        <f>Gesamtliste!J1413</f>
        <v>2018</v>
      </c>
      <c r="D1421" s="190" t="str">
        <f>Gesamtliste!K1413</f>
        <v>0.75l</v>
      </c>
      <c r="E1421" s="191">
        <f>Gesamtliste!T1413</f>
        <v>0</v>
      </c>
    </row>
    <row r="1422" spans="1:5" ht="24" customHeight="1">
      <c r="A1422" s="280" t="str">
        <f>Gesamtliste!G1414&amp;" "&amp;Gesamtliste!H1414</f>
        <v>Eva und René Pöckl Zweigelt Reserve</v>
      </c>
      <c r="B1422" s="281"/>
      <c r="C1422" s="190">
        <f>Gesamtliste!J1414</f>
        <v>2022</v>
      </c>
      <c r="D1422" s="190" t="str">
        <f>Gesamtliste!K1414</f>
        <v>0.75l</v>
      </c>
      <c r="E1422" s="191">
        <f>Gesamtliste!T1414</f>
        <v>0</v>
      </c>
    </row>
    <row r="1423" spans="1:5" ht="24" customHeight="1">
      <c r="A1423" s="280" t="str">
        <f>Gesamtliste!G1415&amp;" "&amp;Gesamtliste!H1415</f>
        <v>Gebrüder Nittnaus Dry Aged Red Appassimento</v>
      </c>
      <c r="B1423" s="281"/>
      <c r="C1423" s="190">
        <f>Gesamtliste!J1415</f>
        <v>2018</v>
      </c>
      <c r="D1423" s="190" t="str">
        <f>Gesamtliste!K1415</f>
        <v>0.75l</v>
      </c>
      <c r="E1423" s="191">
        <f>Gesamtliste!T1415</f>
        <v>0</v>
      </c>
    </row>
    <row r="1424" spans="1:5" ht="24" customHeight="1">
      <c r="A1424" s="280" t="str">
        <f>Gesamtliste!G1416&amp;" "&amp;Gesamtliste!H1416</f>
        <v>Gernot Heinrich Blaufränkisch Alter Berg</v>
      </c>
      <c r="B1424" s="281"/>
      <c r="C1424" s="190">
        <f>Gesamtliste!J1416</f>
        <v>2011</v>
      </c>
      <c r="D1424" s="190" t="str">
        <f>Gesamtliste!K1416</f>
        <v>0.75l</v>
      </c>
      <c r="E1424" s="191">
        <f>Gesamtliste!T1416</f>
        <v>0</v>
      </c>
    </row>
    <row r="1425" spans="1:5" ht="24" customHeight="1">
      <c r="A1425" s="280" t="str">
        <f>Gesamtliste!G1417&amp;" "&amp;Gesamtliste!H1417</f>
        <v>Gernot Heinrich Blaufränkisch Alter Berg</v>
      </c>
      <c r="B1425" s="281"/>
      <c r="C1425" s="190">
        <f>Gesamtliste!J1417</f>
        <v>2017</v>
      </c>
      <c r="D1425" s="190" t="str">
        <f>Gesamtliste!K1417</f>
        <v>0.75l</v>
      </c>
      <c r="E1425" s="191">
        <f>Gesamtliste!T1417</f>
        <v>0</v>
      </c>
    </row>
    <row r="1426" spans="1:5" ht="24" customHeight="1">
      <c r="A1426" s="280" t="str">
        <f>Gesamtliste!G1418&amp;" "&amp;Gesamtliste!H1418</f>
        <v>Gernot Heinrich Blaufränkisch Alter Berg</v>
      </c>
      <c r="B1426" s="281"/>
      <c r="C1426" s="190">
        <f>Gesamtliste!J1418</f>
        <v>2018</v>
      </c>
      <c r="D1426" s="190" t="str">
        <f>Gesamtliste!K1418</f>
        <v>0.75l</v>
      </c>
      <c r="E1426" s="191">
        <f>Gesamtliste!T1418</f>
        <v>0</v>
      </c>
    </row>
    <row r="1427" spans="1:5" ht="24" customHeight="1">
      <c r="A1427" s="280" t="str">
        <f>Gesamtliste!G1419&amp;" "&amp;Gesamtliste!H1419</f>
        <v>Gernot Heinrich Blaufränkisch Edelgraben</v>
      </c>
      <c r="B1427" s="281"/>
      <c r="C1427" s="190">
        <f>Gesamtliste!J1419</f>
        <v>2018</v>
      </c>
      <c r="D1427" s="190" t="str">
        <f>Gesamtliste!K1419</f>
        <v>0.75l</v>
      </c>
      <c r="E1427" s="191">
        <f>Gesamtliste!T1419</f>
        <v>0</v>
      </c>
    </row>
    <row r="1428" spans="1:5" ht="24" customHeight="1">
      <c r="A1428" s="280" t="str">
        <f>Gesamtliste!G1420&amp;" "&amp;Gesamtliste!H1420</f>
        <v>Gernot Heinrich Pinot Noir Leithakalk</v>
      </c>
      <c r="B1428" s="281"/>
      <c r="C1428" s="190">
        <f>Gesamtliste!J1420</f>
        <v>2012</v>
      </c>
      <c r="D1428" s="190" t="str">
        <f>Gesamtliste!K1420</f>
        <v>0.75l</v>
      </c>
      <c r="E1428" s="191">
        <f>Gesamtliste!T1420</f>
        <v>0</v>
      </c>
    </row>
    <row r="1429" spans="1:5" ht="24" customHeight="1">
      <c r="A1429" s="280" t="str">
        <f>Gesamtliste!G1421&amp;" "&amp;Gesamtliste!H1421</f>
        <v>Gernot Heinrich Salzberg</v>
      </c>
      <c r="B1429" s="281"/>
      <c r="C1429" s="190">
        <f>Gesamtliste!J1421</f>
        <v>2003</v>
      </c>
      <c r="D1429" s="190" t="str">
        <f>Gesamtliste!K1421</f>
        <v>0.75l</v>
      </c>
      <c r="E1429" s="191">
        <f>Gesamtliste!T1421</f>
        <v>0</v>
      </c>
    </row>
    <row r="1430" spans="1:5" ht="24" customHeight="1">
      <c r="A1430" s="280" t="str">
        <f>Gesamtliste!G1422&amp;" "&amp;Gesamtliste!H1422</f>
        <v>Gernot Heinrich Salzberg</v>
      </c>
      <c r="B1430" s="281"/>
      <c r="C1430" s="190">
        <f>Gesamtliste!J1422</f>
        <v>2013</v>
      </c>
      <c r="D1430" s="190" t="str">
        <f>Gesamtliste!K1422</f>
        <v>1.5l</v>
      </c>
      <c r="E1430" s="191">
        <f>Gesamtliste!T1422</f>
        <v>0</v>
      </c>
    </row>
    <row r="1431" spans="1:5" ht="24" customHeight="1">
      <c r="A1431" s="280" t="str">
        <f>Gesamtliste!G1423&amp;" "&amp;Gesamtliste!H1423</f>
        <v>Hillinger Hill 1</v>
      </c>
      <c r="B1431" s="281"/>
      <c r="C1431" s="190">
        <f>Gesamtliste!J1423</f>
        <v>2006</v>
      </c>
      <c r="D1431" s="190" t="str">
        <f>Gesamtliste!K1423</f>
        <v>1.5l</v>
      </c>
      <c r="E1431" s="191">
        <f>Gesamtliste!T1423</f>
        <v>0</v>
      </c>
    </row>
    <row r="1432" spans="1:5" ht="24" customHeight="1">
      <c r="A1432" s="280" t="str">
        <f>Gesamtliste!G1424&amp;" "&amp;Gesamtliste!H1424</f>
        <v>Judith Beck Cuvée Judith</v>
      </c>
      <c r="B1432" s="281"/>
      <c r="C1432" s="190">
        <f>Gesamtliste!J1424</f>
        <v>2000</v>
      </c>
      <c r="D1432" s="190" t="str">
        <f>Gesamtliste!K1424</f>
        <v>0.75l</v>
      </c>
      <c r="E1432" s="191">
        <f>Gesamtliste!T1424</f>
        <v>0</v>
      </c>
    </row>
    <row r="1433" spans="1:5" ht="24" customHeight="1">
      <c r="A1433" s="280" t="str">
        <f>Gesamtliste!G1425&amp;" "&amp;Gesamtliste!H1425</f>
        <v>Judith Beck Cuvée Judith</v>
      </c>
      <c r="B1433" s="281"/>
      <c r="C1433" s="190">
        <f>Gesamtliste!J1425</f>
        <v>2001</v>
      </c>
      <c r="D1433" s="190" t="str">
        <f>Gesamtliste!K1425</f>
        <v>0.75l</v>
      </c>
      <c r="E1433" s="191">
        <f>Gesamtliste!T1425</f>
        <v>0</v>
      </c>
    </row>
    <row r="1434" spans="1:5" ht="24" customHeight="1">
      <c r="A1434" s="280" t="str">
        <f>Gesamtliste!G1426&amp;" "&amp;Gesamtliste!H1426</f>
        <v>Judith Beck Cuvée Judith</v>
      </c>
      <c r="B1434" s="281"/>
      <c r="C1434" s="190">
        <f>Gesamtliste!J1426</f>
        <v>2002</v>
      </c>
      <c r="D1434" s="190" t="str">
        <f>Gesamtliste!K1426</f>
        <v>0.75l</v>
      </c>
      <c r="E1434" s="191">
        <f>Gesamtliste!T1426</f>
        <v>0</v>
      </c>
    </row>
    <row r="1435" spans="1:5" ht="24" customHeight="1">
      <c r="A1435" s="280" t="str">
        <f>Gesamtliste!G1427&amp;" "&amp;Gesamtliste!H1427</f>
        <v>Judith Beck Cuvée Judith</v>
      </c>
      <c r="B1435" s="281"/>
      <c r="C1435" s="190">
        <f>Gesamtliste!J1427</f>
        <v>2003</v>
      </c>
      <c r="D1435" s="190" t="str">
        <f>Gesamtliste!K1427</f>
        <v>0.75l</v>
      </c>
      <c r="E1435" s="191">
        <f>Gesamtliste!T1427</f>
        <v>0</v>
      </c>
    </row>
    <row r="1436" spans="1:5" ht="24" customHeight="1">
      <c r="A1436" s="280" t="str">
        <f>Gesamtliste!G1428&amp;" "&amp;Gesamtliste!H1428</f>
        <v>Judith Beck Pinot Noir</v>
      </c>
      <c r="B1436" s="281"/>
      <c r="C1436" s="190">
        <f>Gesamtliste!J1428</f>
        <v>2000</v>
      </c>
      <c r="D1436" s="190" t="str">
        <f>Gesamtliste!K1428</f>
        <v>0.75l</v>
      </c>
      <c r="E1436" s="191">
        <f>Gesamtliste!T1428</f>
        <v>0</v>
      </c>
    </row>
    <row r="1437" spans="1:5" ht="24" customHeight="1">
      <c r="A1437" s="280" t="str">
        <f>Gesamtliste!G1429&amp;" "&amp;Gesamtliste!H1429</f>
        <v>Judith Beck Pinot Noir</v>
      </c>
      <c r="B1437" s="281"/>
      <c r="C1437" s="190">
        <f>Gesamtliste!J1429</f>
        <v>2001</v>
      </c>
      <c r="D1437" s="190" t="str">
        <f>Gesamtliste!K1429</f>
        <v>0.75l</v>
      </c>
      <c r="E1437" s="191">
        <f>Gesamtliste!T1429</f>
        <v>0</v>
      </c>
    </row>
    <row r="1438" spans="1:5" ht="24" customHeight="1">
      <c r="A1438" s="280" t="str">
        <f>Gesamtliste!G1430&amp;" "&amp;Gesamtliste!H1430</f>
        <v>Kracher Chardonnay Trockenbeerenauslese No.10</v>
      </c>
      <c r="B1438" s="281"/>
      <c r="C1438" s="190">
        <f>Gesamtliste!J1430</f>
        <v>2006</v>
      </c>
      <c r="D1438" s="190" t="str">
        <f>Gesamtliste!K1430</f>
        <v>0.375l</v>
      </c>
      <c r="E1438" s="191">
        <f>Gesamtliste!T1430</f>
        <v>0</v>
      </c>
    </row>
    <row r="1439" spans="1:5" ht="24" customHeight="1">
      <c r="A1439" s="280" t="str">
        <f>Gesamtliste!G1431&amp;" "&amp;Gesamtliste!H1431</f>
        <v>Kracher Chardonnay Trockenbeerenauslese No.9</v>
      </c>
      <c r="B1439" s="281"/>
      <c r="C1439" s="190">
        <f>Gesamtliste!J1431</f>
        <v>2009</v>
      </c>
      <c r="D1439" s="190" t="str">
        <f>Gesamtliste!K1431</f>
        <v>0.375l</v>
      </c>
      <c r="E1439" s="191">
        <f>Gesamtliste!T1431</f>
        <v>0</v>
      </c>
    </row>
    <row r="1440" spans="1:5" ht="24" customHeight="1">
      <c r="A1440" s="280" t="str">
        <f>Gesamtliste!G1432&amp;" "&amp;Gesamtliste!H1432</f>
        <v>Kracher Kollektionskiste - Trockenbeerenauslese No.01-03</v>
      </c>
      <c r="B1440" s="281"/>
      <c r="C1440" s="190">
        <f>Gesamtliste!J1432</f>
        <v>2016</v>
      </c>
      <c r="D1440" s="190" t="str">
        <f>Gesamtliste!K1432</f>
        <v>0.375l</v>
      </c>
      <c r="E1440" s="191">
        <f>Gesamtliste!T1432</f>
        <v>0</v>
      </c>
    </row>
    <row r="1441" spans="1:5" ht="24" customHeight="1">
      <c r="A1441" s="280" t="str">
        <f>Gesamtliste!G1433&amp;" "&amp;Gesamtliste!H1433</f>
        <v>Kracher Kollektionskiste - Trockenbeerenauslese No.01-10</v>
      </c>
      <c r="B1441" s="281"/>
      <c r="C1441" s="190">
        <f>Gesamtliste!J1433</f>
        <v>2000</v>
      </c>
      <c r="D1441" s="190" t="str">
        <f>Gesamtliste!K1433</f>
        <v>0.375l</v>
      </c>
      <c r="E1441" s="191">
        <f>Gesamtliste!T1433</f>
        <v>0</v>
      </c>
    </row>
    <row r="1442" spans="1:5" ht="24" customHeight="1">
      <c r="A1442" s="280" t="str">
        <f>Gesamtliste!G1434&amp;" "&amp;Gesamtliste!H1434</f>
        <v>Kracher Kollektionskiste - Trockenbeerenauslese No.01-10</v>
      </c>
      <c r="B1442" s="281"/>
      <c r="C1442" s="190">
        <f>Gesamtliste!J1434</f>
        <v>2005</v>
      </c>
      <c r="D1442" s="190" t="str">
        <f>Gesamtliste!K1434</f>
        <v>0.375l</v>
      </c>
      <c r="E1442" s="191">
        <f>Gesamtliste!T1434</f>
        <v>0</v>
      </c>
    </row>
    <row r="1443" spans="1:5" ht="24" customHeight="1">
      <c r="A1443" s="280" t="str">
        <f>Gesamtliste!G1435&amp;" "&amp;Gesamtliste!H1435</f>
        <v>Kracher Kollektionskiste - Trockenbeerenauslese No.01-10</v>
      </c>
      <c r="B1443" s="281"/>
      <c r="C1443" s="190">
        <f>Gesamtliste!J1435</f>
        <v>2012</v>
      </c>
      <c r="D1443" s="190" t="str">
        <f>Gesamtliste!K1435</f>
        <v>0.375l</v>
      </c>
      <c r="E1443" s="191">
        <f>Gesamtliste!T1435</f>
        <v>0</v>
      </c>
    </row>
    <row r="1444" spans="1:5" ht="24" customHeight="1">
      <c r="A1444" s="280" t="str">
        <f>Gesamtliste!G1436&amp;" "&amp;Gesamtliste!H1436</f>
        <v>Kracher Scheurebe Trockenbeerenauslese No.10</v>
      </c>
      <c r="B1444" s="281"/>
      <c r="C1444" s="190">
        <f>Gesamtliste!J1436</f>
        <v>2009</v>
      </c>
      <c r="D1444" s="190" t="str">
        <f>Gesamtliste!K1436</f>
        <v>0.375l</v>
      </c>
      <c r="E1444" s="191">
        <f>Gesamtliste!T1436</f>
        <v>0</v>
      </c>
    </row>
    <row r="1445" spans="1:5" ht="24" customHeight="1">
      <c r="A1445" s="280" t="str">
        <f>Gesamtliste!G1437&amp;" "&amp;Gesamtliste!H1437</f>
        <v>Kracher Scheurebe Trockenbeerenauslese No.11</v>
      </c>
      <c r="B1445" s="281"/>
      <c r="C1445" s="190">
        <f>Gesamtliste!J1437</f>
        <v>2006</v>
      </c>
      <c r="D1445" s="190" t="str">
        <f>Gesamtliste!K1437</f>
        <v>0.375l</v>
      </c>
      <c r="E1445" s="191">
        <f>Gesamtliste!T1437</f>
        <v>0</v>
      </c>
    </row>
    <row r="1446" spans="1:5" ht="24" customHeight="1">
      <c r="A1446" s="280" t="str">
        <f>Gesamtliste!G1438&amp;" "&amp;Gesamtliste!H1438</f>
        <v>Paul Achs Blaufränkisch Spiegel</v>
      </c>
      <c r="B1446" s="281"/>
      <c r="C1446" s="190">
        <f>Gesamtliste!J1438</f>
        <v>2007</v>
      </c>
      <c r="D1446" s="190" t="str">
        <f>Gesamtliste!K1438</f>
        <v>0.75l</v>
      </c>
      <c r="E1446" s="191">
        <f>Gesamtliste!T1438</f>
        <v>0</v>
      </c>
    </row>
    <row r="1447" spans="1:5" ht="24" customHeight="1">
      <c r="A1447" s="280" t="str">
        <f>Gesamtliste!G1439&amp;" "&amp;Gesamtliste!H1439</f>
        <v>Paul Achs Blaufränkisch Ungerberg</v>
      </c>
      <c r="B1447" s="281"/>
      <c r="C1447" s="190">
        <f>Gesamtliste!J1439</f>
        <v>2017</v>
      </c>
      <c r="D1447" s="190" t="str">
        <f>Gesamtliste!K1439</f>
        <v>1.5l</v>
      </c>
      <c r="E1447" s="191">
        <f>Gesamtliste!T1439</f>
        <v>0</v>
      </c>
    </row>
    <row r="1448" spans="1:5" ht="24" customHeight="1">
      <c r="A1448" s="280" t="str">
        <f>Gesamtliste!G1440&amp;" "&amp;Gesamtliste!H1440</f>
        <v>Paul Achs Blaufränkisch Ungerberg</v>
      </c>
      <c r="B1448" s="281"/>
      <c r="C1448" s="190">
        <f>Gesamtliste!J1440</f>
        <v>2019</v>
      </c>
      <c r="D1448" s="190" t="str">
        <f>Gesamtliste!K1440</f>
        <v>1.5l</v>
      </c>
      <c r="E1448" s="191">
        <f>Gesamtliste!T1440</f>
        <v>0</v>
      </c>
    </row>
    <row r="1449" spans="1:5" ht="24" customHeight="1">
      <c r="A1449" s="280" t="str">
        <f>Gesamtliste!G1441&amp;" "&amp;Gesamtliste!H1441</f>
        <v>Paul Achs Sauvignon Blanc</v>
      </c>
      <c r="B1449" s="281"/>
      <c r="C1449" s="190">
        <f>Gesamtliste!J1441</f>
        <v>2003</v>
      </c>
      <c r="D1449" s="190" t="str">
        <f>Gesamtliste!K1441</f>
        <v>0.75l</v>
      </c>
      <c r="E1449" s="191">
        <f>Gesamtliste!T1441</f>
        <v>0</v>
      </c>
    </row>
    <row r="1450" spans="1:5" ht="24" customHeight="1">
      <c r="A1450" s="280" t="str">
        <f>Gesamtliste!G1442&amp;" "&amp;Gesamtliste!H1442</f>
        <v>Paul Achs Sauvignon Blanc</v>
      </c>
      <c r="B1450" s="281"/>
      <c r="C1450" s="190">
        <f>Gesamtliste!J1442</f>
        <v>2004</v>
      </c>
      <c r="D1450" s="190" t="str">
        <f>Gesamtliste!K1442</f>
        <v>0.75l</v>
      </c>
      <c r="E1450" s="191">
        <f>Gesamtliste!T1442</f>
        <v>0</v>
      </c>
    </row>
    <row r="1451" spans="1:5" ht="24" customHeight="1">
      <c r="A1451" s="280" t="str">
        <f>Gesamtliste!G1443&amp;" "&amp;Gesamtliste!H1443</f>
        <v>Pittnauer Blaufränkisch Best Friends</v>
      </c>
      <c r="B1451" s="281"/>
      <c r="C1451" s="190">
        <f>Gesamtliste!J1443</f>
        <v>2022</v>
      </c>
      <c r="D1451" s="190" t="str">
        <f>Gesamtliste!K1443</f>
        <v>0.75l</v>
      </c>
      <c r="E1451" s="191">
        <f>Gesamtliste!T1443</f>
        <v>0</v>
      </c>
    </row>
    <row r="1452" spans="1:5" ht="24" customHeight="1">
      <c r="A1452" s="280" t="str">
        <f>Gesamtliste!G1444&amp;" "&amp;Gesamtliste!H1444</f>
        <v>Pittnauer Pannobile</v>
      </c>
      <c r="B1452" s="281"/>
      <c r="C1452" s="190">
        <f>Gesamtliste!J1444</f>
        <v>2001</v>
      </c>
      <c r="D1452" s="190" t="str">
        <f>Gesamtliste!K1444</f>
        <v>0.75l</v>
      </c>
      <c r="E1452" s="191">
        <f>Gesamtliste!T1444</f>
        <v>0</v>
      </c>
    </row>
    <row r="1453" spans="1:5" ht="24" customHeight="1">
      <c r="A1453" s="280" t="str">
        <f>Gesamtliste!G1445&amp;" "&amp;Gesamtliste!H1445</f>
        <v>Pittnauer Pannobile</v>
      </c>
      <c r="B1453" s="281"/>
      <c r="C1453" s="190">
        <f>Gesamtliste!J1445</f>
        <v>2002</v>
      </c>
      <c r="D1453" s="190" t="str">
        <f>Gesamtliste!K1445</f>
        <v>0.75l</v>
      </c>
      <c r="E1453" s="191">
        <f>Gesamtliste!T1445</f>
        <v>0</v>
      </c>
    </row>
    <row r="1454" spans="1:5" ht="24" customHeight="1">
      <c r="A1454" s="280" t="str">
        <f>Gesamtliste!G1446&amp;" "&amp;Gesamtliste!H1446</f>
        <v>Pittnauer Pannobile</v>
      </c>
      <c r="B1454" s="281"/>
      <c r="C1454" s="190">
        <f>Gesamtliste!J1446</f>
        <v>2004</v>
      </c>
      <c r="D1454" s="190" t="str">
        <f>Gesamtliste!K1446</f>
        <v>0.75l</v>
      </c>
      <c r="E1454" s="191">
        <f>Gesamtliste!T1446</f>
        <v>0</v>
      </c>
    </row>
    <row r="1455" spans="1:5" ht="24" customHeight="1">
      <c r="A1455" s="280" t="str">
        <f>Gesamtliste!G1447&amp;" "&amp;Gesamtliste!H1447</f>
        <v>Pittnauer Sankt Laurent Alte Reben</v>
      </c>
      <c r="B1455" s="281"/>
      <c r="C1455" s="190">
        <f>Gesamtliste!J1447</f>
        <v>2002</v>
      </c>
      <c r="D1455" s="190" t="str">
        <f>Gesamtliste!K1447</f>
        <v>0.75l</v>
      </c>
      <c r="E1455" s="191">
        <f>Gesamtliste!T1447</f>
        <v>0</v>
      </c>
    </row>
    <row r="1456" spans="1:5" ht="24" customHeight="1">
      <c r="A1456" s="280" t="str">
        <f>Gesamtliste!G1448&amp;" "&amp;Gesamtliste!H1448</f>
        <v>Schloss Halbturn Pinot Noir</v>
      </c>
      <c r="B1456" s="281"/>
      <c r="C1456" s="190">
        <f>Gesamtliste!J1448</f>
        <v>2005</v>
      </c>
      <c r="D1456" s="190" t="str">
        <f>Gesamtliste!K1448</f>
        <v>0.75l</v>
      </c>
      <c r="E1456" s="191">
        <f>Gesamtliste!T1448</f>
        <v>0</v>
      </c>
    </row>
    <row r="1457" spans="1:5" ht="24" customHeight="1">
      <c r="A1457" s="280" t="str">
        <f>Gesamtliste!G1449&amp;" "&amp;Gesamtliste!H1449</f>
        <v>Schwarz Chardonnay The Butcher</v>
      </c>
      <c r="B1457" s="281"/>
      <c r="C1457" s="190">
        <f>Gesamtliste!J1449</f>
        <v>2021</v>
      </c>
      <c r="D1457" s="190" t="str">
        <f>Gesamtliste!K1449</f>
        <v>0.75l</v>
      </c>
      <c r="E1457" s="191">
        <f>Gesamtliste!T1449</f>
        <v>0</v>
      </c>
    </row>
    <row r="1458" spans="1:5" ht="24" customHeight="1">
      <c r="A1458" s="280" t="str">
        <f>Gesamtliste!G1450&amp;" "&amp;Gesamtliste!H1450</f>
        <v>Schwarz Rot</v>
      </c>
      <c r="B1458" s="281"/>
      <c r="C1458" s="190">
        <f>Gesamtliste!J1450</f>
        <v>2000</v>
      </c>
      <c r="D1458" s="190" t="str">
        <f>Gesamtliste!K1450</f>
        <v>0.75l</v>
      </c>
      <c r="E1458" s="191">
        <f>Gesamtliste!T1450</f>
        <v>0</v>
      </c>
    </row>
    <row r="1459" spans="1:5" ht="24" customHeight="1">
      <c r="A1459" s="280" t="str">
        <f>Gesamtliste!G1451&amp;" "&amp;Gesamtliste!H1451</f>
        <v>Schwarz Rot</v>
      </c>
      <c r="B1459" s="281"/>
      <c r="C1459" s="190">
        <f>Gesamtliste!J1451</f>
        <v>2002</v>
      </c>
      <c r="D1459" s="190" t="str">
        <f>Gesamtliste!K1451</f>
        <v>0.75l</v>
      </c>
      <c r="E1459" s="191">
        <f>Gesamtliste!T1451</f>
        <v>0</v>
      </c>
    </row>
    <row r="1460" spans="1:5" ht="24" customHeight="1">
      <c r="A1460" s="280" t="str">
        <f>Gesamtliste!G1452&amp;" "&amp;Gesamtliste!H1452</f>
        <v>Schwarz Rot</v>
      </c>
      <c r="B1460" s="281"/>
      <c r="C1460" s="190">
        <f>Gesamtliste!J1452</f>
        <v>2004</v>
      </c>
      <c r="D1460" s="190" t="str">
        <f>Gesamtliste!K1452</f>
        <v>0.75l</v>
      </c>
      <c r="E1460" s="191">
        <f>Gesamtliste!T1452</f>
        <v>0</v>
      </c>
    </row>
    <row r="1461" spans="1:5" ht="24" customHeight="1">
      <c r="A1461" s="280" t="str">
        <f>Gesamtliste!G1453&amp;" "&amp;Gesamtliste!H1453</f>
        <v>Schwarz Rot</v>
      </c>
      <c r="B1461" s="281"/>
      <c r="C1461" s="190">
        <f>Gesamtliste!J1453</f>
        <v>2006</v>
      </c>
      <c r="D1461" s="190" t="str">
        <f>Gesamtliste!K1453</f>
        <v>0.75l</v>
      </c>
      <c r="E1461" s="191">
        <f>Gesamtliste!T1453</f>
        <v>0</v>
      </c>
    </row>
    <row r="1462" spans="1:5" ht="24" customHeight="1">
      <c r="A1462" s="280" t="str">
        <f>Gesamtliste!G1454&amp;" "&amp;Gesamtliste!H1454</f>
        <v>Schwarz Rot</v>
      </c>
      <c r="B1462" s="281"/>
      <c r="C1462" s="190">
        <f>Gesamtliste!J1454</f>
        <v>2012</v>
      </c>
      <c r="D1462" s="190" t="str">
        <f>Gesamtliste!K1454</f>
        <v>0.75l</v>
      </c>
      <c r="E1462" s="191">
        <f>Gesamtliste!T1454</f>
        <v>0</v>
      </c>
    </row>
    <row r="1463" spans="1:5" ht="24" customHeight="1">
      <c r="A1463" s="280" t="str">
        <f>Gesamtliste!G1455&amp;" "&amp;Gesamtliste!H1455</f>
        <v>Schwarz Rot</v>
      </c>
      <c r="B1463" s="281"/>
      <c r="C1463" s="190">
        <f>Gesamtliste!J1455</f>
        <v>2013</v>
      </c>
      <c r="D1463" s="190" t="str">
        <f>Gesamtliste!K1455</f>
        <v>15l</v>
      </c>
      <c r="E1463" s="191">
        <f>Gesamtliste!T1455</f>
        <v>0</v>
      </c>
    </row>
    <row r="1464" spans="1:5" ht="24" customHeight="1">
      <c r="A1464" s="280" t="str">
        <f>Gesamtliste!G1456&amp;" "&amp;Gesamtliste!H1456</f>
        <v>Schwarz Rot</v>
      </c>
      <c r="B1464" s="281"/>
      <c r="C1464" s="190">
        <f>Gesamtliste!J1456</f>
        <v>2016</v>
      </c>
      <c r="D1464" s="190" t="str">
        <f>Gesamtliste!K1456</f>
        <v>6l</v>
      </c>
      <c r="E1464" s="191">
        <f>Gesamtliste!T1456</f>
        <v>0</v>
      </c>
    </row>
    <row r="1465" spans="1:5" ht="24" customHeight="1">
      <c r="A1465" s="280" t="str">
        <f>Gesamtliste!G1457&amp;" "&amp;Gesamtliste!H1457</f>
        <v>Umathum Pinot Noir</v>
      </c>
      <c r="B1465" s="281"/>
      <c r="C1465" s="190">
        <f>Gesamtliste!J1457</f>
        <v>1993</v>
      </c>
      <c r="D1465" s="190" t="str">
        <f>Gesamtliste!K1457</f>
        <v>0.75l</v>
      </c>
      <c r="E1465" s="191">
        <f>Gesamtliste!T1457</f>
        <v>0</v>
      </c>
    </row>
    <row r="1466" spans="1:5" ht="24" customHeight="1">
      <c r="A1466" s="280" t="str">
        <f>Gesamtliste!G1458&amp;" "&amp;Gesamtliste!H1458</f>
        <v>Umathum Sankt Laurent Vom Stein</v>
      </c>
      <c r="B1466" s="281"/>
      <c r="C1466" s="190">
        <f>Gesamtliste!J1458</f>
        <v>2004</v>
      </c>
      <c r="D1466" s="190" t="str">
        <f>Gesamtliste!K1458</f>
        <v>0.75l</v>
      </c>
      <c r="E1466" s="191">
        <f>Gesamtliste!T1458</f>
        <v>0</v>
      </c>
    </row>
    <row r="1467" spans="1:5" ht="24" customHeight="1">
      <c r="A1467" s="280" t="str">
        <f>Gesamtliste!G1459&amp;" "&amp;Gesamtliste!H1459</f>
        <v>Umathum Zweigelt Hallebühl</v>
      </c>
      <c r="B1467" s="281"/>
      <c r="C1467" s="190">
        <f>Gesamtliste!J1459</f>
        <v>1994</v>
      </c>
      <c r="D1467" s="190" t="str">
        <f>Gesamtliste!K1459</f>
        <v>0.75l</v>
      </c>
      <c r="E1467" s="191">
        <f>Gesamtliste!T1459</f>
        <v>0</v>
      </c>
    </row>
    <row r="1468" spans="1:5" ht="24" customHeight="1">
      <c r="A1468" s="280" t="str">
        <f>Gesamtliste!G1460&amp;" "&amp;Gesamtliste!H1460</f>
        <v>Umathum Zweigelt Hallebühl</v>
      </c>
      <c r="B1468" s="281"/>
      <c r="C1468" s="190">
        <f>Gesamtliste!J1460</f>
        <v>1995</v>
      </c>
      <c r="D1468" s="190" t="str">
        <f>Gesamtliste!K1460</f>
        <v>0.75l</v>
      </c>
      <c r="E1468" s="191">
        <f>Gesamtliste!T1460</f>
        <v>0</v>
      </c>
    </row>
    <row r="1469" spans="1:5" ht="24" customHeight="1">
      <c r="A1469" s="280" t="str">
        <f>Gesamtliste!G1461&amp;" "&amp;Gesamtliste!H1461</f>
        <v>Umathum Zweigelt Hallebühl</v>
      </c>
      <c r="B1469" s="281"/>
      <c r="C1469" s="190">
        <f>Gesamtliste!J1461</f>
        <v>1995</v>
      </c>
      <c r="D1469" s="190" t="str">
        <f>Gesamtliste!K1461</f>
        <v>0.75l</v>
      </c>
      <c r="E1469" s="191">
        <f>Gesamtliste!T1461</f>
        <v>0</v>
      </c>
    </row>
    <row r="1470" spans="1:5" ht="24" customHeight="1">
      <c r="A1470" s="280" t="str">
        <f>Gesamtliste!G1462&amp;" "&amp;Gesamtliste!H1462</f>
        <v>Umathum Zweigelt Hallebühl</v>
      </c>
      <c r="B1470" s="281"/>
      <c r="C1470" s="190">
        <f>Gesamtliste!J1462</f>
        <v>1999</v>
      </c>
      <c r="D1470" s="190" t="str">
        <f>Gesamtliste!K1462</f>
        <v>0.75l</v>
      </c>
      <c r="E1470" s="191">
        <f>Gesamtliste!T1462</f>
        <v>0</v>
      </c>
    </row>
    <row r="1471" spans="1:5" ht="24" customHeight="1">
      <c r="A1471" s="280" t="str">
        <f>Gesamtliste!G1463&amp;" "&amp;Gesamtliste!H1463</f>
        <v>Umathum Zweigelt Hallebühl</v>
      </c>
      <c r="B1471" s="281"/>
      <c r="C1471" s="190">
        <f>Gesamtliste!J1463</f>
        <v>2001</v>
      </c>
      <c r="D1471" s="190" t="str">
        <f>Gesamtliste!K1463</f>
        <v>0.75l</v>
      </c>
      <c r="E1471" s="191">
        <f>Gesamtliste!T1463</f>
        <v>0</v>
      </c>
    </row>
    <row r="1472" spans="1:5" ht="24" customHeight="1">
      <c r="A1472" s="280" t="str">
        <f>Gesamtliste!G1464&amp;" "&amp;Gesamtliste!H1464</f>
        <v>Umathum Zweigelt Hallebühl</v>
      </c>
      <c r="B1472" s="281"/>
      <c r="C1472" s="190">
        <f>Gesamtliste!J1464</f>
        <v>2004</v>
      </c>
      <c r="D1472" s="190" t="str">
        <f>Gesamtliste!K1464</f>
        <v>0.75l</v>
      </c>
      <c r="E1472" s="191">
        <f>Gesamtliste!T1464</f>
        <v>0</v>
      </c>
    </row>
    <row r="1473" spans="1:5" ht="24" customHeight="1">
      <c r="A1473" s="280" t="str">
        <f>Gesamtliste!G1465&amp;" "&amp;Gesamtliste!H1465</f>
        <v>Umathum Zweigelt Hallebühl</v>
      </c>
      <c r="B1473" s="281"/>
      <c r="C1473" s="190">
        <f>Gesamtliste!J1465</f>
        <v>2009</v>
      </c>
      <c r="D1473" s="190" t="str">
        <f>Gesamtliste!K1465</f>
        <v>0.75l</v>
      </c>
      <c r="E1473" s="191">
        <f>Gesamtliste!T1465</f>
        <v>0</v>
      </c>
    </row>
    <row r="1474" spans="1:5" ht="24" customHeight="1">
      <c r="A1474" s="280" t="str">
        <f>Gesamtliste!G1466&amp;" "&amp;Gesamtliste!H1466</f>
        <v>Velich Chardonnay Tiglat</v>
      </c>
      <c r="B1474" s="281"/>
      <c r="C1474" s="190">
        <f>Gesamtliste!J1466</f>
        <v>1998</v>
      </c>
      <c r="D1474" s="190" t="str">
        <f>Gesamtliste!K1466</f>
        <v>0.75l</v>
      </c>
      <c r="E1474" s="191">
        <f>Gesamtliste!T1466</f>
        <v>0</v>
      </c>
    </row>
    <row r="1475" spans="1:5" ht="24" customHeight="1">
      <c r="A1475" s="280" t="str">
        <f>Gesamtliste!G1467&amp;" "&amp;Gesamtliste!H1467</f>
        <v>Velich Chardonnay Tiglat</v>
      </c>
      <c r="B1475" s="281"/>
      <c r="C1475" s="190">
        <f>Gesamtliste!J1467</f>
        <v>2017</v>
      </c>
      <c r="D1475" s="190" t="str">
        <f>Gesamtliste!K1467</f>
        <v>0.75l</v>
      </c>
      <c r="E1475" s="191">
        <f>Gesamtliste!T1467</f>
        <v>0</v>
      </c>
    </row>
    <row r="1476" spans="1:5" ht="24" customHeight="1">
      <c r="A1476" s="280" t="str">
        <f>Gesamtliste!G1468&amp;" "&amp;Gesamtliste!H1468</f>
        <v>Gesellmann Bela Rex</v>
      </c>
      <c r="B1476" s="281"/>
      <c r="C1476" s="190">
        <f>Gesamtliste!J1468</f>
        <v>2003</v>
      </c>
      <c r="D1476" s="190" t="str">
        <f>Gesamtliste!K1468</f>
        <v>3l</v>
      </c>
      <c r="E1476" s="191">
        <f>Gesamtliste!T1468</f>
        <v>0</v>
      </c>
    </row>
    <row r="1477" spans="1:5" ht="24" customHeight="1">
      <c r="A1477" s="280" t="str">
        <f>Gesamtliste!G1469&amp;" "&amp;Gesamtliste!H1469</f>
        <v>Uwe Schiefer Blaufränkisch Königsberg Alte Weingärten</v>
      </c>
      <c r="B1477" s="281"/>
      <c r="C1477" s="190">
        <f>Gesamtliste!J1469</f>
        <v>2015</v>
      </c>
      <c r="D1477" s="190" t="str">
        <f>Gesamtliste!K1469</f>
        <v>0.75l</v>
      </c>
      <c r="E1477" s="191">
        <f>Gesamtliste!T1469</f>
        <v>0</v>
      </c>
    </row>
    <row r="1478" spans="1:5" ht="24" customHeight="1">
      <c r="A1478" s="280" t="str">
        <f>Gesamtliste!G1470&amp;" "&amp;Gesamtliste!H1470</f>
        <v>Uwe Schiefer Blaufränkisch Königsberg Alte Weingärten</v>
      </c>
      <c r="B1478" s="281"/>
      <c r="C1478" s="190">
        <f>Gesamtliste!J1470</f>
        <v>2015</v>
      </c>
      <c r="D1478" s="190" t="str">
        <f>Gesamtliste!K1470</f>
        <v>0.75l</v>
      </c>
      <c r="E1478" s="191">
        <f>Gesamtliste!T1470</f>
        <v>0</v>
      </c>
    </row>
    <row r="1479" spans="1:5" ht="24" customHeight="1">
      <c r="A1479" s="280" t="str">
        <f>Gesamtliste!G1471&amp;" "&amp;Gesamtliste!H1471</f>
        <v>Uwe Schiefer Blaufränkisch Reihburg Reserve</v>
      </c>
      <c r="B1479" s="281"/>
      <c r="C1479" s="190">
        <f>Gesamtliste!J1471</f>
        <v>2015</v>
      </c>
      <c r="D1479" s="190" t="str">
        <f>Gesamtliste!K1471</f>
        <v>0.75l</v>
      </c>
      <c r="E1479" s="191">
        <f>Gesamtliste!T1471</f>
        <v>0</v>
      </c>
    </row>
    <row r="1480" spans="1:5" ht="24" customHeight="1">
      <c r="A1480" s="280" t="str">
        <f>Gesamtliste!G1472&amp;" "&amp;Gesamtliste!H1472</f>
        <v>Uwe Schiefer Blaufränkisch Reihburg Reserve</v>
      </c>
      <c r="B1480" s="281"/>
      <c r="C1480" s="190">
        <f>Gesamtliste!J1472</f>
        <v>2015</v>
      </c>
      <c r="D1480" s="190" t="str">
        <f>Gesamtliste!K1472</f>
        <v>1.5l</v>
      </c>
      <c r="E1480" s="191">
        <f>Gesamtliste!T1472</f>
        <v>0</v>
      </c>
    </row>
    <row r="1481" spans="1:5" ht="24" customHeight="1">
      <c r="A1481" s="280" t="str">
        <f>Gesamtliste!G1473&amp;" "&amp;Gesamtliste!H1473</f>
        <v>Uwe Schiefer Blaufränkisch Szapary</v>
      </c>
      <c r="B1481" s="281"/>
      <c r="C1481" s="190">
        <f>Gesamtliste!J1473</f>
        <v>2003</v>
      </c>
      <c r="D1481" s="190" t="str">
        <f>Gesamtliste!K1473</f>
        <v>0.75l</v>
      </c>
      <c r="E1481" s="191">
        <f>Gesamtliste!T1473</f>
        <v>0</v>
      </c>
    </row>
    <row r="1482" spans="1:5" ht="24" customHeight="1">
      <c r="A1482" s="280" t="str">
        <f>Gesamtliste!G1474&amp;" "&amp;Gesamtliste!H1474</f>
        <v>Uwe Schiefer Blaufränkisch Szapary</v>
      </c>
      <c r="B1482" s="281"/>
      <c r="C1482" s="190">
        <f>Gesamtliste!J1474</f>
        <v>2006</v>
      </c>
      <c r="D1482" s="190" t="str">
        <f>Gesamtliste!K1474</f>
        <v>0.75l</v>
      </c>
      <c r="E1482" s="191">
        <f>Gesamtliste!T1474</f>
        <v>0</v>
      </c>
    </row>
    <row r="1483" spans="1:5" ht="24" customHeight="1">
      <c r="A1483" s="280" t="str">
        <f>Gesamtliste!G1475&amp;" "&amp;Gesamtliste!H1475</f>
        <v>Uwe Schiefer Blaufränkisch Szapary</v>
      </c>
      <c r="B1483" s="281"/>
      <c r="C1483" s="190">
        <f>Gesamtliste!J1475</f>
        <v>2018</v>
      </c>
      <c r="D1483" s="190" t="str">
        <f>Gesamtliste!K1475</f>
        <v>0.75l</v>
      </c>
      <c r="E1483" s="191">
        <f>Gesamtliste!T1475</f>
        <v>0</v>
      </c>
    </row>
    <row r="1484" spans="1:5" ht="24" customHeight="1">
      <c r="A1484" s="280" t="str">
        <f>Gesamtliste!G1476&amp;" "&amp;Gesamtliste!H1476</f>
        <v>Uwe Schiefer Blaufränkisch Szapary</v>
      </c>
      <c r="B1484" s="281"/>
      <c r="C1484" s="190">
        <f>Gesamtliste!J1476</f>
        <v>2019</v>
      </c>
      <c r="D1484" s="190" t="str">
        <f>Gesamtliste!K1476</f>
        <v>0.75l</v>
      </c>
      <c r="E1484" s="191">
        <f>Gesamtliste!T1476</f>
        <v>0</v>
      </c>
    </row>
    <row r="1485" spans="1:5" ht="24" customHeight="1">
      <c r="A1485" s="280" t="str">
        <f>Gesamtliste!G1477&amp;" "&amp;Gesamtliste!H1477</f>
        <v>Uwe Schiefer Merlot</v>
      </c>
      <c r="B1485" s="281"/>
      <c r="C1485" s="190">
        <f>Gesamtliste!J1477</f>
        <v>2012</v>
      </c>
      <c r="D1485" s="190" t="str">
        <f>Gesamtliste!K1477</f>
        <v>0.75l</v>
      </c>
      <c r="E1485" s="191">
        <f>Gesamtliste!T1477</f>
        <v>0</v>
      </c>
    </row>
    <row r="1486" spans="1:5" ht="24" customHeight="1">
      <c r="A1486" s="280" t="str">
        <f>Gesamtliste!G1478&amp;" "&amp;Gesamtliste!H1478</f>
        <v>Uwe Schiefer Merlot</v>
      </c>
      <c r="B1486" s="281"/>
      <c r="C1486" s="190">
        <f>Gesamtliste!J1478</f>
        <v>2018</v>
      </c>
      <c r="D1486" s="190" t="str">
        <f>Gesamtliste!K1478</f>
        <v>0.75l</v>
      </c>
      <c r="E1486" s="191">
        <f>Gesamtliste!T1478</f>
        <v>0</v>
      </c>
    </row>
    <row r="1487" spans="1:5" ht="24" customHeight="1">
      <c r="A1487" s="280" t="str">
        <f>Gesamtliste!G1479&amp;" "&amp;Gesamtliste!H1479</f>
        <v>Uwe Schiefer Merlot</v>
      </c>
      <c r="B1487" s="281"/>
      <c r="C1487" s="190">
        <f>Gesamtliste!J1479</f>
        <v>2019</v>
      </c>
      <c r="D1487" s="190" t="str">
        <f>Gesamtliste!K1479</f>
        <v>0.75l</v>
      </c>
      <c r="E1487" s="191">
        <f>Gesamtliste!T1479</f>
        <v>0</v>
      </c>
    </row>
    <row r="1488" spans="1:5" ht="24" customHeight="1">
      <c r="A1488" s="280" t="str">
        <f>Gesamtliste!G1480&amp;" "&amp;Gesamtliste!H1480</f>
        <v>Uwe Schiefer Pinot Noir</v>
      </c>
      <c r="B1488" s="281"/>
      <c r="C1488" s="190">
        <f>Gesamtliste!J1480</f>
        <v>2020</v>
      </c>
      <c r="D1488" s="190" t="str">
        <f>Gesamtliste!K1480</f>
        <v>0.75l</v>
      </c>
      <c r="E1488" s="191">
        <f>Gesamtliste!T1480</f>
        <v>0</v>
      </c>
    </row>
    <row r="1489" spans="1:5" ht="24" customHeight="1">
      <c r="A1489" s="280" t="str">
        <f>Gesamtliste!G1481&amp;" "&amp;Gesamtliste!H1481</f>
        <v>Uwe Schiefer Reihburg</v>
      </c>
      <c r="B1489" s="281"/>
      <c r="C1489" s="190">
        <f>Gesamtliste!J1481</f>
        <v>2012</v>
      </c>
      <c r="D1489" s="190" t="str">
        <f>Gesamtliste!K1481</f>
        <v>0.75l</v>
      </c>
      <c r="E1489" s="191">
        <f>Gesamtliste!T1481</f>
        <v>0</v>
      </c>
    </row>
    <row r="1490" spans="1:5" ht="24" customHeight="1">
      <c r="A1490" s="280" t="str">
        <f>Gesamtliste!G1482&amp;" "&amp;Gesamtliste!H1482</f>
        <v>Uwe Schiefer Reihburg</v>
      </c>
      <c r="B1490" s="281"/>
      <c r="C1490" s="190">
        <f>Gesamtliste!J1482</f>
        <v>2017</v>
      </c>
      <c r="D1490" s="190" t="str">
        <f>Gesamtliste!K1482</f>
        <v>1.5l</v>
      </c>
      <c r="E1490" s="191">
        <f>Gesamtliste!T1482</f>
        <v>0</v>
      </c>
    </row>
    <row r="1491" spans="1:5" ht="24" customHeight="1">
      <c r="A1491" s="280" t="str">
        <f>Gesamtliste!G1483&amp;" "&amp;Gesamtliste!H1483</f>
        <v>Wachter Wiesler Blaufränkisch Eisenberg DAC Reserve</v>
      </c>
      <c r="B1491" s="281"/>
      <c r="C1491" s="190">
        <f>Gesamtliste!J1483</f>
        <v>2018</v>
      </c>
      <c r="D1491" s="190" t="str">
        <f>Gesamtliste!K1483</f>
        <v>0.75l</v>
      </c>
      <c r="E1491" s="191">
        <f>Gesamtliste!T1483</f>
        <v>0</v>
      </c>
    </row>
    <row r="1492" spans="1:5" ht="24" customHeight="1">
      <c r="A1492" s="280" t="str">
        <f>Gesamtliste!G1484&amp;" "&amp;Gesamtliste!H1484</f>
        <v>Wachter Wiesler Blaufränkisch Weinberg</v>
      </c>
      <c r="B1492" s="281"/>
      <c r="C1492" s="190">
        <f>Gesamtliste!J1484</f>
        <v>2017</v>
      </c>
      <c r="D1492" s="190" t="str">
        <f>Gesamtliste!K1484</f>
        <v>0.75l</v>
      </c>
      <c r="E1492" s="191">
        <f>Gesamtliste!T1484</f>
        <v>0</v>
      </c>
    </row>
    <row r="1493" spans="1:5" ht="24" customHeight="1">
      <c r="A1493" s="280" t="str">
        <f>Gesamtliste!G1485&amp;" "&amp;Gesamtliste!H1485</f>
        <v>Wachter Wiesler Julia</v>
      </c>
      <c r="B1493" s="281"/>
      <c r="C1493" s="190">
        <f>Gesamtliste!J1485</f>
        <v>2011</v>
      </c>
      <c r="D1493" s="190" t="str">
        <f>Gesamtliste!K1485</f>
        <v>0.75l</v>
      </c>
      <c r="E1493" s="191">
        <f>Gesamtliste!T1485</f>
        <v>0</v>
      </c>
    </row>
    <row r="1494" spans="1:5" ht="24" customHeight="1">
      <c r="A1494" s="280" t="str">
        <f>Gesamtliste!G1486&amp;" "&amp;Gesamtliste!H1486</f>
        <v>Krutzler Blaufränkisch Burgenland</v>
      </c>
      <c r="B1494" s="281"/>
      <c r="C1494" s="190">
        <f>Gesamtliste!J1486</f>
        <v>2020</v>
      </c>
      <c r="D1494" s="190" t="str">
        <f>Gesamtliste!K1486</f>
        <v>0.75l</v>
      </c>
      <c r="E1494" s="191">
        <f>Gesamtliste!T1486</f>
        <v>0</v>
      </c>
    </row>
    <row r="1495" spans="1:5" ht="24" customHeight="1">
      <c r="A1495" s="280" t="str">
        <f>Gesamtliste!G1487&amp;" "&amp;Gesamtliste!H1487</f>
        <v>Krutzler Blaufränkisch Reserve</v>
      </c>
      <c r="B1495" s="281"/>
      <c r="C1495" s="190">
        <f>Gesamtliste!J1487</f>
        <v>2002</v>
      </c>
      <c r="D1495" s="190" t="str">
        <f>Gesamtliste!K1487</f>
        <v>0.75l</v>
      </c>
      <c r="E1495" s="191">
        <f>Gesamtliste!T1487</f>
        <v>0</v>
      </c>
    </row>
    <row r="1496" spans="1:5" ht="24" customHeight="1">
      <c r="A1496" s="280" t="str">
        <f>Gesamtliste!G1488&amp;" "&amp;Gesamtliste!H1488</f>
        <v>Krutzler Blaufränkisch Reserve</v>
      </c>
      <c r="B1496" s="281"/>
      <c r="C1496" s="190">
        <f>Gesamtliste!J1488</f>
        <v>2004</v>
      </c>
      <c r="D1496" s="190" t="str">
        <f>Gesamtliste!K1488</f>
        <v>0.75l</v>
      </c>
      <c r="E1496" s="191">
        <f>Gesamtliste!T1488</f>
        <v>0</v>
      </c>
    </row>
    <row r="1497" spans="1:5" ht="24" customHeight="1">
      <c r="A1497" s="280" t="str">
        <f>Gesamtliste!G1489&amp;" "&amp;Gesamtliste!H1489</f>
        <v>Krutzler Blaufränkisch Reserve</v>
      </c>
      <c r="B1497" s="281"/>
      <c r="C1497" s="190">
        <f>Gesamtliste!J1489</f>
        <v>2008</v>
      </c>
      <c r="D1497" s="190" t="str">
        <f>Gesamtliste!K1489</f>
        <v>0.75l</v>
      </c>
      <c r="E1497" s="191">
        <f>Gesamtliste!T1489</f>
        <v>0</v>
      </c>
    </row>
    <row r="1498" spans="1:5" ht="24" customHeight="1">
      <c r="A1498" s="280" t="str">
        <f>Gesamtliste!G1490&amp;" "&amp;Gesamtliste!H1490</f>
        <v>Krutzler Blaufränkisch Reserve</v>
      </c>
      <c r="B1498" s="281"/>
      <c r="C1498" s="190">
        <f>Gesamtliste!J1490</f>
        <v>2009</v>
      </c>
      <c r="D1498" s="190" t="str">
        <f>Gesamtliste!K1490</f>
        <v>1.5l</v>
      </c>
      <c r="E1498" s="191">
        <f>Gesamtliste!T1490</f>
        <v>0</v>
      </c>
    </row>
    <row r="1499" spans="1:5" ht="24" customHeight="1">
      <c r="A1499" s="280" t="str">
        <f>Gesamtliste!G1491&amp;" "&amp;Gesamtliste!H1491</f>
        <v>Krutzler Merlot</v>
      </c>
      <c r="B1499" s="281"/>
      <c r="C1499" s="190">
        <f>Gesamtliste!J1491</f>
        <v>2012</v>
      </c>
      <c r="D1499" s="190" t="str">
        <f>Gesamtliste!K1491</f>
        <v>0.75l</v>
      </c>
      <c r="E1499" s="191">
        <f>Gesamtliste!T1491</f>
        <v>0</v>
      </c>
    </row>
    <row r="1500" spans="1:5" ht="24" customHeight="1">
      <c r="A1500" s="280" t="str">
        <f>Gesamtliste!G1492&amp;" "&amp;Gesamtliste!H1492</f>
        <v>Krutzler Perwolff</v>
      </c>
      <c r="B1500" s="281"/>
      <c r="C1500" s="190">
        <f>Gesamtliste!J1492</f>
        <v>2000</v>
      </c>
      <c r="D1500" s="190" t="str">
        <f>Gesamtliste!K1492</f>
        <v>0.75l</v>
      </c>
      <c r="E1500" s="191">
        <f>Gesamtliste!T1492</f>
        <v>0</v>
      </c>
    </row>
    <row r="1501" spans="1:5" ht="24" customHeight="1">
      <c r="A1501" s="280" t="str">
        <f>Gesamtliste!G1493&amp;" "&amp;Gesamtliste!H1493</f>
        <v>Krutzler Perwolff</v>
      </c>
      <c r="B1501" s="281"/>
      <c r="C1501" s="190">
        <f>Gesamtliste!J1493</f>
        <v>2000</v>
      </c>
      <c r="D1501" s="190" t="str">
        <f>Gesamtliste!K1493</f>
        <v>0.75l</v>
      </c>
      <c r="E1501" s="191">
        <f>Gesamtliste!T1493</f>
        <v>0</v>
      </c>
    </row>
    <row r="1502" spans="1:5" ht="24" customHeight="1">
      <c r="A1502" s="280" t="str">
        <f>Gesamtliste!G1494&amp;" "&amp;Gesamtliste!H1494</f>
        <v>Krutzler Perwolff</v>
      </c>
      <c r="B1502" s="281"/>
      <c r="C1502" s="190">
        <f>Gesamtliste!J1494</f>
        <v>2001</v>
      </c>
      <c r="D1502" s="190" t="str">
        <f>Gesamtliste!K1494</f>
        <v>0.75l</v>
      </c>
      <c r="E1502" s="191">
        <f>Gesamtliste!T1494</f>
        <v>0</v>
      </c>
    </row>
    <row r="1503" spans="1:5" ht="24" customHeight="1">
      <c r="A1503" s="280" t="str">
        <f>Gesamtliste!G1495&amp;" "&amp;Gesamtliste!H1495</f>
        <v>Krutzler Perwolff</v>
      </c>
      <c r="B1503" s="281"/>
      <c r="C1503" s="190">
        <f>Gesamtliste!J1495</f>
        <v>2002</v>
      </c>
      <c r="D1503" s="190" t="str">
        <f>Gesamtliste!K1495</f>
        <v>0.75l</v>
      </c>
      <c r="E1503" s="191">
        <f>Gesamtliste!T1495</f>
        <v>0</v>
      </c>
    </row>
    <row r="1504" spans="1:5" ht="24" customHeight="1">
      <c r="A1504" s="280" t="str">
        <f>Gesamtliste!G1496&amp;" "&amp;Gesamtliste!H1496</f>
        <v>Krutzler Perwolff</v>
      </c>
      <c r="B1504" s="281"/>
      <c r="C1504" s="190">
        <f>Gesamtliste!J1496</f>
        <v>2004</v>
      </c>
      <c r="D1504" s="190" t="str">
        <f>Gesamtliste!K1496</f>
        <v>0.75l</v>
      </c>
      <c r="E1504" s="191">
        <f>Gesamtliste!T1496</f>
        <v>0</v>
      </c>
    </row>
    <row r="1505" spans="1:5" ht="24" customHeight="1">
      <c r="A1505" s="280" t="str">
        <f>Gesamtliste!G1497&amp;" "&amp;Gesamtliste!H1497</f>
        <v>Krutzler Perwolff</v>
      </c>
      <c r="B1505" s="281"/>
      <c r="C1505" s="190">
        <f>Gesamtliste!J1497</f>
        <v>2004</v>
      </c>
      <c r="D1505" s="190" t="str">
        <f>Gesamtliste!K1497</f>
        <v>1.5l</v>
      </c>
      <c r="E1505" s="191">
        <f>Gesamtliste!T1497</f>
        <v>0</v>
      </c>
    </row>
    <row r="1506" spans="1:5" ht="24" customHeight="1">
      <c r="A1506" s="280" t="str">
        <f>Gesamtliste!G1498&amp;" "&amp;Gesamtliste!H1498</f>
        <v>Krutzler Perwolff</v>
      </c>
      <c r="B1506" s="281"/>
      <c r="C1506" s="190">
        <f>Gesamtliste!J1498</f>
        <v>2004</v>
      </c>
      <c r="D1506" s="190" t="str">
        <f>Gesamtliste!K1498</f>
        <v>3l</v>
      </c>
      <c r="E1506" s="191">
        <f>Gesamtliste!T1498</f>
        <v>0</v>
      </c>
    </row>
    <row r="1507" spans="1:5" ht="24" customHeight="1">
      <c r="A1507" s="280" t="str">
        <f>Gesamtliste!G1499&amp;" "&amp;Gesamtliste!H1499</f>
        <v>Krutzler Perwolff</v>
      </c>
      <c r="B1507" s="281"/>
      <c r="C1507" s="190">
        <f>Gesamtliste!J1499</f>
        <v>2006</v>
      </c>
      <c r="D1507" s="190" t="str">
        <f>Gesamtliste!K1499</f>
        <v>0.75l</v>
      </c>
      <c r="E1507" s="191">
        <f>Gesamtliste!T1499</f>
        <v>0</v>
      </c>
    </row>
    <row r="1508" spans="1:5" ht="24" customHeight="1">
      <c r="A1508" s="280" t="str">
        <f>Gesamtliste!G1500&amp;" "&amp;Gesamtliste!H1500</f>
        <v>Krutzler Perwolff</v>
      </c>
      <c r="B1508" s="281"/>
      <c r="C1508" s="190">
        <f>Gesamtliste!J1500</f>
        <v>2006</v>
      </c>
      <c r="D1508" s="190" t="str">
        <f>Gesamtliste!K1500</f>
        <v>1.5l</v>
      </c>
      <c r="E1508" s="191">
        <f>Gesamtliste!T1500</f>
        <v>0</v>
      </c>
    </row>
    <row r="1509" spans="1:5" ht="24" customHeight="1">
      <c r="A1509" s="280" t="str">
        <f>Gesamtliste!G1501&amp;" "&amp;Gesamtliste!H1501</f>
        <v>Krutzler Perwolff</v>
      </c>
      <c r="B1509" s="281"/>
      <c r="C1509" s="190">
        <f>Gesamtliste!J1501</f>
        <v>2007</v>
      </c>
      <c r="D1509" s="190" t="str">
        <f>Gesamtliste!K1501</f>
        <v>0.75l</v>
      </c>
      <c r="E1509" s="191">
        <f>Gesamtliste!T1501</f>
        <v>0</v>
      </c>
    </row>
    <row r="1510" spans="1:5" ht="24" customHeight="1">
      <c r="A1510" s="280" t="str">
        <f>Gesamtliste!G1502&amp;" "&amp;Gesamtliste!H1502</f>
        <v>Krutzler Perwolff</v>
      </c>
      <c r="B1510" s="281"/>
      <c r="C1510" s="190">
        <f>Gesamtliste!J1502</f>
        <v>2009</v>
      </c>
      <c r="D1510" s="190" t="str">
        <f>Gesamtliste!K1502</f>
        <v>0.75l</v>
      </c>
      <c r="E1510" s="191">
        <f>Gesamtliste!T1502</f>
        <v>0</v>
      </c>
    </row>
    <row r="1511" spans="1:5" ht="24" customHeight="1">
      <c r="A1511" s="280" t="str">
        <f>Gesamtliste!G1503&amp;" "&amp;Gesamtliste!H1503</f>
        <v>Krutzler Perwolff</v>
      </c>
      <c r="B1511" s="281"/>
      <c r="C1511" s="190">
        <f>Gesamtliste!J1503</f>
        <v>2012</v>
      </c>
      <c r="D1511" s="190" t="str">
        <f>Gesamtliste!K1503</f>
        <v>0.75l</v>
      </c>
      <c r="E1511" s="191">
        <f>Gesamtliste!T1503</f>
        <v>0</v>
      </c>
    </row>
    <row r="1512" spans="1:5" ht="24" customHeight="1">
      <c r="A1512" s="280" t="str">
        <f>Gesamtliste!G1504&amp;" "&amp;Gesamtliste!H1504</f>
        <v>Krutzler Perwolff</v>
      </c>
      <c r="B1512" s="281"/>
      <c r="C1512" s="190">
        <f>Gesamtliste!J1504</f>
        <v>2012</v>
      </c>
      <c r="D1512" s="190" t="str">
        <f>Gesamtliste!K1504</f>
        <v>0.75l</v>
      </c>
      <c r="E1512" s="191">
        <f>Gesamtliste!T1504</f>
        <v>0</v>
      </c>
    </row>
    <row r="1513" spans="1:5" ht="24" customHeight="1">
      <c r="A1513" s="280" t="str">
        <f>Gesamtliste!G1505&amp;" "&amp;Gesamtliste!H1505</f>
        <v>Krutzler Perwolff</v>
      </c>
      <c r="B1513" s="281"/>
      <c r="C1513" s="190">
        <f>Gesamtliste!J1505</f>
        <v>2015</v>
      </c>
      <c r="D1513" s="190" t="str">
        <f>Gesamtliste!K1505</f>
        <v>0.75l</v>
      </c>
      <c r="E1513" s="191">
        <f>Gesamtliste!T1505</f>
        <v>0</v>
      </c>
    </row>
    <row r="1514" spans="1:5" ht="24" customHeight="1">
      <c r="A1514" s="280" t="str">
        <f>Gesamtliste!G1506&amp;" "&amp;Gesamtliste!H1506</f>
        <v>Krutzler Perwolff</v>
      </c>
      <c r="B1514" s="281"/>
      <c r="C1514" s="190">
        <f>Gesamtliste!J1506</f>
        <v>2017</v>
      </c>
      <c r="D1514" s="190" t="str">
        <f>Gesamtliste!K1506</f>
        <v>0.75l</v>
      </c>
      <c r="E1514" s="191">
        <f>Gesamtliste!T1506</f>
        <v>0</v>
      </c>
    </row>
    <row r="1515" spans="1:5" ht="24" customHeight="1">
      <c r="A1515" s="280" t="str">
        <f>Gesamtliste!G1507&amp;" "&amp;Gesamtliste!H1507</f>
        <v>Krutzler Perwolff</v>
      </c>
      <c r="B1515" s="281"/>
      <c r="C1515" s="190">
        <f>Gesamtliste!J1507</f>
        <v>2020</v>
      </c>
      <c r="D1515" s="190" t="str">
        <f>Gesamtliste!K1507</f>
        <v>0.75l</v>
      </c>
      <c r="E1515" s="191">
        <f>Gesamtliste!T1507</f>
        <v>0</v>
      </c>
    </row>
    <row r="1516" spans="1:5" ht="24" customHeight="1">
      <c r="A1516" s="280" t="str">
        <f>Gesamtliste!G1508&amp;" "&amp;Gesamtliste!H1508</f>
        <v>Prieler Blaufränkisch Marienthal</v>
      </c>
      <c r="B1516" s="281"/>
      <c r="C1516" s="190">
        <f>Gesamtliste!J1508</f>
        <v>2013</v>
      </c>
      <c r="D1516" s="190" t="str">
        <f>Gesamtliste!K1508</f>
        <v>1.5l</v>
      </c>
      <c r="E1516" s="191">
        <f>Gesamtliste!T1508</f>
        <v>0</v>
      </c>
    </row>
    <row r="1517" spans="1:5" ht="24" customHeight="1">
      <c r="A1517" s="280" t="str">
        <f>Gesamtliste!G1509&amp;" "&amp;Gesamtliste!H1509</f>
        <v>Reimagine Pannonia Kollektionskiste "REIMAGINE Grüner Veltliner Burgenland"</v>
      </c>
      <c r="B1517" s="281"/>
      <c r="C1517" s="190">
        <f>Gesamtliste!J1509</f>
        <v>2023</v>
      </c>
      <c r="D1517" s="190" t="str">
        <f>Gesamtliste!K1509</f>
        <v>0.75l</v>
      </c>
      <c r="E1517" s="191">
        <f>Gesamtliste!T1509</f>
        <v>0</v>
      </c>
    </row>
    <row r="1518" spans="1:5" ht="24" customHeight="1">
      <c r="A1518" s="280" t="str">
        <f>Gesamtliste!G1510&amp;" "&amp;Gesamtliste!H1510</f>
        <v>Dorli Muhr Blaufränkisch "Liebkind"</v>
      </c>
      <c r="B1518" s="281"/>
      <c r="C1518" s="190">
        <f>Gesamtliste!J1510</f>
        <v>2018</v>
      </c>
      <c r="D1518" s="190" t="str">
        <f>Gesamtliste!K1510</f>
        <v>0.75l</v>
      </c>
      <c r="E1518" s="191">
        <f>Gesamtliste!T1510</f>
        <v>0</v>
      </c>
    </row>
    <row r="1519" spans="1:5" ht="24" customHeight="1">
      <c r="A1519" s="280" t="str">
        <f>Gesamtliste!G1511&amp;" "&amp;Gesamtliste!H1511</f>
        <v>Dorli Muhr Blaufränkisch "Liebkind"</v>
      </c>
      <c r="B1519" s="281"/>
      <c r="C1519" s="190">
        <f>Gesamtliste!J1511</f>
        <v>2018</v>
      </c>
      <c r="D1519" s="190" t="str">
        <f>Gesamtliste!K1511</f>
        <v>1.5l</v>
      </c>
      <c r="E1519" s="191">
        <f>Gesamtliste!T1511</f>
        <v>0</v>
      </c>
    </row>
    <row r="1520" spans="1:5" ht="24" customHeight="1">
      <c r="A1520" s="280" t="str">
        <f>Gesamtliste!G1512&amp;" "&amp;Gesamtliste!H1512</f>
        <v>Dorli Muhr Blaufränkisch Ried Kirchweingarten 1ÖTW</v>
      </c>
      <c r="B1520" s="281"/>
      <c r="C1520" s="190">
        <f>Gesamtliste!J1512</f>
        <v>2022</v>
      </c>
      <c r="D1520" s="190" t="str">
        <f>Gesamtliste!K1512</f>
        <v>0.75l</v>
      </c>
      <c r="E1520" s="191">
        <f>Gesamtliste!T1512</f>
        <v>0</v>
      </c>
    </row>
    <row r="1521" spans="1:5" ht="24" customHeight="1">
      <c r="A1521" s="280" t="str">
        <f>Gesamtliste!G1513&amp;" "&amp;Gesamtliste!H1513</f>
        <v>Dorli Muhr Blaufränkisch Ried Spitzerberg</v>
      </c>
      <c r="B1521" s="281"/>
      <c r="C1521" s="190">
        <f>Gesamtliste!J1513</f>
        <v>2014</v>
      </c>
      <c r="D1521" s="190" t="str">
        <f>Gesamtliste!K1513</f>
        <v>0.75l</v>
      </c>
      <c r="E1521" s="191">
        <f>Gesamtliste!T1513</f>
        <v>0</v>
      </c>
    </row>
    <row r="1522" spans="1:5" ht="24" customHeight="1">
      <c r="A1522" s="280" t="str">
        <f>Gesamtliste!G1514&amp;" "&amp;Gesamtliste!H1514</f>
        <v>Dorli Muhr Blaufränkisch Ried Spitzerberg</v>
      </c>
      <c r="B1522" s="281"/>
      <c r="C1522" s="190">
        <f>Gesamtliste!J1514</f>
        <v>2014</v>
      </c>
      <c r="D1522" s="190" t="str">
        <f>Gesamtliste!K1514</f>
        <v>0.75l</v>
      </c>
      <c r="E1522" s="191">
        <f>Gesamtliste!T1514</f>
        <v>0</v>
      </c>
    </row>
    <row r="1523" spans="1:5" ht="24" customHeight="1">
      <c r="A1523" s="280" t="str">
        <f>Gesamtliste!G1515&amp;" "&amp;Gesamtliste!H1515</f>
        <v>Dorli Muhr Blaufränkisch Ried Spitzerberg</v>
      </c>
      <c r="B1523" s="281"/>
      <c r="C1523" s="190">
        <f>Gesamtliste!J1515</f>
        <v>2015</v>
      </c>
      <c r="D1523" s="190" t="str">
        <f>Gesamtliste!K1515</f>
        <v>0.75l</v>
      </c>
      <c r="E1523" s="191">
        <f>Gesamtliste!T1515</f>
        <v>0</v>
      </c>
    </row>
    <row r="1524" spans="1:5" ht="24" customHeight="1">
      <c r="A1524" s="280" t="str">
        <f>Gesamtliste!G1516&amp;" "&amp;Gesamtliste!H1516</f>
        <v>Dorli Muhr Blaufränkisch Ried Spitzerberg</v>
      </c>
      <c r="B1524" s="281"/>
      <c r="C1524" s="190">
        <f>Gesamtliste!J1516</f>
        <v>2015</v>
      </c>
      <c r="D1524" s="190" t="str">
        <f>Gesamtliste!K1516</f>
        <v>0.75l</v>
      </c>
      <c r="E1524" s="191">
        <f>Gesamtliste!T1516</f>
        <v>0</v>
      </c>
    </row>
    <row r="1525" spans="1:5" ht="24" customHeight="1">
      <c r="A1525" s="280" t="str">
        <f>Gesamtliste!G1517&amp;" "&amp;Gesamtliste!H1517</f>
        <v>Dorli Muhr Blaufränkisch Ried Spitzerberg</v>
      </c>
      <c r="B1525" s="281"/>
      <c r="C1525" s="190">
        <f>Gesamtliste!J1517</f>
        <v>2015</v>
      </c>
      <c r="D1525" s="190" t="str">
        <f>Gesamtliste!K1517</f>
        <v>0.75l</v>
      </c>
      <c r="E1525" s="191">
        <f>Gesamtliste!T1517</f>
        <v>0</v>
      </c>
    </row>
    <row r="1526" spans="1:5" ht="24" customHeight="1">
      <c r="A1526" s="280" t="str">
        <f>Gesamtliste!G1518&amp;" "&amp;Gesamtliste!H1518</f>
        <v>Dorli Muhr Blaufränkisch Ried Spitzerberg</v>
      </c>
      <c r="B1526" s="281"/>
      <c r="C1526" s="190">
        <f>Gesamtliste!J1518</f>
        <v>2017</v>
      </c>
      <c r="D1526" s="190" t="str">
        <f>Gesamtliste!K1518</f>
        <v>1.5l</v>
      </c>
      <c r="E1526" s="191">
        <f>Gesamtliste!T1518</f>
        <v>0</v>
      </c>
    </row>
    <row r="1527" spans="1:5" ht="24" customHeight="1">
      <c r="A1527" s="280" t="str">
        <f>Gesamtliste!G1519&amp;" "&amp;Gesamtliste!H1519</f>
        <v>Dorli Muhr Blaufränkisch Ried Spitzerberg</v>
      </c>
      <c r="B1527" s="281"/>
      <c r="C1527" s="190">
        <f>Gesamtliste!J1519</f>
        <v>2018</v>
      </c>
      <c r="D1527" s="190" t="str">
        <f>Gesamtliste!K1519</f>
        <v>0.75l</v>
      </c>
      <c r="E1527" s="191">
        <f>Gesamtliste!T1519</f>
        <v>0</v>
      </c>
    </row>
    <row r="1528" spans="1:5" ht="24" customHeight="1">
      <c r="A1528" s="280" t="str">
        <f>Gesamtliste!G1520&amp;" "&amp;Gesamtliste!H1520</f>
        <v>Dorli Muhr Blaufränkisch Ried Spitzerberg Kobeln 1ÖTW "Liebkind"</v>
      </c>
      <c r="B1528" s="281"/>
      <c r="C1528" s="190">
        <f>Gesamtliste!J1520</f>
        <v>2020</v>
      </c>
      <c r="D1528" s="190" t="str">
        <f>Gesamtliste!K1520</f>
        <v>0.75l</v>
      </c>
      <c r="E1528" s="191">
        <f>Gesamtliste!T1520</f>
        <v>0</v>
      </c>
    </row>
    <row r="1529" spans="1:5" ht="24" customHeight="1">
      <c r="A1529" s="280" t="str">
        <f>Gesamtliste!G1521&amp;" "&amp;Gesamtliste!H1521</f>
        <v>Dorli Muhr Blaufränkisch Ried Spitzerberg Kobeln 1ÖTW "Liebkind"</v>
      </c>
      <c r="B1529" s="281"/>
      <c r="C1529" s="190">
        <f>Gesamtliste!J1521</f>
        <v>2022</v>
      </c>
      <c r="D1529" s="190" t="str">
        <f>Gesamtliste!K1521</f>
        <v>0.75l</v>
      </c>
      <c r="E1529" s="191">
        <f>Gesamtliste!T1521</f>
        <v>0</v>
      </c>
    </row>
    <row r="1530" spans="1:5" ht="24" customHeight="1">
      <c r="A1530" s="280" t="str">
        <f>Gesamtliste!G1522&amp;" "&amp;Gesamtliste!H1522</f>
        <v>Dorli Muhr Blaufränkisch Ried Spitzerberg Obere Roterd 1ÖTW</v>
      </c>
      <c r="B1530" s="281"/>
      <c r="C1530" s="190">
        <f>Gesamtliste!J1522</f>
        <v>2020</v>
      </c>
      <c r="D1530" s="190" t="str">
        <f>Gesamtliste!K1522</f>
        <v>0.75l</v>
      </c>
      <c r="E1530" s="191">
        <f>Gesamtliste!T1522</f>
        <v>0</v>
      </c>
    </row>
    <row r="1531" spans="1:5" ht="24" customHeight="1">
      <c r="A1531" s="280" t="str">
        <f>Gesamtliste!G1523&amp;" "&amp;Gesamtliste!H1523</f>
        <v>Dorli Muhr Blaufränkisch Ried Spitzerberg Obere Roterd 1ÖTW</v>
      </c>
      <c r="B1531" s="281"/>
      <c r="C1531" s="190">
        <f>Gesamtliste!J1523</f>
        <v>2022</v>
      </c>
      <c r="D1531" s="190" t="str">
        <f>Gesamtliste!K1523</f>
        <v>0.75l</v>
      </c>
      <c r="E1531" s="191">
        <f>Gesamtliste!T1523</f>
        <v>0</v>
      </c>
    </row>
    <row r="1532" spans="1:5" ht="24" customHeight="1">
      <c r="A1532" s="280" t="str">
        <f>Gesamtliste!G1524&amp;" "&amp;Gesamtliste!H1524</f>
        <v>Dorli Muhr Blaufränkisch Ried Spitzerberg Obere Spitzer 1ÖTW</v>
      </c>
      <c r="B1532" s="281"/>
      <c r="C1532" s="190">
        <f>Gesamtliste!J1524</f>
        <v>2020</v>
      </c>
      <c r="D1532" s="190" t="str">
        <f>Gesamtliste!K1524</f>
        <v>0.75l</v>
      </c>
      <c r="E1532" s="191">
        <f>Gesamtliste!T1524</f>
        <v>0</v>
      </c>
    </row>
    <row r="1533" spans="1:5" ht="24" customHeight="1">
      <c r="A1533" s="280" t="str">
        <f>Gesamtliste!G1525&amp;" "&amp;Gesamtliste!H1525</f>
        <v>Dorli Muhr Blaufränkisch Ried Spitzerberg Obere Spitzer 1ÖTW</v>
      </c>
      <c r="B1533" s="281"/>
      <c r="C1533" s="190">
        <f>Gesamtliste!J1525</f>
        <v>2020</v>
      </c>
      <c r="D1533" s="190" t="str">
        <f>Gesamtliste!K1525</f>
        <v>0.75l</v>
      </c>
      <c r="E1533" s="191">
        <f>Gesamtliste!T1525</f>
        <v>0</v>
      </c>
    </row>
    <row r="1534" spans="1:5" ht="24" customHeight="1">
      <c r="A1534" s="280" t="str">
        <f>Gesamtliste!G1526&amp;" "&amp;Gesamtliste!H1526</f>
        <v>Dorli Muhr Blaufränkisch Ried Spitzerberg Obere Spitzer 1ÖTW</v>
      </c>
      <c r="B1534" s="281"/>
      <c r="C1534" s="190">
        <f>Gesamtliste!J1526</f>
        <v>2021</v>
      </c>
      <c r="D1534" s="190" t="str">
        <f>Gesamtliste!K1526</f>
        <v>0.75l</v>
      </c>
      <c r="E1534" s="191">
        <f>Gesamtliste!T1526</f>
        <v>0</v>
      </c>
    </row>
    <row r="1535" spans="1:5" ht="24" customHeight="1">
      <c r="A1535" s="280" t="str">
        <f>Gesamtliste!G1527&amp;" "&amp;Gesamtliste!H1527</f>
        <v>Dorli Muhr Blaufränkisch Ried Spitzerberg Obere Spitzer 1ÖTW</v>
      </c>
      <c r="B1535" s="281"/>
      <c r="C1535" s="190">
        <f>Gesamtliste!J1527</f>
        <v>2022</v>
      </c>
      <c r="D1535" s="190" t="str">
        <f>Gesamtliste!K1527</f>
        <v>0.75l</v>
      </c>
      <c r="E1535" s="191">
        <f>Gesamtliste!T1527</f>
        <v>0</v>
      </c>
    </row>
    <row r="1536" spans="1:5" ht="24" customHeight="1">
      <c r="A1536" s="280" t="str">
        <f>Gesamtliste!G1528&amp;" "&amp;Gesamtliste!H1528</f>
        <v>Dorli Muhr Blaufränkisch Ried Spitzerberg Obere Spitzer 1ÖTW</v>
      </c>
      <c r="B1536" s="281"/>
      <c r="C1536" s="190">
        <f>Gesamtliste!J1528</f>
        <v>2022</v>
      </c>
      <c r="D1536" s="190" t="str">
        <f>Gesamtliste!K1528</f>
        <v>1.5l</v>
      </c>
      <c r="E1536" s="191">
        <f>Gesamtliste!T1528</f>
        <v>0</v>
      </c>
    </row>
    <row r="1537" spans="1:5" ht="24" customHeight="1">
      <c r="A1537" s="280" t="str">
        <f>Gesamtliste!G1529&amp;" "&amp;Gesamtliste!H1529</f>
        <v>Dorli Muhr Blaufränkisch Spitzerberg Kobeln Liebkind</v>
      </c>
      <c r="B1537" s="281"/>
      <c r="C1537" s="190">
        <f>Gesamtliste!J1529</f>
        <v>2019</v>
      </c>
      <c r="D1537" s="190" t="str">
        <f>Gesamtliste!K1529</f>
        <v>0.75l</v>
      </c>
      <c r="E1537" s="191">
        <f>Gesamtliste!T1529</f>
        <v>0</v>
      </c>
    </row>
    <row r="1538" spans="1:5" ht="24" customHeight="1">
      <c r="A1538" s="280" t="str">
        <f>Gesamtliste!G1530&amp;" "&amp;Gesamtliste!H1530</f>
        <v>Dorli Muhr Carnuntum</v>
      </c>
      <c r="B1538" s="281"/>
      <c r="C1538" s="190">
        <f>Gesamtliste!J1530</f>
        <v>2022</v>
      </c>
      <c r="D1538" s="190" t="str">
        <f>Gesamtliste!K1530</f>
        <v>0.75l</v>
      </c>
      <c r="E1538" s="191">
        <f>Gesamtliste!T1530</f>
        <v>0</v>
      </c>
    </row>
    <row r="1539" spans="1:5" ht="24" customHeight="1">
      <c r="A1539" s="280" t="str">
        <f>Gesamtliste!G1531&amp;" "&amp;Gesamtliste!H1531</f>
        <v>Dorli Muhr Carnuntum</v>
      </c>
      <c r="B1539" s="281"/>
      <c r="C1539" s="190">
        <f>Gesamtliste!J1531</f>
        <v>2024</v>
      </c>
      <c r="D1539" s="190" t="str">
        <f>Gesamtliste!K1531</f>
        <v>0.75l</v>
      </c>
      <c r="E1539" s="191">
        <f>Gesamtliste!T1531</f>
        <v>0</v>
      </c>
    </row>
    <row r="1540" spans="1:5" ht="24" customHeight="1">
      <c r="A1540" s="280" t="str">
        <f>Gesamtliste!G1532&amp;" "&amp;Gesamtliste!H1532</f>
        <v>Dorli Muhr Rosé</v>
      </c>
      <c r="B1540" s="281"/>
      <c r="C1540" s="190">
        <f>Gesamtliste!J1532</f>
        <v>2025</v>
      </c>
      <c r="D1540" s="190" t="str">
        <f>Gesamtliste!K1532</f>
        <v>0.75l</v>
      </c>
      <c r="E1540" s="191">
        <f>Gesamtliste!T1532</f>
        <v>0</v>
      </c>
    </row>
    <row r="1541" spans="1:5" ht="24" customHeight="1">
      <c r="A1541" s="280" t="str">
        <f>Gesamtliste!G1533&amp;" "&amp;Gesamtliste!H1533</f>
        <v>Dorli Muhr Saudade - 7 Jahre fassgereift</v>
      </c>
      <c r="B1541" s="281"/>
      <c r="C1541" s="190" t="str">
        <f>Gesamtliste!J1533</f>
        <v>nV</v>
      </c>
      <c r="D1541" s="190" t="str">
        <f>Gesamtliste!K1533</f>
        <v>0.5l</v>
      </c>
      <c r="E1541" s="191">
        <f>Gesamtliste!T1533</f>
        <v>0</v>
      </c>
    </row>
    <row r="1542" spans="1:5" ht="24" customHeight="1">
      <c r="A1542" s="280" t="str">
        <f>Gesamtliste!G1534&amp;" "&amp;Gesamtliste!H1534</f>
        <v>Dorli Muhr Zweigelt Nouveau</v>
      </c>
      <c r="B1542" s="281"/>
      <c r="C1542" s="190">
        <f>Gesamtliste!J1534</f>
        <v>2022</v>
      </c>
      <c r="D1542" s="190" t="str">
        <f>Gesamtliste!K1534</f>
        <v>0.75l</v>
      </c>
      <c r="E1542" s="191">
        <f>Gesamtliste!T1534</f>
        <v>0</v>
      </c>
    </row>
    <row r="1543" spans="1:5" ht="24" customHeight="1">
      <c r="A1543" s="280" t="str">
        <f>Gesamtliste!G1535&amp;" "&amp;Gesamtliste!H1535</f>
        <v>Markowitsch M1</v>
      </c>
      <c r="B1543" s="281"/>
      <c r="C1543" s="190">
        <f>Gesamtliste!J1535</f>
        <v>2021</v>
      </c>
      <c r="D1543" s="190" t="str">
        <f>Gesamtliste!K1535</f>
        <v>0.75l</v>
      </c>
      <c r="E1543" s="191">
        <f>Gesamtliste!T1535</f>
        <v>0</v>
      </c>
    </row>
    <row r="1544" spans="1:5" ht="24" customHeight="1">
      <c r="A1544" s="280" t="str">
        <f>Gesamtliste!G1536&amp;" "&amp;Gesamtliste!H1536</f>
        <v>Markowitsch Pinot Noir</v>
      </c>
      <c r="B1544" s="281"/>
      <c r="C1544" s="190">
        <f>Gesamtliste!J1536</f>
        <v>2012</v>
      </c>
      <c r="D1544" s="190" t="str">
        <f>Gesamtliste!K1536</f>
        <v>0.75l</v>
      </c>
      <c r="E1544" s="191">
        <f>Gesamtliste!T1536</f>
        <v>0</v>
      </c>
    </row>
    <row r="1545" spans="1:5" ht="24" customHeight="1">
      <c r="A1545" s="280" t="str">
        <f>Gesamtliste!G1537&amp;" "&amp;Gesamtliste!H1537</f>
        <v>Markowitsch Pinot Noir Reserve</v>
      </c>
      <c r="B1545" s="281"/>
      <c r="C1545" s="190">
        <f>Gesamtliste!J1537</f>
        <v>2000</v>
      </c>
      <c r="D1545" s="190" t="str">
        <f>Gesamtliste!K1537</f>
        <v>0.75l</v>
      </c>
      <c r="E1545" s="191">
        <f>Gesamtliste!T1537</f>
        <v>0</v>
      </c>
    </row>
    <row r="1546" spans="1:5" ht="24" customHeight="1">
      <c r="A1546" s="280" t="str">
        <f>Gesamtliste!G1538&amp;" "&amp;Gesamtliste!H1538</f>
        <v>Markowitsch Pinot Noir Reserve</v>
      </c>
      <c r="B1546" s="281"/>
      <c r="C1546" s="190">
        <f>Gesamtliste!J1538</f>
        <v>2000</v>
      </c>
      <c r="D1546" s="190" t="str">
        <f>Gesamtliste!K1538</f>
        <v>1.5l</v>
      </c>
      <c r="E1546" s="191">
        <f>Gesamtliste!T1538</f>
        <v>0</v>
      </c>
    </row>
    <row r="1547" spans="1:5" ht="24" customHeight="1">
      <c r="A1547" s="280" t="str">
        <f>Gesamtliste!G1539&amp;" "&amp;Gesamtliste!H1539</f>
        <v>Markowitsch Pinot Noir Reserve</v>
      </c>
      <c r="B1547" s="281"/>
      <c r="C1547" s="190">
        <f>Gesamtliste!J1539</f>
        <v>2006</v>
      </c>
      <c r="D1547" s="190" t="str">
        <f>Gesamtliste!K1539</f>
        <v>0.75l</v>
      </c>
      <c r="E1547" s="191">
        <f>Gesamtliste!T1539</f>
        <v>0</v>
      </c>
    </row>
    <row r="1548" spans="1:5" ht="24" customHeight="1">
      <c r="A1548" s="280" t="str">
        <f>Gesamtliste!G1540&amp;" "&amp;Gesamtliste!H1540</f>
        <v>Markowitsch Pinot Noir Reserve</v>
      </c>
      <c r="B1548" s="281"/>
      <c r="C1548" s="190">
        <f>Gesamtliste!J1540</f>
        <v>2010</v>
      </c>
      <c r="D1548" s="190" t="str">
        <f>Gesamtliste!K1540</f>
        <v>0.75l</v>
      </c>
      <c r="E1548" s="191">
        <f>Gesamtliste!T1540</f>
        <v>0</v>
      </c>
    </row>
    <row r="1549" spans="1:5" ht="24" customHeight="1">
      <c r="A1549" s="280" t="str">
        <f>Gesamtliste!G1541&amp;" "&amp;Gesamtliste!H1541</f>
        <v>Markowitsch Pinot Noir Reserve</v>
      </c>
      <c r="B1549" s="281"/>
      <c r="C1549" s="190">
        <f>Gesamtliste!J1541</f>
        <v>2012</v>
      </c>
      <c r="D1549" s="190" t="str">
        <f>Gesamtliste!K1541</f>
        <v>0.75l</v>
      </c>
      <c r="E1549" s="191">
        <f>Gesamtliste!T1541</f>
        <v>0</v>
      </c>
    </row>
    <row r="1550" spans="1:5" ht="24" customHeight="1">
      <c r="A1550" s="280" t="str">
        <f>Gesamtliste!G1542&amp;" "&amp;Gesamtliste!H1542</f>
        <v>Markowitsch Rosenberg</v>
      </c>
      <c r="B1550" s="281"/>
      <c r="C1550" s="190">
        <f>Gesamtliste!J1542</f>
        <v>1996</v>
      </c>
      <c r="D1550" s="190" t="str">
        <f>Gesamtliste!K1542</f>
        <v>0.75l</v>
      </c>
      <c r="E1550" s="191">
        <f>Gesamtliste!T1542</f>
        <v>0</v>
      </c>
    </row>
    <row r="1551" spans="1:5" ht="24" customHeight="1">
      <c r="A1551" s="280" t="str">
        <f>Gesamtliste!G1543&amp;" "&amp;Gesamtliste!H1543</f>
        <v>Markowitsch Rosenberg</v>
      </c>
      <c r="B1551" s="281"/>
      <c r="C1551" s="190">
        <f>Gesamtliste!J1543</f>
        <v>2009</v>
      </c>
      <c r="D1551" s="190" t="str">
        <f>Gesamtliste!K1543</f>
        <v>0.75l</v>
      </c>
      <c r="E1551" s="191">
        <f>Gesamtliste!T1543</f>
        <v>0</v>
      </c>
    </row>
    <row r="1552" spans="1:5" ht="24" customHeight="1">
      <c r="A1552" s="280" t="e">
        <f>Gesamtliste!#REF!&amp;" "&amp;Gesamtliste!#REF!</f>
        <v>#REF!</v>
      </c>
      <c r="B1552" s="281"/>
      <c r="C1552" s="190" t="e">
        <f>Gesamtliste!#REF!</f>
        <v>#REF!</v>
      </c>
      <c r="D1552" s="190" t="e">
        <f>Gesamtliste!#REF!</f>
        <v>#REF!</v>
      </c>
      <c r="E1552" s="191" t="e">
        <f>Gesamtliste!#REF!</f>
        <v>#REF!</v>
      </c>
    </row>
    <row r="1553" spans="1:5" ht="24" customHeight="1">
      <c r="A1553" s="280" t="str">
        <f>Gesamtliste!G1544&amp;" "&amp;Gesamtliste!H1544</f>
        <v>Bründlmayer Brut Reserve</v>
      </c>
      <c r="B1553" s="281"/>
      <c r="C1553" s="190" t="str">
        <f>Gesamtliste!J1544</f>
        <v>nV</v>
      </c>
      <c r="D1553" s="190" t="str">
        <f>Gesamtliste!K1544</f>
        <v>0.375l</v>
      </c>
      <c r="E1553" s="191">
        <f>Gesamtliste!T1544</f>
        <v>0</v>
      </c>
    </row>
    <row r="1554" spans="1:5" ht="24" customHeight="1">
      <c r="A1554" s="280" t="str">
        <f>Gesamtliste!G1545&amp;" "&amp;Gesamtliste!H1545</f>
        <v>Bründlmayer Brut Reserve</v>
      </c>
      <c r="B1554" s="281"/>
      <c r="C1554" s="190" t="str">
        <f>Gesamtliste!J1545</f>
        <v>nV</v>
      </c>
      <c r="D1554" s="190" t="str">
        <f>Gesamtliste!K1545</f>
        <v>0.75l</v>
      </c>
      <c r="E1554" s="191">
        <f>Gesamtliste!T1545</f>
        <v>0</v>
      </c>
    </row>
    <row r="1555" spans="1:5" ht="24" customHeight="1">
      <c r="A1555" s="280" t="str">
        <f>Gesamtliste!G1546&amp;" "&amp;Gesamtliste!H1546</f>
        <v>Bründlmayer Chardonnay</v>
      </c>
      <c r="B1555" s="281"/>
      <c r="C1555" s="190">
        <f>Gesamtliste!J1546</f>
        <v>2011</v>
      </c>
      <c r="D1555" s="190" t="str">
        <f>Gesamtliste!K1546</f>
        <v>0.75l</v>
      </c>
      <c r="E1555" s="191">
        <f>Gesamtliste!T1546</f>
        <v>0</v>
      </c>
    </row>
    <row r="1556" spans="1:5" ht="24" customHeight="1">
      <c r="A1556" s="280" t="str">
        <f>Gesamtliste!G1547&amp;" "&amp;Gesamtliste!H1547</f>
        <v>Bründlmayer Grüner Veltliner Käferberg</v>
      </c>
      <c r="B1556" s="281"/>
      <c r="C1556" s="190">
        <f>Gesamtliste!J1547</f>
        <v>2022</v>
      </c>
      <c r="D1556" s="190" t="str">
        <f>Gesamtliste!K1547</f>
        <v>0.75l</v>
      </c>
      <c r="E1556" s="191">
        <f>Gesamtliste!T1547</f>
        <v>0</v>
      </c>
    </row>
    <row r="1557" spans="1:5" ht="24" customHeight="1">
      <c r="A1557" s="280" t="str">
        <f>Gesamtliste!G1548&amp;" "&amp;Gesamtliste!H1548</f>
        <v>Bründlmayer Grüner Veltliner Lamm</v>
      </c>
      <c r="B1557" s="281"/>
      <c r="C1557" s="190">
        <f>Gesamtliste!J1548</f>
        <v>2016</v>
      </c>
      <c r="D1557" s="190" t="str">
        <f>Gesamtliste!K1548</f>
        <v>0.75l</v>
      </c>
      <c r="E1557" s="191">
        <f>Gesamtliste!T1548</f>
        <v>0</v>
      </c>
    </row>
    <row r="1558" spans="1:5" ht="24" customHeight="1">
      <c r="A1558" s="280" t="str">
        <f>Gesamtliste!G1549&amp;" "&amp;Gesamtliste!H1549</f>
        <v>Bründlmayer Riesling Heiligenstein 
Alte Reben Reserve</v>
      </c>
      <c r="B1558" s="281"/>
      <c r="C1558" s="190">
        <f>Gesamtliste!J1549</f>
        <v>2012</v>
      </c>
      <c r="D1558" s="190" t="str">
        <f>Gesamtliste!K1549</f>
        <v>0.75l</v>
      </c>
      <c r="E1558" s="191">
        <f>Gesamtliste!T1549</f>
        <v>0</v>
      </c>
    </row>
    <row r="1559" spans="1:5" ht="24" customHeight="1">
      <c r="A1559" s="280" t="str">
        <f>Gesamtliste!G1550&amp;" "&amp;Gesamtliste!H1550</f>
        <v>Bründlmayer Riesling Heiligenstein Alte Reben</v>
      </c>
      <c r="B1559" s="281"/>
      <c r="C1559" s="190">
        <f>Gesamtliste!J1550</f>
        <v>2012</v>
      </c>
      <c r="D1559" s="190" t="str">
        <f>Gesamtliste!K1550</f>
        <v>0.75l</v>
      </c>
      <c r="E1559" s="191">
        <f>Gesamtliste!T1550</f>
        <v>0</v>
      </c>
    </row>
    <row r="1560" spans="1:5" ht="24" customHeight="1">
      <c r="A1560" s="280" t="str">
        <f>Gesamtliste!G1551&amp;" "&amp;Gesamtliste!H1551</f>
        <v>Bründlmayer Riesling Heiligenstein Alte Reben</v>
      </c>
      <c r="B1560" s="281"/>
      <c r="C1560" s="190">
        <f>Gesamtliste!J1551</f>
        <v>2015</v>
      </c>
      <c r="D1560" s="190" t="str">
        <f>Gesamtliste!K1551</f>
        <v>1.5l</v>
      </c>
      <c r="E1560" s="191">
        <f>Gesamtliste!T1551</f>
        <v>0</v>
      </c>
    </row>
    <row r="1561" spans="1:5" ht="24" customHeight="1">
      <c r="A1561" s="280" t="str">
        <f>Gesamtliste!G1552&amp;" "&amp;Gesamtliste!H1552</f>
        <v>Bründlmayer Riesling Heiligenstein Alte Reben</v>
      </c>
      <c r="B1561" s="281"/>
      <c r="C1561" s="190">
        <f>Gesamtliste!J1552</f>
        <v>2016</v>
      </c>
      <c r="D1561" s="190" t="str">
        <f>Gesamtliste!K1552</f>
        <v>0.75l</v>
      </c>
      <c r="E1561" s="191">
        <f>Gesamtliste!T1552</f>
        <v>0</v>
      </c>
    </row>
    <row r="1562" spans="1:5" ht="24" customHeight="1">
      <c r="A1562" s="280" t="str">
        <f>Gesamtliste!G1553&amp;" "&amp;Gesamtliste!H1553</f>
        <v>Bründlmayer Riesling Heiligenstein Alte Reben</v>
      </c>
      <c r="B1562" s="281"/>
      <c r="C1562" s="190">
        <f>Gesamtliste!J1553</f>
        <v>2016</v>
      </c>
      <c r="D1562" s="190" t="str">
        <f>Gesamtliste!K1553</f>
        <v>1.5l</v>
      </c>
      <c r="E1562" s="191">
        <f>Gesamtliste!T1553</f>
        <v>0</v>
      </c>
    </row>
    <row r="1563" spans="1:5" ht="24" customHeight="1">
      <c r="A1563" s="280" t="str">
        <f>Gesamtliste!G1554&amp;" "&amp;Gesamtliste!H1554</f>
        <v>Bründlmayer Riesling Heiligenstein Alte Reben</v>
      </c>
      <c r="B1563" s="281"/>
      <c r="C1563" s="190">
        <f>Gesamtliste!J1554</f>
        <v>2018</v>
      </c>
      <c r="D1563" s="190" t="str">
        <f>Gesamtliste!K1554</f>
        <v>0.75l</v>
      </c>
      <c r="E1563" s="191">
        <f>Gesamtliste!T1554</f>
        <v>0</v>
      </c>
    </row>
    <row r="1564" spans="1:5" ht="24" customHeight="1">
      <c r="A1564" s="280" t="str">
        <f>Gesamtliste!G1555&amp;" "&amp;Gesamtliste!H1555</f>
        <v>Bründlmayer Riesling Heiligenstein Alte Reben</v>
      </c>
      <c r="B1564" s="281"/>
      <c r="C1564" s="190">
        <f>Gesamtliste!J1555</f>
        <v>2018</v>
      </c>
      <c r="D1564" s="190" t="str">
        <f>Gesamtliste!K1555</f>
        <v>0.75l</v>
      </c>
      <c r="E1564" s="191">
        <f>Gesamtliste!T1555</f>
        <v>0</v>
      </c>
    </row>
    <row r="1565" spans="1:5" ht="24" customHeight="1">
      <c r="A1565" s="280" t="str">
        <f>Gesamtliste!G1556&amp;" "&amp;Gesamtliste!H1556</f>
        <v>Bründlmayer Riesling Heiligenstein Alte Reben</v>
      </c>
      <c r="B1565" s="281"/>
      <c r="C1565" s="190">
        <f>Gesamtliste!J1556</f>
        <v>2018</v>
      </c>
      <c r="D1565" s="190" t="str">
        <f>Gesamtliste!K1556</f>
        <v>1.5l</v>
      </c>
      <c r="E1565" s="191">
        <f>Gesamtliste!T1556</f>
        <v>0</v>
      </c>
    </row>
    <row r="1566" spans="1:5" ht="24" customHeight="1">
      <c r="A1566" s="280" t="str">
        <f>Gesamtliste!G1557&amp;" "&amp;Gesamtliste!H1557</f>
        <v>Bründlmayer Riesling Heiligenstein Alte Reben</v>
      </c>
      <c r="B1566" s="281"/>
      <c r="C1566" s="190">
        <f>Gesamtliste!J1557</f>
        <v>2019</v>
      </c>
      <c r="D1566" s="190" t="str">
        <f>Gesamtliste!K1557</f>
        <v>0.75l</v>
      </c>
      <c r="E1566" s="191">
        <f>Gesamtliste!T1557</f>
        <v>0</v>
      </c>
    </row>
    <row r="1567" spans="1:5" ht="24" customHeight="1">
      <c r="A1567" s="280" t="str">
        <f>Gesamtliste!G1558&amp;" "&amp;Gesamtliste!H1558</f>
        <v>Bründlmayer Riesling Heiligenstein Alte Reben</v>
      </c>
      <c r="B1567" s="281"/>
      <c r="C1567" s="190">
        <f>Gesamtliste!J1558</f>
        <v>2022</v>
      </c>
      <c r="D1567" s="190" t="str">
        <f>Gesamtliste!K1558</f>
        <v>0.75l</v>
      </c>
      <c r="E1567" s="191">
        <f>Gesamtliste!T1558</f>
        <v>0</v>
      </c>
    </row>
    <row r="1568" spans="1:5" ht="24" customHeight="1">
      <c r="A1568" s="280" t="str">
        <f>Gesamtliste!G1559&amp;" "&amp;Gesamtliste!H1559</f>
        <v>Bründlmayer Riesling Heiligenstein Lyra</v>
      </c>
      <c r="B1568" s="281"/>
      <c r="C1568" s="190">
        <f>Gesamtliste!J1559</f>
        <v>2015</v>
      </c>
      <c r="D1568" s="190" t="str">
        <f>Gesamtliste!K1559</f>
        <v>0.75l</v>
      </c>
      <c r="E1568" s="191">
        <f>Gesamtliste!T1559</f>
        <v>0</v>
      </c>
    </row>
    <row r="1569" spans="1:5" ht="24" customHeight="1">
      <c r="A1569" s="280" t="str">
        <f>Gesamtliste!G1560&amp;" "&amp;Gesamtliste!H1560</f>
        <v>Hirsch Grüner Veltliner Lamm</v>
      </c>
      <c r="B1569" s="281"/>
      <c r="C1569" s="190">
        <f>Gesamtliste!J1560</f>
        <v>2019</v>
      </c>
      <c r="D1569" s="190" t="str">
        <f>Gesamtliste!K1560</f>
        <v>0.75l</v>
      </c>
      <c r="E1569" s="191">
        <f>Gesamtliste!T1560</f>
        <v>0</v>
      </c>
    </row>
    <row r="1570" spans="1:5" ht="24" customHeight="1">
      <c r="A1570" s="280" t="str">
        <f>Gesamtliste!G1561&amp;" "&amp;Gesamtliste!H1561</f>
        <v>Hirsch Riesling Heiligenstein Rotfels</v>
      </c>
      <c r="B1570" s="281"/>
      <c r="C1570" s="190">
        <f>Gesamtliste!J1561</f>
        <v>2022</v>
      </c>
      <c r="D1570" s="190" t="str">
        <f>Gesamtliste!K1561</f>
        <v>0.75l</v>
      </c>
      <c r="E1570" s="191">
        <f>Gesamtliste!T1561</f>
        <v>0</v>
      </c>
    </row>
    <row r="1571" spans="1:5" ht="24" customHeight="1">
      <c r="A1571" s="280" t="str">
        <f>Gesamtliste!G1562&amp;" "&amp;Gesamtliste!H1562</f>
        <v>Jurtschitsch Grüner Veltliner Lamm</v>
      </c>
      <c r="B1571" s="281"/>
      <c r="C1571" s="190">
        <f>Gesamtliste!J1562</f>
        <v>2020</v>
      </c>
      <c r="D1571" s="190" t="str">
        <f>Gesamtliste!K1562</f>
        <v>0.75l</v>
      </c>
      <c r="E1571" s="191">
        <f>Gesamtliste!T1562</f>
        <v>0</v>
      </c>
    </row>
    <row r="1572" spans="1:5" ht="24" customHeight="1">
      <c r="A1572" s="280" t="str">
        <f>Gesamtliste!G1563&amp;" "&amp;Gesamtliste!H1563</f>
        <v>Schloss Gobelsburg Grüner Veltliner Grub</v>
      </c>
      <c r="B1572" s="281"/>
      <c r="C1572" s="190">
        <f>Gesamtliste!J1563</f>
        <v>2018</v>
      </c>
      <c r="D1572" s="190" t="str">
        <f>Gesamtliste!K1563</f>
        <v>1.5l</v>
      </c>
      <c r="E1572" s="191">
        <f>Gesamtliste!T1563</f>
        <v>0</v>
      </c>
    </row>
    <row r="1573" spans="1:5" ht="24" customHeight="1">
      <c r="A1573" s="280" t="str">
        <f>Gesamtliste!G1564&amp;" "&amp;Gesamtliste!H1564</f>
        <v>Schloss Gobelsburg Grüner Veltliner Grub</v>
      </c>
      <c r="B1573" s="281"/>
      <c r="C1573" s="190">
        <f>Gesamtliste!J1564</f>
        <v>2020</v>
      </c>
      <c r="D1573" s="190" t="str">
        <f>Gesamtliste!K1564</f>
        <v>1.5l</v>
      </c>
      <c r="E1573" s="191">
        <f>Gesamtliste!T1564</f>
        <v>0</v>
      </c>
    </row>
    <row r="1574" spans="1:5" ht="24" customHeight="1">
      <c r="A1574" s="280" t="str">
        <f>Gesamtliste!G1565&amp;" "&amp;Gesamtliste!H1565</f>
        <v>Schloss Gobelsburg Grüner Veltliner Grub</v>
      </c>
      <c r="B1574" s="281"/>
      <c r="C1574" s="190">
        <f>Gesamtliste!J1565</f>
        <v>2020</v>
      </c>
      <c r="D1574" s="190" t="str">
        <f>Gesamtliste!K1565</f>
        <v>3l</v>
      </c>
      <c r="E1574" s="191">
        <f>Gesamtliste!T1565</f>
        <v>0</v>
      </c>
    </row>
    <row r="1575" spans="1:5" ht="24" customHeight="1">
      <c r="A1575" s="280" t="str">
        <f>Gesamtliste!G1566&amp;" "&amp;Gesamtliste!H1566</f>
        <v>Schloss Gobelsburg Grüner Veltliner Grub</v>
      </c>
      <c r="B1575" s="281"/>
      <c r="C1575" s="190">
        <f>Gesamtliste!J1566</f>
        <v>2020</v>
      </c>
      <c r="D1575" s="190" t="str">
        <f>Gesamtliste!K1566</f>
        <v>5l</v>
      </c>
      <c r="E1575" s="191">
        <f>Gesamtliste!T1566</f>
        <v>0</v>
      </c>
    </row>
    <row r="1576" spans="1:5" ht="24" customHeight="1">
      <c r="A1576" s="280" t="str">
        <f>Gesamtliste!G1567&amp;" "&amp;Gesamtliste!H1567</f>
        <v>Schloss Gobelsburg Grüner Veltliner Lamm</v>
      </c>
      <c r="B1576" s="281"/>
      <c r="C1576" s="190">
        <f>Gesamtliste!J1567</f>
        <v>2015</v>
      </c>
      <c r="D1576" s="190" t="str">
        <f>Gesamtliste!K1567</f>
        <v>0.75l</v>
      </c>
      <c r="E1576" s="191">
        <f>Gesamtliste!T1567</f>
        <v>0</v>
      </c>
    </row>
    <row r="1577" spans="1:5" ht="24" customHeight="1">
      <c r="A1577" s="280" t="str">
        <f>Gesamtliste!G1568&amp;" "&amp;Gesamtliste!H1568</f>
        <v>Schloss Gobelsburg Grüner Veltliner Lamm</v>
      </c>
      <c r="B1577" s="281"/>
      <c r="C1577" s="190">
        <f>Gesamtliste!J1568</f>
        <v>2015</v>
      </c>
      <c r="D1577" s="190" t="str">
        <f>Gesamtliste!K1568</f>
        <v>1.5l</v>
      </c>
      <c r="E1577" s="191">
        <f>Gesamtliste!T1568</f>
        <v>0</v>
      </c>
    </row>
    <row r="1578" spans="1:5" ht="24" customHeight="1">
      <c r="A1578" s="280" t="str">
        <f>Gesamtliste!G1569&amp;" "&amp;Gesamtliste!H1569</f>
        <v>Schloss Gobelsburg Grüner Veltliner Lamm</v>
      </c>
      <c r="B1578" s="281"/>
      <c r="C1578" s="190">
        <f>Gesamtliste!J1569</f>
        <v>2020</v>
      </c>
      <c r="D1578" s="190" t="str">
        <f>Gesamtliste!K1569</f>
        <v>0.375l</v>
      </c>
      <c r="E1578" s="191">
        <f>Gesamtliste!T1569</f>
        <v>0</v>
      </c>
    </row>
    <row r="1579" spans="1:5" ht="24" customHeight="1">
      <c r="A1579" s="280" t="str">
        <f>Gesamtliste!G1570&amp;" "&amp;Gesamtliste!H1570</f>
        <v>Schloss Gobelsburg Grüner Veltliner Lamm</v>
      </c>
      <c r="B1579" s="281"/>
      <c r="C1579" s="190">
        <f>Gesamtliste!J1570</f>
        <v>2022</v>
      </c>
      <c r="D1579" s="190" t="str">
        <f>Gesamtliste!K1570</f>
        <v>3l</v>
      </c>
      <c r="E1579" s="191">
        <f>Gesamtliste!T1570</f>
        <v>0</v>
      </c>
    </row>
    <row r="1580" spans="1:5" ht="24" customHeight="1">
      <c r="A1580" s="280" t="str">
        <f>Gesamtliste!G1571&amp;" "&amp;Gesamtliste!H1571</f>
        <v>Schloss Gobelsburg Grüner Veltliner Renner</v>
      </c>
      <c r="B1580" s="281"/>
      <c r="C1580" s="190">
        <f>Gesamtliste!J1571</f>
        <v>2018</v>
      </c>
      <c r="D1580" s="190" t="str">
        <f>Gesamtliste!K1571</f>
        <v>0.75l</v>
      </c>
      <c r="E1580" s="191">
        <f>Gesamtliste!T1571</f>
        <v>0</v>
      </c>
    </row>
    <row r="1581" spans="1:5" ht="24" customHeight="1">
      <c r="A1581" s="280" t="str">
        <f>Gesamtliste!G1572&amp;" "&amp;Gesamtliste!H1572</f>
        <v>Schloss Gobelsburg Grüner Veltliner Renner</v>
      </c>
      <c r="B1581" s="281"/>
      <c r="C1581" s="190">
        <f>Gesamtliste!J1572</f>
        <v>2022</v>
      </c>
      <c r="D1581" s="190" t="str">
        <f>Gesamtliste!K1572</f>
        <v>0.75l</v>
      </c>
      <c r="E1581" s="191">
        <f>Gesamtliste!T1572</f>
        <v>0</v>
      </c>
    </row>
    <row r="1582" spans="1:5" ht="24" customHeight="1">
      <c r="A1582" s="280" t="str">
        <f>Gesamtliste!G1573&amp;" "&amp;Gesamtliste!H1573</f>
        <v>Schloss Gobelsburg Riesling Heiligenstein</v>
      </c>
      <c r="B1582" s="281"/>
      <c r="C1582" s="190">
        <f>Gesamtliste!J1573</f>
        <v>2012</v>
      </c>
      <c r="D1582" s="190" t="str">
        <f>Gesamtliste!K1573</f>
        <v>1.5l</v>
      </c>
      <c r="E1582" s="191">
        <f>Gesamtliste!T1573</f>
        <v>0</v>
      </c>
    </row>
    <row r="1583" spans="1:5" ht="24" customHeight="1">
      <c r="A1583" s="280" t="str">
        <f>Gesamtliste!G1574&amp;" "&amp;Gesamtliste!H1574</f>
        <v>Schloss Gobelsburg Riesling Heiligenstein</v>
      </c>
      <c r="B1583" s="281"/>
      <c r="C1583" s="190">
        <f>Gesamtliste!J1574</f>
        <v>2018</v>
      </c>
      <c r="D1583" s="190" t="str">
        <f>Gesamtliste!K1574</f>
        <v>1.5l</v>
      </c>
      <c r="E1583" s="191">
        <f>Gesamtliste!T1574</f>
        <v>0</v>
      </c>
    </row>
    <row r="1584" spans="1:5" ht="24" customHeight="1">
      <c r="A1584" s="280" t="str">
        <f>Gesamtliste!G1575&amp;" "&amp;Gesamtliste!H1575</f>
        <v>Schloss Gobelsburg Riesling Heiligenstein</v>
      </c>
      <c r="B1584" s="281"/>
      <c r="C1584" s="190">
        <f>Gesamtliste!J1575</f>
        <v>2020</v>
      </c>
      <c r="D1584" s="190" t="str">
        <f>Gesamtliste!K1575</f>
        <v>5l</v>
      </c>
      <c r="E1584" s="191">
        <f>Gesamtliste!T1575</f>
        <v>0</v>
      </c>
    </row>
    <row r="1585" spans="1:5" ht="24" customHeight="1">
      <c r="A1585" s="280" t="str">
        <f>Gesamtliste!G1576&amp;" "&amp;Gesamtliste!H1576</f>
        <v>Schloss Gobelsburg Tradition 3 Jahre - Edition 851</v>
      </c>
      <c r="B1585" s="281"/>
      <c r="C1585" s="190" t="str">
        <f>Gesamtliste!J1576</f>
        <v>nV</v>
      </c>
      <c r="D1585" s="190" t="str">
        <f>Gesamtliste!K1576</f>
        <v>5l</v>
      </c>
      <c r="E1585" s="191">
        <f>Gesamtliste!T1576</f>
        <v>0</v>
      </c>
    </row>
    <row r="1586" spans="1:5" ht="24" customHeight="1">
      <c r="A1586" s="280" t="str">
        <f>Gesamtliste!G1577&amp;" "&amp;Gesamtliste!H1577</f>
        <v>Pichler-Krutzler Riesling Pfaffenberg Alte Reben</v>
      </c>
      <c r="B1586" s="281"/>
      <c r="C1586" s="190">
        <f>Gesamtliste!J1577</f>
        <v>2018</v>
      </c>
      <c r="D1586" s="190" t="str">
        <f>Gesamtliste!K1577</f>
        <v>0.75l</v>
      </c>
      <c r="E1586" s="191">
        <f>Gesamtliste!T1577</f>
        <v>0</v>
      </c>
    </row>
    <row r="1587" spans="1:5" ht="24" customHeight="1">
      <c r="A1587" s="280" t="str">
        <f>Gesamtliste!G1578&amp;" "&amp;Gesamtliste!H1578</f>
        <v>Pichler-Krutzler Riesling Pfaffenberg Alte Reben</v>
      </c>
      <c r="B1587" s="281"/>
      <c r="C1587" s="190">
        <f>Gesamtliste!J1578</f>
        <v>2022</v>
      </c>
      <c r="D1587" s="190" t="str">
        <f>Gesamtliste!K1578</f>
        <v>0.75l</v>
      </c>
      <c r="E1587" s="191">
        <f>Gesamtliste!T1578</f>
        <v>0</v>
      </c>
    </row>
    <row r="1588" spans="1:5" ht="24" customHeight="1">
      <c r="A1588" s="280" t="str">
        <f>Gesamtliste!G1579&amp;" "&amp;Gesamtliste!H1579</f>
        <v>Aumann Zweigelt Ried Oberkirchen Gainfarn</v>
      </c>
      <c r="B1588" s="281"/>
      <c r="C1588" s="190">
        <f>Gesamtliste!J1579</f>
        <v>2015</v>
      </c>
      <c r="D1588" s="190" t="str">
        <f>Gesamtliste!K1579</f>
        <v>0.75l</v>
      </c>
      <c r="E1588" s="191">
        <f>Gesamtliste!T1579</f>
        <v>0</v>
      </c>
    </row>
    <row r="1589" spans="1:5" ht="24" customHeight="1">
      <c r="A1589" s="280" t="str">
        <f>Gesamtliste!G1580&amp;" "&amp;Gesamtliste!H1580</f>
        <v>Johanneshof Reinisch Pinot Noir Grillenhügel</v>
      </c>
      <c r="B1589" s="281"/>
      <c r="C1589" s="190">
        <f>Gesamtliste!J1580</f>
        <v>2018</v>
      </c>
      <c r="D1589" s="190" t="str">
        <f>Gesamtliste!K1580</f>
        <v>0.75l</v>
      </c>
      <c r="E1589" s="191">
        <f>Gesamtliste!T1580</f>
        <v>0</v>
      </c>
    </row>
    <row r="1590" spans="1:5" ht="24" customHeight="1">
      <c r="A1590" s="280" t="str">
        <f>Gesamtliste!G1581&amp;" "&amp;Gesamtliste!H1581</f>
        <v>Johanneshof Reinisch Pinot Noir Kästenbaum</v>
      </c>
      <c r="B1590" s="281"/>
      <c r="C1590" s="190">
        <f>Gesamtliste!J1581</f>
        <v>2016</v>
      </c>
      <c r="D1590" s="190" t="str">
        <f>Gesamtliste!K1581</f>
        <v>0.75l</v>
      </c>
      <c r="E1590" s="191">
        <f>Gesamtliste!T1581</f>
        <v>0</v>
      </c>
    </row>
    <row r="1591" spans="1:5" ht="24" customHeight="1">
      <c r="A1591" s="280" t="str">
        <f>Gesamtliste!G1582&amp;" "&amp;Gesamtliste!H1582</f>
        <v>Johanneshof Reinisch Sankt Laurent Holzspur Grande Reserve</v>
      </c>
      <c r="B1591" s="281"/>
      <c r="C1591" s="190">
        <f>Gesamtliste!J1582</f>
        <v>2013</v>
      </c>
      <c r="D1591" s="190" t="str">
        <f>Gesamtliste!K1582</f>
        <v>0.75l</v>
      </c>
      <c r="E1591" s="191">
        <f>Gesamtliste!T1582</f>
        <v>0</v>
      </c>
    </row>
    <row r="1592" spans="1:5" ht="24" customHeight="1">
      <c r="A1592" s="280" t="str">
        <f>Gesamtliste!G1583&amp;" "&amp;Gesamtliste!H1583</f>
        <v>Johanneshof Reinisch Sankt Laurent Holzspur Grande Reserve</v>
      </c>
      <c r="B1592" s="281"/>
      <c r="C1592" s="190">
        <f>Gesamtliste!J1583</f>
        <v>2017</v>
      </c>
      <c r="D1592" s="190" t="str">
        <f>Gesamtliste!K1583</f>
        <v>0.75l</v>
      </c>
      <c r="E1592" s="191">
        <f>Gesamtliste!T1583</f>
        <v>0</v>
      </c>
    </row>
    <row r="1593" spans="1:5" ht="24" customHeight="1">
      <c r="A1593" s="280" t="str">
        <f>Gesamtliste!G1584&amp;" "&amp;Gesamtliste!H1584</f>
        <v>Neumayer Riesling Der Wein vom Stein</v>
      </c>
      <c r="B1593" s="281"/>
      <c r="C1593" s="190">
        <f>Gesamtliste!J1584</f>
        <v>2016</v>
      </c>
      <c r="D1593" s="190" t="str">
        <f>Gesamtliste!K1584</f>
        <v>0.75l</v>
      </c>
      <c r="E1593" s="191">
        <f>Gesamtliste!T1584</f>
        <v>0</v>
      </c>
    </row>
    <row r="1594" spans="1:5" ht="24" customHeight="1">
      <c r="A1594" s="280" t="str">
        <f>Gesamtliste!G1585&amp;" "&amp;Gesamtliste!H1585</f>
        <v>Alzinger Grüner Veltliner Hochstrasser Federspiel</v>
      </c>
      <c r="B1594" s="281"/>
      <c r="C1594" s="190">
        <f>Gesamtliste!J1585</f>
        <v>2020</v>
      </c>
      <c r="D1594" s="190" t="str">
        <f>Gesamtliste!K1585</f>
        <v>0.75l</v>
      </c>
      <c r="E1594" s="191">
        <f>Gesamtliste!T1585</f>
        <v>0</v>
      </c>
    </row>
    <row r="1595" spans="1:5" ht="24" customHeight="1">
      <c r="A1595" s="280" t="str">
        <f>Gesamtliste!G1586&amp;" "&amp;Gesamtliste!H1586</f>
        <v>Alzinger Grüner Veltliner Liebenberg Smaragd</v>
      </c>
      <c r="B1595" s="281"/>
      <c r="C1595" s="190">
        <f>Gesamtliste!J1586</f>
        <v>2021</v>
      </c>
      <c r="D1595" s="190" t="str">
        <f>Gesamtliste!K1586</f>
        <v>0.75l</v>
      </c>
      <c r="E1595" s="191">
        <f>Gesamtliste!T1586</f>
        <v>0</v>
      </c>
    </row>
    <row r="1596" spans="1:5" ht="24" customHeight="1">
      <c r="A1596" s="280" t="str">
        <f>Gesamtliste!G1587&amp;" "&amp;Gesamtliste!H1587</f>
        <v>Alzinger Grüner Veltliner Loibenberg Smaragd</v>
      </c>
      <c r="B1596" s="281"/>
      <c r="C1596" s="190">
        <f>Gesamtliste!J1587</f>
        <v>2021</v>
      </c>
      <c r="D1596" s="190" t="str">
        <f>Gesamtliste!K1587</f>
        <v>0.75l</v>
      </c>
      <c r="E1596" s="191">
        <f>Gesamtliste!T1587</f>
        <v>0</v>
      </c>
    </row>
    <row r="1597" spans="1:5" ht="24" customHeight="1">
      <c r="A1597" s="280" t="str">
        <f>Gesamtliste!G1588&amp;" "&amp;Gesamtliste!H1588</f>
        <v>Alzinger Grüner Veltliner Loibenberg Smaragd</v>
      </c>
      <c r="B1597" s="281"/>
      <c r="C1597" s="190">
        <f>Gesamtliste!J1588</f>
        <v>2021</v>
      </c>
      <c r="D1597" s="190" t="str">
        <f>Gesamtliste!K1588</f>
        <v>1.5l</v>
      </c>
      <c r="E1597" s="191">
        <f>Gesamtliste!T1588</f>
        <v>0</v>
      </c>
    </row>
    <row r="1598" spans="1:5" ht="24" customHeight="1">
      <c r="A1598" s="280" t="str">
        <f>Gesamtliste!G1589&amp;" "&amp;Gesamtliste!H1589</f>
        <v>Alzinger Grüner Veltliner Loibenberg Smaragd</v>
      </c>
      <c r="B1598" s="281"/>
      <c r="C1598" s="190">
        <f>Gesamtliste!J1589</f>
        <v>2022</v>
      </c>
      <c r="D1598" s="190" t="str">
        <f>Gesamtliste!K1589</f>
        <v>0.75l</v>
      </c>
      <c r="E1598" s="191">
        <f>Gesamtliste!T1589</f>
        <v>0</v>
      </c>
    </row>
    <row r="1599" spans="1:5" ht="24" customHeight="1">
      <c r="A1599" s="280" t="str">
        <f>Gesamtliste!G1590&amp;" "&amp;Gesamtliste!H1590</f>
        <v>Alzinger Grüner Veltliner Loibenberg Smaragd</v>
      </c>
      <c r="B1599" s="281"/>
      <c r="C1599" s="190">
        <f>Gesamtliste!J1590</f>
        <v>2022</v>
      </c>
      <c r="D1599" s="190" t="str">
        <f>Gesamtliste!K1590</f>
        <v>0.75l</v>
      </c>
      <c r="E1599" s="191">
        <f>Gesamtliste!T1590</f>
        <v>0</v>
      </c>
    </row>
    <row r="1600" spans="1:5" ht="24" customHeight="1">
      <c r="A1600" s="280" t="str">
        <f>Gesamtliste!G1591&amp;" "&amp;Gesamtliste!H1591</f>
        <v>Alzinger Grüner Veltliner Loibenberg Smaragd</v>
      </c>
      <c r="B1600" s="281"/>
      <c r="C1600" s="190">
        <f>Gesamtliste!J1591</f>
        <v>2022</v>
      </c>
      <c r="D1600" s="190" t="str">
        <f>Gesamtliste!K1591</f>
        <v>0.75l</v>
      </c>
      <c r="E1600" s="191">
        <f>Gesamtliste!T1591</f>
        <v>0</v>
      </c>
    </row>
    <row r="1601" spans="1:5" ht="24" customHeight="1">
      <c r="A1601" s="280" t="str">
        <f>Gesamtliste!G1592&amp;" "&amp;Gesamtliste!H1592</f>
        <v>Alzinger Grüner Veltliner Loibenberg Smaragd</v>
      </c>
      <c r="B1601" s="281"/>
      <c r="C1601" s="190">
        <f>Gesamtliste!J1592</f>
        <v>2023</v>
      </c>
      <c r="D1601" s="190" t="str">
        <f>Gesamtliste!K1592</f>
        <v>0.75l</v>
      </c>
      <c r="E1601" s="191">
        <f>Gesamtliste!T1592</f>
        <v>0</v>
      </c>
    </row>
    <row r="1602" spans="1:5" ht="24" customHeight="1">
      <c r="A1602" s="280" t="str">
        <f>Gesamtliste!G1593&amp;" "&amp;Gesamtliste!H1593</f>
        <v>Alzinger Grüner Veltliner Reserve</v>
      </c>
      <c r="B1602" s="281"/>
      <c r="C1602" s="190">
        <f>Gesamtliste!J1593</f>
        <v>2021</v>
      </c>
      <c r="D1602" s="190" t="str">
        <f>Gesamtliste!K1593</f>
        <v>0.75l</v>
      </c>
      <c r="E1602" s="191">
        <f>Gesamtliste!T1593</f>
        <v>0</v>
      </c>
    </row>
    <row r="1603" spans="1:5" ht="24" customHeight="1">
      <c r="A1603" s="280" t="str">
        <f>Gesamtliste!G1594&amp;" "&amp;Gesamtliste!H1594</f>
        <v>Alzinger Grüner Veltliner Reserve</v>
      </c>
      <c r="B1603" s="281"/>
      <c r="C1603" s="190">
        <f>Gesamtliste!J1594</f>
        <v>2021</v>
      </c>
      <c r="D1603" s="190" t="str">
        <f>Gesamtliste!K1594</f>
        <v>0.75l</v>
      </c>
      <c r="E1603" s="191">
        <f>Gesamtliste!T1594</f>
        <v>0</v>
      </c>
    </row>
    <row r="1604" spans="1:5" ht="24" customHeight="1">
      <c r="A1604" s="280" t="str">
        <f>Gesamtliste!G1595&amp;" "&amp;Gesamtliste!H1595</f>
        <v>Alzinger Grüner Veltliner Reserve</v>
      </c>
      <c r="B1604" s="281"/>
      <c r="C1604" s="190">
        <f>Gesamtliste!J1595</f>
        <v>2023</v>
      </c>
      <c r="D1604" s="190" t="str">
        <f>Gesamtliste!K1595</f>
        <v>0.75l</v>
      </c>
      <c r="E1604" s="191">
        <f>Gesamtliste!T1595</f>
        <v>0</v>
      </c>
    </row>
    <row r="1605" spans="1:5" ht="24" customHeight="1">
      <c r="A1605" s="280" t="str">
        <f>Gesamtliste!G1596&amp;" "&amp;Gesamtliste!H1596</f>
        <v>Alzinger Grüner Veltliner Steinertal Smaragd</v>
      </c>
      <c r="B1605" s="281"/>
      <c r="C1605" s="190">
        <f>Gesamtliste!J1596</f>
        <v>2020</v>
      </c>
      <c r="D1605" s="190" t="str">
        <f>Gesamtliste!K1596</f>
        <v>0.75l</v>
      </c>
      <c r="E1605" s="191">
        <f>Gesamtliste!T1596</f>
        <v>0</v>
      </c>
    </row>
    <row r="1606" spans="1:5" ht="24" customHeight="1">
      <c r="A1606" s="280" t="str">
        <f>Gesamtliste!G1597&amp;" "&amp;Gesamtliste!H1597</f>
        <v>Alzinger Grüner Veltliner Steinertal Smaragd</v>
      </c>
      <c r="B1606" s="281"/>
      <c r="C1606" s="190">
        <f>Gesamtliste!J1597</f>
        <v>2020</v>
      </c>
      <c r="D1606" s="190" t="str">
        <f>Gesamtliste!K1597</f>
        <v>1.5l</v>
      </c>
      <c r="E1606" s="191">
        <f>Gesamtliste!T1597</f>
        <v>0</v>
      </c>
    </row>
    <row r="1607" spans="1:5" ht="24" customHeight="1">
      <c r="A1607" s="280" t="str">
        <f>Gesamtliste!G1598&amp;" "&amp;Gesamtliste!H1598</f>
        <v>Alzinger Grüner Veltliner Steinertal Smaragd</v>
      </c>
      <c r="B1607" s="281"/>
      <c r="C1607" s="190">
        <f>Gesamtliste!J1598</f>
        <v>2021</v>
      </c>
      <c r="D1607" s="190" t="str">
        <f>Gesamtliste!K1598</f>
        <v>0.75l</v>
      </c>
      <c r="E1607" s="191">
        <f>Gesamtliste!T1598</f>
        <v>0</v>
      </c>
    </row>
    <row r="1608" spans="1:5" ht="24" customHeight="1">
      <c r="A1608" s="280" t="str">
        <f>Gesamtliste!G1599&amp;" "&amp;Gesamtliste!H1599</f>
        <v>Alzinger Grüner Veltliner Steinertal Smaragd</v>
      </c>
      <c r="B1608" s="281"/>
      <c r="C1608" s="190">
        <f>Gesamtliste!J1599</f>
        <v>2021</v>
      </c>
      <c r="D1608" s="190" t="str">
        <f>Gesamtliste!K1599</f>
        <v>1.5l</v>
      </c>
      <c r="E1608" s="191">
        <f>Gesamtliste!T1599</f>
        <v>0</v>
      </c>
    </row>
    <row r="1609" spans="1:5" ht="24" customHeight="1">
      <c r="A1609" s="280" t="str">
        <f>Gesamtliste!G1600&amp;" "&amp;Gesamtliste!H1600</f>
        <v>Alzinger Grüner Veltliner Steinertal Smaragd</v>
      </c>
      <c r="B1609" s="281"/>
      <c r="C1609" s="190">
        <f>Gesamtliste!J1600</f>
        <v>2021</v>
      </c>
      <c r="D1609" s="190" t="str">
        <f>Gesamtliste!K1600</f>
        <v>3l</v>
      </c>
      <c r="E1609" s="191">
        <f>Gesamtliste!T1600</f>
        <v>0</v>
      </c>
    </row>
    <row r="1610" spans="1:5" ht="24" customHeight="1">
      <c r="A1610" s="280" t="str">
        <f>Gesamtliste!G1601&amp;" "&amp;Gesamtliste!H1601</f>
        <v>Alzinger Grüner Veltliner Steinertal Smaragd</v>
      </c>
      <c r="B1610" s="281"/>
      <c r="C1610" s="190">
        <f>Gesamtliste!J1601</f>
        <v>2022</v>
      </c>
      <c r="D1610" s="190" t="str">
        <f>Gesamtliste!K1601</f>
        <v>0.75l</v>
      </c>
      <c r="E1610" s="191">
        <f>Gesamtliste!T1601</f>
        <v>0</v>
      </c>
    </row>
    <row r="1611" spans="1:5" ht="24" customHeight="1">
      <c r="A1611" s="280" t="str">
        <f>Gesamtliste!G1602&amp;" "&amp;Gesamtliste!H1602</f>
        <v>Alzinger Grüner Veltliner Steinertal Smaragd</v>
      </c>
      <c r="B1611" s="281"/>
      <c r="C1611" s="190">
        <f>Gesamtliste!J1602</f>
        <v>2022</v>
      </c>
      <c r="D1611" s="190" t="str">
        <f>Gesamtliste!K1602</f>
        <v>3l</v>
      </c>
      <c r="E1611" s="191">
        <f>Gesamtliste!T1602</f>
        <v>0</v>
      </c>
    </row>
    <row r="1612" spans="1:5" ht="24" customHeight="1">
      <c r="A1612" s="280" t="str">
        <f>Gesamtliste!G1603&amp;" "&amp;Gesamtliste!H1603</f>
        <v>Alzinger Grüner Veltliner Steinertal Smaragd</v>
      </c>
      <c r="B1612" s="281"/>
      <c r="C1612" s="190">
        <f>Gesamtliste!J1603</f>
        <v>2023</v>
      </c>
      <c r="D1612" s="190" t="str">
        <f>Gesamtliste!K1603</f>
        <v>0.75l</v>
      </c>
      <c r="E1612" s="191">
        <f>Gesamtliste!T1603</f>
        <v>0</v>
      </c>
    </row>
    <row r="1613" spans="1:5" ht="24" customHeight="1">
      <c r="A1613" s="280" t="str">
        <f>Gesamtliste!G1604&amp;" "&amp;Gesamtliste!H1604</f>
        <v>Alzinger Grüner Veltliner Steinertal Smaragd</v>
      </c>
      <c r="B1613" s="281"/>
      <c r="C1613" s="190">
        <f>Gesamtliste!J1604</f>
        <v>2023</v>
      </c>
      <c r="D1613" s="190" t="str">
        <f>Gesamtliste!K1604</f>
        <v>1.5l</v>
      </c>
      <c r="E1613" s="191">
        <f>Gesamtliste!T1604</f>
        <v>0</v>
      </c>
    </row>
    <row r="1614" spans="1:5" ht="24" customHeight="1">
      <c r="A1614" s="280" t="str">
        <f>Gesamtliste!G1605&amp;" "&amp;Gesamtliste!H1605</f>
        <v>Alzinger Riesling Dürnstein Federspiel</v>
      </c>
      <c r="B1614" s="281"/>
      <c r="C1614" s="190">
        <f>Gesamtliste!J1605</f>
        <v>2024</v>
      </c>
      <c r="D1614" s="190" t="str">
        <f>Gesamtliste!K1605</f>
        <v>0.75l</v>
      </c>
      <c r="E1614" s="191">
        <f>Gesamtliste!T1605</f>
        <v>0</v>
      </c>
    </row>
    <row r="1615" spans="1:5" ht="24" customHeight="1">
      <c r="A1615" s="280" t="str">
        <f>Gesamtliste!G1606&amp;" "&amp;Gesamtliste!H1606</f>
        <v>Alzinger Riesling Höhereck Smaragd</v>
      </c>
      <c r="B1615" s="281"/>
      <c r="C1615" s="190">
        <f>Gesamtliste!J1606</f>
        <v>2022</v>
      </c>
      <c r="D1615" s="190" t="str">
        <f>Gesamtliste!K1606</f>
        <v>0.75l</v>
      </c>
      <c r="E1615" s="191">
        <f>Gesamtliste!T1606</f>
        <v>0</v>
      </c>
    </row>
    <row r="1616" spans="1:5" ht="24" customHeight="1">
      <c r="A1616" s="280" t="str">
        <f>Gesamtliste!G1607&amp;" "&amp;Gesamtliste!H1607</f>
        <v>Alzinger Riesling Liebenberg Smaragd</v>
      </c>
      <c r="B1616" s="281"/>
      <c r="C1616" s="190">
        <f>Gesamtliste!J1607</f>
        <v>2019</v>
      </c>
      <c r="D1616" s="190" t="str">
        <f>Gesamtliste!K1607</f>
        <v>0.75l</v>
      </c>
      <c r="E1616" s="191">
        <f>Gesamtliste!T1607</f>
        <v>0</v>
      </c>
    </row>
    <row r="1617" spans="1:5" ht="24" customHeight="1">
      <c r="A1617" s="280" t="str">
        <f>Gesamtliste!G1608&amp;" "&amp;Gesamtliste!H1608</f>
        <v>Alzinger Riesling Loibenberg Federspiel</v>
      </c>
      <c r="B1617" s="281"/>
      <c r="C1617" s="190">
        <f>Gesamtliste!J1608</f>
        <v>2024</v>
      </c>
      <c r="D1617" s="190" t="str">
        <f>Gesamtliste!K1608</f>
        <v>0.75l</v>
      </c>
      <c r="E1617" s="191">
        <f>Gesamtliste!T1608</f>
        <v>0</v>
      </c>
    </row>
    <row r="1618" spans="1:5" ht="24" customHeight="1">
      <c r="A1618" s="280" t="str">
        <f>Gesamtliste!G1609&amp;" "&amp;Gesamtliste!H1609</f>
        <v>Alzinger Riesling Loibenberg Smaragd</v>
      </c>
      <c r="B1618" s="281"/>
      <c r="C1618" s="190">
        <f>Gesamtliste!J1609</f>
        <v>2020</v>
      </c>
      <c r="D1618" s="190" t="str">
        <f>Gesamtliste!K1609</f>
        <v>1.5l</v>
      </c>
      <c r="E1618" s="191">
        <f>Gesamtliste!T1609</f>
        <v>0</v>
      </c>
    </row>
    <row r="1619" spans="1:5" ht="24" customHeight="1">
      <c r="A1619" s="280" t="str">
        <f>Gesamtliste!G1610&amp;" "&amp;Gesamtliste!H1610</f>
        <v>Alzinger Riesling Loibenberg Smaragd</v>
      </c>
      <c r="B1619" s="281"/>
      <c r="C1619" s="190">
        <f>Gesamtliste!J1610</f>
        <v>2021</v>
      </c>
      <c r="D1619" s="190" t="str">
        <f>Gesamtliste!K1610</f>
        <v>0.75l</v>
      </c>
      <c r="E1619" s="191">
        <f>Gesamtliste!T1610</f>
        <v>0</v>
      </c>
    </row>
    <row r="1620" spans="1:5" ht="24" customHeight="1">
      <c r="A1620" s="280" t="str">
        <f>Gesamtliste!G1611&amp;" "&amp;Gesamtliste!H1611</f>
        <v>Alzinger Riesling Loibenberg Smaragd</v>
      </c>
      <c r="B1620" s="281"/>
      <c r="C1620" s="190">
        <f>Gesamtliste!J1611</f>
        <v>2021</v>
      </c>
      <c r="D1620" s="190" t="str">
        <f>Gesamtliste!K1611</f>
        <v>1.5l</v>
      </c>
      <c r="E1620" s="191">
        <f>Gesamtliste!T1611</f>
        <v>0</v>
      </c>
    </row>
    <row r="1621" spans="1:5" ht="24" customHeight="1">
      <c r="A1621" s="280" t="str">
        <f>Gesamtliste!G1612&amp;" "&amp;Gesamtliste!H1612</f>
        <v>Alzinger Riesling Loibenberg Smaragd</v>
      </c>
      <c r="B1621" s="281"/>
      <c r="C1621" s="190">
        <f>Gesamtliste!J1612</f>
        <v>2022</v>
      </c>
      <c r="D1621" s="190" t="str">
        <f>Gesamtliste!K1612</f>
        <v>0.75l</v>
      </c>
      <c r="E1621" s="191">
        <f>Gesamtliste!T1612</f>
        <v>0</v>
      </c>
    </row>
    <row r="1622" spans="1:5" ht="24" customHeight="1">
      <c r="A1622" s="280" t="str">
        <f>Gesamtliste!G1613&amp;" "&amp;Gesamtliste!H1613</f>
        <v>Alzinger Riesling Loibenberg Smaragd</v>
      </c>
      <c r="B1622" s="281"/>
      <c r="C1622" s="190">
        <f>Gesamtliste!J1613</f>
        <v>2022</v>
      </c>
      <c r="D1622" s="190" t="str">
        <f>Gesamtliste!K1613</f>
        <v>0.75l</v>
      </c>
      <c r="E1622" s="191">
        <f>Gesamtliste!T1613</f>
        <v>0</v>
      </c>
    </row>
    <row r="1623" spans="1:5" ht="24" customHeight="1">
      <c r="A1623" s="280" t="str">
        <f>Gesamtliste!G1614&amp;" "&amp;Gesamtliste!H1614</f>
        <v>Alzinger Riesling Loibenberg Smaragd</v>
      </c>
      <c r="B1623" s="281"/>
      <c r="C1623" s="190">
        <f>Gesamtliste!J1614</f>
        <v>2023</v>
      </c>
      <c r="D1623" s="190" t="str">
        <f>Gesamtliste!K1614</f>
        <v>0.75l</v>
      </c>
      <c r="E1623" s="191">
        <f>Gesamtliste!T1614</f>
        <v>0</v>
      </c>
    </row>
    <row r="1624" spans="1:5" ht="24" customHeight="1">
      <c r="A1624" s="280" t="str">
        <f>Gesamtliste!G1615&amp;" "&amp;Gesamtliste!H1615</f>
        <v>Alzinger Riesling Reserve</v>
      </c>
      <c r="B1624" s="281"/>
      <c r="C1624" s="190">
        <f>Gesamtliste!J1615</f>
        <v>2019</v>
      </c>
      <c r="D1624" s="190" t="str">
        <f>Gesamtliste!K1615</f>
        <v>1.5l</v>
      </c>
      <c r="E1624" s="191">
        <f>Gesamtliste!T1615</f>
        <v>0</v>
      </c>
    </row>
    <row r="1625" spans="1:5" ht="24" customHeight="1">
      <c r="A1625" s="280" t="str">
        <f>Gesamtliste!G1616&amp;" "&amp;Gesamtliste!H1616</f>
        <v>Alzinger Riesling Reserve</v>
      </c>
      <c r="B1625" s="281"/>
      <c r="C1625" s="190">
        <f>Gesamtliste!J1616</f>
        <v>2019</v>
      </c>
      <c r="D1625" s="190" t="str">
        <f>Gesamtliste!K1616</f>
        <v>3l</v>
      </c>
      <c r="E1625" s="191">
        <f>Gesamtliste!T1616</f>
        <v>0</v>
      </c>
    </row>
    <row r="1626" spans="1:5" ht="24" customHeight="1">
      <c r="A1626" s="280" t="str">
        <f>Gesamtliste!G1617&amp;" "&amp;Gesamtliste!H1617</f>
        <v>Alzinger Riesling Reserve</v>
      </c>
      <c r="B1626" s="281"/>
      <c r="C1626" s="190">
        <f>Gesamtliste!J1617</f>
        <v>2021</v>
      </c>
      <c r="D1626" s="190" t="str">
        <f>Gesamtliste!K1617</f>
        <v>0.75l</v>
      </c>
      <c r="E1626" s="191">
        <f>Gesamtliste!T1617</f>
        <v>0</v>
      </c>
    </row>
    <row r="1627" spans="1:5" ht="24" customHeight="1">
      <c r="A1627" s="280" t="str">
        <f>Gesamtliste!G1618&amp;" "&amp;Gesamtliste!H1618</f>
        <v>Alzinger Riesling Reserve</v>
      </c>
      <c r="B1627" s="281"/>
      <c r="C1627" s="190">
        <f>Gesamtliste!J1618</f>
        <v>2022</v>
      </c>
      <c r="D1627" s="190" t="str">
        <f>Gesamtliste!K1618</f>
        <v>0.75l</v>
      </c>
      <c r="E1627" s="191">
        <f>Gesamtliste!T1618</f>
        <v>0</v>
      </c>
    </row>
    <row r="1628" spans="1:5" ht="24" customHeight="1">
      <c r="A1628" s="280" t="str">
        <f>Gesamtliste!G1619&amp;" "&amp;Gesamtliste!H1619</f>
        <v>Alzinger Riesling Steinertal Smaragd</v>
      </c>
      <c r="B1628" s="281"/>
      <c r="C1628" s="190">
        <f>Gesamtliste!J1619</f>
        <v>2020</v>
      </c>
      <c r="D1628" s="190" t="str">
        <f>Gesamtliste!K1619</f>
        <v>0.75l</v>
      </c>
      <c r="E1628" s="191">
        <f>Gesamtliste!T1619</f>
        <v>0</v>
      </c>
    </row>
    <row r="1629" spans="1:5" ht="24" customHeight="1">
      <c r="A1629" s="280" t="str">
        <f>Gesamtliste!G1620&amp;" "&amp;Gesamtliste!H1620</f>
        <v>Alzinger Riesling Steinertal Smaragd</v>
      </c>
      <c r="B1629" s="281"/>
      <c r="C1629" s="190">
        <f>Gesamtliste!J1620</f>
        <v>2020</v>
      </c>
      <c r="D1629" s="190" t="str">
        <f>Gesamtliste!K1620</f>
        <v>1.5l</v>
      </c>
      <c r="E1629" s="191">
        <f>Gesamtliste!T1620</f>
        <v>0</v>
      </c>
    </row>
    <row r="1630" spans="1:5" ht="24" customHeight="1">
      <c r="A1630" s="280" t="str">
        <f>Gesamtliste!G1621&amp;" "&amp;Gesamtliste!H1621</f>
        <v>Alzinger Riesling Steinertal Smaragd</v>
      </c>
      <c r="B1630" s="281"/>
      <c r="C1630" s="190">
        <f>Gesamtliste!J1621</f>
        <v>2021</v>
      </c>
      <c r="D1630" s="190" t="str">
        <f>Gesamtliste!K1621</f>
        <v>1.5l</v>
      </c>
      <c r="E1630" s="191">
        <f>Gesamtliste!T1621</f>
        <v>0</v>
      </c>
    </row>
    <row r="1631" spans="1:5" ht="24" customHeight="1">
      <c r="A1631" s="280" t="str">
        <f>Gesamtliste!G1622&amp;" "&amp;Gesamtliste!H1622</f>
        <v>Alzinger Riesling Steinertal Smaragd</v>
      </c>
      <c r="B1631" s="281"/>
      <c r="C1631" s="190">
        <f>Gesamtliste!J1622</f>
        <v>2021</v>
      </c>
      <c r="D1631" s="190" t="str">
        <f>Gesamtliste!K1622</f>
        <v>3l</v>
      </c>
      <c r="E1631" s="191">
        <f>Gesamtliste!T1622</f>
        <v>0</v>
      </c>
    </row>
    <row r="1632" spans="1:5" ht="24" customHeight="1">
      <c r="A1632" s="280" t="str">
        <f>Gesamtliste!G1623&amp;" "&amp;Gesamtliste!H1623</f>
        <v>Alzinger Riesling Steinertal Smaragd</v>
      </c>
      <c r="B1632" s="281"/>
      <c r="C1632" s="190">
        <f>Gesamtliste!J1623</f>
        <v>2022</v>
      </c>
      <c r="D1632" s="190" t="str">
        <f>Gesamtliste!K1623</f>
        <v>0.75l</v>
      </c>
      <c r="E1632" s="191">
        <f>Gesamtliste!T1623</f>
        <v>0</v>
      </c>
    </row>
    <row r="1633" spans="1:5" ht="24" customHeight="1">
      <c r="A1633" s="280" t="str">
        <f>Gesamtliste!G1624&amp;" "&amp;Gesamtliste!H1624</f>
        <v>Alzinger Riesling Steinertal Smaragd</v>
      </c>
      <c r="B1633" s="281"/>
      <c r="C1633" s="190">
        <f>Gesamtliste!J1624</f>
        <v>2022</v>
      </c>
      <c r="D1633" s="190" t="str">
        <f>Gesamtliste!K1624</f>
        <v>3l</v>
      </c>
      <c r="E1633" s="191">
        <f>Gesamtliste!T1624</f>
        <v>0</v>
      </c>
    </row>
    <row r="1634" spans="1:5" ht="24" customHeight="1">
      <c r="A1634" s="280" t="str">
        <f>Gesamtliste!G1625&amp;" "&amp;Gesamtliste!H1625</f>
        <v>Alzinger Riesling Steinertal Smaragd</v>
      </c>
      <c r="B1634" s="281"/>
      <c r="C1634" s="190">
        <f>Gesamtliste!J1625</f>
        <v>2023</v>
      </c>
      <c r="D1634" s="190" t="str">
        <f>Gesamtliste!K1625</f>
        <v>0.75l</v>
      </c>
      <c r="E1634" s="191">
        <f>Gesamtliste!T1625</f>
        <v>0</v>
      </c>
    </row>
    <row r="1635" spans="1:5" ht="24" customHeight="1">
      <c r="A1635" s="280" t="str">
        <f>Gesamtliste!G1626&amp;" "&amp;Gesamtliste!H1626</f>
        <v>Alzinger Riesling Steinertal Smaragd</v>
      </c>
      <c r="B1635" s="281"/>
      <c r="C1635" s="190">
        <f>Gesamtliste!J1626</f>
        <v>2023</v>
      </c>
      <c r="D1635" s="190" t="str">
        <f>Gesamtliste!K1626</f>
        <v>1.5l</v>
      </c>
      <c r="E1635" s="191">
        <f>Gesamtliste!T1626</f>
        <v>0</v>
      </c>
    </row>
    <row r="1636" spans="1:5" ht="24" customHeight="1">
      <c r="A1636" s="280" t="str">
        <f>Gesamtliste!G1627&amp;" "&amp;Gesamtliste!H1627</f>
        <v>Atzberg Grüner Veltliner Obere Steilterrassen Smaragd</v>
      </c>
      <c r="B1636" s="281"/>
      <c r="C1636" s="190">
        <f>Gesamtliste!J1627</f>
        <v>2020</v>
      </c>
      <c r="D1636" s="190" t="str">
        <f>Gesamtliste!K1627</f>
        <v>0.75l</v>
      </c>
      <c r="E1636" s="191">
        <f>Gesamtliste!T1627</f>
        <v>0</v>
      </c>
    </row>
    <row r="1637" spans="1:5" ht="24" customHeight="1">
      <c r="A1637" s="280" t="str">
        <f>Gesamtliste!G1628&amp;" "&amp;Gesamtliste!H1628</f>
        <v>Atzberg Grüner Veltliner Obere Steilterrassen Smaragd</v>
      </c>
      <c r="B1637" s="281"/>
      <c r="C1637" s="190">
        <f>Gesamtliste!J1628</f>
        <v>2021</v>
      </c>
      <c r="D1637" s="190" t="str">
        <f>Gesamtliste!K1628</f>
        <v>0.75l</v>
      </c>
      <c r="E1637" s="191">
        <f>Gesamtliste!T1628</f>
        <v>0</v>
      </c>
    </row>
    <row r="1638" spans="1:5" ht="24" customHeight="1">
      <c r="A1638" s="280" t="str">
        <f>Gesamtliste!G1629&amp;" "&amp;Gesamtliste!H1629</f>
        <v>Atzberg Grüner Veltliner Obere Steilterrassen Smaragd</v>
      </c>
      <c r="B1638" s="281"/>
      <c r="C1638" s="190">
        <f>Gesamtliste!J1629</f>
        <v>2022</v>
      </c>
      <c r="D1638" s="190" t="str">
        <f>Gesamtliste!K1629</f>
        <v>0.75l</v>
      </c>
      <c r="E1638" s="191">
        <f>Gesamtliste!T1629</f>
        <v>0</v>
      </c>
    </row>
    <row r="1639" spans="1:5" ht="24" customHeight="1">
      <c r="A1639" s="280" t="str">
        <f>Gesamtliste!G1630&amp;" "&amp;Gesamtliste!H1630</f>
        <v>Atzberg Grüner Veltliner Obere Steilterrassen Smaragd</v>
      </c>
      <c r="B1639" s="281"/>
      <c r="C1639" s="190">
        <f>Gesamtliste!J1630</f>
        <v>2023</v>
      </c>
      <c r="D1639" s="190" t="str">
        <f>Gesamtliste!K1630</f>
        <v>1.5l</v>
      </c>
      <c r="E1639" s="191">
        <f>Gesamtliste!T1630</f>
        <v>0</v>
      </c>
    </row>
    <row r="1640" spans="1:5" ht="24" customHeight="1">
      <c r="A1640" s="280" t="str">
        <f>Gesamtliste!G1631&amp;" "&amp;Gesamtliste!H1631</f>
        <v>Atzberg Grüner Veltliner Steilterrassen Smaragd</v>
      </c>
      <c r="B1640" s="281"/>
      <c r="C1640" s="190">
        <f>Gesamtliste!J1631</f>
        <v>2024</v>
      </c>
      <c r="D1640" s="190" t="str">
        <f>Gesamtliste!K1631</f>
        <v>0.75l</v>
      </c>
      <c r="E1640" s="191">
        <f>Gesamtliste!T1631</f>
        <v>0</v>
      </c>
    </row>
    <row r="1641" spans="1:5" ht="24" customHeight="1">
      <c r="A1641" s="280" t="str">
        <f>Gesamtliste!G1632&amp;" "&amp;Gesamtliste!H1632</f>
        <v>Domäne Wachau Grüner Veltliner Terrassen Federspiel</v>
      </c>
      <c r="B1641" s="281"/>
      <c r="C1641" s="190">
        <f>Gesamtliste!J1632</f>
        <v>2024</v>
      </c>
      <c r="D1641" s="190" t="str">
        <f>Gesamtliste!K1632</f>
        <v>0.75l</v>
      </c>
      <c r="E1641" s="191">
        <f>Gesamtliste!T1632</f>
        <v>0</v>
      </c>
    </row>
    <row r="1642" spans="1:5" ht="24" customHeight="1">
      <c r="A1642" s="280" t="str">
        <f>Gesamtliste!G1633&amp;" "&amp;Gesamtliste!H1633</f>
        <v>F.X. Pichler Gelber Muskateller</v>
      </c>
      <c r="B1642" s="281"/>
      <c r="C1642" s="190">
        <f>Gesamtliste!J1633</f>
        <v>2021</v>
      </c>
      <c r="D1642" s="190" t="str">
        <f>Gesamtliste!K1633</f>
        <v>0.75l</v>
      </c>
      <c r="E1642" s="191">
        <f>Gesamtliste!T1633</f>
        <v>0</v>
      </c>
    </row>
    <row r="1643" spans="1:5" ht="24" customHeight="1">
      <c r="A1643" s="280" t="str">
        <f>Gesamtliste!G1634&amp;" "&amp;Gesamtliste!H1634</f>
        <v>F.X. Pichler Gelber Muskateller Auslese</v>
      </c>
      <c r="B1643" s="281"/>
      <c r="C1643" s="190">
        <f>Gesamtliste!J1634</f>
        <v>2018</v>
      </c>
      <c r="D1643" s="190" t="str">
        <f>Gesamtliste!K1634</f>
        <v>0.5l</v>
      </c>
      <c r="E1643" s="191">
        <f>Gesamtliste!T1634</f>
        <v>0</v>
      </c>
    </row>
    <row r="1644" spans="1:5" ht="24" customHeight="1">
      <c r="A1644" s="280" t="str">
        <f>Gesamtliste!G1635&amp;" "&amp;Gesamtliste!H1635</f>
        <v>F.X. Pichler Gelber Muskateller Dürnsteiner</v>
      </c>
      <c r="B1644" s="281"/>
      <c r="C1644" s="190">
        <f>Gesamtliste!J1635</f>
        <v>2023</v>
      </c>
      <c r="D1644" s="190" t="str">
        <f>Gesamtliste!K1635</f>
        <v>0.75l</v>
      </c>
      <c r="E1644" s="191">
        <f>Gesamtliste!T1635</f>
        <v>0</v>
      </c>
    </row>
    <row r="1645" spans="1:5" ht="24" customHeight="1">
      <c r="A1645" s="280" t="str">
        <f>Gesamtliste!G1636&amp;" "&amp;Gesamtliste!H1636</f>
        <v>F.X. Pichler Gelber Muskateller Smaragd</v>
      </c>
      <c r="B1645" s="281"/>
      <c r="C1645" s="190">
        <f>Gesamtliste!J1636</f>
        <v>2019</v>
      </c>
      <c r="D1645" s="190" t="str">
        <f>Gesamtliste!K1636</f>
        <v>0.75l</v>
      </c>
      <c r="E1645" s="191">
        <f>Gesamtliste!T1636</f>
        <v>0</v>
      </c>
    </row>
    <row r="1646" spans="1:5" ht="24" customHeight="1">
      <c r="A1646" s="280" t="str">
        <f>Gesamtliste!G1637&amp;" "&amp;Gesamtliste!H1637</f>
        <v>F.X. Pichler Grüner Veltliner Kellerberg</v>
      </c>
      <c r="B1646" s="281"/>
      <c r="C1646" s="190">
        <f>Gesamtliste!J1637</f>
        <v>2023</v>
      </c>
      <c r="D1646" s="190" t="str">
        <f>Gesamtliste!K1637</f>
        <v>0.75l</v>
      </c>
      <c r="E1646" s="191">
        <f>Gesamtliste!T1637</f>
        <v>0</v>
      </c>
    </row>
    <row r="1647" spans="1:5" ht="24" customHeight="1">
      <c r="A1647" s="280" t="str">
        <f>Gesamtliste!G1638&amp;" "&amp;Gesamtliste!H1638</f>
        <v>F.X. Pichler Grüner Veltliner Kellerberg Smaragd</v>
      </c>
      <c r="B1647" s="281"/>
      <c r="C1647" s="190">
        <f>Gesamtliste!J1638</f>
        <v>2003</v>
      </c>
      <c r="D1647" s="190" t="str">
        <f>Gesamtliste!K1638</f>
        <v>0.75l</v>
      </c>
      <c r="E1647" s="191">
        <f>Gesamtliste!T1638</f>
        <v>0</v>
      </c>
    </row>
    <row r="1648" spans="1:5" ht="24" customHeight="1">
      <c r="A1648" s="280" t="str">
        <f>Gesamtliste!G1639&amp;" "&amp;Gesamtliste!H1639</f>
        <v>F.X. Pichler Grüner Veltliner Kellerberg Smaragd</v>
      </c>
      <c r="B1648" s="281"/>
      <c r="C1648" s="190">
        <f>Gesamtliste!J1639</f>
        <v>2006</v>
      </c>
      <c r="D1648" s="190" t="str">
        <f>Gesamtliste!K1639</f>
        <v>0.75l</v>
      </c>
      <c r="E1648" s="191">
        <f>Gesamtliste!T1639</f>
        <v>0</v>
      </c>
    </row>
    <row r="1649" spans="1:5" ht="24" customHeight="1">
      <c r="A1649" s="280" t="str">
        <f>Gesamtliste!G1640&amp;" "&amp;Gesamtliste!H1640</f>
        <v>F.X. Pichler Grüner Veltliner Kellerberg Smaragd</v>
      </c>
      <c r="B1649" s="281"/>
      <c r="C1649" s="190">
        <f>Gesamtliste!J1640</f>
        <v>2009</v>
      </c>
      <c r="D1649" s="190" t="str">
        <f>Gesamtliste!K1640</f>
        <v>0.75l</v>
      </c>
      <c r="E1649" s="191">
        <f>Gesamtliste!T1640</f>
        <v>0</v>
      </c>
    </row>
    <row r="1650" spans="1:5" ht="24" customHeight="1">
      <c r="A1650" s="280" t="str">
        <f>Gesamtliste!G1641&amp;" "&amp;Gesamtliste!H1641</f>
        <v>F.X. Pichler Grüner Veltliner Kellerberg Smaragd</v>
      </c>
      <c r="B1650" s="281"/>
      <c r="C1650" s="190">
        <f>Gesamtliste!J1641</f>
        <v>2015</v>
      </c>
      <c r="D1650" s="190" t="str">
        <f>Gesamtliste!K1641</f>
        <v>0.75l</v>
      </c>
      <c r="E1650" s="191">
        <f>Gesamtliste!T1641</f>
        <v>0</v>
      </c>
    </row>
    <row r="1651" spans="1:5" ht="24" customHeight="1">
      <c r="A1651" s="280" t="str">
        <f>Gesamtliste!G1642&amp;" "&amp;Gesamtliste!H1642</f>
        <v>F.X. Pichler Grüner Veltliner Kellerberg Smaragd</v>
      </c>
      <c r="B1651" s="281"/>
      <c r="C1651" s="190">
        <f>Gesamtliste!J1642</f>
        <v>2016</v>
      </c>
      <c r="D1651" s="190" t="str">
        <f>Gesamtliste!K1642</f>
        <v>3l</v>
      </c>
      <c r="E1651" s="191">
        <f>Gesamtliste!T1642</f>
        <v>0</v>
      </c>
    </row>
    <row r="1652" spans="1:5" ht="24" customHeight="1">
      <c r="A1652" s="280" t="str">
        <f>Gesamtliste!G1643&amp;" "&amp;Gesamtliste!H1643</f>
        <v>F.X. Pichler Grüner Veltliner Kellerberg Smaragd</v>
      </c>
      <c r="B1652" s="281"/>
      <c r="C1652" s="190">
        <f>Gesamtliste!J1643</f>
        <v>2017</v>
      </c>
      <c r="D1652" s="190" t="str">
        <f>Gesamtliste!K1643</f>
        <v>0.75l</v>
      </c>
      <c r="E1652" s="191">
        <f>Gesamtliste!T1643</f>
        <v>0</v>
      </c>
    </row>
    <row r="1653" spans="1:5" ht="24" customHeight="1">
      <c r="A1653" s="280" t="str">
        <f>Gesamtliste!G1644&amp;" "&amp;Gesamtliste!H1644</f>
        <v>F.X. Pichler Grüner Veltliner Kellerberg Smaragd</v>
      </c>
      <c r="B1653" s="281"/>
      <c r="C1653" s="190">
        <f>Gesamtliste!J1644</f>
        <v>2018</v>
      </c>
      <c r="D1653" s="190" t="str">
        <f>Gesamtliste!K1644</f>
        <v>1.5l</v>
      </c>
      <c r="E1653" s="191">
        <f>Gesamtliste!T1644</f>
        <v>0</v>
      </c>
    </row>
    <row r="1654" spans="1:5" ht="24" customHeight="1">
      <c r="A1654" s="280" t="str">
        <f>Gesamtliste!G1645&amp;" "&amp;Gesamtliste!H1645</f>
        <v>F.X. Pichler Grüner Veltliner Kellerberg Smaragd</v>
      </c>
      <c r="B1654" s="281"/>
      <c r="C1654" s="190">
        <f>Gesamtliste!J1645</f>
        <v>2018</v>
      </c>
      <c r="D1654" s="190" t="str">
        <f>Gesamtliste!K1645</f>
        <v>1.5l</v>
      </c>
      <c r="E1654" s="191">
        <f>Gesamtliste!T1645</f>
        <v>0</v>
      </c>
    </row>
    <row r="1655" spans="1:5" ht="24" customHeight="1">
      <c r="A1655" s="280" t="str">
        <f>Gesamtliste!G1646&amp;" "&amp;Gesamtliste!H1646</f>
        <v>F.X. Pichler Grüner Veltliner Kellerberg Smaragd</v>
      </c>
      <c r="B1655" s="281"/>
      <c r="C1655" s="190">
        <f>Gesamtliste!J1646</f>
        <v>2019</v>
      </c>
      <c r="D1655" s="190" t="str">
        <f>Gesamtliste!K1646</f>
        <v>0.75l</v>
      </c>
      <c r="E1655" s="191">
        <f>Gesamtliste!T1646</f>
        <v>0</v>
      </c>
    </row>
    <row r="1656" spans="1:5" ht="24" customHeight="1">
      <c r="A1656" s="280" t="str">
        <f>Gesamtliste!G1647&amp;" "&amp;Gesamtliste!H1647</f>
        <v>F.X. Pichler Grüner Veltliner Kellerberg Smaragd</v>
      </c>
      <c r="B1656" s="281"/>
      <c r="C1656" s="190">
        <f>Gesamtliste!J1647</f>
        <v>2019</v>
      </c>
      <c r="D1656" s="190" t="str">
        <f>Gesamtliste!K1647</f>
        <v>1.5l</v>
      </c>
      <c r="E1656" s="191">
        <f>Gesamtliste!T1647</f>
        <v>0</v>
      </c>
    </row>
    <row r="1657" spans="1:5" ht="24" customHeight="1">
      <c r="A1657" s="280" t="str">
        <f>Gesamtliste!G1648&amp;" "&amp;Gesamtliste!H1648</f>
        <v>F.X. Pichler Grüner Veltliner Loibenberg</v>
      </c>
      <c r="B1657" s="281"/>
      <c r="C1657" s="190">
        <f>Gesamtliste!J1648</f>
        <v>2020</v>
      </c>
      <c r="D1657" s="190" t="str">
        <f>Gesamtliste!K1648</f>
        <v>1.5l</v>
      </c>
      <c r="E1657" s="191">
        <f>Gesamtliste!T1648</f>
        <v>0</v>
      </c>
    </row>
    <row r="1658" spans="1:5" ht="24" customHeight="1">
      <c r="A1658" s="280" t="str">
        <f>Gesamtliste!G1649&amp;" "&amp;Gesamtliste!H1649</f>
        <v>F.X. Pichler Grüner Veltliner Loibenberg</v>
      </c>
      <c r="B1658" s="281"/>
      <c r="C1658" s="190">
        <f>Gesamtliste!J1649</f>
        <v>2021</v>
      </c>
      <c r="D1658" s="190" t="str">
        <f>Gesamtliste!K1649</f>
        <v>0.75l</v>
      </c>
      <c r="E1658" s="191">
        <f>Gesamtliste!T1649</f>
        <v>0</v>
      </c>
    </row>
    <row r="1659" spans="1:5" ht="24" customHeight="1">
      <c r="A1659" s="280" t="str">
        <f>Gesamtliste!G1650&amp;" "&amp;Gesamtliste!H1650</f>
        <v>F.X. Pichler Grüner Veltliner Loibenberg Smaragd</v>
      </c>
      <c r="B1659" s="281"/>
      <c r="C1659" s="190">
        <f>Gesamtliste!J1650</f>
        <v>2016</v>
      </c>
      <c r="D1659" s="190" t="str">
        <f>Gesamtliste!K1650</f>
        <v>0.375l</v>
      </c>
      <c r="E1659" s="191">
        <f>Gesamtliste!T1650</f>
        <v>0</v>
      </c>
    </row>
    <row r="1660" spans="1:5" ht="24" customHeight="1">
      <c r="A1660" s="280" t="str">
        <f>Gesamtliste!G1651&amp;" "&amp;Gesamtliste!H1651</f>
        <v>F.X. Pichler Grüner Veltliner Loibenberg Smaragd</v>
      </c>
      <c r="B1660" s="281"/>
      <c r="C1660" s="190">
        <f>Gesamtliste!J1651</f>
        <v>2017</v>
      </c>
      <c r="D1660" s="190" t="str">
        <f>Gesamtliste!K1651</f>
        <v>0.75l</v>
      </c>
      <c r="E1660" s="191">
        <f>Gesamtliste!T1651</f>
        <v>0</v>
      </c>
    </row>
    <row r="1661" spans="1:5" ht="24" customHeight="1">
      <c r="A1661" s="280" t="str">
        <f>Gesamtliste!G1652&amp;" "&amp;Gesamtliste!H1652</f>
        <v>F.X. Pichler Grüner Veltliner Loibenberg Smaragd</v>
      </c>
      <c r="B1661" s="281"/>
      <c r="C1661" s="190">
        <f>Gesamtliste!J1652</f>
        <v>2018</v>
      </c>
      <c r="D1661" s="190" t="str">
        <f>Gesamtliste!K1652</f>
        <v>0.75l</v>
      </c>
      <c r="E1661" s="191">
        <f>Gesamtliste!T1652</f>
        <v>0</v>
      </c>
    </row>
    <row r="1662" spans="1:5" ht="24" customHeight="1">
      <c r="A1662" s="280" t="str">
        <f>Gesamtliste!G1653&amp;" "&amp;Gesamtliste!H1653</f>
        <v>F.X. Pichler Grüner Veltliner Loibenberg Smaragd</v>
      </c>
      <c r="B1662" s="281"/>
      <c r="C1662" s="190">
        <f>Gesamtliste!J1653</f>
        <v>2019</v>
      </c>
      <c r="D1662" s="190" t="str">
        <f>Gesamtliste!K1653</f>
        <v>0.75l</v>
      </c>
      <c r="E1662" s="191">
        <f>Gesamtliste!T1653</f>
        <v>0</v>
      </c>
    </row>
    <row r="1663" spans="1:5" ht="24" customHeight="1">
      <c r="A1663" s="280" t="str">
        <f>Gesamtliste!G1654&amp;" "&amp;Gesamtliste!H1654</f>
        <v>F.X. Pichler Grüner Veltliner Loibenberg Smaragd</v>
      </c>
      <c r="B1663" s="281"/>
      <c r="C1663" s="190">
        <f>Gesamtliste!J1654</f>
        <v>2022</v>
      </c>
      <c r="D1663" s="190" t="str">
        <f>Gesamtliste!K1654</f>
        <v>0.75l</v>
      </c>
      <c r="E1663" s="191">
        <f>Gesamtliste!T1654</f>
        <v>0</v>
      </c>
    </row>
    <row r="1664" spans="1:5" ht="24" customHeight="1">
      <c r="A1664" s="280" t="str">
        <f>Gesamtliste!G1655&amp;" "&amp;Gesamtliste!H1655</f>
        <v>F.X. Pichler Grüner Veltliner Loibenberg Smaragd 19 Terrassen</v>
      </c>
      <c r="B1664" s="281"/>
      <c r="C1664" s="190">
        <f>Gesamtliste!J1655</f>
        <v>1991</v>
      </c>
      <c r="D1664" s="190" t="str">
        <f>Gesamtliste!K1655</f>
        <v>0.75l</v>
      </c>
      <c r="E1664" s="191">
        <f>Gesamtliste!T1655</f>
        <v>0</v>
      </c>
    </row>
    <row r="1665" spans="1:5" ht="24" customHeight="1">
      <c r="A1665" s="280" t="str">
        <f>Gesamtliste!G1656&amp;" "&amp;Gesamtliste!H1656</f>
        <v>F.X. Pichler Grüner Veltliner Loibner</v>
      </c>
      <c r="B1665" s="281"/>
      <c r="C1665" s="190">
        <f>Gesamtliste!J1656</f>
        <v>2023</v>
      </c>
      <c r="D1665" s="190" t="str">
        <f>Gesamtliste!K1656</f>
        <v>0.75l</v>
      </c>
      <c r="E1665" s="191">
        <f>Gesamtliste!T1656</f>
        <v>0</v>
      </c>
    </row>
    <row r="1666" spans="1:5" ht="24" customHeight="1">
      <c r="A1666" s="280" t="str">
        <f>Gesamtliste!G1657&amp;" "&amp;Gesamtliste!H1657</f>
        <v>F.X. Pichler Grüner Veltliner Loibner</v>
      </c>
      <c r="B1666" s="281"/>
      <c r="C1666" s="190">
        <f>Gesamtliste!J1657</f>
        <v>2024</v>
      </c>
      <c r="D1666" s="190" t="str">
        <f>Gesamtliste!K1657</f>
        <v>0.75l</v>
      </c>
      <c r="E1666" s="191">
        <f>Gesamtliste!T1657</f>
        <v>0</v>
      </c>
    </row>
    <row r="1667" spans="1:5" ht="24" customHeight="1">
      <c r="A1667" s="280" t="str">
        <f>Gesamtliste!G1658&amp;" "&amp;Gesamtliste!H1658</f>
        <v>F.X. Pichler Grüner Veltliner M Smaragd</v>
      </c>
      <c r="B1667" s="281"/>
      <c r="C1667" s="190">
        <f>Gesamtliste!J1658</f>
        <v>1994</v>
      </c>
      <c r="D1667" s="190" t="str">
        <f>Gesamtliste!K1658</f>
        <v>0.75l</v>
      </c>
      <c r="E1667" s="191">
        <f>Gesamtliste!T1658</f>
        <v>0</v>
      </c>
    </row>
    <row r="1668" spans="1:5" ht="24" customHeight="1">
      <c r="A1668" s="280" t="str">
        <f>Gesamtliste!G1659&amp;" "&amp;Gesamtliste!H1659</f>
        <v>F.X. Pichler Grüner Veltliner M Smaragd</v>
      </c>
      <c r="B1668" s="281"/>
      <c r="C1668" s="190">
        <f>Gesamtliste!J1659</f>
        <v>2007</v>
      </c>
      <c r="D1668" s="190" t="str">
        <f>Gesamtliste!K1659</f>
        <v>0.75l</v>
      </c>
      <c r="E1668" s="191">
        <f>Gesamtliste!T1659</f>
        <v>0</v>
      </c>
    </row>
    <row r="1669" spans="1:5" ht="24" customHeight="1">
      <c r="A1669" s="280" t="str">
        <f>Gesamtliste!G1660&amp;" "&amp;Gesamtliste!H1660</f>
        <v>F.X. Pichler Grüner Veltliner M Smaragd</v>
      </c>
      <c r="B1669" s="281"/>
      <c r="C1669" s="190">
        <f>Gesamtliste!J1660</f>
        <v>2007</v>
      </c>
      <c r="D1669" s="190" t="str">
        <f>Gesamtliste!K1660</f>
        <v>0.75l</v>
      </c>
      <c r="E1669" s="191">
        <f>Gesamtliste!T1660</f>
        <v>0</v>
      </c>
    </row>
    <row r="1670" spans="1:5" ht="24" customHeight="1">
      <c r="A1670" s="280" t="str">
        <f>Gesamtliste!G1661&amp;" "&amp;Gesamtliste!H1661</f>
        <v>F.X. Pichler Grüner Veltliner M Smaragd</v>
      </c>
      <c r="B1670" s="281"/>
      <c r="C1670" s="190">
        <f>Gesamtliste!J1661</f>
        <v>2007</v>
      </c>
      <c r="D1670" s="190" t="str">
        <f>Gesamtliste!K1661</f>
        <v>3l</v>
      </c>
      <c r="E1670" s="191">
        <f>Gesamtliste!T1661</f>
        <v>0</v>
      </c>
    </row>
    <row r="1671" spans="1:5" ht="24" customHeight="1">
      <c r="A1671" s="280" t="str">
        <f>Gesamtliste!G1662&amp;" "&amp;Gesamtliste!H1662</f>
        <v>F.X. Pichler Grüner Veltliner M Smaragd</v>
      </c>
      <c r="B1671" s="281"/>
      <c r="C1671" s="190">
        <f>Gesamtliste!J1662</f>
        <v>2009</v>
      </c>
      <c r="D1671" s="190" t="str">
        <f>Gesamtliste!K1662</f>
        <v>5l</v>
      </c>
      <c r="E1671" s="191">
        <f>Gesamtliste!T1662</f>
        <v>0</v>
      </c>
    </row>
    <row r="1672" spans="1:5" ht="24" customHeight="1">
      <c r="A1672" s="280" t="str">
        <f>Gesamtliste!G1663&amp;" "&amp;Gesamtliste!H1663</f>
        <v>F.X. Pichler Grüner Veltliner M Smaragd</v>
      </c>
      <c r="B1672" s="281"/>
      <c r="C1672" s="190">
        <f>Gesamtliste!J1663</f>
        <v>2013</v>
      </c>
      <c r="D1672" s="190" t="str">
        <f>Gesamtliste!K1663</f>
        <v>0.375l</v>
      </c>
      <c r="E1672" s="191">
        <f>Gesamtliste!T1663</f>
        <v>0</v>
      </c>
    </row>
    <row r="1673" spans="1:5" ht="24" customHeight="1">
      <c r="A1673" s="280" t="str">
        <f>Gesamtliste!G1664&amp;" "&amp;Gesamtliste!H1664</f>
        <v>F.X. Pichler Grüner Veltliner Steinertal Smaragd</v>
      </c>
      <c r="B1673" s="281"/>
      <c r="C1673" s="190">
        <f>Gesamtliste!J1664</f>
        <v>2017</v>
      </c>
      <c r="D1673" s="190" t="str">
        <f>Gesamtliste!K1664</f>
        <v>0.75l</v>
      </c>
      <c r="E1673" s="191">
        <f>Gesamtliste!T1664</f>
        <v>0</v>
      </c>
    </row>
    <row r="1674" spans="1:5" ht="24" customHeight="1">
      <c r="A1674" s="280" t="str">
        <f>Gesamtliste!G1665&amp;" "&amp;Gesamtliste!H1665</f>
        <v>F.X. Pichler Grüner Veltliner Steinertal Smaragd</v>
      </c>
      <c r="B1674" s="281"/>
      <c r="C1674" s="190">
        <f>Gesamtliste!J1665</f>
        <v>2018</v>
      </c>
      <c r="D1674" s="190" t="str">
        <f>Gesamtliste!K1665</f>
        <v>0.75l</v>
      </c>
      <c r="E1674" s="191">
        <f>Gesamtliste!T1665</f>
        <v>0</v>
      </c>
    </row>
    <row r="1675" spans="1:5" ht="24" customHeight="1">
      <c r="A1675" s="280" t="str">
        <f>Gesamtliste!G1666&amp;" "&amp;Gesamtliste!H1666</f>
        <v>F.X. Pichler Grüner Veltliner Steinertal Smaragd</v>
      </c>
      <c r="B1675" s="281"/>
      <c r="C1675" s="190">
        <f>Gesamtliste!J1666</f>
        <v>2018</v>
      </c>
      <c r="D1675" s="190" t="str">
        <f>Gesamtliste!K1666</f>
        <v>1.5l</v>
      </c>
      <c r="E1675" s="191">
        <f>Gesamtliste!T1666</f>
        <v>0</v>
      </c>
    </row>
    <row r="1676" spans="1:5" ht="24" customHeight="1">
      <c r="A1676" s="280" t="str">
        <f>Gesamtliste!G1667&amp;" "&amp;Gesamtliste!H1667</f>
        <v>F.X. Pichler Grüner Veltliner Steinertal Smaragd</v>
      </c>
      <c r="B1676" s="281"/>
      <c r="C1676" s="190">
        <f>Gesamtliste!J1667</f>
        <v>2018</v>
      </c>
      <c r="D1676" s="190" t="str">
        <f>Gesamtliste!K1667</f>
        <v>3l</v>
      </c>
      <c r="E1676" s="191">
        <f>Gesamtliste!T1667</f>
        <v>0</v>
      </c>
    </row>
    <row r="1677" spans="1:5" ht="24" customHeight="1">
      <c r="A1677" s="280" t="str">
        <f>Gesamtliste!G1668&amp;" "&amp;Gesamtliste!H1668</f>
        <v>F.X. Pichler Grüner Veltliner Steinertal Smaragd</v>
      </c>
      <c r="B1677" s="281"/>
      <c r="C1677" s="190">
        <f>Gesamtliste!J1668</f>
        <v>2019</v>
      </c>
      <c r="D1677" s="190" t="str">
        <f>Gesamtliste!K1668</f>
        <v>0.75l</v>
      </c>
      <c r="E1677" s="191">
        <f>Gesamtliste!T1668</f>
        <v>0</v>
      </c>
    </row>
    <row r="1678" spans="1:5" ht="24" customHeight="1">
      <c r="A1678" s="280" t="str">
        <f>Gesamtliste!G1669&amp;" "&amp;Gesamtliste!H1669</f>
        <v>F.X. Pichler Grüner Veltliner Unendlich Smaragd</v>
      </c>
      <c r="B1678" s="281"/>
      <c r="C1678" s="190">
        <f>Gesamtliste!J1669</f>
        <v>2003</v>
      </c>
      <c r="D1678" s="190" t="str">
        <f>Gesamtliste!K1669</f>
        <v>0.75l</v>
      </c>
      <c r="E1678" s="191">
        <f>Gesamtliste!T1669</f>
        <v>0</v>
      </c>
    </row>
    <row r="1679" spans="1:5" ht="24" customHeight="1">
      <c r="A1679" s="280" t="str">
        <f>Gesamtliste!G1670&amp;" "&amp;Gesamtliste!H1670</f>
        <v>F.X. Pichler Grüner Veltliner Unendlich Smaragd</v>
      </c>
      <c r="B1679" s="281"/>
      <c r="C1679" s="190">
        <f>Gesamtliste!J1670</f>
        <v>2003</v>
      </c>
      <c r="D1679" s="190" t="str">
        <f>Gesamtliste!K1670</f>
        <v>0.75l</v>
      </c>
      <c r="E1679" s="191">
        <f>Gesamtliste!T1670</f>
        <v>0</v>
      </c>
    </row>
    <row r="1680" spans="1:5" ht="24" customHeight="1">
      <c r="A1680" s="280" t="str">
        <f>Gesamtliste!G1671&amp;" "&amp;Gesamtliste!H1671</f>
        <v>F.X. Pichler Grüner Veltliner Unendlich Smaragd</v>
      </c>
      <c r="B1680" s="281"/>
      <c r="C1680" s="190">
        <f>Gesamtliste!J1671</f>
        <v>2018</v>
      </c>
      <c r="D1680" s="190" t="str">
        <f>Gesamtliste!K1671</f>
        <v>1.5l</v>
      </c>
      <c r="E1680" s="191">
        <f>Gesamtliste!T1671</f>
        <v>0</v>
      </c>
    </row>
    <row r="1681" spans="1:5" ht="24" customHeight="1">
      <c r="A1681" s="280" t="str">
        <f>Gesamtliste!G1672&amp;" "&amp;Gesamtliste!H1672</f>
        <v>F.X. Pichler Riesling Kellerberg Smaragd</v>
      </c>
      <c r="B1681" s="281"/>
      <c r="C1681" s="190">
        <f>Gesamtliste!J1672</f>
        <v>2007</v>
      </c>
      <c r="D1681" s="190" t="str">
        <f>Gesamtliste!K1672</f>
        <v>3l</v>
      </c>
      <c r="E1681" s="191">
        <f>Gesamtliste!T1672</f>
        <v>0</v>
      </c>
    </row>
    <row r="1682" spans="1:5" ht="24" customHeight="1">
      <c r="A1682" s="280" t="str">
        <f>Gesamtliste!G1673&amp;" "&amp;Gesamtliste!H1673</f>
        <v>F.X. Pichler Riesling Kellerberg Smaragd</v>
      </c>
      <c r="B1682" s="281"/>
      <c r="C1682" s="190">
        <f>Gesamtliste!J1673</f>
        <v>2013</v>
      </c>
      <c r="D1682" s="190" t="str">
        <f>Gesamtliste!K1673</f>
        <v>0.75l</v>
      </c>
      <c r="E1682" s="191">
        <f>Gesamtliste!T1673</f>
        <v>0</v>
      </c>
    </row>
    <row r="1683" spans="1:5" ht="24" customHeight="1">
      <c r="A1683" s="280" t="str">
        <f>Gesamtliste!G1674&amp;" "&amp;Gesamtliste!H1674</f>
        <v>F.X. Pichler Riesling Kellerberg Smaragd</v>
      </c>
      <c r="B1683" s="281"/>
      <c r="C1683" s="190">
        <f>Gesamtliste!J1674</f>
        <v>2015</v>
      </c>
      <c r="D1683" s="190" t="str">
        <f>Gesamtliste!K1674</f>
        <v>0.75l</v>
      </c>
      <c r="E1683" s="191">
        <f>Gesamtliste!T1674</f>
        <v>0</v>
      </c>
    </row>
    <row r="1684" spans="1:5" ht="24" customHeight="1">
      <c r="A1684" s="280" t="str">
        <f>Gesamtliste!G1675&amp;" "&amp;Gesamtliste!H1675</f>
        <v>F.X. Pichler Riesling Kellerberg Smaragd</v>
      </c>
      <c r="B1684" s="281"/>
      <c r="C1684" s="190">
        <f>Gesamtliste!J1675</f>
        <v>2015</v>
      </c>
      <c r="D1684" s="190" t="str">
        <f>Gesamtliste!K1675</f>
        <v>0.75l</v>
      </c>
      <c r="E1684" s="191">
        <f>Gesamtliste!T1675</f>
        <v>0</v>
      </c>
    </row>
    <row r="1685" spans="1:5" ht="24" customHeight="1">
      <c r="A1685" s="280" t="str">
        <f>Gesamtliste!G1676&amp;" "&amp;Gesamtliste!H1676</f>
        <v>F.X. Pichler Riesling Kellerberg Smaragd</v>
      </c>
      <c r="B1685" s="281"/>
      <c r="C1685" s="190">
        <f>Gesamtliste!J1676</f>
        <v>2018</v>
      </c>
      <c r="D1685" s="190" t="str">
        <f>Gesamtliste!K1676</f>
        <v>0.75l</v>
      </c>
      <c r="E1685" s="191">
        <f>Gesamtliste!T1676</f>
        <v>0</v>
      </c>
    </row>
    <row r="1686" spans="1:5" ht="24" customHeight="1">
      <c r="A1686" s="280" t="str">
        <f>Gesamtliste!G1677&amp;" "&amp;Gesamtliste!H1677</f>
        <v>F.X. Pichler Riesling Kellerberg Smaragd</v>
      </c>
      <c r="B1686" s="281"/>
      <c r="C1686" s="190">
        <f>Gesamtliste!J1677</f>
        <v>2019</v>
      </c>
      <c r="D1686" s="190" t="str">
        <f>Gesamtliste!K1677</f>
        <v>1.5l</v>
      </c>
      <c r="E1686" s="191">
        <f>Gesamtliste!T1677</f>
        <v>0</v>
      </c>
    </row>
    <row r="1687" spans="1:5" ht="24" customHeight="1">
      <c r="A1687" s="280" t="str">
        <f>Gesamtliste!G1678&amp;" "&amp;Gesamtliste!H1678</f>
        <v>F.X. Pichler Riesling Kellerberg Smaragd</v>
      </c>
      <c r="B1687" s="281"/>
      <c r="C1687" s="190">
        <f>Gesamtliste!J1678</f>
        <v>2020</v>
      </c>
      <c r="D1687" s="190" t="str">
        <f>Gesamtliste!K1678</f>
        <v>0.75l</v>
      </c>
      <c r="E1687" s="191">
        <f>Gesamtliste!T1678</f>
        <v>0</v>
      </c>
    </row>
    <row r="1688" spans="1:5" ht="24" customHeight="1">
      <c r="A1688" s="280" t="str">
        <f>Gesamtliste!G1679&amp;" "&amp;Gesamtliste!H1679</f>
        <v>F.X. Pichler Riesling Kellerberg Smaragd</v>
      </c>
      <c r="B1688" s="281"/>
      <c r="C1688" s="190">
        <f>Gesamtliste!J1679</f>
        <v>2020</v>
      </c>
      <c r="D1688" s="190" t="str">
        <f>Gesamtliste!K1679</f>
        <v>0.75l</v>
      </c>
      <c r="E1688" s="191">
        <f>Gesamtliste!T1679</f>
        <v>0</v>
      </c>
    </row>
    <row r="1689" spans="1:5" ht="24" customHeight="1">
      <c r="A1689" s="280" t="str">
        <f>Gesamtliste!G1680&amp;" "&amp;Gesamtliste!H1680</f>
        <v>F.X. Pichler Riesling Kellerberg Smaragd</v>
      </c>
      <c r="B1689" s="281"/>
      <c r="C1689" s="190">
        <f>Gesamtliste!J1680</f>
        <v>2022</v>
      </c>
      <c r="D1689" s="190" t="str">
        <f>Gesamtliste!K1680</f>
        <v>1.5l</v>
      </c>
      <c r="E1689" s="191">
        <f>Gesamtliste!T1680</f>
        <v>0</v>
      </c>
    </row>
    <row r="1690" spans="1:5" ht="24" customHeight="1">
      <c r="A1690" s="280" t="str">
        <f>Gesamtliste!G1681&amp;" "&amp;Gesamtliste!H1681</f>
        <v>F.X. Pichler Riesling Klostersatz</v>
      </c>
      <c r="B1690" s="281"/>
      <c r="C1690" s="190">
        <f>Gesamtliste!J1681</f>
        <v>2023</v>
      </c>
      <c r="D1690" s="190" t="str">
        <f>Gesamtliste!K1681</f>
        <v>0.75l</v>
      </c>
      <c r="E1690" s="191">
        <f>Gesamtliste!T1681</f>
        <v>0</v>
      </c>
    </row>
    <row r="1691" spans="1:5" ht="24" customHeight="1">
      <c r="A1691" s="280" t="str">
        <f>Gesamtliste!G1682&amp;" "&amp;Gesamtliste!H1682</f>
        <v>F.X. Pichler Riesling Loibenberg Smaragd</v>
      </c>
      <c r="B1691" s="281"/>
      <c r="C1691" s="190">
        <f>Gesamtliste!J1682</f>
        <v>2007</v>
      </c>
      <c r="D1691" s="190" t="str">
        <f>Gesamtliste!K1682</f>
        <v>1.5l</v>
      </c>
      <c r="E1691" s="191">
        <f>Gesamtliste!T1682</f>
        <v>0</v>
      </c>
    </row>
    <row r="1692" spans="1:5" ht="24" customHeight="1">
      <c r="A1692" s="280" t="str">
        <f>Gesamtliste!G1683&amp;" "&amp;Gesamtliste!H1683</f>
        <v>F.X. Pichler Riesling Loibenberg Smaragd</v>
      </c>
      <c r="B1692" s="281"/>
      <c r="C1692" s="190">
        <f>Gesamtliste!J1683</f>
        <v>2009</v>
      </c>
      <c r="D1692" s="190" t="str">
        <f>Gesamtliste!K1683</f>
        <v>0.75l</v>
      </c>
      <c r="E1692" s="191">
        <f>Gesamtliste!T1683</f>
        <v>0</v>
      </c>
    </row>
    <row r="1693" spans="1:5" ht="24" customHeight="1">
      <c r="A1693" s="280" t="str">
        <f>Gesamtliste!G1684&amp;" "&amp;Gesamtliste!H1684</f>
        <v>F.X. Pichler Riesling Loibenberg Smaragd</v>
      </c>
      <c r="B1693" s="281"/>
      <c r="C1693" s="190">
        <f>Gesamtliste!J1684</f>
        <v>2013</v>
      </c>
      <c r="D1693" s="190" t="str">
        <f>Gesamtliste!K1684</f>
        <v>0.75l</v>
      </c>
      <c r="E1693" s="191">
        <f>Gesamtliste!T1684</f>
        <v>0</v>
      </c>
    </row>
    <row r="1694" spans="1:5" ht="24" customHeight="1">
      <c r="A1694" s="280" t="str">
        <f>Gesamtliste!G1685&amp;" "&amp;Gesamtliste!H1685</f>
        <v>F.X. Pichler Riesling Loibenberg Smaragd</v>
      </c>
      <c r="B1694" s="281"/>
      <c r="C1694" s="190">
        <f>Gesamtliste!J1685</f>
        <v>2017</v>
      </c>
      <c r="D1694" s="190" t="str">
        <f>Gesamtliste!K1685</f>
        <v>0.75l</v>
      </c>
      <c r="E1694" s="191">
        <f>Gesamtliste!T1685</f>
        <v>0</v>
      </c>
    </row>
    <row r="1695" spans="1:5" ht="24" customHeight="1">
      <c r="A1695" s="280" t="str">
        <f>Gesamtliste!G1686&amp;" "&amp;Gesamtliste!H1686</f>
        <v>F.X. Pichler Riesling Loibenberg Smaragd</v>
      </c>
      <c r="B1695" s="281"/>
      <c r="C1695" s="190">
        <f>Gesamtliste!J1686</f>
        <v>2018</v>
      </c>
      <c r="D1695" s="190" t="str">
        <f>Gesamtliste!K1686</f>
        <v>0.75l</v>
      </c>
      <c r="E1695" s="191">
        <f>Gesamtliste!T1686</f>
        <v>0</v>
      </c>
    </row>
    <row r="1696" spans="1:5" ht="24" customHeight="1">
      <c r="A1696" s="280" t="str">
        <f>Gesamtliste!G1687&amp;" "&amp;Gesamtliste!H1687</f>
        <v>F.X. Pichler Riesling Loibenberg Smaragd</v>
      </c>
      <c r="B1696" s="281"/>
      <c r="C1696" s="190">
        <f>Gesamtliste!J1687</f>
        <v>2018</v>
      </c>
      <c r="D1696" s="190" t="str">
        <f>Gesamtliste!K1687</f>
        <v>1.5l</v>
      </c>
      <c r="E1696" s="191">
        <f>Gesamtliste!T1687</f>
        <v>0</v>
      </c>
    </row>
    <row r="1697" spans="1:5" ht="24" customHeight="1">
      <c r="A1697" s="280" t="str">
        <f>Gesamtliste!G1688&amp;" "&amp;Gesamtliste!H1688</f>
        <v>F.X. Pichler Riesling Loibenberg Smaragd</v>
      </c>
      <c r="B1697" s="281"/>
      <c r="C1697" s="190">
        <f>Gesamtliste!J1688</f>
        <v>2019</v>
      </c>
      <c r="D1697" s="190" t="str">
        <f>Gesamtliste!K1688</f>
        <v>0.75l</v>
      </c>
      <c r="E1697" s="191">
        <f>Gesamtliste!T1688</f>
        <v>0</v>
      </c>
    </row>
    <row r="1698" spans="1:5" ht="24" customHeight="1">
      <c r="A1698" s="280" t="str">
        <f>Gesamtliste!G1689&amp;" "&amp;Gesamtliste!H1689</f>
        <v>F.X. Pichler Riesling M Reserve</v>
      </c>
      <c r="B1698" s="281"/>
      <c r="C1698" s="190">
        <f>Gesamtliste!J1689</f>
        <v>2001</v>
      </c>
      <c r="D1698" s="190" t="str">
        <f>Gesamtliste!K1689</f>
        <v>1.5l</v>
      </c>
      <c r="E1698" s="191">
        <f>Gesamtliste!T1689</f>
        <v>0</v>
      </c>
    </row>
    <row r="1699" spans="1:5" ht="24" customHeight="1">
      <c r="A1699" s="280" t="str">
        <f>Gesamtliste!G1690&amp;" "&amp;Gesamtliste!H1690</f>
        <v>F.X. Pichler Riesling M Reserve</v>
      </c>
      <c r="B1699" s="281"/>
      <c r="C1699" s="190">
        <f>Gesamtliste!J1690</f>
        <v>2013</v>
      </c>
      <c r="D1699" s="190" t="str">
        <f>Gesamtliste!K1690</f>
        <v>0.75l</v>
      </c>
      <c r="E1699" s="191">
        <f>Gesamtliste!T1690</f>
        <v>0</v>
      </c>
    </row>
    <row r="1700" spans="1:5" ht="24" customHeight="1">
      <c r="A1700" s="280" t="str">
        <f>Gesamtliste!G1691&amp;" "&amp;Gesamtliste!H1691</f>
        <v>F.X. Pichler Riesling M Reserve</v>
      </c>
      <c r="B1700" s="281"/>
      <c r="C1700" s="190">
        <f>Gesamtliste!J1691</f>
        <v>2015</v>
      </c>
      <c r="D1700" s="190" t="str">
        <f>Gesamtliste!K1691</f>
        <v>0.75l</v>
      </c>
      <c r="E1700" s="191">
        <f>Gesamtliste!T1691</f>
        <v>0</v>
      </c>
    </row>
    <row r="1701" spans="1:5" ht="24" customHeight="1">
      <c r="A1701" s="280" t="str">
        <f>Gesamtliste!G1692&amp;" "&amp;Gesamtliste!H1692</f>
        <v>F.X. Pichler Riesling Steinertal Smaragd</v>
      </c>
      <c r="B1701" s="281"/>
      <c r="C1701" s="190">
        <f>Gesamtliste!J1692</f>
        <v>2013</v>
      </c>
      <c r="D1701" s="190" t="str">
        <f>Gesamtliste!K1692</f>
        <v>0.75l</v>
      </c>
      <c r="E1701" s="191">
        <f>Gesamtliste!T1692</f>
        <v>0</v>
      </c>
    </row>
    <row r="1702" spans="1:5" ht="24" customHeight="1">
      <c r="A1702" s="280" t="str">
        <f>Gesamtliste!G1693&amp;" "&amp;Gesamtliste!H1693</f>
        <v>F.X. Pichler Riesling Steinertal Smaragd</v>
      </c>
      <c r="B1702" s="281"/>
      <c r="C1702" s="190">
        <f>Gesamtliste!J1693</f>
        <v>2013</v>
      </c>
      <c r="D1702" s="190" t="str">
        <f>Gesamtliste!K1693</f>
        <v>0.75l</v>
      </c>
      <c r="E1702" s="191">
        <f>Gesamtliste!T1693</f>
        <v>0</v>
      </c>
    </row>
    <row r="1703" spans="1:5" ht="24" customHeight="1">
      <c r="A1703" s="280" t="str">
        <f>Gesamtliste!G1694&amp;" "&amp;Gesamtliste!H1694</f>
        <v>F.X. Pichler Riesling Steinertal Smaragd</v>
      </c>
      <c r="B1703" s="281"/>
      <c r="C1703" s="190">
        <f>Gesamtliste!J1694</f>
        <v>2017</v>
      </c>
      <c r="D1703" s="190" t="str">
        <f>Gesamtliste!K1694</f>
        <v>0.75l</v>
      </c>
      <c r="E1703" s="191">
        <f>Gesamtliste!T1694</f>
        <v>0</v>
      </c>
    </row>
    <row r="1704" spans="1:5" ht="24" customHeight="1">
      <c r="A1704" s="280" t="str">
        <f>Gesamtliste!G1695&amp;" "&amp;Gesamtliste!H1695</f>
        <v>F.X. Pichler Riesling Steinertal Smaragd</v>
      </c>
      <c r="B1704" s="281"/>
      <c r="C1704" s="190">
        <f>Gesamtliste!J1695</f>
        <v>2018</v>
      </c>
      <c r="D1704" s="190" t="str">
        <f>Gesamtliste!K1695</f>
        <v>0.75l</v>
      </c>
      <c r="E1704" s="191">
        <f>Gesamtliste!T1695</f>
        <v>0</v>
      </c>
    </row>
    <row r="1705" spans="1:5" ht="24" customHeight="1">
      <c r="A1705" s="280" t="str">
        <f>Gesamtliste!G1696&amp;" "&amp;Gesamtliste!H1696</f>
        <v>F.X. Pichler Riesling Steinertal Smaragd</v>
      </c>
      <c r="B1705" s="281"/>
      <c r="C1705" s="190">
        <f>Gesamtliste!J1696</f>
        <v>2019</v>
      </c>
      <c r="D1705" s="190" t="str">
        <f>Gesamtliste!K1696</f>
        <v>0.75l</v>
      </c>
      <c r="E1705" s="191">
        <f>Gesamtliste!T1696</f>
        <v>0</v>
      </c>
    </row>
    <row r="1706" spans="1:5" ht="24" customHeight="1">
      <c r="A1706" s="280" t="str">
        <f>Gesamtliste!G1697&amp;" "&amp;Gesamtliste!H1697</f>
        <v>F.X. Pichler Riesling Unendlich Smaragd</v>
      </c>
      <c r="B1706" s="281"/>
      <c r="C1706" s="190">
        <f>Gesamtliste!J1697</f>
        <v>1998</v>
      </c>
      <c r="D1706" s="190" t="str">
        <f>Gesamtliste!K1697</f>
        <v>0.75l</v>
      </c>
      <c r="E1706" s="191">
        <f>Gesamtliste!T1697</f>
        <v>0</v>
      </c>
    </row>
    <row r="1707" spans="1:5" ht="24" customHeight="1">
      <c r="A1707" s="280" t="str">
        <f>Gesamtliste!G1698&amp;" "&amp;Gesamtliste!H1698</f>
        <v>F.X. Pichler Riesling Unendlich Smaragd</v>
      </c>
      <c r="B1707" s="281"/>
      <c r="C1707" s="190">
        <f>Gesamtliste!J1698</f>
        <v>2016</v>
      </c>
      <c r="D1707" s="190" t="str">
        <f>Gesamtliste!K1698</f>
        <v>0.75l</v>
      </c>
      <c r="E1707" s="191">
        <f>Gesamtliste!T1698</f>
        <v>0</v>
      </c>
    </row>
    <row r="1708" spans="1:5" ht="24" customHeight="1">
      <c r="A1708" s="280" t="str">
        <f>Gesamtliste!G1699&amp;" "&amp;Gesamtliste!H1699</f>
        <v>F.X. Pichler Wachauer Pinot Noir</v>
      </c>
      <c r="B1708" s="281"/>
      <c r="C1708" s="190">
        <f>Gesamtliste!J1699</f>
        <v>2023</v>
      </c>
      <c r="D1708" s="190" t="str">
        <f>Gesamtliste!K1699</f>
        <v>0.75l</v>
      </c>
      <c r="E1708" s="191">
        <f>Gesamtliste!T1699</f>
        <v>0</v>
      </c>
    </row>
    <row r="1709" spans="1:5" ht="24" customHeight="1">
      <c r="A1709" s="280" t="str">
        <f>Gesamtliste!G1700&amp;" "&amp;Gesamtliste!H1700</f>
        <v>Grabenwerkstatt Grüner Veltliner Brandstatt</v>
      </c>
      <c r="B1709" s="281"/>
      <c r="C1709" s="190">
        <f>Gesamtliste!J1700</f>
        <v>2019</v>
      </c>
      <c r="D1709" s="190" t="str">
        <f>Gesamtliste!K1700</f>
        <v>1.5l</v>
      </c>
      <c r="E1709" s="191">
        <f>Gesamtliste!T1700</f>
        <v>0</v>
      </c>
    </row>
    <row r="1710" spans="1:5" ht="24" customHeight="1">
      <c r="A1710" s="280" t="str">
        <f>Gesamtliste!G1701&amp;" "&amp;Gesamtliste!H1701</f>
        <v>Grabenwerkstatt Grüner Veltliner Grabenwerk Federspiel</v>
      </c>
      <c r="B1710" s="281"/>
      <c r="C1710" s="190">
        <f>Gesamtliste!J1701</f>
        <v>2018</v>
      </c>
      <c r="D1710" s="190" t="str">
        <f>Gesamtliste!K1701</f>
        <v>0.75l</v>
      </c>
      <c r="E1710" s="191">
        <f>Gesamtliste!T1701</f>
        <v>0</v>
      </c>
    </row>
    <row r="1711" spans="1:5" ht="24" customHeight="1">
      <c r="A1711" s="280" t="str">
        <f>Gesamtliste!G1702&amp;" "&amp;Gesamtliste!H1702</f>
        <v>Grabenwerkstatt Grüner Veltliner Wachauwerk Federspiel</v>
      </c>
      <c r="B1711" s="281"/>
      <c r="C1711" s="190">
        <f>Gesamtliste!J1702</f>
        <v>2018</v>
      </c>
      <c r="D1711" s="190" t="str">
        <f>Gesamtliste!K1702</f>
        <v>0.75l</v>
      </c>
      <c r="E1711" s="191">
        <f>Gesamtliste!T1702</f>
        <v>0</v>
      </c>
    </row>
    <row r="1712" spans="1:5" ht="24" customHeight="1">
      <c r="A1712" s="280" t="str">
        <f>Gesamtliste!G1703&amp;" "&amp;Gesamtliste!H1703</f>
        <v>Grabenwerkstatt Grüner Veltliner Wachauwerk Federspiel</v>
      </c>
      <c r="B1712" s="281"/>
      <c r="C1712" s="190">
        <f>Gesamtliste!J1703</f>
        <v>2020</v>
      </c>
      <c r="D1712" s="190" t="str">
        <f>Gesamtliste!K1703</f>
        <v>0.75l</v>
      </c>
      <c r="E1712" s="191">
        <f>Gesamtliste!T1703</f>
        <v>0</v>
      </c>
    </row>
    <row r="1713" spans="1:5" ht="24" customHeight="1">
      <c r="A1713" s="280" t="str">
        <f>Gesamtliste!G1704&amp;" "&amp;Gesamtliste!H1704</f>
        <v>Grabenwerkstatt Riesling Bruck</v>
      </c>
      <c r="B1713" s="281"/>
      <c r="C1713" s="190">
        <f>Gesamtliste!J1704</f>
        <v>2020</v>
      </c>
      <c r="D1713" s="190" t="str">
        <f>Gesamtliste!K1704</f>
        <v>1.5l</v>
      </c>
      <c r="E1713" s="191">
        <f>Gesamtliste!T1704</f>
        <v>0</v>
      </c>
    </row>
    <row r="1714" spans="1:5" ht="24" customHeight="1">
      <c r="A1714" s="280" t="str">
        <f>Gesamtliste!G1705&amp;" "&amp;Gesamtliste!H1705</f>
        <v>Grabenwerkstatt Rohwerk Rosé</v>
      </c>
      <c r="B1714" s="281"/>
      <c r="C1714" s="190">
        <f>Gesamtliste!J1705</f>
        <v>2017</v>
      </c>
      <c r="D1714" s="190" t="str">
        <f>Gesamtliste!K1705</f>
        <v>0.75l</v>
      </c>
      <c r="E1714" s="191">
        <f>Gesamtliste!T1705</f>
        <v>0</v>
      </c>
    </row>
    <row r="1715" spans="1:5" ht="24" customHeight="1">
      <c r="A1715" s="280" t="str">
        <f>Gesamtliste!G1706&amp;" "&amp;Gesamtliste!H1706</f>
        <v>Gritsch Grüner Veltliner Atzberg Obere Steilterrassen Smaragd</v>
      </c>
      <c r="B1715" s="281"/>
      <c r="C1715" s="190">
        <f>Gesamtliste!J1706</f>
        <v>2013</v>
      </c>
      <c r="D1715" s="190" t="str">
        <f>Gesamtliste!K1706</f>
        <v>0.75l</v>
      </c>
      <c r="E1715" s="191">
        <f>Gesamtliste!T1706</f>
        <v>0</v>
      </c>
    </row>
    <row r="1716" spans="1:5" ht="24" customHeight="1">
      <c r="A1716" s="280" t="str">
        <f>Gesamtliste!G1707&amp;" "&amp;Gesamtliste!H1707</f>
        <v>Hirtzberger Chardonnay Smaragd</v>
      </c>
      <c r="B1716" s="281"/>
      <c r="C1716" s="190">
        <f>Gesamtliste!J1707</f>
        <v>2021</v>
      </c>
      <c r="D1716" s="190" t="str">
        <f>Gesamtliste!K1707</f>
        <v>0.75l</v>
      </c>
      <c r="E1716" s="191">
        <f>Gesamtliste!T1707</f>
        <v>0</v>
      </c>
    </row>
    <row r="1717" spans="1:5" ht="24" customHeight="1">
      <c r="A1717" s="280" t="str">
        <f>Gesamtliste!G1708&amp;" "&amp;Gesamtliste!H1708</f>
        <v>Hirtzberger Grüner Veltliner Eiswein</v>
      </c>
      <c r="B1717" s="281"/>
      <c r="C1717" s="190">
        <f>Gesamtliste!J1708</f>
        <v>1983</v>
      </c>
      <c r="D1717" s="190" t="str">
        <f>Gesamtliste!K1708</f>
        <v>0.375l</v>
      </c>
      <c r="E1717" s="191">
        <f>Gesamtliste!T1708</f>
        <v>0</v>
      </c>
    </row>
    <row r="1718" spans="1:5" ht="24" customHeight="1">
      <c r="A1718" s="280" t="str">
        <f>Gesamtliste!G1709&amp;" "&amp;Gesamtliste!H1709</f>
        <v>Hirtzberger Grüner Veltliner Honivogl Smaragd</v>
      </c>
      <c r="B1718" s="281"/>
      <c r="C1718" s="190">
        <f>Gesamtliste!J1709</f>
        <v>1998</v>
      </c>
      <c r="D1718" s="190" t="str">
        <f>Gesamtliste!K1709</f>
        <v>0.75l</v>
      </c>
      <c r="E1718" s="191">
        <f>Gesamtliste!T1709</f>
        <v>0</v>
      </c>
    </row>
    <row r="1719" spans="1:5" ht="24" customHeight="1">
      <c r="A1719" s="280" t="str">
        <f>Gesamtliste!G1710&amp;" "&amp;Gesamtliste!H1710</f>
        <v>Hirtzberger Grüner Veltliner Honivogl Smaragd</v>
      </c>
      <c r="B1719" s="281"/>
      <c r="C1719" s="190">
        <f>Gesamtliste!J1710</f>
        <v>2018</v>
      </c>
      <c r="D1719" s="190" t="str">
        <f>Gesamtliste!K1710</f>
        <v>6l</v>
      </c>
      <c r="E1719" s="191">
        <f>Gesamtliste!T1710</f>
        <v>0</v>
      </c>
    </row>
    <row r="1720" spans="1:5" ht="24" customHeight="1">
      <c r="A1720" s="280" t="str">
        <f>Gesamtliste!G1711&amp;" "&amp;Gesamtliste!H1711</f>
        <v>Hirtzberger Grüner Veltliner Honivogl Smaragd</v>
      </c>
      <c r="B1720" s="281"/>
      <c r="C1720" s="190">
        <f>Gesamtliste!J1711</f>
        <v>2021</v>
      </c>
      <c r="D1720" s="190" t="str">
        <f>Gesamtliste!K1711</f>
        <v>3l</v>
      </c>
      <c r="E1720" s="191">
        <f>Gesamtliste!T1711</f>
        <v>0</v>
      </c>
    </row>
    <row r="1721" spans="1:5" ht="24" customHeight="1">
      <c r="A1721" s="280" t="str">
        <f>Gesamtliste!G1712&amp;" "&amp;Gesamtliste!H1712</f>
        <v>Hirtzberger Grüner Veltliner Honivogl Smaragd</v>
      </c>
      <c r="B1721" s="281"/>
      <c r="C1721" s="190">
        <f>Gesamtliste!J1712</f>
        <v>2021</v>
      </c>
      <c r="D1721" s="190" t="str">
        <f>Gesamtliste!K1712</f>
        <v>6l</v>
      </c>
      <c r="E1721" s="191">
        <f>Gesamtliste!T1712</f>
        <v>0</v>
      </c>
    </row>
    <row r="1722" spans="1:5" ht="24" customHeight="1">
      <c r="A1722" s="280" t="str">
        <f>Gesamtliste!G1713&amp;" "&amp;Gesamtliste!H1713</f>
        <v>Hirtzberger Grüner Veltliner Honivogl Smaragd</v>
      </c>
      <c r="B1722" s="281"/>
      <c r="C1722" s="190">
        <f>Gesamtliste!J1713</f>
        <v>2022</v>
      </c>
      <c r="D1722" s="190" t="str">
        <f>Gesamtliste!K1713</f>
        <v>3l</v>
      </c>
      <c r="E1722" s="191">
        <f>Gesamtliste!T1713</f>
        <v>0</v>
      </c>
    </row>
    <row r="1723" spans="1:5" ht="24" customHeight="1">
      <c r="A1723" s="280" t="str">
        <f>Gesamtliste!G1714&amp;" "&amp;Gesamtliste!H1714</f>
        <v>Hirtzberger Grüner Veltliner Honivogl Smaragd</v>
      </c>
      <c r="B1723" s="281"/>
      <c r="C1723" s="190">
        <f>Gesamtliste!J1714</f>
        <v>2025</v>
      </c>
      <c r="D1723" s="190" t="str">
        <f>Gesamtliste!K1714</f>
        <v>0.75l</v>
      </c>
      <c r="E1723" s="191">
        <f>Gesamtliste!T1714</f>
        <v>0</v>
      </c>
    </row>
    <row r="1724" spans="1:5" ht="24" customHeight="1">
      <c r="A1724" s="280" t="str">
        <f>Gesamtliste!G1715&amp;" "&amp;Gesamtliste!H1715</f>
        <v>Hirtzberger Grüner Veltliner Honivogl Smaragd</v>
      </c>
      <c r="B1724" s="281"/>
      <c r="C1724" s="190">
        <f>Gesamtliste!J1715</f>
        <v>2025</v>
      </c>
      <c r="D1724" s="190" t="str">
        <f>Gesamtliste!K1715</f>
        <v>1.5l</v>
      </c>
      <c r="E1724" s="191">
        <f>Gesamtliste!T1715</f>
        <v>0</v>
      </c>
    </row>
    <row r="1725" spans="1:5" ht="24" customHeight="1">
      <c r="A1725" s="280" t="str">
        <f>Gesamtliste!G1716&amp;" "&amp;Gesamtliste!H1716</f>
        <v>Hirtzberger Grüner Veltliner Honivogl Smaragd</v>
      </c>
      <c r="B1725" s="281"/>
      <c r="C1725" s="190">
        <f>Gesamtliste!J1716</f>
        <v>2025</v>
      </c>
      <c r="D1725" s="190" t="str">
        <f>Gesamtliste!K1716</f>
        <v>3l</v>
      </c>
      <c r="E1725" s="191">
        <f>Gesamtliste!T1716</f>
        <v>0</v>
      </c>
    </row>
    <row r="1726" spans="1:5" ht="24" customHeight="1">
      <c r="A1726" s="280" t="str">
        <f>Gesamtliste!G1717&amp;" "&amp;Gesamtliste!H1717</f>
        <v>Hirtzberger Grüner Veltliner Kirchweg Smaragd</v>
      </c>
      <c r="B1726" s="281"/>
      <c r="C1726" s="190">
        <f>Gesamtliste!J1717</f>
        <v>2025</v>
      </c>
      <c r="D1726" s="190" t="str">
        <f>Gesamtliste!K1717</f>
        <v>0.75l</v>
      </c>
      <c r="E1726" s="191">
        <f>Gesamtliste!T1717</f>
        <v>0</v>
      </c>
    </row>
    <row r="1727" spans="1:5" ht="24" customHeight="1">
      <c r="A1727" s="280" t="str">
        <f>Gesamtliste!G1718&amp;" "&amp;Gesamtliste!H1718</f>
        <v>Hirtzberger Grüner Veltliner Rotes Tor Federspiel</v>
      </c>
      <c r="B1727" s="281"/>
      <c r="C1727" s="190">
        <f>Gesamtliste!J1718</f>
        <v>2025</v>
      </c>
      <c r="D1727" s="190" t="str">
        <f>Gesamtliste!K1718</f>
        <v>0.75l</v>
      </c>
      <c r="E1727" s="191">
        <f>Gesamtliste!T1718</f>
        <v>0</v>
      </c>
    </row>
    <row r="1728" spans="1:5" ht="24" customHeight="1">
      <c r="A1728" s="280" t="str">
        <f>Gesamtliste!G1719&amp;" "&amp;Gesamtliste!H1719</f>
        <v>Hirtzberger Grüner Veltliner Rotes Tor Federspiel</v>
      </c>
      <c r="B1728" s="281"/>
      <c r="C1728" s="190">
        <f>Gesamtliste!J1719</f>
        <v>2025</v>
      </c>
      <c r="D1728" s="190" t="str">
        <f>Gesamtliste!K1719</f>
        <v>0.75l</v>
      </c>
      <c r="E1728" s="191">
        <f>Gesamtliste!T1719</f>
        <v>0</v>
      </c>
    </row>
    <row r="1729" spans="1:5" ht="24" customHeight="1">
      <c r="A1729" s="280" t="str">
        <f>Gesamtliste!G1720&amp;" "&amp;Gesamtliste!H1720</f>
        <v>Hirtzberger Grüner Veltliner Rotes Tor Smaragd</v>
      </c>
      <c r="B1729" s="281"/>
      <c r="C1729" s="190">
        <f>Gesamtliste!J1720</f>
        <v>2025</v>
      </c>
      <c r="D1729" s="190" t="str">
        <f>Gesamtliste!K1720</f>
        <v>0.75l</v>
      </c>
      <c r="E1729" s="191">
        <f>Gesamtliste!T1720</f>
        <v>0</v>
      </c>
    </row>
    <row r="1730" spans="1:5" ht="24" customHeight="1">
      <c r="A1730" s="280" t="str">
        <f>Gesamtliste!G1721&amp;" "&amp;Gesamtliste!H1721</f>
        <v>Hirtzberger Neuburger Selection</v>
      </c>
      <c r="B1730" s="281"/>
      <c r="C1730" s="190">
        <f>Gesamtliste!J1721</f>
        <v>2002</v>
      </c>
      <c r="D1730" s="190" t="str">
        <f>Gesamtliste!K1721</f>
        <v>0.5l</v>
      </c>
      <c r="E1730" s="191">
        <f>Gesamtliste!T1721</f>
        <v>0</v>
      </c>
    </row>
    <row r="1731" spans="1:5" ht="24" customHeight="1">
      <c r="A1731" s="280" t="str">
        <f>Gesamtliste!G1722&amp;" "&amp;Gesamtliste!H1722</f>
        <v>Hirtzberger Riesling Hochrain Selection</v>
      </c>
      <c r="B1731" s="281"/>
      <c r="C1731" s="190">
        <f>Gesamtliste!J1722</f>
        <v>2009</v>
      </c>
      <c r="D1731" s="190" t="str">
        <f>Gesamtliste!K1722</f>
        <v>0.75l</v>
      </c>
      <c r="E1731" s="191">
        <f>Gesamtliste!T1722</f>
        <v>0</v>
      </c>
    </row>
    <row r="1732" spans="1:5" ht="24" customHeight="1">
      <c r="A1732" s="280" t="str">
        <f>Gesamtliste!G1723&amp;" "&amp;Gesamtliste!H1723</f>
        <v>Hirtzberger Riesling Hochrain Smaragd</v>
      </c>
      <c r="B1732" s="281"/>
      <c r="C1732" s="190">
        <f>Gesamtliste!J1723</f>
        <v>1994</v>
      </c>
      <c r="D1732" s="190" t="str">
        <f>Gesamtliste!K1723</f>
        <v>0.75l</v>
      </c>
      <c r="E1732" s="191">
        <f>Gesamtliste!T1723</f>
        <v>0</v>
      </c>
    </row>
    <row r="1733" spans="1:5" ht="24" customHeight="1">
      <c r="A1733" s="280" t="str">
        <f>Gesamtliste!G1724&amp;" "&amp;Gesamtliste!H1724</f>
        <v>Hirtzberger Riesling Hochrain Smaragd</v>
      </c>
      <c r="B1733" s="281"/>
      <c r="C1733" s="190">
        <f>Gesamtliste!J1724</f>
        <v>2002</v>
      </c>
      <c r="D1733" s="190" t="str">
        <f>Gesamtliste!K1724</f>
        <v>0.75l</v>
      </c>
      <c r="E1733" s="191">
        <f>Gesamtliste!T1724</f>
        <v>0</v>
      </c>
    </row>
    <row r="1734" spans="1:5" ht="24" customHeight="1">
      <c r="A1734" s="280" t="str">
        <f>Gesamtliste!G1725&amp;" "&amp;Gesamtliste!H1725</f>
        <v>Hirtzberger Riesling Hochrain Smaragd</v>
      </c>
      <c r="B1734" s="281"/>
      <c r="C1734" s="190">
        <f>Gesamtliste!J1725</f>
        <v>2003</v>
      </c>
      <c r="D1734" s="190" t="str">
        <f>Gesamtliste!K1725</f>
        <v>0.75l</v>
      </c>
      <c r="E1734" s="191">
        <f>Gesamtliste!T1725</f>
        <v>0</v>
      </c>
    </row>
    <row r="1735" spans="1:5" ht="24" customHeight="1">
      <c r="A1735" s="280" t="str">
        <f>Gesamtliste!G1726&amp;" "&amp;Gesamtliste!H1726</f>
        <v>Hirtzberger Riesling Hochrain Smaragd</v>
      </c>
      <c r="B1735" s="281"/>
      <c r="C1735" s="190">
        <f>Gesamtliste!J1726</f>
        <v>2003</v>
      </c>
      <c r="D1735" s="190" t="str">
        <f>Gesamtliste!K1726</f>
        <v>0.75l</v>
      </c>
      <c r="E1735" s="191">
        <f>Gesamtliste!T1726</f>
        <v>0</v>
      </c>
    </row>
    <row r="1736" spans="1:5" ht="24" customHeight="1">
      <c r="A1736" s="280" t="str">
        <f>Gesamtliste!G1727&amp;" "&amp;Gesamtliste!H1727</f>
        <v>Hirtzberger Riesling Hochrain Smaragd</v>
      </c>
      <c r="B1736" s="281"/>
      <c r="C1736" s="190">
        <f>Gesamtliste!J1727</f>
        <v>2004</v>
      </c>
      <c r="D1736" s="190" t="str">
        <f>Gesamtliste!K1727</f>
        <v>0.75l</v>
      </c>
      <c r="E1736" s="191">
        <f>Gesamtliste!T1727</f>
        <v>0</v>
      </c>
    </row>
    <row r="1737" spans="1:5" ht="24" customHeight="1">
      <c r="A1737" s="280" t="str">
        <f>Gesamtliste!G1728&amp;" "&amp;Gesamtliste!H1728</f>
        <v>Hirtzberger Riesling Hochrain Smaragd</v>
      </c>
      <c r="B1737" s="281"/>
      <c r="C1737" s="190">
        <f>Gesamtliste!J1728</f>
        <v>2004</v>
      </c>
      <c r="D1737" s="190" t="str">
        <f>Gesamtliste!K1728</f>
        <v>0.75l</v>
      </c>
      <c r="E1737" s="191">
        <f>Gesamtliste!T1728</f>
        <v>0</v>
      </c>
    </row>
    <row r="1738" spans="1:5" ht="24" customHeight="1">
      <c r="A1738" s="280" t="str">
        <f>Gesamtliste!G1729&amp;" "&amp;Gesamtliste!H1729</f>
        <v>Hirtzberger Riesling Hochrain Smaragd</v>
      </c>
      <c r="B1738" s="281"/>
      <c r="C1738" s="190">
        <f>Gesamtliste!J1729</f>
        <v>2006</v>
      </c>
      <c r="D1738" s="190" t="str">
        <f>Gesamtliste!K1729</f>
        <v>0.75l</v>
      </c>
      <c r="E1738" s="191">
        <f>Gesamtliste!T1729</f>
        <v>0</v>
      </c>
    </row>
    <row r="1739" spans="1:5" ht="24" customHeight="1">
      <c r="A1739" s="280" t="str">
        <f>Gesamtliste!G1730&amp;" "&amp;Gesamtliste!H1730</f>
        <v>Hirtzberger Riesling Hochrain Smaragd</v>
      </c>
      <c r="B1739" s="281"/>
      <c r="C1739" s="190">
        <f>Gesamtliste!J1730</f>
        <v>2007</v>
      </c>
      <c r="D1739" s="190" t="str">
        <f>Gesamtliste!K1730</f>
        <v>0.75l</v>
      </c>
      <c r="E1739" s="191">
        <f>Gesamtliste!T1730</f>
        <v>0</v>
      </c>
    </row>
    <row r="1740" spans="1:5" ht="24" customHeight="1">
      <c r="A1740" s="280" t="str">
        <f>Gesamtliste!G1731&amp;" "&amp;Gesamtliste!H1731</f>
        <v>Hirtzberger Riesling Hochrain Smaragd</v>
      </c>
      <c r="B1740" s="281"/>
      <c r="C1740" s="190">
        <f>Gesamtliste!J1731</f>
        <v>2018</v>
      </c>
      <c r="D1740" s="190" t="str">
        <f>Gesamtliste!K1731</f>
        <v>0.75l</v>
      </c>
      <c r="E1740" s="191">
        <f>Gesamtliste!T1731</f>
        <v>0</v>
      </c>
    </row>
    <row r="1741" spans="1:5" ht="24" customHeight="1">
      <c r="A1741" s="280" t="str">
        <f>Gesamtliste!G1732&amp;" "&amp;Gesamtliste!H1732</f>
        <v>Hirtzberger Riesling Hochrain Smaragd</v>
      </c>
      <c r="B1741" s="281"/>
      <c r="C1741" s="190">
        <f>Gesamtliste!J1732</f>
        <v>2019</v>
      </c>
      <c r="D1741" s="190" t="str">
        <f>Gesamtliste!K1732</f>
        <v>1.5l</v>
      </c>
      <c r="E1741" s="191">
        <f>Gesamtliste!T1732</f>
        <v>0</v>
      </c>
    </row>
    <row r="1742" spans="1:5" ht="24" customHeight="1">
      <c r="A1742" s="280" t="str">
        <f>Gesamtliste!G1733&amp;" "&amp;Gesamtliste!H1733</f>
        <v>Hirtzberger Riesling Hochrain Smaragd</v>
      </c>
      <c r="B1742" s="281"/>
      <c r="C1742" s="190">
        <f>Gesamtliste!J1733</f>
        <v>2021</v>
      </c>
      <c r="D1742" s="190" t="str">
        <f>Gesamtliste!K1733</f>
        <v>1.5l</v>
      </c>
      <c r="E1742" s="191">
        <f>Gesamtliste!T1733</f>
        <v>0</v>
      </c>
    </row>
    <row r="1743" spans="1:5" ht="24" customHeight="1">
      <c r="A1743" s="280" t="str">
        <f>Gesamtliste!G1734&amp;" "&amp;Gesamtliste!H1734</f>
        <v>Hirtzberger Riesling Setzberg Smaragd</v>
      </c>
      <c r="B1743" s="281"/>
      <c r="C1743" s="190">
        <f>Gesamtliste!J1734</f>
        <v>2019</v>
      </c>
      <c r="D1743" s="190" t="str">
        <f>Gesamtliste!K1734</f>
        <v>0.75l</v>
      </c>
      <c r="E1743" s="191">
        <f>Gesamtliste!T1734</f>
        <v>0</v>
      </c>
    </row>
    <row r="1744" spans="1:5" ht="24" customHeight="1">
      <c r="A1744" s="280" t="str">
        <f>Gesamtliste!G1735&amp;" "&amp;Gesamtliste!H1735</f>
        <v>Hirtzberger Riesling Setzberg Smaragd</v>
      </c>
      <c r="B1744" s="281"/>
      <c r="C1744" s="190">
        <f>Gesamtliste!J1735</f>
        <v>2025</v>
      </c>
      <c r="D1744" s="190" t="str">
        <f>Gesamtliste!K1735</f>
        <v>0.75l</v>
      </c>
      <c r="E1744" s="191">
        <f>Gesamtliste!T1735</f>
        <v>0</v>
      </c>
    </row>
    <row r="1745" spans="1:5" ht="24" customHeight="1">
      <c r="A1745" s="280" t="str">
        <f>Gesamtliste!G1736&amp;" "&amp;Gesamtliste!H1736</f>
        <v>Hirtzberger Riesling Singerriedel Smaragd</v>
      </c>
      <c r="B1745" s="281"/>
      <c r="C1745" s="190">
        <f>Gesamtliste!J1736</f>
        <v>1995</v>
      </c>
      <c r="D1745" s="190" t="str">
        <f>Gesamtliste!K1736</f>
        <v>0.75l</v>
      </c>
      <c r="E1745" s="191">
        <f>Gesamtliste!T1736</f>
        <v>0</v>
      </c>
    </row>
    <row r="1746" spans="1:5" ht="24" customHeight="1">
      <c r="A1746" s="280" t="str">
        <f>Gesamtliste!G1737&amp;" "&amp;Gesamtliste!H1737</f>
        <v>Hirtzberger Riesling Singerriedel Smaragd</v>
      </c>
      <c r="B1746" s="281"/>
      <c r="C1746" s="190">
        <f>Gesamtliste!J1737</f>
        <v>2002</v>
      </c>
      <c r="D1746" s="190" t="str">
        <f>Gesamtliste!K1737</f>
        <v>0.75l</v>
      </c>
      <c r="E1746" s="191">
        <f>Gesamtliste!T1737</f>
        <v>0</v>
      </c>
    </row>
    <row r="1747" spans="1:5" ht="24" customHeight="1">
      <c r="A1747" s="280" t="str">
        <f>Gesamtliste!G1738&amp;" "&amp;Gesamtliste!H1738</f>
        <v>Hirtzberger Riesling Singerriedel Smaragd</v>
      </c>
      <c r="B1747" s="281"/>
      <c r="C1747" s="190">
        <f>Gesamtliste!J1738</f>
        <v>2003</v>
      </c>
      <c r="D1747" s="190" t="str">
        <f>Gesamtliste!K1738</f>
        <v>0.75l</v>
      </c>
      <c r="E1747" s="191">
        <f>Gesamtliste!T1738</f>
        <v>0</v>
      </c>
    </row>
    <row r="1748" spans="1:5" ht="24" customHeight="1">
      <c r="A1748" s="280" t="str">
        <f>Gesamtliste!G1739&amp;" "&amp;Gesamtliste!H1739</f>
        <v>Hirtzberger Riesling Singerriedel Smaragd</v>
      </c>
      <c r="B1748" s="281"/>
      <c r="C1748" s="190">
        <f>Gesamtliste!J1739</f>
        <v>2004</v>
      </c>
      <c r="D1748" s="190" t="str">
        <f>Gesamtliste!K1739</f>
        <v>0.75l</v>
      </c>
      <c r="E1748" s="191">
        <f>Gesamtliste!T1739</f>
        <v>0</v>
      </c>
    </row>
    <row r="1749" spans="1:5" ht="24" customHeight="1">
      <c r="A1749" s="280" t="str">
        <f>Gesamtliste!G1740&amp;" "&amp;Gesamtliste!H1740</f>
        <v>Hirtzberger Riesling Singerriedel Smaragd</v>
      </c>
      <c r="B1749" s="281"/>
      <c r="C1749" s="190">
        <f>Gesamtliste!J1740</f>
        <v>2004</v>
      </c>
      <c r="D1749" s="190" t="str">
        <f>Gesamtliste!K1740</f>
        <v>0.75l</v>
      </c>
      <c r="E1749" s="191">
        <f>Gesamtliste!T1740</f>
        <v>0</v>
      </c>
    </row>
    <row r="1750" spans="1:5" ht="24" customHeight="1">
      <c r="A1750" s="280" t="str">
        <f>Gesamtliste!G1741&amp;" "&amp;Gesamtliste!H1741</f>
        <v>Hirtzberger Riesling Singerriedel Smaragd</v>
      </c>
      <c r="B1750" s="281"/>
      <c r="C1750" s="190">
        <f>Gesamtliste!J1741</f>
        <v>2005</v>
      </c>
      <c r="D1750" s="190" t="str">
        <f>Gesamtliste!K1741</f>
        <v>0.75l</v>
      </c>
      <c r="E1750" s="191">
        <f>Gesamtliste!T1741</f>
        <v>0</v>
      </c>
    </row>
    <row r="1751" spans="1:5" ht="24" customHeight="1">
      <c r="A1751" s="280" t="str">
        <f>Gesamtliste!G1742&amp;" "&amp;Gesamtliste!H1742</f>
        <v>Hirtzberger Riesling Singerriedel Smaragd</v>
      </c>
      <c r="B1751" s="281"/>
      <c r="C1751" s="190">
        <f>Gesamtliste!J1742</f>
        <v>2006</v>
      </c>
      <c r="D1751" s="190" t="str">
        <f>Gesamtliste!K1742</f>
        <v>0.75l</v>
      </c>
      <c r="E1751" s="191">
        <f>Gesamtliste!T1742</f>
        <v>0</v>
      </c>
    </row>
    <row r="1752" spans="1:5" ht="24" customHeight="1">
      <c r="A1752" s="280" t="str">
        <f>Gesamtliste!G1743&amp;" "&amp;Gesamtliste!H1743</f>
        <v>Hirtzberger Riesling Singerriedel Smaragd</v>
      </c>
      <c r="B1752" s="281"/>
      <c r="C1752" s="190">
        <f>Gesamtliste!J1743</f>
        <v>2008</v>
      </c>
      <c r="D1752" s="190" t="str">
        <f>Gesamtliste!K1743</f>
        <v>0.75l</v>
      </c>
      <c r="E1752" s="191">
        <f>Gesamtliste!T1743</f>
        <v>0</v>
      </c>
    </row>
    <row r="1753" spans="1:5" ht="24" customHeight="1">
      <c r="A1753" s="280" t="str">
        <f>Gesamtliste!G1744&amp;" "&amp;Gesamtliste!H1744</f>
        <v>Hirtzberger Riesling Singerriedel Smaragd</v>
      </c>
      <c r="B1753" s="281"/>
      <c r="C1753" s="190">
        <f>Gesamtliste!J1744</f>
        <v>2008</v>
      </c>
      <c r="D1753" s="190" t="str">
        <f>Gesamtliste!K1744</f>
        <v>3l</v>
      </c>
      <c r="E1753" s="191">
        <f>Gesamtliste!T1744</f>
        <v>0</v>
      </c>
    </row>
    <row r="1754" spans="1:5" ht="24" customHeight="1">
      <c r="A1754" s="280" t="str">
        <f>Gesamtliste!G1745&amp;" "&amp;Gesamtliste!H1745</f>
        <v>Hirtzberger Riesling Singerriedel Smaragd</v>
      </c>
      <c r="B1754" s="281"/>
      <c r="C1754" s="190">
        <f>Gesamtliste!J1745</f>
        <v>2019</v>
      </c>
      <c r="D1754" s="190" t="str">
        <f>Gesamtliste!K1745</f>
        <v>1.5l</v>
      </c>
      <c r="E1754" s="191">
        <f>Gesamtliste!T1745</f>
        <v>0</v>
      </c>
    </row>
    <row r="1755" spans="1:5" ht="24" customHeight="1">
      <c r="A1755" s="280" t="str">
        <f>Gesamtliste!G1746&amp;" "&amp;Gesamtliste!H1746</f>
        <v>Hirtzberger Riesling Singerriedel Smaragd</v>
      </c>
      <c r="B1755" s="281"/>
      <c r="C1755" s="190">
        <f>Gesamtliste!J1746</f>
        <v>2021</v>
      </c>
      <c r="D1755" s="190" t="str">
        <f>Gesamtliste!K1746</f>
        <v>3l</v>
      </c>
      <c r="E1755" s="191">
        <f>Gesamtliste!T1746</f>
        <v>0</v>
      </c>
    </row>
    <row r="1756" spans="1:5" ht="24" customHeight="1">
      <c r="A1756" s="280" t="str">
        <f>Gesamtliste!G1747&amp;" "&amp;Gesamtliste!H1747</f>
        <v>Hirtzberger Riesling Singerriedel Smaragd</v>
      </c>
      <c r="B1756" s="281"/>
      <c r="C1756" s="190">
        <f>Gesamtliste!J1747</f>
        <v>2021</v>
      </c>
      <c r="D1756" s="190" t="str">
        <f>Gesamtliste!K1747</f>
        <v>3l</v>
      </c>
      <c r="E1756" s="191">
        <f>Gesamtliste!T1747</f>
        <v>0</v>
      </c>
    </row>
    <row r="1757" spans="1:5" ht="24" customHeight="1">
      <c r="A1757" s="280" t="str">
        <f>Gesamtliste!G1748&amp;" "&amp;Gesamtliste!H1748</f>
        <v>Hirtzberger Riesling Singerriedel Smaragd</v>
      </c>
      <c r="B1757" s="281"/>
      <c r="C1757" s="190">
        <f>Gesamtliste!J1748</f>
        <v>2021</v>
      </c>
      <c r="D1757" s="190" t="str">
        <f>Gesamtliste!K1748</f>
        <v>6l</v>
      </c>
      <c r="E1757" s="191">
        <f>Gesamtliste!T1748</f>
        <v>0</v>
      </c>
    </row>
    <row r="1758" spans="1:5" ht="24" customHeight="1">
      <c r="A1758" s="280" t="str">
        <f>Gesamtliste!G1749&amp;" "&amp;Gesamtliste!H1749</f>
        <v>Hirtzberger Riesling Singerriedel Smaragd</v>
      </c>
      <c r="B1758" s="281"/>
      <c r="C1758" s="190">
        <f>Gesamtliste!J1749</f>
        <v>2021</v>
      </c>
      <c r="D1758" s="190" t="str">
        <f>Gesamtliste!K1749</f>
        <v>6l</v>
      </c>
      <c r="E1758" s="191">
        <f>Gesamtliste!T1749</f>
        <v>0</v>
      </c>
    </row>
    <row r="1759" spans="1:5" ht="24" customHeight="1">
      <c r="A1759" s="280" t="str">
        <f>Gesamtliste!G1750&amp;" "&amp;Gesamtliste!H1750</f>
        <v>Hirtzberger Riesling Singerriedel Smaragd</v>
      </c>
      <c r="B1759" s="281"/>
      <c r="C1759" s="190">
        <f>Gesamtliste!J1750</f>
        <v>2022</v>
      </c>
      <c r="D1759" s="190" t="str">
        <f>Gesamtliste!K1750</f>
        <v>1.5l</v>
      </c>
      <c r="E1759" s="191">
        <f>Gesamtliste!T1750</f>
        <v>0</v>
      </c>
    </row>
    <row r="1760" spans="1:5" ht="24" customHeight="1">
      <c r="A1760" s="280" t="str">
        <f>Gesamtliste!G1751&amp;" "&amp;Gesamtliste!H1751</f>
        <v>Hirtzberger Riesling Singerriedel Smaragd</v>
      </c>
      <c r="B1760" s="281"/>
      <c r="C1760" s="190">
        <f>Gesamtliste!J1751</f>
        <v>2023</v>
      </c>
      <c r="D1760" s="190" t="str">
        <f>Gesamtliste!K1751</f>
        <v>1.5l</v>
      </c>
      <c r="E1760" s="191">
        <f>Gesamtliste!T1751</f>
        <v>0</v>
      </c>
    </row>
    <row r="1761" spans="1:5" ht="24" customHeight="1">
      <c r="A1761" s="280" t="str">
        <f>Gesamtliste!G1752&amp;" "&amp;Gesamtliste!H1752</f>
        <v>Hirtzberger Riesling Singerriedel Smaragd</v>
      </c>
      <c r="B1761" s="281"/>
      <c r="C1761" s="190">
        <f>Gesamtliste!J1752</f>
        <v>2023</v>
      </c>
      <c r="D1761" s="190" t="str">
        <f>Gesamtliste!K1752</f>
        <v>1.5l</v>
      </c>
      <c r="E1761" s="191">
        <f>Gesamtliste!T1752</f>
        <v>0</v>
      </c>
    </row>
    <row r="1762" spans="1:5" ht="24" customHeight="1">
      <c r="A1762" s="280" t="str">
        <f>Gesamtliste!G1753&amp;" "&amp;Gesamtliste!H1753</f>
        <v>Hirtzberger Riesling Singerriedel Smaragd</v>
      </c>
      <c r="B1762" s="281"/>
      <c r="C1762" s="190">
        <f>Gesamtliste!J1753</f>
        <v>2025</v>
      </c>
      <c r="D1762" s="190" t="str">
        <f>Gesamtliste!K1753</f>
        <v>0.75l</v>
      </c>
      <c r="E1762" s="191">
        <f>Gesamtliste!T1753</f>
        <v>0</v>
      </c>
    </row>
    <row r="1763" spans="1:5" ht="24" customHeight="1">
      <c r="A1763" s="280" t="str">
        <f>Gesamtliste!G1754&amp;" "&amp;Gesamtliste!H1754</f>
        <v>Hirtzberger Riesling Singerriedel Smaragd</v>
      </c>
      <c r="B1763" s="281"/>
      <c r="C1763" s="190">
        <f>Gesamtliste!J1754</f>
        <v>2025</v>
      </c>
      <c r="D1763" s="190" t="str">
        <f>Gesamtliste!K1754</f>
        <v>1.5l</v>
      </c>
      <c r="E1763" s="191">
        <f>Gesamtliste!T1754</f>
        <v>0</v>
      </c>
    </row>
    <row r="1764" spans="1:5" ht="24" customHeight="1">
      <c r="A1764" s="280" t="str">
        <f>Gesamtliste!G1755&amp;" "&amp;Gesamtliste!H1755</f>
        <v>Hirtzberger Riesling Singerriedel Smaragd</v>
      </c>
      <c r="B1764" s="281"/>
      <c r="C1764" s="190">
        <f>Gesamtliste!J1755</f>
        <v>2025</v>
      </c>
      <c r="D1764" s="190" t="str">
        <f>Gesamtliste!K1755</f>
        <v>3l</v>
      </c>
      <c r="E1764" s="191">
        <f>Gesamtliste!T1755</f>
        <v>0</v>
      </c>
    </row>
    <row r="1765" spans="1:5" ht="24" customHeight="1">
      <c r="A1765" s="280" t="str">
        <f>Gesamtliste!G1756&amp;" "&amp;Gesamtliste!H1756</f>
        <v>Hirtzberger Riesling Steinporz Smaragd</v>
      </c>
      <c r="B1765" s="281"/>
      <c r="C1765" s="190">
        <f>Gesamtliste!J1756</f>
        <v>2021</v>
      </c>
      <c r="D1765" s="190" t="str">
        <f>Gesamtliste!K1756</f>
        <v>0.75l</v>
      </c>
      <c r="E1765" s="191">
        <f>Gesamtliste!T1756</f>
        <v>0</v>
      </c>
    </row>
    <row r="1766" spans="1:5" ht="24" customHeight="1">
      <c r="A1766" s="280" t="str">
        <f>Gesamtliste!G1757&amp;" "&amp;Gesamtliste!H1757</f>
        <v>Hirtzberger Riesling Steinterrassen Federspiel</v>
      </c>
      <c r="B1766" s="281"/>
      <c r="C1766" s="190">
        <f>Gesamtliste!J1757</f>
        <v>2024</v>
      </c>
      <c r="D1766" s="190" t="str">
        <f>Gesamtliste!K1757</f>
        <v>0.75l</v>
      </c>
      <c r="E1766" s="191">
        <f>Gesamtliste!T1757</f>
        <v>0</v>
      </c>
    </row>
    <row r="1767" spans="1:5" ht="24" customHeight="1">
      <c r="A1767" s="280" t="str">
        <f>Gesamtliste!G1758&amp;" "&amp;Gesamtliste!H1758</f>
        <v>Hirtzberger Weißburgunder Smaragd</v>
      </c>
      <c r="B1767" s="281"/>
      <c r="C1767" s="190">
        <f>Gesamtliste!J1758</f>
        <v>2023</v>
      </c>
      <c r="D1767" s="190" t="str">
        <f>Gesamtliste!K1758</f>
        <v>0.75l</v>
      </c>
      <c r="E1767" s="191">
        <f>Gesamtliste!T1758</f>
        <v>0</v>
      </c>
    </row>
    <row r="1768" spans="1:5" ht="24" customHeight="1">
      <c r="A1768" s="280" t="str">
        <f>Gesamtliste!G1759&amp;" "&amp;Gesamtliste!H1759</f>
        <v>Hirtzberger Weißburgunder Smaragd</v>
      </c>
      <c r="B1768" s="281"/>
      <c r="C1768" s="190">
        <f>Gesamtliste!J1759</f>
        <v>2025</v>
      </c>
      <c r="D1768" s="190" t="str">
        <f>Gesamtliste!K1759</f>
        <v>0.75l</v>
      </c>
      <c r="E1768" s="191">
        <f>Gesamtliste!T1759</f>
        <v>0</v>
      </c>
    </row>
    <row r="1769" spans="1:5" ht="24" customHeight="1">
      <c r="A1769" s="280" t="str">
        <f>Gesamtliste!G1760&amp;" "&amp;Gesamtliste!H1760</f>
        <v>Knoll Gelber Muskateller Federspiel</v>
      </c>
      <c r="B1769" s="281"/>
      <c r="C1769" s="190">
        <f>Gesamtliste!J1760</f>
        <v>2018</v>
      </c>
      <c r="D1769" s="190" t="str">
        <f>Gesamtliste!K1760</f>
        <v>0.75l</v>
      </c>
      <c r="E1769" s="191">
        <f>Gesamtliste!T1760</f>
        <v>0</v>
      </c>
    </row>
    <row r="1770" spans="1:5" ht="24" customHeight="1">
      <c r="A1770" s="280" t="str">
        <f>Gesamtliste!G1761&amp;" "&amp;Gesamtliste!H1761</f>
        <v>Knoll Grüner Veltliner Federspiel Trum</v>
      </c>
      <c r="B1770" s="281"/>
      <c r="C1770" s="190">
        <f>Gesamtliste!J1761</f>
        <v>2024</v>
      </c>
      <c r="D1770" s="190" t="str">
        <f>Gesamtliste!K1761</f>
        <v>0.75l</v>
      </c>
      <c r="E1770" s="191">
        <f>Gesamtliste!T1761</f>
        <v>0</v>
      </c>
    </row>
    <row r="1771" spans="1:5" ht="24" customHeight="1">
      <c r="A1771" s="280" t="str">
        <f>Gesamtliste!G1762&amp;" "&amp;Gesamtliste!H1762</f>
        <v>Knoll Grüner Veltliner Loibenberg Smaragd</v>
      </c>
      <c r="B1771" s="281"/>
      <c r="C1771" s="190">
        <f>Gesamtliste!J1762</f>
        <v>2024</v>
      </c>
      <c r="D1771" s="190" t="str">
        <f>Gesamtliste!K1762</f>
        <v>0.75l</v>
      </c>
      <c r="E1771" s="191">
        <f>Gesamtliste!T1762</f>
        <v>0</v>
      </c>
    </row>
    <row r="1772" spans="1:5" ht="24" customHeight="1">
      <c r="A1772" s="280" t="str">
        <f>Gesamtliste!G1763&amp;" "&amp;Gesamtliste!H1763</f>
        <v>Knoll Grüner Veltliner Loibner Beerenauslese</v>
      </c>
      <c r="B1772" s="281"/>
      <c r="C1772" s="190">
        <f>Gesamtliste!J1763</f>
        <v>2007</v>
      </c>
      <c r="D1772" s="190" t="str">
        <f>Gesamtliste!K1763</f>
        <v>0.5l</v>
      </c>
      <c r="E1772" s="191">
        <f>Gesamtliste!T1763</f>
        <v>0</v>
      </c>
    </row>
    <row r="1773" spans="1:5" ht="24" customHeight="1">
      <c r="A1773" s="280" t="str">
        <f>Gesamtliste!G1764&amp;" "&amp;Gesamtliste!H1764</f>
        <v>Knoll Grüner Veltliner Schütt Smaragd</v>
      </c>
      <c r="B1773" s="281"/>
      <c r="C1773" s="190">
        <f>Gesamtliste!J1764</f>
        <v>1997</v>
      </c>
      <c r="D1773" s="190" t="str">
        <f>Gesamtliste!K1764</f>
        <v>0.75l</v>
      </c>
      <c r="E1773" s="191">
        <f>Gesamtliste!T1764</f>
        <v>0</v>
      </c>
    </row>
    <row r="1774" spans="1:5" ht="24" customHeight="1">
      <c r="A1774" s="280" t="str">
        <f>Gesamtliste!G1765&amp;" "&amp;Gesamtliste!H1765</f>
        <v>Knoll Grüner Veltliner Schütt Smaragd</v>
      </c>
      <c r="B1774" s="281"/>
      <c r="C1774" s="190">
        <f>Gesamtliste!J1765</f>
        <v>2021</v>
      </c>
      <c r="D1774" s="190" t="str">
        <f>Gesamtliste!K1765</f>
        <v>0.75l</v>
      </c>
      <c r="E1774" s="191">
        <f>Gesamtliste!T1765</f>
        <v>0</v>
      </c>
    </row>
    <row r="1775" spans="1:5" ht="24" customHeight="1">
      <c r="A1775" s="280" t="str">
        <f>Gesamtliste!G1766&amp;" "&amp;Gesamtliste!H1766</f>
        <v>Knoll Grüner Veltliner Schütt Smaragd</v>
      </c>
      <c r="B1775" s="281"/>
      <c r="C1775" s="190">
        <f>Gesamtliste!J1766</f>
        <v>2021</v>
      </c>
      <c r="D1775" s="190" t="str">
        <f>Gesamtliste!K1766</f>
        <v>1.5l</v>
      </c>
      <c r="E1775" s="191">
        <f>Gesamtliste!T1766</f>
        <v>0</v>
      </c>
    </row>
    <row r="1776" spans="1:5" ht="24" customHeight="1">
      <c r="A1776" s="280" t="str">
        <f>Gesamtliste!G1767&amp;" "&amp;Gesamtliste!H1767</f>
        <v>Knoll Grüner Veltliner Trum Federspiel</v>
      </c>
      <c r="B1776" s="281"/>
      <c r="C1776" s="190">
        <f>Gesamtliste!J1767</f>
        <v>2024</v>
      </c>
      <c r="D1776" s="190" t="str">
        <f>Gesamtliste!K1767</f>
        <v>0.75l</v>
      </c>
      <c r="E1776" s="191">
        <f>Gesamtliste!T1767</f>
        <v>0</v>
      </c>
    </row>
    <row r="1777" spans="1:5" ht="24" customHeight="1">
      <c r="A1777" s="280" t="str">
        <f>Gesamtliste!G1768&amp;" "&amp;Gesamtliste!H1768</f>
        <v>Knoll Grüner Veltliner Vinothek Smaragd</v>
      </c>
      <c r="B1777" s="281"/>
      <c r="C1777" s="190">
        <f>Gesamtliste!J1768</f>
        <v>2021</v>
      </c>
      <c r="D1777" s="190" t="str">
        <f>Gesamtliste!K1768</f>
        <v>0.75l</v>
      </c>
      <c r="E1777" s="191">
        <f>Gesamtliste!T1768</f>
        <v>0</v>
      </c>
    </row>
    <row r="1778" spans="1:5" ht="24" customHeight="1">
      <c r="A1778" s="280" t="str">
        <f>Gesamtliste!G1769&amp;" "&amp;Gesamtliste!H1769</f>
        <v>Knoll Loibner Traminer Beerenauslese</v>
      </c>
      <c r="B1778" s="281"/>
      <c r="C1778" s="190">
        <f>Gesamtliste!J1769</f>
        <v>2007</v>
      </c>
      <c r="D1778" s="190" t="str">
        <f>Gesamtliste!K1769</f>
        <v>0.5l</v>
      </c>
      <c r="E1778" s="191">
        <f>Gesamtliste!T1769</f>
        <v>0</v>
      </c>
    </row>
    <row r="1779" spans="1:5" ht="24" customHeight="1">
      <c r="A1779" s="280" t="str">
        <f>Gesamtliste!G1770&amp;" "&amp;Gesamtliste!H1770</f>
        <v>Knoll Loibner Traminer Smaragd</v>
      </c>
      <c r="B1779" s="281"/>
      <c r="C1779" s="190">
        <f>Gesamtliste!J1770</f>
        <v>2004</v>
      </c>
      <c r="D1779" s="190" t="str">
        <f>Gesamtliste!K1770</f>
        <v>0.5l</v>
      </c>
      <c r="E1779" s="191">
        <f>Gesamtliste!T1770</f>
        <v>0</v>
      </c>
    </row>
    <row r="1780" spans="1:5" ht="24" customHeight="1">
      <c r="A1780" s="280" t="str">
        <f>Gesamtliste!G1771&amp;" "&amp;Gesamtliste!H1771</f>
        <v>Knoll Riesling Kellerberg Smaragd</v>
      </c>
      <c r="B1780" s="281"/>
      <c r="C1780" s="190">
        <f>Gesamtliste!J1771</f>
        <v>2000</v>
      </c>
      <c r="D1780" s="190" t="str">
        <f>Gesamtliste!K1771</f>
        <v>0.75l</v>
      </c>
      <c r="E1780" s="191">
        <f>Gesamtliste!T1771</f>
        <v>0</v>
      </c>
    </row>
    <row r="1781" spans="1:5" ht="24" customHeight="1">
      <c r="A1781" s="280" t="str">
        <f>Gesamtliste!G1772&amp;" "&amp;Gesamtliste!H1772</f>
        <v>Knoll Riesling Kellerberg Smaragd</v>
      </c>
      <c r="B1781" s="281"/>
      <c r="C1781" s="190">
        <f>Gesamtliste!J1772</f>
        <v>2020</v>
      </c>
      <c r="D1781" s="190" t="str">
        <f>Gesamtliste!K1772</f>
        <v>0.75l</v>
      </c>
      <c r="E1781" s="191">
        <f>Gesamtliste!T1772</f>
        <v>0</v>
      </c>
    </row>
    <row r="1782" spans="1:5" ht="24" customHeight="1">
      <c r="A1782" s="280" t="str">
        <f>Gesamtliste!G1773&amp;" "&amp;Gesamtliste!H1773</f>
        <v>Knoll Riesling Loibenberg Federspiel</v>
      </c>
      <c r="B1782" s="281"/>
      <c r="C1782" s="190">
        <f>Gesamtliste!J1773</f>
        <v>2023</v>
      </c>
      <c r="D1782" s="190" t="str">
        <f>Gesamtliste!K1773</f>
        <v>0.75l</v>
      </c>
      <c r="E1782" s="191">
        <f>Gesamtliste!T1773</f>
        <v>0</v>
      </c>
    </row>
    <row r="1783" spans="1:5" ht="24" customHeight="1">
      <c r="A1783" s="280" t="str">
        <f>Gesamtliste!G1774&amp;" "&amp;Gesamtliste!H1774</f>
        <v>Knoll Riesling Loibenberg Federspiel</v>
      </c>
      <c r="B1783" s="281"/>
      <c r="C1783" s="190">
        <f>Gesamtliste!J1774</f>
        <v>2024</v>
      </c>
      <c r="D1783" s="190" t="str">
        <f>Gesamtliste!K1774</f>
        <v>0.75l</v>
      </c>
      <c r="E1783" s="191">
        <f>Gesamtliste!T1774</f>
        <v>0</v>
      </c>
    </row>
    <row r="1784" spans="1:5" ht="24" customHeight="1">
      <c r="A1784" s="280" t="str">
        <f>Gesamtliste!G1775&amp;" "&amp;Gesamtliste!H1775</f>
        <v>Knoll Riesling Loibenberg Smaragd</v>
      </c>
      <c r="B1784" s="281"/>
      <c r="C1784" s="190">
        <f>Gesamtliste!J1775</f>
        <v>2020</v>
      </c>
      <c r="D1784" s="190" t="str">
        <f>Gesamtliste!K1775</f>
        <v>0.75l</v>
      </c>
      <c r="E1784" s="191">
        <f>Gesamtliste!T1775</f>
        <v>0</v>
      </c>
    </row>
    <row r="1785" spans="1:5" ht="24" customHeight="1">
      <c r="A1785" s="280" t="str">
        <f>Gesamtliste!G1776&amp;" "&amp;Gesamtliste!H1776</f>
        <v>Knoll Riesling Loibenberg Smaragd</v>
      </c>
      <c r="B1785" s="281"/>
      <c r="C1785" s="190">
        <f>Gesamtliste!J1776</f>
        <v>2021</v>
      </c>
      <c r="D1785" s="190" t="str">
        <f>Gesamtliste!K1776</f>
        <v>0.75l</v>
      </c>
      <c r="E1785" s="191">
        <f>Gesamtliste!T1776</f>
        <v>0</v>
      </c>
    </row>
    <row r="1786" spans="1:5" ht="24" customHeight="1">
      <c r="A1786" s="280" t="str">
        <f>Gesamtliste!G1777&amp;" "&amp;Gesamtliste!H1777</f>
        <v>Knoll Riesling Pfaffenberg Selection</v>
      </c>
      <c r="B1786" s="281"/>
      <c r="C1786" s="190">
        <f>Gesamtliste!J1777</f>
        <v>2020</v>
      </c>
      <c r="D1786" s="190" t="str">
        <f>Gesamtliste!K1777</f>
        <v>0.75l</v>
      </c>
      <c r="E1786" s="191">
        <f>Gesamtliste!T1777</f>
        <v>0</v>
      </c>
    </row>
    <row r="1787" spans="1:5" ht="24" customHeight="1">
      <c r="A1787" s="280" t="str">
        <f>Gesamtliste!G1778&amp;" "&amp;Gesamtliste!H1778</f>
        <v>Knoll Riesling Schütt Smaragd</v>
      </c>
      <c r="B1787" s="281"/>
      <c r="C1787" s="190">
        <f>Gesamtliste!J1778</f>
        <v>2012</v>
      </c>
      <c r="D1787" s="190" t="str">
        <f>Gesamtliste!K1778</f>
        <v>0.75l</v>
      </c>
      <c r="E1787" s="191">
        <f>Gesamtliste!T1778</f>
        <v>0</v>
      </c>
    </row>
    <row r="1788" spans="1:5" ht="24" customHeight="1">
      <c r="A1788" s="280" t="str">
        <f>Gesamtliste!G1779&amp;" "&amp;Gesamtliste!H1779</f>
        <v>Knoll Riesling Schütt Smaragd</v>
      </c>
      <c r="B1788" s="281"/>
      <c r="C1788" s="190">
        <f>Gesamtliste!J1779</f>
        <v>2020</v>
      </c>
      <c r="D1788" s="190" t="str">
        <f>Gesamtliste!K1779</f>
        <v>0.75l</v>
      </c>
      <c r="E1788" s="191">
        <f>Gesamtliste!T1779</f>
        <v>0</v>
      </c>
    </row>
    <row r="1789" spans="1:5" ht="24" customHeight="1">
      <c r="A1789" s="280" t="str">
        <f>Gesamtliste!G1780&amp;" "&amp;Gesamtliste!H1780</f>
        <v>Knoll Riesling Schütt Smaragd</v>
      </c>
      <c r="B1789" s="281"/>
      <c r="C1789" s="190">
        <f>Gesamtliste!J1780</f>
        <v>2020</v>
      </c>
      <c r="D1789" s="190" t="str">
        <f>Gesamtliste!K1780</f>
        <v>1.5l</v>
      </c>
      <c r="E1789" s="191">
        <f>Gesamtliste!T1780</f>
        <v>0</v>
      </c>
    </row>
    <row r="1790" spans="1:5" ht="24" customHeight="1">
      <c r="A1790" s="280" t="str">
        <f>Gesamtliste!G1781&amp;" "&amp;Gesamtliste!H1781</f>
        <v>Knoll Riesling Schütt Smaragd</v>
      </c>
      <c r="B1790" s="281"/>
      <c r="C1790" s="190">
        <f>Gesamtliste!J1781</f>
        <v>2022</v>
      </c>
      <c r="D1790" s="190" t="str">
        <f>Gesamtliste!K1781</f>
        <v>3l</v>
      </c>
      <c r="E1790" s="191">
        <f>Gesamtliste!T1781</f>
        <v>0</v>
      </c>
    </row>
    <row r="1791" spans="1:5" ht="24" customHeight="1">
      <c r="A1791" s="280" t="str">
        <f>Gesamtliste!G1782&amp;" "&amp;Gesamtliste!H1782</f>
        <v>Knoll Riesling Vinothek Smaragd</v>
      </c>
      <c r="B1791" s="281"/>
      <c r="C1791" s="190">
        <f>Gesamtliste!J1782</f>
        <v>2021</v>
      </c>
      <c r="D1791" s="190" t="str">
        <f>Gesamtliste!K1782</f>
        <v>0.75l</v>
      </c>
      <c r="E1791" s="191">
        <f>Gesamtliste!T1782</f>
        <v>0</v>
      </c>
    </row>
    <row r="1792" spans="1:5" ht="24" customHeight="1">
      <c r="A1792" s="280" t="str">
        <f>Gesamtliste!G1783&amp;" "&amp;Gesamtliste!H1783</f>
        <v>Knoll Traminer Smaragd</v>
      </c>
      <c r="B1792" s="281"/>
      <c r="C1792" s="190">
        <f>Gesamtliste!J1783</f>
        <v>2004</v>
      </c>
      <c r="D1792" s="190" t="str">
        <f>Gesamtliste!K1783</f>
        <v>0.5l</v>
      </c>
      <c r="E1792" s="191">
        <f>Gesamtliste!T1783</f>
        <v>0</v>
      </c>
    </row>
    <row r="1793" spans="1:5" ht="24" customHeight="1">
      <c r="A1793" s="280" t="str">
        <f>Gesamtliste!G1784&amp;" "&amp;Gesamtliste!H1784</f>
        <v>Knoll Traminer Smaragd</v>
      </c>
      <c r="B1793" s="281"/>
      <c r="C1793" s="190">
        <f>Gesamtliste!J1784</f>
        <v>2004</v>
      </c>
      <c r="D1793" s="190" t="str">
        <f>Gesamtliste!K1784</f>
        <v>0.5l</v>
      </c>
      <c r="E1793" s="191">
        <f>Gesamtliste!T1784</f>
        <v>0</v>
      </c>
    </row>
    <row r="1794" spans="1:5" ht="24" customHeight="1">
      <c r="A1794" s="280" t="str">
        <f>Gesamtliste!G1785&amp;" "&amp;Gesamtliste!H1785</f>
        <v>Knoll Traminer Smaragd</v>
      </c>
      <c r="B1794" s="281"/>
      <c r="C1794" s="190">
        <f>Gesamtliste!J1785</f>
        <v>2005</v>
      </c>
      <c r="D1794" s="190" t="str">
        <f>Gesamtliste!K1785</f>
        <v>0.5l</v>
      </c>
      <c r="E1794" s="191">
        <f>Gesamtliste!T1785</f>
        <v>0</v>
      </c>
    </row>
    <row r="1795" spans="1:5" ht="24" customHeight="1">
      <c r="A1795" s="280" t="str">
        <f>Gesamtliste!G1786&amp;" "&amp;Gesamtliste!H1786</f>
        <v>Nikolaihof Brut Nature Zero Dosage</v>
      </c>
      <c r="B1795" s="281"/>
      <c r="C1795" s="190" t="str">
        <f>Gesamtliste!J1786</f>
        <v>nV</v>
      </c>
      <c r="D1795" s="190" t="str">
        <f>Gesamtliste!K1786</f>
        <v>0.75l</v>
      </c>
      <c r="E1795" s="191">
        <f>Gesamtliste!T1786</f>
        <v>0</v>
      </c>
    </row>
    <row r="1796" spans="1:5" ht="24" customHeight="1">
      <c r="A1796" s="280" t="str">
        <f>Gesamtliste!G1787&amp;" "&amp;Gesamtliste!H1787</f>
        <v>Nikolaihof Gelber Muskateller aus den Gärten</v>
      </c>
      <c r="B1796" s="281"/>
      <c r="C1796" s="190">
        <f>Gesamtliste!J1787</f>
        <v>2023</v>
      </c>
      <c r="D1796" s="190" t="str">
        <f>Gesamtliste!K1787</f>
        <v>0.75l</v>
      </c>
      <c r="E1796" s="191">
        <f>Gesamtliste!T1787</f>
        <v>0</v>
      </c>
    </row>
    <row r="1797" spans="1:5" ht="24" customHeight="1">
      <c r="A1797" s="280" t="str">
        <f>Gesamtliste!G1788&amp;" "&amp;Gesamtliste!H1788</f>
        <v>Nikolaihof Riesling Aus den Gärten Federspiel</v>
      </c>
      <c r="B1797" s="281"/>
      <c r="C1797" s="190">
        <f>Gesamtliste!J1788</f>
        <v>2023</v>
      </c>
      <c r="D1797" s="190" t="str">
        <f>Gesamtliste!K1788</f>
        <v>0.75l</v>
      </c>
      <c r="E1797" s="191">
        <f>Gesamtliste!T1788</f>
        <v>0</v>
      </c>
    </row>
    <row r="1798" spans="1:5" ht="24" customHeight="1">
      <c r="A1798" s="280" t="str">
        <f>Gesamtliste!G1789&amp;" "&amp;Gesamtliste!H1789</f>
        <v>Nikolaihof Riesling Ried Steiner Hund</v>
      </c>
      <c r="B1798" s="281"/>
      <c r="C1798" s="190">
        <f>Gesamtliste!J1789</f>
        <v>2017</v>
      </c>
      <c r="D1798" s="190" t="str">
        <f>Gesamtliste!K1789</f>
        <v>0.75l</v>
      </c>
      <c r="E1798" s="191">
        <f>Gesamtliste!T1789</f>
        <v>0</v>
      </c>
    </row>
    <row r="1799" spans="1:5" ht="24" customHeight="1">
      <c r="A1799" s="280" t="str">
        <f>Gesamtliste!G1790&amp;" "&amp;Gesamtliste!H1790</f>
        <v>Nikolaihof Riesling Vinothek</v>
      </c>
      <c r="B1799" s="281"/>
      <c r="C1799" s="190">
        <f>Gesamtliste!J1790</f>
        <v>2008</v>
      </c>
      <c r="D1799" s="190" t="str">
        <f>Gesamtliste!K1790</f>
        <v>0.75l</v>
      </c>
      <c r="E1799" s="191">
        <f>Gesamtliste!T1790</f>
        <v>0</v>
      </c>
    </row>
    <row r="1800" spans="1:5" ht="24" customHeight="1">
      <c r="A1800" s="280" t="str">
        <f>Gesamtliste!G1791&amp;" "&amp;Gesamtliste!H1791</f>
        <v>Nikolaihof Riesling Vinothek</v>
      </c>
      <c r="B1800" s="281"/>
      <c r="C1800" s="190">
        <f>Gesamtliste!J1791</f>
        <v>2008</v>
      </c>
      <c r="D1800" s="190" t="str">
        <f>Gesamtliste!K1791</f>
        <v>0.75l</v>
      </c>
      <c r="E1800" s="191">
        <f>Gesamtliste!T1791</f>
        <v>0</v>
      </c>
    </row>
    <row r="1801" spans="1:5" ht="24" customHeight="1">
      <c r="A1801" s="280" t="str">
        <f>Gesamtliste!G1792&amp;" "&amp;Gesamtliste!H1792</f>
        <v>Nikolaihof Riesling Vinothek</v>
      </c>
      <c r="B1801" s="281"/>
      <c r="C1801" s="190">
        <f>Gesamtliste!J1792</f>
        <v>2008</v>
      </c>
      <c r="D1801" s="190" t="str">
        <f>Gesamtliste!K1792</f>
        <v>0.75l</v>
      </c>
      <c r="E1801" s="191">
        <f>Gesamtliste!T1792</f>
        <v>0</v>
      </c>
    </row>
    <row r="1802" spans="1:5" ht="24" customHeight="1">
      <c r="A1802" s="280" t="str">
        <f>Gesamtliste!G1793&amp;" "&amp;Gesamtliste!H1793</f>
        <v>Nikolaihof Riesling vom Stein Smaragd</v>
      </c>
      <c r="B1802" s="281"/>
      <c r="C1802" s="190">
        <f>Gesamtliste!J1793</f>
        <v>2021</v>
      </c>
      <c r="D1802" s="190" t="str">
        <f>Gesamtliste!K1793</f>
        <v>0.75l</v>
      </c>
      <c r="E1802" s="191">
        <f>Gesamtliste!T1793</f>
        <v>0</v>
      </c>
    </row>
    <row r="1803" spans="1:5" ht="24" customHeight="1">
      <c r="A1803" s="280" t="str">
        <f>Gesamtliste!G1794&amp;" "&amp;Gesamtliste!H1794</f>
        <v>Prager Grüner Veltliner Achleiten Stockkultur Smaragd</v>
      </c>
      <c r="B1803" s="281"/>
      <c r="C1803" s="190">
        <f>Gesamtliste!J1794</f>
        <v>2013</v>
      </c>
      <c r="D1803" s="190" t="str">
        <f>Gesamtliste!K1794</f>
        <v>0.75l</v>
      </c>
      <c r="E1803" s="191">
        <f>Gesamtliste!T1794</f>
        <v>0</v>
      </c>
    </row>
    <row r="1804" spans="1:5" ht="24" customHeight="1">
      <c r="A1804" s="280" t="str">
        <f>Gesamtliste!G1795&amp;" "&amp;Gesamtliste!H1795</f>
        <v>Prager Grüner Veltliner Zwerithaler Kammergut Smaragd</v>
      </c>
      <c r="B1804" s="281"/>
      <c r="C1804" s="190">
        <f>Gesamtliste!J1795</f>
        <v>2020</v>
      </c>
      <c r="D1804" s="190" t="str">
        <f>Gesamtliste!K1795</f>
        <v>0.75l</v>
      </c>
      <c r="E1804" s="191">
        <f>Gesamtliste!T1795</f>
        <v>0</v>
      </c>
    </row>
    <row r="1805" spans="1:5" ht="24" customHeight="1">
      <c r="A1805" s="280" t="str">
        <f>Gesamtliste!G1796&amp;" "&amp;Gesamtliste!H1796</f>
        <v>Prager Grüner Veltliner Zwerithaler Kammergut Smaragd</v>
      </c>
      <c r="B1805" s="281"/>
      <c r="C1805" s="190">
        <f>Gesamtliste!J1796</f>
        <v>2020</v>
      </c>
      <c r="D1805" s="190" t="str">
        <f>Gesamtliste!K1796</f>
        <v>0.75l</v>
      </c>
      <c r="E1805" s="191">
        <f>Gesamtliste!T1796</f>
        <v>0</v>
      </c>
    </row>
    <row r="1806" spans="1:5" ht="24" customHeight="1">
      <c r="A1806" s="280" t="str">
        <f>Gesamtliste!G1797&amp;" "&amp;Gesamtliste!H1797</f>
        <v>Prager Grüner Veltliner Zwerithaler Kammergut Smaragd</v>
      </c>
      <c r="B1806" s="281"/>
      <c r="C1806" s="190">
        <f>Gesamtliste!J1797</f>
        <v>2022</v>
      </c>
      <c r="D1806" s="190" t="str">
        <f>Gesamtliste!K1797</f>
        <v>0.75l</v>
      </c>
      <c r="E1806" s="191">
        <f>Gesamtliste!T1797</f>
        <v>0</v>
      </c>
    </row>
    <row r="1807" spans="1:5" ht="24" customHeight="1">
      <c r="A1807" s="280" t="str">
        <f>Gesamtliste!G1798&amp;" "&amp;Gesamtliste!H1798</f>
        <v>Prager Grüner Veltliner Zwerithaler Kammergut Smaragd</v>
      </c>
      <c r="B1807" s="281"/>
      <c r="C1807" s="190">
        <f>Gesamtliste!J1798</f>
        <v>2023</v>
      </c>
      <c r="D1807" s="190" t="str">
        <f>Gesamtliste!K1798</f>
        <v>0.75l</v>
      </c>
      <c r="E1807" s="191">
        <f>Gesamtliste!T1798</f>
        <v>0</v>
      </c>
    </row>
    <row r="1808" spans="1:5" ht="24" customHeight="1">
      <c r="A1808" s="280" t="str">
        <f>Gesamtliste!G1799&amp;" "&amp;Gesamtliste!H1799</f>
        <v>Prager Grüner Veltliner Zwerithaler Kammergut Smaragd</v>
      </c>
      <c r="B1808" s="281"/>
      <c r="C1808" s="190">
        <f>Gesamtliste!J1799</f>
        <v>2023</v>
      </c>
      <c r="D1808" s="190" t="str">
        <f>Gesamtliste!K1799</f>
        <v>0.75l</v>
      </c>
      <c r="E1808" s="191">
        <f>Gesamtliste!T1799</f>
        <v>0</v>
      </c>
    </row>
    <row r="1809" spans="1:5" ht="24" customHeight="1">
      <c r="A1809" s="280" t="str">
        <f>Gesamtliste!G1800&amp;" "&amp;Gesamtliste!H1800</f>
        <v>Prager Riesling Achleiten Smaragd</v>
      </c>
      <c r="B1809" s="281"/>
      <c r="C1809" s="190">
        <f>Gesamtliste!J1800</f>
        <v>2015</v>
      </c>
      <c r="D1809" s="190" t="str">
        <f>Gesamtliste!K1800</f>
        <v>0.75l</v>
      </c>
      <c r="E1809" s="191">
        <f>Gesamtliste!T1800</f>
        <v>0</v>
      </c>
    </row>
    <row r="1810" spans="1:5" ht="24" customHeight="1">
      <c r="A1810" s="280" t="str">
        <f>Gesamtliste!G1801&amp;" "&amp;Gesamtliste!H1801</f>
        <v>Prager Riesling Klaus Smaragd</v>
      </c>
      <c r="B1810" s="281"/>
      <c r="C1810" s="190">
        <f>Gesamtliste!J1801</f>
        <v>2008</v>
      </c>
      <c r="D1810" s="190" t="str">
        <f>Gesamtliste!K1801</f>
        <v>0.75l</v>
      </c>
      <c r="E1810" s="191">
        <f>Gesamtliste!T1801</f>
        <v>0</v>
      </c>
    </row>
    <row r="1811" spans="1:5" ht="24" customHeight="1">
      <c r="A1811" s="280" t="str">
        <f>Gesamtliste!G1802&amp;" "&amp;Gesamtliste!H1802</f>
        <v>Prager Riesling Klaus Smaragd</v>
      </c>
      <c r="B1811" s="281"/>
      <c r="C1811" s="190">
        <f>Gesamtliste!J1802</f>
        <v>2009</v>
      </c>
      <c r="D1811" s="190" t="str">
        <f>Gesamtliste!K1802</f>
        <v>0.75l</v>
      </c>
      <c r="E1811" s="191">
        <f>Gesamtliste!T1802</f>
        <v>0</v>
      </c>
    </row>
    <row r="1812" spans="1:5" ht="24" customHeight="1">
      <c r="A1812" s="280" t="str">
        <f>Gesamtliste!G1803&amp;" "&amp;Gesamtliste!H1803</f>
        <v>Prager Riesling Klaus Smaragd</v>
      </c>
      <c r="B1812" s="281"/>
      <c r="C1812" s="190">
        <f>Gesamtliste!J1803</f>
        <v>2016</v>
      </c>
      <c r="D1812" s="190" t="str">
        <f>Gesamtliste!K1803</f>
        <v>0.75l</v>
      </c>
      <c r="E1812" s="191">
        <f>Gesamtliste!T1803</f>
        <v>0</v>
      </c>
    </row>
    <row r="1813" spans="1:5" ht="24" customHeight="1">
      <c r="A1813" s="280" t="str">
        <f>Gesamtliste!G1804&amp;" "&amp;Gesamtliste!H1804</f>
        <v>Rudi Pichler Grüner Veltliner Achleiten Smaragd</v>
      </c>
      <c r="B1813" s="281"/>
      <c r="C1813" s="190">
        <f>Gesamtliste!J1804</f>
        <v>2016</v>
      </c>
      <c r="D1813" s="190" t="str">
        <f>Gesamtliste!K1804</f>
        <v>0.75l</v>
      </c>
      <c r="E1813" s="191">
        <f>Gesamtliste!T1804</f>
        <v>0</v>
      </c>
    </row>
    <row r="1814" spans="1:5" ht="24" customHeight="1">
      <c r="A1814" s="280" t="str">
        <f>Gesamtliste!G1805&amp;" "&amp;Gesamtliste!H1805</f>
        <v>Veyder-Malberg Riesling Buschenberg</v>
      </c>
      <c r="B1814" s="281"/>
      <c r="C1814" s="190">
        <f>Gesamtliste!J1805</f>
        <v>2018</v>
      </c>
      <c r="D1814" s="190" t="str">
        <f>Gesamtliste!K1805</f>
        <v>0.75l</v>
      </c>
      <c r="E1814" s="191">
        <f>Gesamtliste!T1805</f>
        <v>0</v>
      </c>
    </row>
    <row r="1815" spans="1:5" ht="24" customHeight="1">
      <c r="A1815" s="280" t="str">
        <f>Gesamtliste!G1806&amp;" "&amp;Gesamtliste!H1806</f>
        <v>Bernhard Ott Grüner Veltliner Am Berg</v>
      </c>
      <c r="B1815" s="281"/>
      <c r="C1815" s="190">
        <f>Gesamtliste!J1806</f>
        <v>2025</v>
      </c>
      <c r="D1815" s="190" t="str">
        <f>Gesamtliste!K1806</f>
        <v>0.75l</v>
      </c>
      <c r="E1815" s="191">
        <f>Gesamtliste!T1806</f>
        <v>0</v>
      </c>
    </row>
    <row r="1816" spans="1:5" ht="24" customHeight="1">
      <c r="A1816" s="280" t="str">
        <f>Gesamtliste!G1807&amp;" "&amp;Gesamtliste!H1807</f>
        <v>Bernhard Ott Grüner Veltliner Der Ott</v>
      </c>
      <c r="B1816" s="281"/>
      <c r="C1816" s="190">
        <f>Gesamtliste!J1807</f>
        <v>2019</v>
      </c>
      <c r="D1816" s="190" t="str">
        <f>Gesamtliste!K1807</f>
        <v>3l</v>
      </c>
      <c r="E1816" s="191">
        <f>Gesamtliste!T1807</f>
        <v>0</v>
      </c>
    </row>
    <row r="1817" spans="1:5" ht="24" customHeight="1">
      <c r="A1817" s="280" t="str">
        <f>Gesamtliste!G1808&amp;" "&amp;Gesamtliste!H1808</f>
        <v>Bernhard Ott Grüner Veltliner Der Ott</v>
      </c>
      <c r="B1817" s="281"/>
      <c r="C1817" s="190">
        <f>Gesamtliste!J1808</f>
        <v>2023</v>
      </c>
      <c r="D1817" s="190" t="str">
        <f>Gesamtliste!K1808</f>
        <v>9l</v>
      </c>
      <c r="E1817" s="191">
        <f>Gesamtliste!T1808</f>
        <v>0</v>
      </c>
    </row>
    <row r="1818" spans="1:5" ht="24" customHeight="1">
      <c r="A1818" s="280" t="str">
        <f>Gesamtliste!G1809&amp;" "&amp;Gesamtliste!H1809</f>
        <v>Bernhard Ott Grüner Veltliner Der Ott</v>
      </c>
      <c r="B1818" s="281"/>
      <c r="C1818" s="190">
        <f>Gesamtliste!J1809</f>
        <v>2024</v>
      </c>
      <c r="D1818" s="190" t="str">
        <f>Gesamtliste!K1809</f>
        <v>12l</v>
      </c>
      <c r="E1818" s="191">
        <f>Gesamtliste!T1809</f>
        <v>0</v>
      </c>
    </row>
    <row r="1819" spans="1:5" ht="24" customHeight="1">
      <c r="A1819" s="280" t="str">
        <f>Gesamtliste!G1810&amp;" "&amp;Gesamtliste!H1810</f>
        <v>Bernhard Ott Grüner Veltliner Der Ott</v>
      </c>
      <c r="B1819" s="281"/>
      <c r="C1819" s="190">
        <f>Gesamtliste!J1810</f>
        <v>2024</v>
      </c>
      <c r="D1819" s="190" t="str">
        <f>Gesamtliste!K1810</f>
        <v>3l</v>
      </c>
      <c r="E1819" s="191">
        <f>Gesamtliste!T1810</f>
        <v>0</v>
      </c>
    </row>
    <row r="1820" spans="1:5" ht="24" customHeight="1">
      <c r="A1820" s="280" t="str">
        <f>Gesamtliste!G1811&amp;" "&amp;Gesamtliste!H1811</f>
        <v>Bernhard Ott Grüner Veltliner Der Ott</v>
      </c>
      <c r="B1820" s="281"/>
      <c r="C1820" s="190">
        <f>Gesamtliste!J1811</f>
        <v>2024</v>
      </c>
      <c r="D1820" s="190" t="str">
        <f>Gesamtliste!K1811</f>
        <v>6l</v>
      </c>
      <c r="E1820" s="191">
        <f>Gesamtliste!T1811</f>
        <v>0</v>
      </c>
    </row>
    <row r="1821" spans="1:5" ht="24" customHeight="1">
      <c r="A1821" s="280" t="str">
        <f>Gesamtliste!G1812&amp;" "&amp;Gesamtliste!H1812</f>
        <v>Bernhard Ott Grüner Veltliner Der Ott</v>
      </c>
      <c r="B1821" s="281"/>
      <c r="C1821" s="190">
        <f>Gesamtliste!J1812</f>
        <v>2024</v>
      </c>
      <c r="D1821" s="190" t="str">
        <f>Gesamtliste!K1812</f>
        <v>9l</v>
      </c>
      <c r="E1821" s="191">
        <f>Gesamtliste!T1812</f>
        <v>0</v>
      </c>
    </row>
    <row r="1822" spans="1:5" ht="24" customHeight="1">
      <c r="A1822" s="280" t="str">
        <f>Gesamtliste!G1813&amp;" "&amp;Gesamtliste!H1813</f>
        <v>Bernhard Ott Grüner Veltliner Fass 4</v>
      </c>
      <c r="B1822" s="281"/>
      <c r="C1822" s="190">
        <f>Gesamtliste!J1813</f>
        <v>2025</v>
      </c>
      <c r="D1822" s="190" t="str">
        <f>Gesamtliste!K1813</f>
        <v>0.75l</v>
      </c>
      <c r="E1822" s="191">
        <f>Gesamtliste!T1813</f>
        <v>0</v>
      </c>
    </row>
    <row r="1823" spans="1:5" ht="24" customHeight="1">
      <c r="A1823" s="280" t="str">
        <f>Gesamtliste!G1814&amp;" "&amp;Gesamtliste!H1814</f>
        <v>Bernhard Ott Grüner Veltliner Fass 4</v>
      </c>
      <c r="B1823" s="281"/>
      <c r="C1823" s="190">
        <f>Gesamtliste!J1814</f>
        <v>2025</v>
      </c>
      <c r="D1823" s="190" t="str">
        <f>Gesamtliste!K1814</f>
        <v>0.75l</v>
      </c>
      <c r="E1823" s="191">
        <f>Gesamtliste!T1814</f>
        <v>0</v>
      </c>
    </row>
    <row r="1824" spans="1:5" ht="24" customHeight="1">
      <c r="A1824" s="280" t="str">
        <f>Gesamtliste!G1815&amp;" "&amp;Gesamtliste!H1815</f>
        <v>Bernhard Ott Grüner Veltliner Fass 4</v>
      </c>
      <c r="B1824" s="281"/>
      <c r="C1824" s="190">
        <f>Gesamtliste!J1815</f>
        <v>2025</v>
      </c>
      <c r="D1824" s="190" t="str">
        <f>Gesamtliste!K1815</f>
        <v>1.5l</v>
      </c>
      <c r="E1824" s="191">
        <f>Gesamtliste!T1815</f>
        <v>0</v>
      </c>
    </row>
    <row r="1825" spans="1:5" ht="24" customHeight="1">
      <c r="A1825" s="280" t="str">
        <f>Gesamtliste!G1816&amp;" "&amp;Gesamtliste!H1816</f>
        <v>Bernhard Ott Grüner Veltliner Gmirk</v>
      </c>
      <c r="B1825" s="281"/>
      <c r="C1825" s="190">
        <f>Gesamtliste!J1816</f>
        <v>2025</v>
      </c>
      <c r="D1825" s="190" t="str">
        <f>Gesamtliste!K1816</f>
        <v>0.75l</v>
      </c>
      <c r="E1825" s="191">
        <f>Gesamtliste!T1816</f>
        <v>0</v>
      </c>
    </row>
    <row r="1826" spans="1:5" ht="24" customHeight="1">
      <c r="A1826" s="280" t="str">
        <f>Gesamtliste!G1817&amp;" "&amp;Gesamtliste!H1817</f>
        <v>Bernhard Ott Grüner Veltliner Gmirk</v>
      </c>
      <c r="B1826" s="281"/>
      <c r="C1826" s="190">
        <f>Gesamtliste!J1817</f>
        <v>2025</v>
      </c>
      <c r="D1826" s="190" t="str">
        <f>Gesamtliste!K1817</f>
        <v>1.5l</v>
      </c>
      <c r="E1826" s="191">
        <f>Gesamtliste!T1817</f>
        <v>0</v>
      </c>
    </row>
    <row r="1827" spans="1:5" ht="24" customHeight="1">
      <c r="A1827" s="280" t="str">
        <f>Gesamtliste!G1818&amp;" "&amp;Gesamtliste!H1818</f>
        <v>Bernhard Ott Grüner Veltliner Gmirk</v>
      </c>
      <c r="B1827" s="281"/>
      <c r="C1827" s="190">
        <f>Gesamtliste!J1818</f>
        <v>2025</v>
      </c>
      <c r="D1827" s="190" t="str">
        <f>Gesamtliste!K1818</f>
        <v>3l</v>
      </c>
      <c r="E1827" s="191">
        <f>Gesamtliste!T1818</f>
        <v>0</v>
      </c>
    </row>
    <row r="1828" spans="1:5" ht="24" customHeight="1">
      <c r="A1828" s="280" t="str">
        <f>Gesamtliste!G1819&amp;" "&amp;Gesamtliste!H1819</f>
        <v>Bernhard Ott Grüner Veltliner Qvevre</v>
      </c>
      <c r="B1828" s="281"/>
      <c r="C1828" s="190">
        <f>Gesamtliste!J1819</f>
        <v>2010</v>
      </c>
      <c r="D1828" s="190" t="str">
        <f>Gesamtliste!K1819</f>
        <v>1.5l</v>
      </c>
      <c r="E1828" s="191">
        <f>Gesamtliste!T1819</f>
        <v>0</v>
      </c>
    </row>
    <row r="1829" spans="1:5" ht="24" customHeight="1">
      <c r="A1829" s="280" t="str">
        <f>Gesamtliste!G1820&amp;" "&amp;Gesamtliste!H1820</f>
        <v>Bernhard Ott Grüner Veltliner Rosenberg</v>
      </c>
      <c r="B1829" s="281"/>
      <c r="C1829" s="190">
        <f>Gesamtliste!J1820</f>
        <v>2023</v>
      </c>
      <c r="D1829" s="190" t="str">
        <f>Gesamtliste!K1820</f>
        <v>1.5l</v>
      </c>
      <c r="E1829" s="191">
        <f>Gesamtliste!T1820</f>
        <v>0</v>
      </c>
    </row>
    <row r="1830" spans="1:5" ht="24" customHeight="1">
      <c r="A1830" s="280" t="str">
        <f>Gesamtliste!G1821&amp;" "&amp;Gesamtliste!H1821</f>
        <v>Bernhard Ott Grüner Veltliner Rosenberg</v>
      </c>
      <c r="B1830" s="281"/>
      <c r="C1830" s="190">
        <f>Gesamtliste!J1821</f>
        <v>2024</v>
      </c>
      <c r="D1830" s="190" t="str">
        <f>Gesamtliste!K1821</f>
        <v>0.75l</v>
      </c>
      <c r="E1830" s="191">
        <f>Gesamtliste!T1821</f>
        <v>0</v>
      </c>
    </row>
    <row r="1831" spans="1:5" ht="24" customHeight="1">
      <c r="A1831" s="280" t="str">
        <f>Gesamtliste!G1822&amp;" "&amp;Gesamtliste!H1822</f>
        <v>Bernhard Ott Grüner Veltliner Rosenberg</v>
      </c>
      <c r="B1831" s="281"/>
      <c r="C1831" s="190">
        <f>Gesamtliste!J1822</f>
        <v>2024</v>
      </c>
      <c r="D1831" s="190" t="str">
        <f>Gesamtliste!K1822</f>
        <v>1.5l</v>
      </c>
      <c r="E1831" s="191">
        <f>Gesamtliste!T1822</f>
        <v>0</v>
      </c>
    </row>
    <row r="1832" spans="1:5" ht="24" customHeight="1">
      <c r="A1832" s="280" t="str">
        <f>Gesamtliste!G1823&amp;" "&amp;Gesamtliste!H1823</f>
        <v>Bernhard Ott Grüner Veltliner Rosenberg</v>
      </c>
      <c r="B1832" s="281"/>
      <c r="C1832" s="190">
        <f>Gesamtliste!J1823</f>
        <v>2024</v>
      </c>
      <c r="D1832" s="190" t="str">
        <f>Gesamtliste!K1823</f>
        <v>3l</v>
      </c>
      <c r="E1832" s="191">
        <f>Gesamtliste!T1823</f>
        <v>0</v>
      </c>
    </row>
    <row r="1833" spans="1:5" ht="24" customHeight="1">
      <c r="A1833" s="280" t="str">
        <f>Gesamtliste!G1824&amp;" "&amp;Gesamtliste!H1824</f>
        <v>Bernhard Ott Grüner Veltliner Spiegel</v>
      </c>
      <c r="B1833" s="281"/>
      <c r="C1833" s="190">
        <f>Gesamtliste!J1824</f>
        <v>2022</v>
      </c>
      <c r="D1833" s="190" t="str">
        <f>Gesamtliste!K1824</f>
        <v>0.75l</v>
      </c>
      <c r="E1833" s="191">
        <f>Gesamtliste!T1824</f>
        <v>0</v>
      </c>
    </row>
    <row r="1834" spans="1:5" ht="24" customHeight="1">
      <c r="A1834" s="280" t="str">
        <f>Gesamtliste!G1825&amp;" "&amp;Gesamtliste!H1825</f>
        <v>Bernhard Ott Grüner Veltliner Spiegel</v>
      </c>
      <c r="B1834" s="281"/>
      <c r="C1834" s="190">
        <f>Gesamtliste!J1825</f>
        <v>2023</v>
      </c>
      <c r="D1834" s="190" t="str">
        <f>Gesamtliste!K1825</f>
        <v>0.75l</v>
      </c>
      <c r="E1834" s="191">
        <f>Gesamtliste!T1825</f>
        <v>0</v>
      </c>
    </row>
    <row r="1835" spans="1:5" ht="24" customHeight="1">
      <c r="A1835" s="280" t="str">
        <f>Gesamtliste!G1826&amp;" "&amp;Gesamtliste!H1826</f>
        <v>Bernhard Ott Grüner Veltliner Spiegel</v>
      </c>
      <c r="B1835" s="281"/>
      <c r="C1835" s="190">
        <f>Gesamtliste!J1826</f>
        <v>2024</v>
      </c>
      <c r="D1835" s="190" t="str">
        <f>Gesamtliste!K1826</f>
        <v>0.75l</v>
      </c>
      <c r="E1835" s="191">
        <f>Gesamtliste!T1826</f>
        <v>0</v>
      </c>
    </row>
    <row r="1836" spans="1:5" ht="24" customHeight="1">
      <c r="A1836" s="280" t="str">
        <f>Gesamtliste!G1827&amp;" "&amp;Gesamtliste!H1827</f>
        <v>Bernhard Ott Grüner Veltliner Spiegel</v>
      </c>
      <c r="B1836" s="281"/>
      <c r="C1836" s="190">
        <f>Gesamtliste!J1827</f>
        <v>2024</v>
      </c>
      <c r="D1836" s="190" t="str">
        <f>Gesamtliste!K1827</f>
        <v>1.5l</v>
      </c>
      <c r="E1836" s="191">
        <f>Gesamtliste!T1827</f>
        <v>0</v>
      </c>
    </row>
    <row r="1837" spans="1:5" ht="24" customHeight="1">
      <c r="A1837" s="280" t="str">
        <f>Gesamtliste!G1828&amp;" "&amp;Gesamtliste!H1828</f>
        <v>Bernhard Ott Grüner Veltliner Spiegel</v>
      </c>
      <c r="B1837" s="281"/>
      <c r="C1837" s="190">
        <f>Gesamtliste!J1828</f>
        <v>2024</v>
      </c>
      <c r="D1837" s="190" t="str">
        <f>Gesamtliste!K1828</f>
        <v>3l</v>
      </c>
      <c r="E1837" s="191">
        <f>Gesamtliste!T1828</f>
        <v>0</v>
      </c>
    </row>
    <row r="1838" spans="1:5" ht="24" customHeight="1">
      <c r="A1838" s="280" t="str">
        <f>Gesamtliste!G1829&amp;" "&amp;Gesamtliste!H1829</f>
        <v>Bernhard Ott Grüner Veltliner Stein</v>
      </c>
      <c r="B1838" s="281"/>
      <c r="C1838" s="190">
        <f>Gesamtliste!J1829</f>
        <v>2015</v>
      </c>
      <c r="D1838" s="190" t="str">
        <f>Gesamtliste!K1829</f>
        <v>1.5l</v>
      </c>
      <c r="E1838" s="191">
        <f>Gesamtliste!T1829</f>
        <v>0</v>
      </c>
    </row>
    <row r="1839" spans="1:5" ht="24" customHeight="1">
      <c r="A1839" s="280" t="str">
        <f>Gesamtliste!G1830&amp;" "&amp;Gesamtliste!H1830</f>
        <v>Bernhard Ott Grüner Veltliner Stein</v>
      </c>
      <c r="B1839" s="281"/>
      <c r="C1839" s="190">
        <f>Gesamtliste!J1830</f>
        <v>2022</v>
      </c>
      <c r="D1839" s="190" t="str">
        <f>Gesamtliste!K1830</f>
        <v>0.75l</v>
      </c>
      <c r="E1839" s="191">
        <f>Gesamtliste!T1830</f>
        <v>0</v>
      </c>
    </row>
    <row r="1840" spans="1:5" ht="24" customHeight="1">
      <c r="A1840" s="280" t="str">
        <f>Gesamtliste!G1831&amp;" "&amp;Gesamtliste!H1831</f>
        <v>Bernhard Ott Grüner Veltliner Stein</v>
      </c>
      <c r="B1840" s="281"/>
      <c r="C1840" s="190">
        <f>Gesamtliste!J1831</f>
        <v>2023</v>
      </c>
      <c r="D1840" s="190" t="str">
        <f>Gesamtliste!K1831</f>
        <v>0.75l</v>
      </c>
      <c r="E1840" s="191">
        <f>Gesamtliste!T1831</f>
        <v>0</v>
      </c>
    </row>
    <row r="1841" spans="1:5" ht="24" customHeight="1">
      <c r="A1841" s="280" t="str">
        <f>Gesamtliste!G1832&amp;" "&amp;Gesamtliste!H1832</f>
        <v>Bernhard Ott Grüner Veltliner Stein</v>
      </c>
      <c r="B1841" s="281"/>
      <c r="C1841" s="190">
        <f>Gesamtliste!J1832</f>
        <v>2023</v>
      </c>
      <c r="D1841" s="190" t="str">
        <f>Gesamtliste!K1832</f>
        <v>1.5l</v>
      </c>
      <c r="E1841" s="191">
        <f>Gesamtliste!T1832</f>
        <v>0</v>
      </c>
    </row>
    <row r="1842" spans="1:5" ht="24" customHeight="1">
      <c r="A1842" s="280" t="str">
        <f>Gesamtliste!G1833&amp;" "&amp;Gesamtliste!H1833</f>
        <v>Bernhard Ott Grüner Veltliner Stein</v>
      </c>
      <c r="B1842" s="281"/>
      <c r="C1842" s="190">
        <f>Gesamtliste!J1833</f>
        <v>2024</v>
      </c>
      <c r="D1842" s="190" t="str">
        <f>Gesamtliste!K1833</f>
        <v>0.75l</v>
      </c>
      <c r="E1842" s="191">
        <f>Gesamtliste!T1833</f>
        <v>0</v>
      </c>
    </row>
    <row r="1843" spans="1:5" ht="24" customHeight="1">
      <c r="A1843" s="280" t="str">
        <f>Gesamtliste!G1834&amp;" "&amp;Gesamtliste!H1834</f>
        <v>Bernhard Ott Grüner Veltliner Stein</v>
      </c>
      <c r="B1843" s="281"/>
      <c r="C1843" s="190">
        <f>Gesamtliste!J1834</f>
        <v>2024</v>
      </c>
      <c r="D1843" s="190" t="str">
        <f>Gesamtliste!K1834</f>
        <v>1.5l</v>
      </c>
      <c r="E1843" s="191">
        <f>Gesamtliste!T1834</f>
        <v>0</v>
      </c>
    </row>
    <row r="1844" spans="1:5" ht="24" customHeight="1">
      <c r="A1844" s="280" t="str">
        <f>Gesamtliste!G1835&amp;" "&amp;Gesamtliste!H1835</f>
        <v>Bernhard Ott Grüner Veltliner Stein</v>
      </c>
      <c r="B1844" s="281"/>
      <c r="C1844" s="190">
        <f>Gesamtliste!J1835</f>
        <v>2024</v>
      </c>
      <c r="D1844" s="190" t="str">
        <f>Gesamtliste!K1835</f>
        <v>3l</v>
      </c>
      <c r="E1844" s="191">
        <f>Gesamtliste!T1835</f>
        <v>0</v>
      </c>
    </row>
    <row r="1845" spans="1:5" ht="24" customHeight="1">
      <c r="A1845" s="280" t="str">
        <f>Gesamtliste!G1836&amp;" "&amp;Gesamtliste!H1836</f>
        <v>Clemens Strobl Pinot Noir Hengst</v>
      </c>
      <c r="B1845" s="281"/>
      <c r="C1845" s="190">
        <f>Gesamtliste!J1836</f>
        <v>2017</v>
      </c>
      <c r="D1845" s="190" t="str">
        <f>Gesamtliste!K1836</f>
        <v>0.75l</v>
      </c>
      <c r="E1845" s="191">
        <f>Gesamtliste!T1836</f>
        <v>0</v>
      </c>
    </row>
    <row r="1846" spans="1:5" ht="24" customHeight="1">
      <c r="A1846" s="280" t="str">
        <f>Gesamtliste!G1837&amp;" "&amp;Gesamtliste!H1837</f>
        <v>Clemens Strobl Pinot Noir Hengst</v>
      </c>
      <c r="B1846" s="281"/>
      <c r="C1846" s="190">
        <f>Gesamtliste!J1837</f>
        <v>2017</v>
      </c>
      <c r="D1846" s="190" t="str">
        <f>Gesamtliste!K1837</f>
        <v>1.5l</v>
      </c>
      <c r="E1846" s="191">
        <f>Gesamtliste!T1837</f>
        <v>0</v>
      </c>
    </row>
    <row r="1847" spans="1:5" ht="24" customHeight="1">
      <c r="A1847" s="280" t="str">
        <f>Gesamtliste!G1838&amp;" "&amp;Gesamtliste!H1838</f>
        <v>Clemens Strobl Pinot Noir Hengst</v>
      </c>
      <c r="B1847" s="281"/>
      <c r="C1847" s="190">
        <f>Gesamtliste!J1838</f>
        <v>2020</v>
      </c>
      <c r="D1847" s="190" t="str">
        <f>Gesamtliste!K1838</f>
        <v>0.75l</v>
      </c>
      <c r="E1847" s="191">
        <f>Gesamtliste!T1838</f>
        <v>0</v>
      </c>
    </row>
    <row r="1848" spans="1:5" ht="24" customHeight="1">
      <c r="A1848" s="280" t="str">
        <f>Gesamtliste!G1839&amp;" "&amp;Gesamtliste!H1839</f>
        <v>Clemens Strobl Pinot Noir Hengst</v>
      </c>
      <c r="B1848" s="281"/>
      <c r="C1848" s="190">
        <f>Gesamtliste!J1839</f>
        <v>2020</v>
      </c>
      <c r="D1848" s="190" t="str">
        <f>Gesamtliste!K1839</f>
        <v>1.5l</v>
      </c>
      <c r="E1848" s="191">
        <f>Gesamtliste!T1839</f>
        <v>0</v>
      </c>
    </row>
    <row r="1849" spans="1:5" ht="24" customHeight="1">
      <c r="A1849" s="280" t="str">
        <f>Gesamtliste!G1840&amp;" "&amp;Gesamtliste!H1840</f>
        <v>Clemens Strobl Pinot Noir Hengst</v>
      </c>
      <c r="B1849" s="281"/>
      <c r="C1849" s="190">
        <f>Gesamtliste!J1840</f>
        <v>2020</v>
      </c>
      <c r="D1849" s="190" t="str">
        <f>Gesamtliste!K1840</f>
        <v>1.5l</v>
      </c>
      <c r="E1849" s="191">
        <f>Gesamtliste!T1840</f>
        <v>0</v>
      </c>
    </row>
    <row r="1850" spans="1:5" ht="24" customHeight="1">
      <c r="A1850" s="280" t="str">
        <f>Gesamtliste!G1841&amp;" "&amp;Gesamtliste!H1841</f>
        <v>Clemens Strobl Pinot Noir Hengstberg</v>
      </c>
      <c r="B1850" s="281"/>
      <c r="C1850" s="190">
        <f>Gesamtliste!J1841</f>
        <v>2018</v>
      </c>
      <c r="D1850" s="190" t="str">
        <f>Gesamtliste!K1841</f>
        <v>0.75l</v>
      </c>
      <c r="E1850" s="191">
        <f>Gesamtliste!T1841</f>
        <v>0</v>
      </c>
    </row>
    <row r="1851" spans="1:5" ht="24" customHeight="1">
      <c r="A1851" s="280" t="str">
        <f>Gesamtliste!G1842&amp;" "&amp;Gesamtliste!H1842</f>
        <v>Clemens Strobl Pinot Noir Hengstberg</v>
      </c>
      <c r="B1851" s="281"/>
      <c r="C1851" s="190">
        <f>Gesamtliste!J1842</f>
        <v>2018</v>
      </c>
      <c r="D1851" s="190" t="str">
        <f>Gesamtliste!K1842</f>
        <v>0.75l</v>
      </c>
      <c r="E1851" s="191">
        <f>Gesamtliste!T1842</f>
        <v>0</v>
      </c>
    </row>
    <row r="1852" spans="1:5" ht="24" customHeight="1">
      <c r="A1852" s="280" t="str">
        <f>Gesamtliste!G1843&amp;" "&amp;Gesamtliste!H1843</f>
        <v>Clemens Strobl Pinot Noir Hengstberg</v>
      </c>
      <c r="B1852" s="281"/>
      <c r="C1852" s="190">
        <f>Gesamtliste!J1843</f>
        <v>2019</v>
      </c>
      <c r="D1852" s="190" t="str">
        <f>Gesamtliste!K1843</f>
        <v>0.75l</v>
      </c>
      <c r="E1852" s="191">
        <f>Gesamtliste!T1843</f>
        <v>0</v>
      </c>
    </row>
    <row r="1853" spans="1:5" ht="24" customHeight="1">
      <c r="A1853" s="280" t="str">
        <f>Gesamtliste!G1844&amp;" "&amp;Gesamtliste!H1844</f>
        <v>Clemens Strobl Riesling Pfaff</v>
      </c>
      <c r="B1853" s="281"/>
      <c r="C1853" s="190">
        <f>Gesamtliste!J1844</f>
        <v>2016</v>
      </c>
      <c r="D1853" s="190" t="str">
        <f>Gesamtliste!K1844</f>
        <v>0.75l</v>
      </c>
      <c r="E1853" s="191">
        <f>Gesamtliste!T1844</f>
        <v>0</v>
      </c>
    </row>
    <row r="1854" spans="1:5" ht="24" customHeight="1">
      <c r="A1854" s="280" t="str">
        <f>Gesamtliste!G1845&amp;" "&amp;Gesamtliste!H1845</f>
        <v>Clemens Strobl Riesling Pfaffenberg Privat</v>
      </c>
      <c r="B1854" s="281"/>
      <c r="C1854" s="190">
        <f>Gesamtliste!J1845</f>
        <v>2016</v>
      </c>
      <c r="D1854" s="190" t="str">
        <f>Gesamtliste!K1845</f>
        <v>0.75l</v>
      </c>
      <c r="E1854" s="191">
        <f>Gesamtliste!T1845</f>
        <v>0</v>
      </c>
    </row>
    <row r="1855" spans="1:5" ht="24" customHeight="1">
      <c r="A1855" s="280" t="str">
        <f>Gesamtliste!G1846&amp;" "&amp;Gesamtliste!H1846</f>
        <v>Clemens Strobl Riesling Pfaffenberg Privat</v>
      </c>
      <c r="B1855" s="281"/>
      <c r="C1855" s="190">
        <f>Gesamtliste!J1846</f>
        <v>2016</v>
      </c>
      <c r="D1855" s="190" t="str">
        <f>Gesamtliste!K1846</f>
        <v>0.75l</v>
      </c>
      <c r="E1855" s="191">
        <f>Gesamtliste!T1846</f>
        <v>0</v>
      </c>
    </row>
    <row r="1856" spans="1:5" ht="24" customHeight="1">
      <c r="A1856" s="280" t="str">
        <f>Gesamtliste!G1847&amp;" "&amp;Gesamtliste!H1847</f>
        <v>Clemens Strobl Riesling Pfaffenberg Privat</v>
      </c>
      <c r="B1856" s="281"/>
      <c r="C1856" s="190">
        <f>Gesamtliste!J1847</f>
        <v>2017</v>
      </c>
      <c r="D1856" s="190" t="str">
        <f>Gesamtliste!K1847</f>
        <v>0.75l</v>
      </c>
      <c r="E1856" s="191">
        <f>Gesamtliste!T1847</f>
        <v>0</v>
      </c>
    </row>
    <row r="1857" spans="1:5" ht="24" customHeight="1">
      <c r="A1857" s="280" t="str">
        <f>Gesamtliste!G1848&amp;" "&amp;Gesamtliste!H1848</f>
        <v>Clemens Strobl Riesling Pfaffenberg Privat</v>
      </c>
      <c r="B1857" s="281"/>
      <c r="C1857" s="190">
        <f>Gesamtliste!J1848</f>
        <v>2018</v>
      </c>
      <c r="D1857" s="190" t="str">
        <f>Gesamtliste!K1848</f>
        <v>0.75l</v>
      </c>
      <c r="E1857" s="191">
        <f>Gesamtliste!T1848</f>
        <v>0</v>
      </c>
    </row>
    <row r="1858" spans="1:5" ht="24" customHeight="1">
      <c r="A1858" s="280" t="str">
        <f>Gesamtliste!G1849&amp;" "&amp;Gesamtliste!H1849</f>
        <v>Clemens Strobl Riesling Rosen</v>
      </c>
      <c r="B1858" s="281"/>
      <c r="C1858" s="190">
        <f>Gesamtliste!J1849</f>
        <v>2018</v>
      </c>
      <c r="D1858" s="190" t="str">
        <f>Gesamtliste!K1849</f>
        <v>1.5l</v>
      </c>
      <c r="E1858" s="191">
        <f>Gesamtliste!T1849</f>
        <v>0</v>
      </c>
    </row>
    <row r="1859" spans="1:5" ht="24" customHeight="1">
      <c r="A1859" s="280" t="str">
        <f>Gesamtliste!G1850&amp;" "&amp;Gesamtliste!H1850</f>
        <v>LUST - Lukas Strobl Ureki</v>
      </c>
      <c r="B1859" s="281"/>
      <c r="C1859" s="190">
        <f>Gesamtliste!J1850</f>
        <v>2018</v>
      </c>
      <c r="D1859" s="190" t="str">
        <f>Gesamtliste!K1850</f>
        <v>0.75l</v>
      </c>
      <c r="E1859" s="191">
        <f>Gesamtliste!T1850</f>
        <v>0</v>
      </c>
    </row>
    <row r="1860" spans="1:5" ht="24" customHeight="1">
      <c r="A1860" s="280" t="str">
        <f>Gesamtliste!G1851&amp;" "&amp;Gesamtliste!H1851</f>
        <v>Erwin Sabathi Chardonnay Pössnitzberg Alte Reben</v>
      </c>
      <c r="B1860" s="281"/>
      <c r="C1860" s="190">
        <f>Gesamtliste!J1851</f>
        <v>2014</v>
      </c>
      <c r="D1860" s="190" t="str">
        <f>Gesamtliste!K1851</f>
        <v>6l</v>
      </c>
      <c r="E1860" s="191">
        <f>Gesamtliste!T1851</f>
        <v>0</v>
      </c>
    </row>
    <row r="1861" spans="1:5" ht="24" customHeight="1">
      <c r="A1861" s="280" t="str">
        <f>Gesamtliste!G1852&amp;" "&amp;Gesamtliste!H1852</f>
        <v>Erwin Sabathi Chardonnay Pössnitzberg Alte Reben</v>
      </c>
      <c r="B1861" s="281"/>
      <c r="C1861" s="190">
        <f>Gesamtliste!J1852</f>
        <v>2019</v>
      </c>
      <c r="D1861" s="190" t="str">
        <f>Gesamtliste!K1852</f>
        <v>1.5l</v>
      </c>
      <c r="E1861" s="191">
        <f>Gesamtliste!T1852</f>
        <v>0</v>
      </c>
    </row>
    <row r="1862" spans="1:5" ht="24" customHeight="1">
      <c r="A1862" s="280" t="str">
        <f>Gesamtliste!G1853&amp;" "&amp;Gesamtliste!H1853</f>
        <v>Erwin Sabathi Chardonnay Pössnitzberg Alte Reben</v>
      </c>
      <c r="B1862" s="281"/>
      <c r="C1862" s="190">
        <f>Gesamtliste!J1853</f>
        <v>2019</v>
      </c>
      <c r="D1862" s="190" t="str">
        <f>Gesamtliste!K1853</f>
        <v>1.5l</v>
      </c>
      <c r="E1862" s="191">
        <f>Gesamtliste!T1853</f>
        <v>0</v>
      </c>
    </row>
    <row r="1863" spans="1:5" ht="24" customHeight="1">
      <c r="A1863" s="280" t="str">
        <f>Gesamtliste!G1854&amp;" "&amp;Gesamtliste!H1854</f>
        <v>Erwin Sabathi Pinot Noir</v>
      </c>
      <c r="B1863" s="281"/>
      <c r="C1863" s="190">
        <f>Gesamtliste!J1854</f>
        <v>2019</v>
      </c>
      <c r="D1863" s="190" t="str">
        <f>Gesamtliste!K1854</f>
        <v>1.5l</v>
      </c>
      <c r="E1863" s="191">
        <f>Gesamtliste!T1854</f>
        <v>0</v>
      </c>
    </row>
    <row r="1864" spans="1:5" ht="24" customHeight="1">
      <c r="A1864" s="280" t="str">
        <f>Gesamtliste!G1855&amp;" "&amp;Gesamtliste!H1855</f>
        <v>Erwin Sabathi Sauvignon Blanc Pössnitzberg Kapelle</v>
      </c>
      <c r="B1864" s="281"/>
      <c r="C1864" s="190">
        <f>Gesamtliste!J1855</f>
        <v>2016</v>
      </c>
      <c r="D1864" s="190" t="str">
        <f>Gesamtliste!K1855</f>
        <v>0.75l</v>
      </c>
      <c r="E1864" s="191">
        <f>Gesamtliste!T1855</f>
        <v>0</v>
      </c>
    </row>
    <row r="1865" spans="1:5" ht="24" customHeight="1">
      <c r="A1865" s="280" t="str">
        <f>Gesamtliste!G1856&amp;" "&amp;Gesamtliste!H1856</f>
        <v>Erwin Sabathi Sauvignon Blanc Pössnitzberg Kapelle</v>
      </c>
      <c r="B1865" s="281"/>
      <c r="C1865" s="190">
        <f>Gesamtliste!J1856</f>
        <v>2017</v>
      </c>
      <c r="D1865" s="190" t="str">
        <f>Gesamtliste!K1856</f>
        <v>0.75l</v>
      </c>
      <c r="E1865" s="191">
        <f>Gesamtliste!T1856</f>
        <v>0</v>
      </c>
    </row>
    <row r="1866" spans="1:5" ht="24" customHeight="1">
      <c r="A1866" s="280" t="str">
        <f>Gesamtliste!G1857&amp;" "&amp;Gesamtliste!H1857</f>
        <v>Erwin Sabathi Sauvignon Blanc Pössnitzberg Kapelle</v>
      </c>
      <c r="B1866" s="281"/>
      <c r="C1866" s="190">
        <f>Gesamtliste!J1857</f>
        <v>2018</v>
      </c>
      <c r="D1866" s="190" t="str">
        <f>Gesamtliste!K1857</f>
        <v>0.75l</v>
      </c>
      <c r="E1866" s="191">
        <f>Gesamtliste!T1857</f>
        <v>0</v>
      </c>
    </row>
    <row r="1867" spans="1:5" ht="24" customHeight="1">
      <c r="A1867" s="280" t="str">
        <f>Gesamtliste!G1858&amp;" "&amp;Gesamtliste!H1858</f>
        <v>Erwin Sabathi Sauvignon Blanc Pössnitzberg Kapelle</v>
      </c>
      <c r="B1867" s="281"/>
      <c r="C1867" s="190">
        <f>Gesamtliste!J1858</f>
        <v>2018</v>
      </c>
      <c r="D1867" s="190" t="str">
        <f>Gesamtliste!K1858</f>
        <v>0.75l</v>
      </c>
      <c r="E1867" s="191">
        <f>Gesamtliste!T1858</f>
        <v>0</v>
      </c>
    </row>
    <row r="1868" spans="1:5" ht="24" customHeight="1">
      <c r="A1868" s="280" t="str">
        <f>Gesamtliste!G1859&amp;" "&amp;Gesamtliste!H1859</f>
        <v>Erwin Sabathi Sauvignon Blanc Pössnitzberg Kapelle</v>
      </c>
      <c r="B1868" s="281"/>
      <c r="C1868" s="190">
        <f>Gesamtliste!J1859</f>
        <v>2019</v>
      </c>
      <c r="D1868" s="190" t="str">
        <f>Gesamtliste!K1859</f>
        <v>0.75l</v>
      </c>
      <c r="E1868" s="191">
        <f>Gesamtliste!T1859</f>
        <v>0</v>
      </c>
    </row>
    <row r="1869" spans="1:5" ht="24" customHeight="1">
      <c r="A1869" s="280" t="str">
        <f>Gesamtliste!G1860&amp;" "&amp;Gesamtliste!H1860</f>
        <v>Erwin Sabathi Sauvignon Blanc Pössnitzberg Kapelle</v>
      </c>
      <c r="B1869" s="281"/>
      <c r="C1869" s="190">
        <f>Gesamtliste!J1860</f>
        <v>2020</v>
      </c>
      <c r="D1869" s="190" t="str">
        <f>Gesamtliste!K1860</f>
        <v>0.75l</v>
      </c>
      <c r="E1869" s="191">
        <f>Gesamtliste!T1860</f>
        <v>0</v>
      </c>
    </row>
    <row r="1870" spans="1:5" ht="24" customHeight="1">
      <c r="A1870" s="280" t="str">
        <f>Gesamtliste!G1861&amp;" "&amp;Gesamtliste!H1861</f>
        <v>Erwin Sabathi Sauvignon Blanc Pössnitzberg Sorgenbrecher</v>
      </c>
      <c r="B1870" s="281"/>
      <c r="C1870" s="190">
        <f>Gesamtliste!J1861</f>
        <v>2018</v>
      </c>
      <c r="D1870" s="190" t="str">
        <f>Gesamtliste!K1861</f>
        <v>0.75l</v>
      </c>
      <c r="E1870" s="191">
        <f>Gesamtliste!T1861</f>
        <v>0</v>
      </c>
    </row>
    <row r="1871" spans="1:5" ht="24" customHeight="1">
      <c r="A1871" s="280" t="str">
        <f>Gesamtliste!G1862&amp;" "&amp;Gesamtliste!H1862</f>
        <v>Erwin Sabathi Sauvignon Blanc Pössnitzberg Sorgenbrecher</v>
      </c>
      <c r="B1871" s="281"/>
      <c r="C1871" s="190">
        <f>Gesamtliste!J1862</f>
        <v>2018</v>
      </c>
      <c r="D1871" s="190" t="str">
        <f>Gesamtliste!K1862</f>
        <v>0.75l</v>
      </c>
      <c r="E1871" s="191">
        <f>Gesamtliste!T1862</f>
        <v>0</v>
      </c>
    </row>
    <row r="1872" spans="1:5" ht="24" customHeight="1">
      <c r="A1872" s="280" t="str">
        <f>Gesamtliste!G1863&amp;" "&amp;Gesamtliste!H1863</f>
        <v>Erwin Sabathi Sauvignon Blanc Pössnitzberg Sorgenbrecher</v>
      </c>
      <c r="B1872" s="281"/>
      <c r="C1872" s="190">
        <f>Gesamtliste!J1863</f>
        <v>2020</v>
      </c>
      <c r="D1872" s="190" t="str">
        <f>Gesamtliste!K1863</f>
        <v>0.75l</v>
      </c>
      <c r="E1872" s="191">
        <f>Gesamtliste!T1863</f>
        <v>0</v>
      </c>
    </row>
    <row r="1873" spans="1:5" ht="24" customHeight="1">
      <c r="A1873" s="280" t="str">
        <f>Gesamtliste!G1864&amp;" "&amp;Gesamtliste!H1864</f>
        <v>Sattlerhof Pfarrweingarten Fassreserve</v>
      </c>
      <c r="B1873" s="281"/>
      <c r="C1873" s="190">
        <f>Gesamtliste!J1864</f>
        <v>2017</v>
      </c>
      <c r="D1873" s="190" t="str">
        <f>Gesamtliste!K1864</f>
        <v>0.75l</v>
      </c>
      <c r="E1873" s="191">
        <f>Gesamtliste!T1864</f>
        <v>0</v>
      </c>
    </row>
    <row r="1874" spans="1:5" ht="24" customHeight="1">
      <c r="A1874" s="280" t="str">
        <f>Gesamtliste!G1865&amp;" "&amp;Gesamtliste!H1865</f>
        <v>Sattlerhof Ried Kranachberg TRINKAUS Kollektionskiste (je 2* Privat 2015, Kranachberg 2019, Trinkaus 2017)</v>
      </c>
      <c r="B1874" s="281"/>
      <c r="C1874" s="190" t="str">
        <f>Gesamtliste!J1865</f>
        <v>div.</v>
      </c>
      <c r="D1874" s="190" t="str">
        <f>Gesamtliste!K1865</f>
        <v>0.75l</v>
      </c>
      <c r="E1874" s="191">
        <f>Gesamtliste!T1865</f>
        <v>0</v>
      </c>
    </row>
    <row r="1875" spans="1:5" ht="24" customHeight="1">
      <c r="A1875" s="280" t="str">
        <f>Gesamtliste!G1866&amp;" "&amp;Gesamtliste!H1866</f>
        <v>Sattlerhof Sauvignon Blanc Alter Kranachberg</v>
      </c>
      <c r="B1875" s="281"/>
      <c r="C1875" s="190">
        <f>Gesamtliste!J1866</f>
        <v>2021</v>
      </c>
      <c r="D1875" s="190" t="str">
        <f>Gesamtliste!K1866</f>
        <v>0.75l</v>
      </c>
      <c r="E1875" s="191">
        <f>Gesamtliste!T1866</f>
        <v>0</v>
      </c>
    </row>
    <row r="1876" spans="1:5" ht="24" customHeight="1">
      <c r="A1876" s="280" t="str">
        <f>Gesamtliste!G1867&amp;" "&amp;Gesamtliste!H1867</f>
        <v>Sattlerhof Sauvignon Blanc Kapellenweingarten</v>
      </c>
      <c r="B1876" s="281"/>
      <c r="C1876" s="190">
        <f>Gesamtliste!J1867</f>
        <v>2021</v>
      </c>
      <c r="D1876" s="190" t="str">
        <f>Gesamtliste!K1867</f>
        <v>0.75l</v>
      </c>
      <c r="E1876" s="191">
        <f>Gesamtliste!T1867</f>
        <v>0</v>
      </c>
    </row>
    <row r="1877" spans="1:5" ht="24" customHeight="1">
      <c r="A1877" s="280" t="str">
        <f>Gesamtliste!G1868&amp;" "&amp;Gesamtliste!H1868</f>
        <v>Sattlerhof Sauvignon Blanc Kranachberg</v>
      </c>
      <c r="B1877" s="281"/>
      <c r="C1877" s="190">
        <f>Gesamtliste!J1868</f>
        <v>2019</v>
      </c>
      <c r="D1877" s="190" t="str">
        <f>Gesamtliste!K1868</f>
        <v>0.75l</v>
      </c>
      <c r="E1877" s="191">
        <f>Gesamtliste!T1868</f>
        <v>0</v>
      </c>
    </row>
    <row r="1878" spans="1:5" ht="24" customHeight="1">
      <c r="A1878" s="280" t="str">
        <f>Gesamtliste!G1869&amp;" "&amp;Gesamtliste!H1869</f>
        <v>Sattlerhof Sauvignon Blanc Kranachberg Trinkaus</v>
      </c>
      <c r="B1878" s="281"/>
      <c r="C1878" s="190">
        <f>Gesamtliste!J1869</f>
        <v>2019</v>
      </c>
      <c r="D1878" s="190" t="str">
        <f>Gesamtliste!K1869</f>
        <v>0.75l</v>
      </c>
      <c r="E1878" s="191">
        <f>Gesamtliste!T1869</f>
        <v>0</v>
      </c>
    </row>
    <row r="1879" spans="1:5" ht="24" customHeight="1">
      <c r="A1879" s="280" t="str">
        <f>Gesamtliste!G1870&amp;" "&amp;Gesamtliste!H1870</f>
        <v>Sparkling Tea Royal Green No. 9 - Herbal Garden</v>
      </c>
      <c r="B1879" s="281"/>
      <c r="C1879" s="190" t="str">
        <f>Gesamtliste!J1870</f>
        <v>nV</v>
      </c>
      <c r="D1879" s="190" t="str">
        <f>Gesamtliste!K1870</f>
        <v>0.75l</v>
      </c>
      <c r="E1879" s="191">
        <f>Gesamtliste!T1870</f>
        <v>0</v>
      </c>
    </row>
    <row r="1880" spans="1:5" ht="24" customHeight="1">
      <c r="A1880" s="280" t="str">
        <f>Gesamtliste!G1871&amp;" "&amp;Gesamtliste!H1871</f>
        <v>Tement Gelber Muskateller Sand &amp; Schiefer</v>
      </c>
      <c r="B1880" s="281"/>
      <c r="C1880" s="190">
        <f>Gesamtliste!J1871</f>
        <v>2023</v>
      </c>
      <c r="D1880" s="190" t="str">
        <f>Gesamtliste!K1871</f>
        <v>0.75l</v>
      </c>
      <c r="E1880" s="191">
        <f>Gesamtliste!T1871</f>
        <v>0</v>
      </c>
    </row>
    <row r="1881" spans="1:5" ht="24" customHeight="1">
      <c r="A1881" s="280" t="str">
        <f>Gesamtliste!G1872&amp;" "&amp;Gesamtliste!H1872</f>
        <v>Tement Gewürztraminer Wielitsch</v>
      </c>
      <c r="B1881" s="281"/>
      <c r="C1881" s="190">
        <f>Gesamtliste!J1872</f>
        <v>2013</v>
      </c>
      <c r="D1881" s="190" t="str">
        <f>Gesamtliste!K1872</f>
        <v>0.75l</v>
      </c>
      <c r="E1881" s="191">
        <f>Gesamtliste!T1872</f>
        <v>0</v>
      </c>
    </row>
    <row r="1882" spans="1:5" ht="24" customHeight="1">
      <c r="A1882" s="280" t="str">
        <f>Gesamtliste!G1873&amp;" "&amp;Gesamtliste!H1873</f>
        <v>Tement Morillon Sulz Kriewitz</v>
      </c>
      <c r="B1882" s="281"/>
      <c r="C1882" s="190">
        <f>Gesamtliste!J1873</f>
        <v>2018</v>
      </c>
      <c r="D1882" s="190" t="str">
        <f>Gesamtliste!K1873</f>
        <v>1.5l</v>
      </c>
      <c r="E1882" s="191">
        <f>Gesamtliste!T1873</f>
        <v>0</v>
      </c>
    </row>
    <row r="1883" spans="1:5" ht="24" customHeight="1">
      <c r="A1883" s="280" t="str">
        <f>Gesamtliste!G1874&amp;" "&amp;Gesamtliste!H1874</f>
        <v>Tement Morillon Zieregg</v>
      </c>
      <c r="B1883" s="281"/>
      <c r="C1883" s="190">
        <f>Gesamtliste!J1874</f>
        <v>2011</v>
      </c>
      <c r="D1883" s="190" t="str">
        <f>Gesamtliste!K1874</f>
        <v>1.5l</v>
      </c>
      <c r="E1883" s="191">
        <f>Gesamtliste!T1874</f>
        <v>0</v>
      </c>
    </row>
    <row r="1884" spans="1:5" ht="24" customHeight="1">
      <c r="A1884" s="280" t="str">
        <f>Gesamtliste!G1875&amp;" "&amp;Gesamtliste!H1875</f>
        <v>Tement Morillon Zieregg</v>
      </c>
      <c r="B1884" s="281"/>
      <c r="C1884" s="190">
        <f>Gesamtliste!J1875</f>
        <v>2017</v>
      </c>
      <c r="D1884" s="190" t="str">
        <f>Gesamtliste!K1875</f>
        <v>3l</v>
      </c>
      <c r="E1884" s="191">
        <f>Gesamtliste!T1875</f>
        <v>0</v>
      </c>
    </row>
    <row r="1885" spans="1:5" ht="24" customHeight="1">
      <c r="A1885" s="280" t="str">
        <f>Gesamtliste!G1876&amp;" "&amp;Gesamtliste!H1876</f>
        <v>Tement Morillon Zieregg</v>
      </c>
      <c r="B1885" s="281"/>
      <c r="C1885" s="190">
        <f>Gesamtliste!J1876</f>
        <v>2018</v>
      </c>
      <c r="D1885" s="190" t="str">
        <f>Gesamtliste!K1876</f>
        <v>0.75l</v>
      </c>
      <c r="E1885" s="191">
        <f>Gesamtliste!T1876</f>
        <v>0</v>
      </c>
    </row>
    <row r="1886" spans="1:5" ht="24" customHeight="1">
      <c r="A1886" s="280" t="str">
        <f>Gesamtliste!G1877&amp;" "&amp;Gesamtliste!H1877</f>
        <v>Tement Morillon Zieregg</v>
      </c>
      <c r="B1886" s="281"/>
      <c r="C1886" s="190">
        <f>Gesamtliste!J1877</f>
        <v>2019</v>
      </c>
      <c r="D1886" s="190" t="str">
        <f>Gesamtliste!K1877</f>
        <v>0.75l</v>
      </c>
      <c r="E1886" s="191">
        <f>Gesamtliste!T1877</f>
        <v>0</v>
      </c>
    </row>
    <row r="1887" spans="1:5" ht="24" customHeight="1">
      <c r="A1887" s="280" t="str">
        <f>Gesamtliste!G1878&amp;" "&amp;Gesamtliste!H1878</f>
        <v>Tement Morillon Zieregg</v>
      </c>
      <c r="B1887" s="281"/>
      <c r="C1887" s="190">
        <f>Gesamtliste!J1878</f>
        <v>2019</v>
      </c>
      <c r="D1887" s="190" t="str">
        <f>Gesamtliste!K1878</f>
        <v>0.75l</v>
      </c>
      <c r="E1887" s="191">
        <f>Gesamtliste!T1878</f>
        <v>0</v>
      </c>
    </row>
    <row r="1888" spans="1:5" ht="24" customHeight="1">
      <c r="A1888" s="280" t="str">
        <f>Gesamtliste!G1879&amp;" "&amp;Gesamtliste!H1879</f>
        <v>Tement Morillon Zieregg</v>
      </c>
      <c r="B1888" s="281"/>
      <c r="C1888" s="190">
        <f>Gesamtliste!J1879</f>
        <v>2019</v>
      </c>
      <c r="D1888" s="190" t="str">
        <f>Gesamtliste!K1879</f>
        <v>1.5l</v>
      </c>
      <c r="E1888" s="191">
        <f>Gesamtliste!T1879</f>
        <v>0</v>
      </c>
    </row>
    <row r="1889" spans="1:5" ht="24" customHeight="1">
      <c r="A1889" s="280" t="str">
        <f>Gesamtliste!G1880&amp;" "&amp;Gesamtliste!H1880</f>
        <v>Tement Sauvignon Blanc Grassnitzberg</v>
      </c>
      <c r="B1889" s="281"/>
      <c r="C1889" s="190">
        <f>Gesamtliste!J1880</f>
        <v>2018</v>
      </c>
      <c r="D1889" s="190" t="str">
        <f>Gesamtliste!K1880</f>
        <v>0.75l</v>
      </c>
      <c r="E1889" s="191">
        <f>Gesamtliste!T1880</f>
        <v>0</v>
      </c>
    </row>
    <row r="1890" spans="1:5" ht="24" customHeight="1">
      <c r="A1890" s="280" t="str">
        <f>Gesamtliste!G1881&amp;" "&amp;Gesamtliste!H1881</f>
        <v>Tement Sauvignon Blanc Grassnitzberg</v>
      </c>
      <c r="B1890" s="281"/>
      <c r="C1890" s="190">
        <f>Gesamtliste!J1881</f>
        <v>2018</v>
      </c>
      <c r="D1890" s="190" t="str">
        <f>Gesamtliste!K1881</f>
        <v>0.75l</v>
      </c>
      <c r="E1890" s="191">
        <f>Gesamtliste!T1881</f>
        <v>0</v>
      </c>
    </row>
    <row r="1891" spans="1:5" ht="24" customHeight="1">
      <c r="A1891" s="280" t="str">
        <f>Gesamtliste!G1882&amp;" "&amp;Gesamtliste!H1882</f>
        <v>Tement Sauvignon Blanc Grassnitzberg</v>
      </c>
      <c r="B1891" s="281"/>
      <c r="C1891" s="190">
        <f>Gesamtliste!J1882</f>
        <v>2018</v>
      </c>
      <c r="D1891" s="190" t="str">
        <f>Gesamtliste!K1882</f>
        <v>3l</v>
      </c>
      <c r="E1891" s="191">
        <f>Gesamtliste!T1882</f>
        <v>0</v>
      </c>
    </row>
    <row r="1892" spans="1:5" ht="24" customHeight="1">
      <c r="A1892" s="280" t="str">
        <f>Gesamtliste!G1883&amp;" "&amp;Gesamtliste!H1883</f>
        <v>Tement Sauvignon Blanc Grassnitzberg Reserve Parzelle Riff</v>
      </c>
      <c r="B1892" s="281"/>
      <c r="C1892" s="190">
        <f>Gesamtliste!J1883</f>
        <v>2017</v>
      </c>
      <c r="D1892" s="190" t="str">
        <f>Gesamtliste!K1883</f>
        <v>0.75l</v>
      </c>
      <c r="E1892" s="191">
        <f>Gesamtliste!T1883</f>
        <v>0</v>
      </c>
    </row>
    <row r="1893" spans="1:5" ht="24" customHeight="1">
      <c r="A1893" s="280" t="str">
        <f>Gesamtliste!G1884&amp;" "&amp;Gesamtliste!H1884</f>
        <v>Tement Sauvignon Blanc Grassnitzberg Riff</v>
      </c>
      <c r="B1893" s="281"/>
      <c r="C1893" s="190">
        <f>Gesamtliste!J1884</f>
        <v>2020</v>
      </c>
      <c r="D1893" s="190" t="str">
        <f>Gesamtliste!K1884</f>
        <v>0.75l</v>
      </c>
      <c r="E1893" s="191">
        <f>Gesamtliste!T1884</f>
        <v>0</v>
      </c>
    </row>
    <row r="1894" spans="1:5" ht="24" customHeight="1">
      <c r="A1894" s="280" t="str">
        <f>Gesamtliste!G1885&amp;" "&amp;Gesamtliste!H1885</f>
        <v>Tement Sauvignon Blanc Grassnitzberg Riff</v>
      </c>
      <c r="B1894" s="281"/>
      <c r="C1894" s="190">
        <f>Gesamtliste!J1885</f>
        <v>2021</v>
      </c>
      <c r="D1894" s="190" t="str">
        <f>Gesamtliste!K1885</f>
        <v>0.75l</v>
      </c>
      <c r="E1894" s="191">
        <f>Gesamtliste!T1885</f>
        <v>0</v>
      </c>
    </row>
    <row r="1895" spans="1:5" ht="24" customHeight="1">
      <c r="A1895" s="280" t="str">
        <f>Gesamtliste!G1886&amp;" "&amp;Gesamtliste!H1886</f>
        <v>Tement Sauvignon Blanc Sernau König</v>
      </c>
      <c r="B1895" s="281"/>
      <c r="C1895" s="190">
        <f>Gesamtliste!J1886</f>
        <v>2017</v>
      </c>
      <c r="D1895" s="190" t="str">
        <f>Gesamtliste!K1886</f>
        <v>0.75l</v>
      </c>
      <c r="E1895" s="191">
        <f>Gesamtliste!T1886</f>
        <v>0</v>
      </c>
    </row>
    <row r="1896" spans="1:5" ht="24" customHeight="1">
      <c r="A1896" s="280" t="str">
        <f>Gesamtliste!G1887&amp;" "&amp;Gesamtliste!H1887</f>
        <v>Tement Sauvignon Blanc Sernau König</v>
      </c>
      <c r="B1896" s="281"/>
      <c r="C1896" s="190">
        <f>Gesamtliste!J1887</f>
        <v>2017</v>
      </c>
      <c r="D1896" s="190" t="str">
        <f>Gesamtliste!K1887</f>
        <v>1.5l</v>
      </c>
      <c r="E1896" s="191">
        <f>Gesamtliste!T1887</f>
        <v>0</v>
      </c>
    </row>
    <row r="1897" spans="1:5" ht="24" customHeight="1">
      <c r="A1897" s="280" t="str">
        <f>Gesamtliste!G1888&amp;" "&amp;Gesamtliste!H1888</f>
        <v>Tement Sauvignon Blanc Sernau König</v>
      </c>
      <c r="B1897" s="281"/>
      <c r="C1897" s="190">
        <f>Gesamtliste!J1888</f>
        <v>2017</v>
      </c>
      <c r="D1897" s="190" t="str">
        <f>Gesamtliste!K1888</f>
        <v>1.5l</v>
      </c>
      <c r="E1897" s="191">
        <f>Gesamtliste!T1888</f>
        <v>0</v>
      </c>
    </row>
    <row r="1898" spans="1:5" ht="24" customHeight="1">
      <c r="A1898" s="280" t="str">
        <f>Gesamtliste!G1889&amp;" "&amp;Gesamtliste!H1889</f>
        <v>Tement Sauvignon Blanc XT</v>
      </c>
      <c r="B1898" s="281"/>
      <c r="C1898" s="190">
        <f>Gesamtliste!J1889</f>
        <v>2015</v>
      </c>
      <c r="D1898" s="190" t="str">
        <f>Gesamtliste!K1889</f>
        <v>0.75l</v>
      </c>
      <c r="E1898" s="191">
        <f>Gesamtliste!T1889</f>
        <v>0</v>
      </c>
    </row>
    <row r="1899" spans="1:5" ht="24" customHeight="1">
      <c r="A1899" s="280" t="str">
        <f>Gesamtliste!G1890&amp;" "&amp;Gesamtliste!H1890</f>
        <v>Tement Sauvignon Blanc Zieregg</v>
      </c>
      <c r="B1899" s="281"/>
      <c r="C1899" s="190">
        <f>Gesamtliste!J1890</f>
        <v>2006</v>
      </c>
      <c r="D1899" s="190" t="str">
        <f>Gesamtliste!K1890</f>
        <v>1.5l</v>
      </c>
      <c r="E1899" s="191">
        <f>Gesamtliste!T1890</f>
        <v>0</v>
      </c>
    </row>
    <row r="1900" spans="1:5" ht="24" customHeight="1">
      <c r="A1900" s="280" t="str">
        <f>Gesamtliste!G1891&amp;" "&amp;Gesamtliste!H1891</f>
        <v>Tement Sauvignon Blanc Zieregg</v>
      </c>
      <c r="B1900" s="281"/>
      <c r="C1900" s="190">
        <f>Gesamtliste!J1891</f>
        <v>2009</v>
      </c>
      <c r="D1900" s="190" t="str">
        <f>Gesamtliste!K1891</f>
        <v>1.5l</v>
      </c>
      <c r="E1900" s="191">
        <f>Gesamtliste!T1891</f>
        <v>0</v>
      </c>
    </row>
    <row r="1901" spans="1:5" ht="24" customHeight="1">
      <c r="A1901" s="280" t="str">
        <f>Gesamtliste!G1892&amp;" "&amp;Gesamtliste!H1892</f>
        <v>Tement Sauvignon Blanc Zieregg</v>
      </c>
      <c r="B1901" s="281"/>
      <c r="C1901" s="190">
        <f>Gesamtliste!J1892</f>
        <v>2011</v>
      </c>
      <c r="D1901" s="190" t="str">
        <f>Gesamtliste!K1892</f>
        <v>3l</v>
      </c>
      <c r="E1901" s="191">
        <f>Gesamtliste!T1892</f>
        <v>0</v>
      </c>
    </row>
    <row r="1902" spans="1:5" ht="24" customHeight="1">
      <c r="A1902" s="280" t="str">
        <f>Gesamtliste!G1893&amp;" "&amp;Gesamtliste!H1893</f>
        <v>Tement Sauvignon Blanc Zieregg</v>
      </c>
      <c r="B1902" s="281"/>
      <c r="C1902" s="190">
        <f>Gesamtliste!J1893</f>
        <v>2012</v>
      </c>
      <c r="D1902" s="190" t="str">
        <f>Gesamtliste!K1893</f>
        <v>1.5l</v>
      </c>
      <c r="E1902" s="191">
        <f>Gesamtliste!T1893</f>
        <v>0</v>
      </c>
    </row>
    <row r="1903" spans="1:5" ht="24" customHeight="1">
      <c r="A1903" s="280" t="str">
        <f>Gesamtliste!G1894&amp;" "&amp;Gesamtliste!H1894</f>
        <v>Tement Sauvignon Blanc Zieregg</v>
      </c>
      <c r="B1903" s="281"/>
      <c r="C1903" s="190">
        <f>Gesamtliste!J1894</f>
        <v>2015</v>
      </c>
      <c r="D1903" s="190" t="str">
        <f>Gesamtliste!K1894</f>
        <v>0.75l</v>
      </c>
      <c r="E1903" s="191">
        <f>Gesamtliste!T1894</f>
        <v>0</v>
      </c>
    </row>
    <row r="1904" spans="1:5" ht="24" customHeight="1">
      <c r="A1904" s="280" t="str">
        <f>Gesamtliste!G1895&amp;" "&amp;Gesamtliste!H1895</f>
        <v>Tement Sauvignon Blanc Zieregg</v>
      </c>
      <c r="B1904" s="281"/>
      <c r="C1904" s="190">
        <f>Gesamtliste!J1895</f>
        <v>2015</v>
      </c>
      <c r="D1904" s="190" t="str">
        <f>Gesamtliste!K1895</f>
        <v>1.5l</v>
      </c>
      <c r="E1904" s="191">
        <f>Gesamtliste!T1895</f>
        <v>0</v>
      </c>
    </row>
    <row r="1905" spans="1:5" ht="24" customHeight="1">
      <c r="A1905" s="280" t="str">
        <f>Gesamtliste!G1896&amp;" "&amp;Gesamtliste!H1896</f>
        <v>Tement Sauvignon Blanc Zieregg</v>
      </c>
      <c r="B1905" s="281"/>
      <c r="C1905" s="190">
        <f>Gesamtliste!J1896</f>
        <v>2016</v>
      </c>
      <c r="D1905" s="190" t="str">
        <f>Gesamtliste!K1896</f>
        <v>0.75l</v>
      </c>
      <c r="E1905" s="191">
        <f>Gesamtliste!T1896</f>
        <v>0</v>
      </c>
    </row>
    <row r="1906" spans="1:5" ht="24" customHeight="1">
      <c r="A1906" s="280" t="str">
        <f>Gesamtliste!G1897&amp;" "&amp;Gesamtliste!H1897</f>
        <v>Tement Sauvignon Blanc Zieregg</v>
      </c>
      <c r="B1906" s="281"/>
      <c r="C1906" s="190">
        <f>Gesamtliste!J1897</f>
        <v>2017</v>
      </c>
      <c r="D1906" s="190" t="str">
        <f>Gesamtliste!K1897</f>
        <v>0.75l</v>
      </c>
      <c r="E1906" s="191">
        <f>Gesamtliste!T1897</f>
        <v>0</v>
      </c>
    </row>
    <row r="1907" spans="1:5" ht="24" customHeight="1">
      <c r="A1907" s="280" t="str">
        <f>Gesamtliste!G1898&amp;" "&amp;Gesamtliste!H1898</f>
        <v>Tement Sauvignon Blanc Zieregg</v>
      </c>
      <c r="B1907" s="281"/>
      <c r="C1907" s="190">
        <f>Gesamtliste!J1898</f>
        <v>2017</v>
      </c>
      <c r="D1907" s="190" t="str">
        <f>Gesamtliste!K1898</f>
        <v>0.75l</v>
      </c>
      <c r="E1907" s="191">
        <f>Gesamtliste!T1898</f>
        <v>0</v>
      </c>
    </row>
    <row r="1908" spans="1:5" ht="24" customHeight="1">
      <c r="A1908" s="280" t="str">
        <f>Gesamtliste!G1899&amp;" "&amp;Gesamtliste!H1899</f>
        <v>Tement Sauvignon Blanc Zieregg</v>
      </c>
      <c r="B1908" s="281"/>
      <c r="C1908" s="190">
        <f>Gesamtliste!J1899</f>
        <v>2017</v>
      </c>
      <c r="D1908" s="190" t="str">
        <f>Gesamtliste!K1899</f>
        <v>0.75l</v>
      </c>
      <c r="E1908" s="191">
        <f>Gesamtliste!T1899</f>
        <v>0</v>
      </c>
    </row>
    <row r="1909" spans="1:5" ht="24" customHeight="1">
      <c r="A1909" s="280" t="str">
        <f>Gesamtliste!G1900&amp;" "&amp;Gesamtliste!H1900</f>
        <v>Tement Sauvignon Blanc Zieregg</v>
      </c>
      <c r="B1909" s="281"/>
      <c r="C1909" s="190">
        <f>Gesamtliste!J1900</f>
        <v>2017</v>
      </c>
      <c r="D1909" s="190" t="str">
        <f>Gesamtliste!K1900</f>
        <v>1.5l</v>
      </c>
      <c r="E1909" s="191">
        <f>Gesamtliste!T1900</f>
        <v>0</v>
      </c>
    </row>
    <row r="1910" spans="1:5" ht="24" customHeight="1">
      <c r="A1910" s="280" t="str">
        <f>Gesamtliste!G1901&amp;" "&amp;Gesamtliste!H1901</f>
        <v>Tement Sauvignon Blanc Zieregg</v>
      </c>
      <c r="B1910" s="281"/>
      <c r="C1910" s="190">
        <f>Gesamtliste!J1901</f>
        <v>2017</v>
      </c>
      <c r="D1910" s="190" t="str">
        <f>Gesamtliste!K1901</f>
        <v>5l</v>
      </c>
      <c r="E1910" s="191">
        <f>Gesamtliste!T1901</f>
        <v>0</v>
      </c>
    </row>
    <row r="1911" spans="1:5" ht="24" customHeight="1">
      <c r="A1911" s="280" t="str">
        <f>Gesamtliste!G1902&amp;" "&amp;Gesamtliste!H1902</f>
        <v>Tement Sauvignon Blanc Zieregg</v>
      </c>
      <c r="B1911" s="281"/>
      <c r="C1911" s="190">
        <f>Gesamtliste!J1902</f>
        <v>2017</v>
      </c>
      <c r="D1911" s="190" t="str">
        <f>Gesamtliste!K1902</f>
        <v>5l</v>
      </c>
      <c r="E1911" s="191">
        <f>Gesamtliste!T1902</f>
        <v>0</v>
      </c>
    </row>
    <row r="1912" spans="1:5" ht="24" customHeight="1">
      <c r="A1912" s="280" t="str">
        <f>Gesamtliste!G1903&amp;" "&amp;Gesamtliste!H1903</f>
        <v>Tement Sauvignon Blanc Zieregg</v>
      </c>
      <c r="B1912" s="281"/>
      <c r="C1912" s="190">
        <f>Gesamtliste!J1903</f>
        <v>2018</v>
      </c>
      <c r="D1912" s="190" t="str">
        <f>Gesamtliste!K1903</f>
        <v>0.75l</v>
      </c>
      <c r="E1912" s="191">
        <f>Gesamtliste!T1903</f>
        <v>0</v>
      </c>
    </row>
    <row r="1913" spans="1:5" ht="24" customHeight="1">
      <c r="A1913" s="280" t="str">
        <f>Gesamtliste!G1904&amp;" "&amp;Gesamtliste!H1904</f>
        <v>Tement Sauvignon Blanc Zieregg</v>
      </c>
      <c r="B1913" s="281"/>
      <c r="C1913" s="190">
        <f>Gesamtliste!J1904</f>
        <v>2018</v>
      </c>
      <c r="D1913" s="190" t="str">
        <f>Gesamtliste!K1904</f>
        <v>0.75l</v>
      </c>
      <c r="E1913" s="191">
        <f>Gesamtliste!T1904</f>
        <v>0</v>
      </c>
    </row>
    <row r="1914" spans="1:5" ht="24" customHeight="1">
      <c r="A1914" s="280" t="str">
        <f>Gesamtliste!G1905&amp;" "&amp;Gesamtliste!H1905</f>
        <v>Tement Sauvignon Blanc Zieregg</v>
      </c>
      <c r="B1914" s="281"/>
      <c r="C1914" s="190">
        <f>Gesamtliste!J1905</f>
        <v>2018</v>
      </c>
      <c r="D1914" s="190" t="str">
        <f>Gesamtliste!K1905</f>
        <v>0.75l</v>
      </c>
      <c r="E1914" s="191">
        <f>Gesamtliste!T1905</f>
        <v>0</v>
      </c>
    </row>
    <row r="1915" spans="1:5" ht="24" customHeight="1">
      <c r="A1915" s="280" t="str">
        <f>Gesamtliste!G1906&amp;" "&amp;Gesamtliste!H1906</f>
        <v>Tement Sauvignon Blanc Zieregg</v>
      </c>
      <c r="B1915" s="281"/>
      <c r="C1915" s="190">
        <f>Gesamtliste!J1906</f>
        <v>2018</v>
      </c>
      <c r="D1915" s="190" t="str">
        <f>Gesamtliste!K1906</f>
        <v>3l</v>
      </c>
      <c r="E1915" s="191">
        <f>Gesamtliste!T1906</f>
        <v>0</v>
      </c>
    </row>
    <row r="1916" spans="1:5" ht="24" customHeight="1">
      <c r="A1916" s="280" t="str">
        <f>Gesamtliste!G1907&amp;" "&amp;Gesamtliste!H1907</f>
        <v>Tement Sauvignon Blanc Zieregg</v>
      </c>
      <c r="B1916" s="281"/>
      <c r="C1916" s="190">
        <f>Gesamtliste!J1907</f>
        <v>2018</v>
      </c>
      <c r="D1916" s="190" t="str">
        <f>Gesamtliste!K1907</f>
        <v>5l</v>
      </c>
      <c r="E1916" s="191">
        <f>Gesamtliste!T1907</f>
        <v>0</v>
      </c>
    </row>
    <row r="1917" spans="1:5" ht="24" customHeight="1">
      <c r="A1917" s="280" t="str">
        <f>Gesamtliste!G1908&amp;" "&amp;Gesamtliste!H1908</f>
        <v>Tement Sauvignon Blanc Zieregg</v>
      </c>
      <c r="B1917" s="281"/>
      <c r="C1917" s="190">
        <f>Gesamtliste!J1908</f>
        <v>2019</v>
      </c>
      <c r="D1917" s="190" t="str">
        <f>Gesamtliste!K1908</f>
        <v>0.75l</v>
      </c>
      <c r="E1917" s="191">
        <f>Gesamtliste!T1908</f>
        <v>0</v>
      </c>
    </row>
    <row r="1918" spans="1:5" ht="24" customHeight="1">
      <c r="A1918" s="280" t="str">
        <f>Gesamtliste!G1909&amp;" "&amp;Gesamtliste!H1909</f>
        <v>Tement Sauvignon Blanc Zieregg</v>
      </c>
      <c r="B1918" s="281"/>
      <c r="C1918" s="190">
        <f>Gesamtliste!J1909</f>
        <v>2019</v>
      </c>
      <c r="D1918" s="190" t="str">
        <f>Gesamtliste!K1909</f>
        <v>0.75l</v>
      </c>
      <c r="E1918" s="191">
        <f>Gesamtliste!T1909</f>
        <v>0</v>
      </c>
    </row>
    <row r="1919" spans="1:5" ht="24" customHeight="1">
      <c r="A1919" s="280" t="str">
        <f>Gesamtliste!G1910&amp;" "&amp;Gesamtliste!H1910</f>
        <v>Tement Sauvignon Blanc Zieregg</v>
      </c>
      <c r="B1919" s="281"/>
      <c r="C1919" s="190">
        <f>Gesamtliste!J1910</f>
        <v>2019</v>
      </c>
      <c r="D1919" s="190" t="str">
        <f>Gesamtliste!K1910</f>
        <v>1.5l</v>
      </c>
      <c r="E1919" s="191">
        <f>Gesamtliste!T1910</f>
        <v>0</v>
      </c>
    </row>
    <row r="1920" spans="1:5" ht="24" customHeight="1">
      <c r="A1920" s="280" t="str">
        <f>Gesamtliste!G1911&amp;" "&amp;Gesamtliste!H1911</f>
        <v>Tement Sauvignon Blanc Zieregg Die Sieben Reihen</v>
      </c>
      <c r="B1920" s="281"/>
      <c r="C1920" s="190">
        <f>Gesamtliste!J1911</f>
        <v>2018</v>
      </c>
      <c r="D1920" s="190" t="str">
        <f>Gesamtliste!K1911</f>
        <v>0.75l</v>
      </c>
      <c r="E1920" s="191">
        <f>Gesamtliste!T1911</f>
        <v>0</v>
      </c>
    </row>
    <row r="1921" spans="1:5" ht="24" customHeight="1">
      <c r="A1921" s="280" t="str">
        <f>Gesamtliste!G1912&amp;" "&amp;Gesamtliste!H1912</f>
        <v>Tement Sauvignon Blanc Zieregg IZ Reserve</v>
      </c>
      <c r="B1921" s="281"/>
      <c r="C1921" s="190">
        <f>Gesamtliste!J1912</f>
        <v>2008</v>
      </c>
      <c r="D1921" s="190" t="str">
        <f>Gesamtliste!K1912</f>
        <v>3l</v>
      </c>
      <c r="E1921" s="191">
        <f>Gesamtliste!T1912</f>
        <v>0</v>
      </c>
    </row>
    <row r="1922" spans="1:5" ht="24" customHeight="1">
      <c r="A1922" s="280" t="str">
        <f>Gesamtliste!G1913&amp;" "&amp;Gesamtliste!H1913</f>
        <v>Tement Sauvignon Blanc Zieregg Kapelle</v>
      </c>
      <c r="B1922" s="281"/>
      <c r="C1922" s="190">
        <f>Gesamtliste!J1913</f>
        <v>2020</v>
      </c>
      <c r="D1922" s="190" t="str">
        <f>Gesamtliste!K1913</f>
        <v>0.75l</v>
      </c>
      <c r="E1922" s="191">
        <f>Gesamtliste!T1913</f>
        <v>0</v>
      </c>
    </row>
    <row r="1923" spans="1:5" ht="24" customHeight="1">
      <c r="A1923" s="280" t="str">
        <f>Gesamtliste!G1914&amp;" "&amp;Gesamtliste!H1914</f>
        <v>Tement Sauvignon Blanc Zieregg Kar</v>
      </c>
      <c r="B1923" s="281"/>
      <c r="C1923" s="190">
        <f>Gesamtliste!J1914</f>
        <v>2020</v>
      </c>
      <c r="D1923" s="190" t="str">
        <f>Gesamtliste!K1914</f>
        <v>0.75l</v>
      </c>
      <c r="E1923" s="191">
        <f>Gesamtliste!T1914</f>
        <v>0</v>
      </c>
    </row>
    <row r="1924" spans="1:5" ht="24" customHeight="1">
      <c r="A1924" s="280" t="str">
        <f>Gesamtliste!G1915&amp;" "&amp;Gesamtliste!H1915</f>
        <v>Tement Sauvignon Blanc Zieregg Karmeliten Kapelle</v>
      </c>
      <c r="B1924" s="281"/>
      <c r="C1924" s="190">
        <f>Gesamtliste!J1915</f>
        <v>2017</v>
      </c>
      <c r="D1924" s="190" t="str">
        <f>Gesamtliste!K1915</f>
        <v>0.75l</v>
      </c>
      <c r="E1924" s="191">
        <f>Gesamtliste!T1915</f>
        <v>0</v>
      </c>
    </row>
    <row r="1925" spans="1:5" ht="24" customHeight="1">
      <c r="A1925" s="280" t="str">
        <f>Gesamtliste!G1916&amp;" "&amp;Gesamtliste!H1916</f>
        <v>Tement Sauvignon Blanc Zieregg Karmeliten Kapelle</v>
      </c>
      <c r="B1925" s="281"/>
      <c r="C1925" s="190">
        <f>Gesamtliste!J1916</f>
        <v>2017</v>
      </c>
      <c r="D1925" s="190" t="str">
        <f>Gesamtliste!K1916</f>
        <v>0.75l</v>
      </c>
      <c r="E1925" s="191">
        <f>Gesamtliste!T1916</f>
        <v>0</v>
      </c>
    </row>
    <row r="1926" spans="1:5" ht="24" customHeight="1">
      <c r="A1926" s="280" t="str">
        <f>Gesamtliste!G1917&amp;" "&amp;Gesamtliste!H1917</f>
        <v>Tement Sauvignon Blanc Zieregg Karmeliten Terrassen</v>
      </c>
      <c r="B1926" s="281"/>
      <c r="C1926" s="190">
        <f>Gesamtliste!J1917</f>
        <v>2018</v>
      </c>
      <c r="D1926" s="190" t="str">
        <f>Gesamtliste!K1917</f>
        <v>0.75l</v>
      </c>
      <c r="E1926" s="191">
        <f>Gesamtliste!T1917</f>
        <v>0</v>
      </c>
    </row>
    <row r="1927" spans="1:5" ht="24" customHeight="1">
      <c r="A1927" s="280" t="str">
        <f>Gesamtliste!G1918&amp;" "&amp;Gesamtliste!H1918</f>
        <v>Tement Sauvignon Blanc Zieregg Kiesner Berg</v>
      </c>
      <c r="B1927" s="281"/>
      <c r="C1927" s="190">
        <f>Gesamtliste!J1918</f>
        <v>2018</v>
      </c>
      <c r="D1927" s="190" t="str">
        <f>Gesamtliste!K1918</f>
        <v>0.75l</v>
      </c>
      <c r="E1927" s="191">
        <f>Gesamtliste!T1918</f>
        <v>0</v>
      </c>
    </row>
    <row r="1928" spans="1:5" ht="24" customHeight="1">
      <c r="A1928" s="280" t="str">
        <f>Gesamtliste!G1919&amp;" "&amp;Gesamtliste!H1919</f>
        <v>Tement Sauvignon Blanc Zieregg Spätfüllung</v>
      </c>
      <c r="B1928" s="281"/>
      <c r="C1928" s="190">
        <f>Gesamtliste!J1919</f>
        <v>2011</v>
      </c>
      <c r="D1928" s="190" t="str">
        <f>Gesamtliste!K1919</f>
        <v>1.5l</v>
      </c>
      <c r="E1928" s="191">
        <f>Gesamtliste!T1919</f>
        <v>0</v>
      </c>
    </row>
    <row r="1929" spans="1:5" ht="24" customHeight="1">
      <c r="A1929" s="280" t="str">
        <f>Gesamtliste!G1920&amp;" "&amp;Gesamtliste!H1920</f>
        <v>Tement Sauvignon Blanc Zieregg Trockenbeerenauslese</v>
      </c>
      <c r="B1929" s="281"/>
      <c r="C1929" s="190">
        <f>Gesamtliste!J1920</f>
        <v>1998</v>
      </c>
      <c r="D1929" s="190" t="str">
        <f>Gesamtliste!K1920</f>
        <v>0.375l</v>
      </c>
      <c r="E1929" s="191">
        <f>Gesamtliste!T1920</f>
        <v>0</v>
      </c>
    </row>
    <row r="1930" spans="1:5" ht="24" customHeight="1">
      <c r="A1930" s="280" t="str">
        <f>Gesamtliste!G1921&amp;" "&amp;Gesamtliste!H1921</f>
        <v>Tement Sauvignon Blanc Zieregg Unterer Steilriegel</v>
      </c>
      <c r="B1930" s="281"/>
      <c r="C1930" s="190">
        <f>Gesamtliste!J1921</f>
        <v>2017</v>
      </c>
      <c r="D1930" s="190" t="str">
        <f>Gesamtliste!K1921</f>
        <v>0.75l</v>
      </c>
      <c r="E1930" s="191">
        <f>Gesamtliste!T1921</f>
        <v>0</v>
      </c>
    </row>
    <row r="1931" spans="1:5" ht="24" customHeight="1">
      <c r="A1931" s="280" t="str">
        <f>Gesamtliste!G1922&amp;" "&amp;Gesamtliste!H1922</f>
        <v>Tement Sauvignon Blanc Zieregg Vinothek Reserve</v>
      </c>
      <c r="B1931" s="281"/>
      <c r="C1931" s="190">
        <f>Gesamtliste!J1922</f>
        <v>2011</v>
      </c>
      <c r="D1931" s="190" t="str">
        <f>Gesamtliste!K1922</f>
        <v>0.75l</v>
      </c>
      <c r="E1931" s="191">
        <f>Gesamtliste!T1922</f>
        <v>0</v>
      </c>
    </row>
    <row r="1932" spans="1:5" ht="24" customHeight="1">
      <c r="A1932" s="280" t="str">
        <f>Gesamtliste!G1923&amp;" "&amp;Gesamtliste!H1923</f>
        <v>Tement Sauvignon Blanc Zieregg Vinothek Reserve</v>
      </c>
      <c r="B1932" s="281"/>
      <c r="C1932" s="190">
        <f>Gesamtliste!J1923</f>
        <v>2018</v>
      </c>
      <c r="D1932" s="190" t="str">
        <f>Gesamtliste!K1923</f>
        <v>0.75l</v>
      </c>
      <c r="E1932" s="191">
        <f>Gesamtliste!T1923</f>
        <v>0</v>
      </c>
    </row>
    <row r="1933" spans="1:5" ht="24" customHeight="1">
      <c r="A1933" s="280" t="str">
        <f>Gesamtliste!G1924&amp;" "&amp;Gesamtliste!H1924</f>
        <v>Tement Sauvignon Blanc Zieregg Vinothek Reserve</v>
      </c>
      <c r="B1933" s="281"/>
      <c r="C1933" s="190">
        <f>Gesamtliste!J1924</f>
        <v>2018</v>
      </c>
      <c r="D1933" s="190" t="str">
        <f>Gesamtliste!K1924</f>
        <v>1.5l</v>
      </c>
      <c r="E1933" s="191">
        <f>Gesamtliste!T1924</f>
        <v>0</v>
      </c>
    </row>
    <row r="1934" spans="1:5" ht="24" customHeight="1">
      <c r="A1934" s="280" t="str">
        <f>Gesamtliste!G1925&amp;" "&amp;Gesamtliste!H1925</f>
        <v>Tement Sauvignon Blanc Zieregg XT</v>
      </c>
      <c r="B1934" s="281"/>
      <c r="C1934" s="190">
        <f>Gesamtliste!J1925</f>
        <v>2015</v>
      </c>
      <c r="D1934" s="190" t="str">
        <f>Gesamtliste!K1925</f>
        <v>0.75l</v>
      </c>
      <c r="E1934" s="191">
        <f>Gesamtliste!T1925</f>
        <v>0</v>
      </c>
    </row>
    <row r="1935" spans="1:5" ht="24" customHeight="1">
      <c r="A1935" s="280" t="str">
        <f>Gesamtliste!G1926&amp;" "&amp;Gesamtliste!H1926</f>
        <v>Tement Sauvignon Blanc Zieregg XT</v>
      </c>
      <c r="B1935" s="281"/>
      <c r="C1935" s="190">
        <f>Gesamtliste!J1926</f>
        <v>2015</v>
      </c>
      <c r="D1935" s="190" t="str">
        <f>Gesamtliste!K1926</f>
        <v>1.5l</v>
      </c>
      <c r="E1935" s="191">
        <f>Gesamtliste!T1926</f>
        <v>0</v>
      </c>
    </row>
    <row r="1936" spans="1:5" ht="24" customHeight="1">
      <c r="A1936" s="280" t="str">
        <f>Gesamtliste!G1927&amp;" "&amp;Gesamtliste!H1927</f>
        <v>Tement Selektionskiste "Die Parzellen" Ried Zieregg (6x0.75)</v>
      </c>
      <c r="B1936" s="281"/>
      <c r="C1936" s="190">
        <f>Gesamtliste!J1927</f>
        <v>2017</v>
      </c>
      <c r="D1936" s="190" t="str">
        <f>Gesamtliste!K1927</f>
        <v>0.75l</v>
      </c>
      <c r="E1936" s="191">
        <f>Gesamtliste!T1927</f>
        <v>0</v>
      </c>
    </row>
    <row r="1937" spans="1:5" ht="24" customHeight="1">
      <c r="A1937" s="280" t="str">
        <f>Gesamtliste!G1928&amp;" "&amp;Gesamtliste!H1928</f>
        <v>Neumeister Sauvignon Blanc Alte Reben</v>
      </c>
      <c r="B1937" s="281"/>
      <c r="C1937" s="190">
        <f>Gesamtliste!J1928</f>
        <v>2018</v>
      </c>
      <c r="D1937" s="190" t="str">
        <f>Gesamtliste!K1928</f>
        <v>0.75l</v>
      </c>
      <c r="E1937" s="191">
        <f>Gesamtliste!T1928</f>
        <v>0</v>
      </c>
    </row>
    <row r="1938" spans="1:5" ht="24" customHeight="1">
      <c r="A1938" s="280" t="str">
        <f>Gesamtliste!G1929&amp;" "&amp;Gesamtliste!H1929</f>
        <v>Neumeister Sauvignon Blanc Klausen</v>
      </c>
      <c r="B1938" s="281"/>
      <c r="C1938" s="190">
        <f>Gesamtliste!J1929</f>
        <v>2013</v>
      </c>
      <c r="D1938" s="190" t="str">
        <f>Gesamtliste!K1929</f>
        <v>0.75l</v>
      </c>
      <c r="E1938" s="191">
        <f>Gesamtliste!T1929</f>
        <v>0</v>
      </c>
    </row>
    <row r="1939" spans="1:5" ht="24" customHeight="1">
      <c r="A1939" s="280" t="str">
        <f>Gesamtliste!G1930&amp;" "&amp;Gesamtliste!H1930</f>
        <v>Mayer am Pfarrplatz Wiener Gemischter Satz Nussberg</v>
      </c>
      <c r="B1939" s="281"/>
      <c r="C1939" s="190">
        <f>Gesamtliste!J1930</f>
        <v>2023</v>
      </c>
      <c r="D1939" s="190" t="str">
        <f>Gesamtliste!K1930</f>
        <v>0.75l</v>
      </c>
      <c r="E1939" s="191">
        <f>Gesamtliste!T1930</f>
        <v>0</v>
      </c>
    </row>
    <row r="1940" spans="1:5" ht="24" customHeight="1">
      <c r="A1940" s="280" t="str">
        <f>Gesamtliste!G1931&amp;" "&amp;Gesamtliste!H1931</f>
        <v>Wieninger Pinot Noir Grand Select</v>
      </c>
      <c r="B1940" s="281"/>
      <c r="C1940" s="190">
        <f>Gesamtliste!J1931</f>
        <v>2002</v>
      </c>
      <c r="D1940" s="190" t="str">
        <f>Gesamtliste!K1931</f>
        <v>0.75l</v>
      </c>
      <c r="E1940" s="191">
        <f>Gesamtliste!T1931</f>
        <v>0</v>
      </c>
    </row>
    <row r="1941" spans="1:5" ht="24" customHeight="1">
      <c r="A1941" s="280" t="str">
        <f>Gesamtliste!G1932&amp;" "&amp;Gesamtliste!H1932</f>
        <v>Wieninger Pinot Noir Grand Select</v>
      </c>
      <c r="B1941" s="281"/>
      <c r="C1941" s="190">
        <f>Gesamtliste!J1932</f>
        <v>2004</v>
      </c>
      <c r="D1941" s="190" t="str">
        <f>Gesamtliste!K1932</f>
        <v>0.75l</v>
      </c>
      <c r="E1941" s="191">
        <f>Gesamtliste!T1932</f>
        <v>0</v>
      </c>
    </row>
    <row r="1942" spans="1:5" ht="24" customHeight="1">
      <c r="A1942" s="280" t="str">
        <f>Gesamtliste!G1933&amp;" "&amp;Gesamtliste!H1933</f>
        <v>Wieninger Pinot Noir Grand Select</v>
      </c>
      <c r="B1942" s="281"/>
      <c r="C1942" s="190">
        <f>Gesamtliste!J1933</f>
        <v>2006</v>
      </c>
      <c r="D1942" s="190" t="str">
        <f>Gesamtliste!K1933</f>
        <v>0.75l</v>
      </c>
      <c r="E1942" s="191">
        <f>Gesamtliste!T1933</f>
        <v>0</v>
      </c>
    </row>
    <row r="1943" spans="1:5" ht="24" customHeight="1">
      <c r="A1943" s="280" t="str">
        <f>Gesamtliste!G1934&amp;" "&amp;Gesamtliste!H1934</f>
        <v>Wieninger Pinot Noir Grand Select</v>
      </c>
      <c r="B1943" s="281"/>
      <c r="C1943" s="190">
        <f>Gesamtliste!J1934</f>
        <v>2013</v>
      </c>
      <c r="D1943" s="190" t="str">
        <f>Gesamtliste!K1934</f>
        <v>0.75l</v>
      </c>
      <c r="E1943" s="191">
        <f>Gesamtliste!T1934</f>
        <v>0</v>
      </c>
    </row>
    <row r="1944" spans="1:5" ht="24" customHeight="1">
      <c r="A1944" s="280" t="str">
        <f>Gesamtliste!G1935&amp;" "&amp;Gesamtliste!H1935</f>
        <v>Moric Blaufränkisch Alte Reben "L"</v>
      </c>
      <c r="B1944" s="281"/>
      <c r="C1944" s="190">
        <f>Gesamtliste!J1935</f>
        <v>2023</v>
      </c>
      <c r="D1944" s="190" t="str">
        <f>Gesamtliste!K1935</f>
        <v>0.75l</v>
      </c>
      <c r="E1944" s="191">
        <f>Gesamtliste!T1935</f>
        <v>0</v>
      </c>
    </row>
    <row r="1945" spans="1:5" ht="24" customHeight="1">
      <c r="A1945" s="280" t="str">
        <f>Gesamtliste!G1936&amp;" "&amp;Gesamtliste!H1936</f>
        <v>Warre's Vintage Port</v>
      </c>
      <c r="B1945" s="281"/>
      <c r="C1945" s="190">
        <f>Gesamtliste!J1936</f>
        <v>1970</v>
      </c>
      <c r="D1945" s="190" t="str">
        <f>Gesamtliste!K1936</f>
        <v>0.75l</v>
      </c>
      <c r="E1945" s="191">
        <f>Gesamtliste!T1936</f>
        <v>0</v>
      </c>
    </row>
    <row r="1946" spans="1:5" ht="24" customHeight="1">
      <c r="A1946" s="280" t="str">
        <f>Gesamtliste!G1937&amp;" "&amp;Gesamtliste!H1937</f>
        <v>Pereira de Oliveira Madeira Boal OR</v>
      </c>
      <c r="B1946" s="281"/>
      <c r="C1946" s="190">
        <f>Gesamtliste!J1937</f>
        <v>1922</v>
      </c>
      <c r="D1946" s="190" t="str">
        <f>Gesamtliste!K1937</f>
        <v>0.75l</v>
      </c>
      <c r="E1946" s="191">
        <f>Gesamtliste!T1937</f>
        <v>0</v>
      </c>
    </row>
    <row r="1947" spans="1:5" ht="24" customHeight="1">
      <c r="A1947" s="280" t="str">
        <f>Gesamtliste!G1938&amp;" "&amp;Gesamtliste!H1938</f>
        <v>Pereira de Oliveira Malvazia VOR</v>
      </c>
      <c r="B1947" s="281"/>
      <c r="C1947" s="190">
        <f>Gesamtliste!J1938</f>
        <v>1907</v>
      </c>
      <c r="D1947" s="190" t="str">
        <f>Gesamtliste!K1938</f>
        <v>0.75l</v>
      </c>
      <c r="E1947" s="191">
        <f>Gesamtliste!T1938</f>
        <v>0</v>
      </c>
    </row>
    <row r="1948" spans="1:5" ht="24" customHeight="1">
      <c r="A1948" s="280" t="str">
        <f>Gesamtliste!G1939&amp;" "&amp;Gesamtliste!H1939</f>
        <v>Alexandre d'Almeida &amp; Niepoort Bucaco Reservado Branco</v>
      </c>
      <c r="B1948" s="281"/>
      <c r="C1948" s="190">
        <f>Gesamtliste!J1939</f>
        <v>2003</v>
      </c>
      <c r="D1948" s="190" t="str">
        <f>Gesamtliste!K1939</f>
        <v>0.75l</v>
      </c>
      <c r="E1948" s="191">
        <f>Gesamtliste!T1939</f>
        <v>0</v>
      </c>
    </row>
    <row r="1949" spans="1:5" ht="24" customHeight="1">
      <c r="A1949" s="280" t="str">
        <f>Gesamtliste!G1940&amp;" "&amp;Gesamtliste!H1940</f>
        <v>Douro Boys Anniversary Cuvée Red</v>
      </c>
      <c r="B1949" s="281"/>
      <c r="C1949" s="190">
        <f>Gesamtliste!J1940</f>
        <v>2021</v>
      </c>
      <c r="D1949" s="190" t="str">
        <f>Gesamtliste!K1940</f>
        <v>1.5l</v>
      </c>
      <c r="E1949" s="191">
        <f>Gesamtliste!T1940</f>
        <v>0</v>
      </c>
    </row>
    <row r="1950" spans="1:5" ht="24" customHeight="1">
      <c r="A1950" s="280" t="str">
        <f>Gesamtliste!G1941&amp;" "&amp;Gesamtliste!H1941</f>
        <v>Douro Boys Anniversary Very Old Tawny</v>
      </c>
      <c r="B1950" s="281"/>
      <c r="C1950" s="190" t="str">
        <f>Gesamtliste!J1941</f>
        <v>nV</v>
      </c>
      <c r="D1950" s="190" t="str">
        <f>Gesamtliste!K1941</f>
        <v>0.75l</v>
      </c>
      <c r="E1950" s="191">
        <f>Gesamtliste!T1941</f>
        <v>0</v>
      </c>
    </row>
    <row r="1951" spans="1:5" ht="24" customHeight="1">
      <c r="A1951" s="280" t="str">
        <f>Gesamtliste!G1942&amp;" "&amp;Gesamtliste!H1942</f>
        <v>Grahams Vintage Port</v>
      </c>
      <c r="B1951" s="281"/>
      <c r="C1951" s="190">
        <f>Gesamtliste!J1942</f>
        <v>1994</v>
      </c>
      <c r="D1951" s="190" t="str">
        <f>Gesamtliste!K1942</f>
        <v>0.75l</v>
      </c>
      <c r="E1951" s="191">
        <f>Gesamtliste!T1942</f>
        <v>0</v>
      </c>
    </row>
    <row r="1952" spans="1:5" ht="24" customHeight="1">
      <c r="A1952" s="280" t="str">
        <f>Gesamtliste!G1943&amp;" "&amp;Gesamtliste!H1943</f>
        <v>Henriques &amp; Henriques Tintanegra 50 Anos</v>
      </c>
      <c r="B1952" s="281"/>
      <c r="C1952" s="190" t="str">
        <f>Gesamtliste!J1943</f>
        <v>nV</v>
      </c>
      <c r="D1952" s="190" t="str">
        <f>Gesamtliste!K1943</f>
        <v>0.75l</v>
      </c>
      <c r="E1952" s="191">
        <f>Gesamtliste!T1943</f>
        <v>0</v>
      </c>
    </row>
    <row r="1953" spans="1:5" ht="24" customHeight="1">
      <c r="A1953" s="280" t="str">
        <f>Gesamtliste!G1944&amp;" "&amp;Gesamtliste!H1944</f>
        <v>Niepoort Colheita</v>
      </c>
      <c r="B1953" s="281"/>
      <c r="C1953" s="190">
        <f>Gesamtliste!J1944</f>
        <v>1934</v>
      </c>
      <c r="D1953" s="190" t="str">
        <f>Gesamtliste!K1944</f>
        <v>0.75l</v>
      </c>
      <c r="E1953" s="191">
        <f>Gesamtliste!T1944</f>
        <v>0</v>
      </c>
    </row>
    <row r="1954" spans="1:5" ht="24" customHeight="1">
      <c r="A1954" s="280" t="str">
        <f>Gesamtliste!G1945&amp;" "&amp;Gesamtliste!H1945</f>
        <v>Niepoort Colheita</v>
      </c>
      <c r="B1954" s="281"/>
      <c r="C1954" s="190">
        <f>Gesamtliste!J1945</f>
        <v>1952</v>
      </c>
      <c r="D1954" s="190" t="str">
        <f>Gesamtliste!K1945</f>
        <v>0.75l</v>
      </c>
      <c r="E1954" s="191">
        <f>Gesamtliste!T1945</f>
        <v>0</v>
      </c>
    </row>
    <row r="1955" spans="1:5" ht="24" customHeight="1">
      <c r="A1955" s="280" t="str">
        <f>Gesamtliste!G1946&amp;" "&amp;Gesamtliste!H1946</f>
        <v>Niepoort Colheita</v>
      </c>
      <c r="B1955" s="281"/>
      <c r="C1955" s="190">
        <f>Gesamtliste!J1946</f>
        <v>1957</v>
      </c>
      <c r="D1955" s="190" t="str">
        <f>Gesamtliste!K1946</f>
        <v>0.75l</v>
      </c>
      <c r="E1955" s="191">
        <f>Gesamtliste!T1946</f>
        <v>0</v>
      </c>
    </row>
    <row r="1956" spans="1:5" ht="24" customHeight="1">
      <c r="A1956" s="280" t="str">
        <f>Gesamtliste!G1947&amp;" "&amp;Gesamtliste!H1947</f>
        <v>Niepoort Colheita</v>
      </c>
      <c r="B1956" s="281"/>
      <c r="C1956" s="190">
        <f>Gesamtliste!J1947</f>
        <v>1968</v>
      </c>
      <c r="D1956" s="190" t="str">
        <f>Gesamtliste!K1947</f>
        <v>0.75l</v>
      </c>
      <c r="E1956" s="191">
        <f>Gesamtliste!T1947</f>
        <v>0</v>
      </c>
    </row>
    <row r="1957" spans="1:5" ht="24" customHeight="1">
      <c r="A1957" s="280" t="str">
        <f>Gesamtliste!G1948&amp;" "&amp;Gesamtliste!H1948</f>
        <v>Niepoort Colheita White</v>
      </c>
      <c r="B1957" s="281"/>
      <c r="C1957" s="190">
        <f>Gesamtliste!J1948</f>
        <v>1968</v>
      </c>
      <c r="D1957" s="190" t="str">
        <f>Gesamtliste!K1948</f>
        <v>0.375l</v>
      </c>
      <c r="E1957" s="191">
        <f>Gesamtliste!T1948</f>
        <v>0</v>
      </c>
    </row>
    <row r="1958" spans="1:5" ht="24" customHeight="1">
      <c r="A1958" s="280" t="str">
        <f>Gesamtliste!G1949&amp;" "&amp;Gesamtliste!H1949</f>
        <v>Niepoort Colheita White</v>
      </c>
      <c r="B1958" s="281"/>
      <c r="C1958" s="190">
        <f>Gesamtliste!J1949</f>
        <v>1968</v>
      </c>
      <c r="D1958" s="190" t="str">
        <f>Gesamtliste!K1949</f>
        <v>0.75l</v>
      </c>
      <c r="E1958" s="191">
        <f>Gesamtliste!T1949</f>
        <v>0</v>
      </c>
    </row>
    <row r="1959" spans="1:5" ht="24" customHeight="1">
      <c r="A1959" s="280" t="str">
        <f>Gesamtliste!G1950&amp;" "&amp;Gesamtliste!H1950</f>
        <v>Niepoort Vintage Port</v>
      </c>
      <c r="B1959" s="281"/>
      <c r="C1959" s="190">
        <f>Gesamtliste!J1950</f>
        <v>1978</v>
      </c>
      <c r="D1959" s="190" t="str">
        <f>Gesamtliste!K1950</f>
        <v>0.75l</v>
      </c>
      <c r="E1959" s="191">
        <f>Gesamtliste!T1950</f>
        <v>0</v>
      </c>
    </row>
    <row r="1960" spans="1:5" ht="24" customHeight="1">
      <c r="A1960" s="280" t="str">
        <f>Gesamtliste!G1951&amp;" "&amp;Gesamtliste!H1951</f>
        <v>Quinta do Vesuvio Quinta do Vesuvio Single Quinta Vintage Port</v>
      </c>
      <c r="B1960" s="281"/>
      <c r="C1960" s="190">
        <f>Gesamtliste!J1951</f>
        <v>1999</v>
      </c>
      <c r="D1960" s="190" t="str">
        <f>Gesamtliste!K1951</f>
        <v>0.75l</v>
      </c>
      <c r="E1960" s="191">
        <f>Gesamtliste!T1951</f>
        <v>0</v>
      </c>
    </row>
    <row r="1961" spans="1:5" ht="24" customHeight="1">
      <c r="A1961" s="280" t="str">
        <f>Gesamtliste!G1952&amp;" "&amp;Gesamtliste!H1952</f>
        <v>Taylors Very Very Old Tawny Port Limited Edition Her Majesty King Charles III</v>
      </c>
      <c r="B1961" s="281"/>
      <c r="C1961" s="190" t="str">
        <f>Gesamtliste!J1952</f>
        <v>nV</v>
      </c>
      <c r="D1961" s="190" t="str">
        <f>Gesamtliste!K1952</f>
        <v>0.75l</v>
      </c>
      <c r="E1961" s="191">
        <f>Gesamtliste!T1952</f>
        <v>0</v>
      </c>
    </row>
    <row r="1962" spans="1:5" ht="24" customHeight="1">
      <c r="A1962" s="280" t="str">
        <f>Gesamtliste!G1953&amp;" "&amp;Gesamtliste!H1953</f>
        <v>Taylors Very Very Old Tawny Port Limited Edition Her Majesty King Charles III</v>
      </c>
      <c r="B1962" s="281"/>
      <c r="C1962" s="190" t="str">
        <f>Gesamtliste!J1953</f>
        <v>nV</v>
      </c>
      <c r="D1962" s="190" t="str">
        <f>Gesamtliste!K1953</f>
        <v>0.75l</v>
      </c>
      <c r="E1962" s="191">
        <f>Gesamtliste!T1953</f>
        <v>0</v>
      </c>
    </row>
    <row r="1963" spans="1:5" ht="24" customHeight="1">
      <c r="A1963" s="280" t="str">
        <f>Gesamtliste!G1954&amp;" "&amp;Gesamtliste!H1954</f>
        <v>Taylors Vintage Port</v>
      </c>
      <c r="B1963" s="281"/>
      <c r="C1963" s="190">
        <f>Gesamtliste!J1954</f>
        <v>2000</v>
      </c>
      <c r="D1963" s="190" t="str">
        <f>Gesamtliste!K1954</f>
        <v>0.75l</v>
      </c>
      <c r="E1963" s="191">
        <f>Gesamtliste!T1954</f>
        <v>0</v>
      </c>
    </row>
    <row r="1964" spans="1:5" ht="24" customHeight="1">
      <c r="A1964" s="280" t="str">
        <f>Gesamtliste!G1955&amp;" "&amp;Gesamtliste!H1955</f>
        <v>Warre's Colheita</v>
      </c>
      <c r="B1964" s="281"/>
      <c r="C1964" s="190">
        <f>Gesamtliste!J1955</f>
        <v>1986</v>
      </c>
      <c r="D1964" s="190" t="str">
        <f>Gesamtliste!K1955</f>
        <v>0.75l</v>
      </c>
      <c r="E1964" s="191">
        <f>Gesamtliste!T1955</f>
        <v>0</v>
      </c>
    </row>
    <row r="1965" spans="1:5" ht="24" customHeight="1">
      <c r="A1965" s="280" t="str">
        <f>Gesamtliste!G1956&amp;" "&amp;Gesamtliste!H1956</f>
        <v>Gantenbein Pinot Noir</v>
      </c>
      <c r="B1965" s="281"/>
      <c r="C1965" s="190">
        <f>Gesamtliste!J1956</f>
        <v>2009</v>
      </c>
      <c r="D1965" s="190" t="str">
        <f>Gesamtliste!K1956</f>
        <v>0.75l</v>
      </c>
      <c r="E1965" s="191">
        <f>Gesamtliste!T1956</f>
        <v>0</v>
      </c>
    </row>
    <row r="1966" spans="1:5" ht="24" customHeight="1">
      <c r="A1966" s="280" t="str">
        <f>Gesamtliste!G1957&amp;" "&amp;Gesamtliste!H1957</f>
        <v>Gantenbein Pinot Noir</v>
      </c>
      <c r="B1966" s="281"/>
      <c r="C1966" s="190">
        <f>Gesamtliste!J1957</f>
        <v>2009</v>
      </c>
      <c r="D1966" s="190" t="str">
        <f>Gesamtliste!K1957</f>
        <v>0.75l</v>
      </c>
      <c r="E1966" s="191">
        <f>Gesamtliste!T1957</f>
        <v>0</v>
      </c>
    </row>
    <row r="1967" spans="1:5" ht="24" customHeight="1">
      <c r="A1967" s="280" t="str">
        <f>Gesamtliste!G1958&amp;" "&amp;Gesamtliste!H1958</f>
        <v>Gantenbein Pinot Noir</v>
      </c>
      <c r="B1967" s="281"/>
      <c r="C1967" s="190">
        <f>Gesamtliste!J1958</f>
        <v>2011</v>
      </c>
      <c r="D1967" s="190" t="str">
        <f>Gesamtliste!K1958</f>
        <v>0.75l</v>
      </c>
      <c r="E1967" s="191">
        <f>Gesamtliste!T1958</f>
        <v>0</v>
      </c>
    </row>
    <row r="1968" spans="1:5" ht="24" customHeight="1">
      <c r="A1968" s="280" t="str">
        <f>Gesamtliste!G1959&amp;" "&amp;Gesamtliste!H1959</f>
        <v>Gantenbein Pinot Noir</v>
      </c>
      <c r="B1968" s="281"/>
      <c r="C1968" s="190">
        <f>Gesamtliste!J1959</f>
        <v>2012</v>
      </c>
      <c r="D1968" s="190" t="str">
        <f>Gesamtliste!K1959</f>
        <v>0.75l</v>
      </c>
      <c r="E1968" s="191">
        <f>Gesamtliste!T1959</f>
        <v>0</v>
      </c>
    </row>
    <row r="1969" spans="1:5" ht="24" customHeight="1">
      <c r="A1969" s="280" t="str">
        <f>Gesamtliste!G1960&amp;" "&amp;Gesamtliste!H1960</f>
        <v>Gantenbein Pinot Noir</v>
      </c>
      <c r="B1969" s="281"/>
      <c r="C1969" s="190">
        <f>Gesamtliste!J1960</f>
        <v>2014</v>
      </c>
      <c r="D1969" s="190" t="str">
        <f>Gesamtliste!K1960</f>
        <v>0.75l</v>
      </c>
      <c r="E1969" s="191">
        <f>Gesamtliste!T1960</f>
        <v>0</v>
      </c>
    </row>
    <row r="1970" spans="1:5" ht="24" customHeight="1">
      <c r="A1970" s="280" t="str">
        <f>Gesamtliste!G1961&amp;" "&amp;Gesamtliste!H1961</f>
        <v>Gantenbein Pinot Noir</v>
      </c>
      <c r="B1970" s="281"/>
      <c r="C1970" s="190">
        <f>Gesamtliste!J1961</f>
        <v>2015</v>
      </c>
      <c r="D1970" s="190" t="str">
        <f>Gesamtliste!K1961</f>
        <v>0.75l</v>
      </c>
      <c r="E1970" s="191">
        <f>Gesamtliste!T1961</f>
        <v>0</v>
      </c>
    </row>
    <row r="1971" spans="1:5" ht="24" customHeight="1">
      <c r="A1971" s="280" t="str">
        <f>Gesamtliste!G1962&amp;" "&amp;Gesamtliste!H1962</f>
        <v>Gantenbein Pinot Noir</v>
      </c>
      <c r="B1971" s="281"/>
      <c r="C1971" s="190">
        <f>Gesamtliste!J1962</f>
        <v>2020</v>
      </c>
      <c r="D1971" s="190" t="str">
        <f>Gesamtliste!K1962</f>
        <v>0.75l</v>
      </c>
      <c r="E1971" s="191">
        <f>Gesamtliste!T1962</f>
        <v>0</v>
      </c>
    </row>
    <row r="1972" spans="1:5" ht="24" customHeight="1">
      <c r="A1972" s="280" t="str">
        <f>Gesamtliste!G1963&amp;" "&amp;Gesamtliste!H1963</f>
        <v>Gantenbein Pinot Noir</v>
      </c>
      <c r="B1972" s="281"/>
      <c r="C1972" s="190">
        <f>Gesamtliste!J1963</f>
        <v>2021</v>
      </c>
      <c r="D1972" s="190" t="str">
        <f>Gesamtliste!K1963</f>
        <v>0.75l</v>
      </c>
      <c r="E1972" s="191">
        <f>Gesamtliste!T1963</f>
        <v>0</v>
      </c>
    </row>
    <row r="1973" spans="1:5" ht="24" customHeight="1">
      <c r="A1973" s="280" t="str">
        <f>Gesamtliste!G1964&amp;" "&amp;Gesamtliste!H1964</f>
        <v>Gantenbein Riesling</v>
      </c>
      <c r="B1973" s="281"/>
      <c r="C1973" s="190">
        <f>Gesamtliste!J1964</f>
        <v>2020</v>
      </c>
      <c r="D1973" s="190" t="str">
        <f>Gesamtliste!K1964</f>
        <v>0.75l</v>
      </c>
      <c r="E1973" s="191">
        <f>Gesamtliste!T1964</f>
        <v>0</v>
      </c>
    </row>
    <row r="1974" spans="1:5" ht="24" customHeight="1">
      <c r="A1974" s="280" t="str">
        <f>Gesamtliste!G1965&amp;" "&amp;Gesamtliste!H1965</f>
        <v>Domaine de la Rochette Les Margiles</v>
      </c>
      <c r="B1974" s="281"/>
      <c r="C1974" s="190">
        <f>Gesamtliste!J1965</f>
        <v>2020</v>
      </c>
      <c r="D1974" s="190" t="str">
        <f>Gesamtliste!K1965</f>
        <v>0.75l</v>
      </c>
      <c r="E1974" s="191">
        <f>Gesamtliste!T1965</f>
        <v>0</v>
      </c>
    </row>
    <row r="1975" spans="1:5" ht="24" customHeight="1">
      <c r="A1975" s="280" t="str">
        <f>Gesamtliste!G1966&amp;" "&amp;Gesamtliste!H1966</f>
        <v>Domaine Ciringa - Tement Sauvignon Blanc Pruh</v>
      </c>
      <c r="B1975" s="281"/>
      <c r="C1975" s="190">
        <f>Gesamtliste!J1966</f>
        <v>2015</v>
      </c>
      <c r="D1975" s="190" t="str">
        <f>Gesamtliste!K1966</f>
        <v>0.75l</v>
      </c>
      <c r="E1975" s="191">
        <f>Gesamtliste!T1966</f>
        <v>0</v>
      </c>
    </row>
    <row r="1976" spans="1:5" ht="24" customHeight="1">
      <c r="A1976" s="280" t="str">
        <f>Gesamtliste!G1967&amp;" "&amp;Gesamtliste!H1967</f>
        <v>Comando G La Breña</v>
      </c>
      <c r="B1976" s="281"/>
      <c r="C1976" s="190">
        <f>Gesamtliste!J1967</f>
        <v>2022</v>
      </c>
      <c r="D1976" s="190" t="str">
        <f>Gesamtliste!K1967</f>
        <v>0.75l</v>
      </c>
      <c r="E1976" s="191">
        <f>Gesamtliste!T1967</f>
        <v>0</v>
      </c>
    </row>
    <row r="1977" spans="1:5" ht="24" customHeight="1">
      <c r="A1977" s="280" t="str">
        <f>Gesamtliste!G1968&amp;" "&amp;Gesamtliste!H1968</f>
        <v>Comando G La Bruja</v>
      </c>
      <c r="B1977" s="281"/>
      <c r="C1977" s="190">
        <f>Gesamtliste!J1968</f>
        <v>2024</v>
      </c>
      <c r="D1977" s="190" t="str">
        <f>Gesamtliste!K1968</f>
        <v>0.75l</v>
      </c>
      <c r="E1977" s="191">
        <f>Gesamtliste!T1968</f>
        <v>0</v>
      </c>
    </row>
    <row r="1978" spans="1:5" ht="24" customHeight="1">
      <c r="A1978" s="280" t="str">
        <f>Gesamtliste!G1969&amp;" "&amp;Gesamtliste!H1969</f>
        <v>Comando G La Bruja</v>
      </c>
      <c r="B1978" s="281"/>
      <c r="C1978" s="190">
        <f>Gesamtliste!J1969</f>
        <v>2024</v>
      </c>
      <c r="D1978" s="190" t="str">
        <f>Gesamtliste!K1969</f>
        <v>0.75l</v>
      </c>
      <c r="E1978" s="191">
        <f>Gesamtliste!T1969</f>
        <v>0</v>
      </c>
    </row>
    <row r="1979" spans="1:5" ht="24" customHeight="1">
      <c r="A1979" s="280" t="str">
        <f>Gesamtliste!G1970&amp;" "&amp;Gesamtliste!H1970</f>
        <v>Comando G La Bruja</v>
      </c>
      <c r="B1979" s="281"/>
      <c r="C1979" s="190">
        <f>Gesamtliste!J1970</f>
        <v>2024</v>
      </c>
      <c r="D1979" s="190" t="str">
        <f>Gesamtliste!K1970</f>
        <v>1.5l</v>
      </c>
      <c r="E1979" s="191">
        <f>Gesamtliste!T1970</f>
        <v>0</v>
      </c>
    </row>
    <row r="1980" spans="1:5" ht="24" customHeight="1">
      <c r="A1980" s="280" t="str">
        <f>Gesamtliste!G1971&amp;" "&amp;Gesamtliste!H1971</f>
        <v>Comando G Navatalgordo</v>
      </c>
      <c r="B1980" s="281"/>
      <c r="C1980" s="190">
        <f>Gesamtliste!J1971</f>
        <v>2024</v>
      </c>
      <c r="D1980" s="190" t="str">
        <f>Gesamtliste!K1971</f>
        <v>0.75l</v>
      </c>
      <c r="E1980" s="191">
        <f>Gesamtliste!T1971</f>
        <v>0</v>
      </c>
    </row>
    <row r="1981" spans="1:5" ht="24" customHeight="1">
      <c r="A1981" s="280" t="str">
        <f>Gesamtliste!G1972&amp;" "&amp;Gesamtliste!H1972</f>
        <v>López de Heredia Viña Bosconia Gran Reserva</v>
      </c>
      <c r="B1981" s="281"/>
      <c r="C1981" s="190">
        <f>Gesamtliste!J1972</f>
        <v>2001</v>
      </c>
      <c r="D1981" s="190" t="str">
        <f>Gesamtliste!K1972</f>
        <v>0.75l</v>
      </c>
      <c r="E1981" s="191">
        <f>Gesamtliste!T1972</f>
        <v>0</v>
      </c>
    </row>
    <row r="1982" spans="1:5" ht="24" customHeight="1">
      <c r="A1982" s="280" t="str">
        <f>Gesamtliste!G1973&amp;" "&amp;Gesamtliste!H1973</f>
        <v>López de Heredia Viña Tondonia Reserva</v>
      </c>
      <c r="B1982" s="281"/>
      <c r="C1982" s="190">
        <f>Gesamtliste!J1973</f>
        <v>2008</v>
      </c>
      <c r="D1982" s="190" t="str">
        <f>Gesamtliste!K1973</f>
        <v>0.75l</v>
      </c>
      <c r="E1982" s="191">
        <f>Gesamtliste!T1973</f>
        <v>0</v>
      </c>
    </row>
    <row r="1983" spans="1:5" ht="24" customHeight="1">
      <c r="A1983" s="280" t="str">
        <f>Gesamtliste!G1974&amp;" "&amp;Gesamtliste!H1974</f>
        <v>López de Heredia Viña Tondonia Reserva</v>
      </c>
      <c r="B1983" s="281"/>
      <c r="C1983" s="190">
        <f>Gesamtliste!J1974</f>
        <v>2009</v>
      </c>
      <c r="D1983" s="190" t="str">
        <f>Gesamtliste!K1974</f>
        <v>0.75l</v>
      </c>
      <c r="E1983" s="191">
        <f>Gesamtliste!T1974</f>
        <v>0</v>
      </c>
    </row>
    <row r="1984" spans="1:5" ht="24" customHeight="1">
      <c r="A1984" s="280" t="str">
        <f>Gesamtliste!G1975&amp;" "&amp;Gesamtliste!H1975</f>
        <v>López de Heredia Viña Tondonia Reserva</v>
      </c>
      <c r="B1984" s="281"/>
      <c r="C1984" s="190">
        <f>Gesamtliste!J1975</f>
        <v>2011</v>
      </c>
      <c r="D1984" s="190" t="str">
        <f>Gesamtliste!K1975</f>
        <v>0.75l</v>
      </c>
      <c r="E1984" s="191">
        <f>Gesamtliste!T1975</f>
        <v>0</v>
      </c>
    </row>
    <row r="1985" spans="1:5" ht="24" customHeight="1">
      <c r="A1985" s="280" t="str">
        <f>Gesamtliste!G1976&amp;" "&amp;Gesamtliste!H1976</f>
        <v>Marques de Murrieta Castillo Ygay Gran Reserva Especial</v>
      </c>
      <c r="B1985" s="281"/>
      <c r="C1985" s="190">
        <f>Gesamtliste!J1976</f>
        <v>2001</v>
      </c>
      <c r="D1985" s="190" t="str">
        <f>Gesamtliste!K1976</f>
        <v>0.75l</v>
      </c>
      <c r="E1985" s="191">
        <f>Gesamtliste!T1976</f>
        <v>0</v>
      </c>
    </row>
    <row r="1986" spans="1:5" ht="24" customHeight="1">
      <c r="A1986" s="280" t="str">
        <f>Gesamtliste!G1977&amp;" "&amp;Gesamtliste!H1977</f>
        <v>Alzania Cuvée Plus</v>
      </c>
      <c r="B1986" s="281"/>
      <c r="C1986" s="190">
        <f>Gesamtliste!J1977</f>
        <v>2002</v>
      </c>
      <c r="D1986" s="190" t="str">
        <f>Gesamtliste!K1977</f>
        <v>0.75l</v>
      </c>
      <c r="E1986" s="191">
        <f>Gesamtliste!T1977</f>
        <v>0</v>
      </c>
    </row>
    <row r="1987" spans="1:5" ht="24" customHeight="1">
      <c r="A1987" s="280" t="str">
        <f>Gesamtliste!G1978&amp;" "&amp;Gesamtliste!H1978</f>
        <v>Álvaro Palacios Finca Dofi</v>
      </c>
      <c r="B1987" s="281"/>
      <c r="C1987" s="190">
        <f>Gesamtliste!J1978</f>
        <v>2017</v>
      </c>
      <c r="D1987" s="190" t="str">
        <f>Gesamtliste!K1978</f>
        <v>0.75l</v>
      </c>
      <c r="E1987" s="191">
        <f>Gesamtliste!T1978</f>
        <v>0</v>
      </c>
    </row>
    <row r="1988" spans="1:5" ht="24" customHeight="1">
      <c r="A1988" s="280" t="str">
        <f>Gesamtliste!G1979&amp;" "&amp;Gesamtliste!H1979</f>
        <v>Álvaro Palacios L'Ermita</v>
      </c>
      <c r="B1988" s="281"/>
      <c r="C1988" s="190">
        <f>Gesamtliste!J1979</f>
        <v>1996</v>
      </c>
      <c r="D1988" s="190" t="str">
        <f>Gesamtliste!K1979</f>
        <v>1.5l</v>
      </c>
      <c r="E1988" s="191">
        <f>Gesamtliste!T1979</f>
        <v>0</v>
      </c>
    </row>
    <row r="1989" spans="1:5" ht="24" customHeight="1">
      <c r="A1989" s="280" t="str">
        <f>Gesamtliste!G1980&amp;" "&amp;Gesamtliste!H1980</f>
        <v>Álvaro Palacios L'Ermita</v>
      </c>
      <c r="B1989" s="281"/>
      <c r="C1989" s="190">
        <f>Gesamtliste!J1980</f>
        <v>2015</v>
      </c>
      <c r="D1989" s="190" t="str">
        <f>Gesamtliste!K1980</f>
        <v>0.75l</v>
      </c>
      <c r="E1989" s="191">
        <f>Gesamtliste!T1980</f>
        <v>0</v>
      </c>
    </row>
    <row r="1990" spans="1:5" ht="24" customHeight="1">
      <c r="A1990" s="280" t="str">
        <f>Gesamtliste!G1981&amp;" "&amp;Gesamtliste!H1981</f>
        <v>Álvaro Palacios Les Terrasses</v>
      </c>
      <c r="B1990" s="281"/>
      <c r="C1990" s="190">
        <f>Gesamtliste!J1981</f>
        <v>2000</v>
      </c>
      <c r="D1990" s="190" t="str">
        <f>Gesamtliste!K1981</f>
        <v>0.75l</v>
      </c>
      <c r="E1990" s="191">
        <f>Gesamtliste!T1981</f>
        <v>0</v>
      </c>
    </row>
    <row r="1991" spans="1:5" ht="24" customHeight="1">
      <c r="A1991" s="280" t="str">
        <f>Gesamtliste!G1982&amp;" "&amp;Gesamtliste!H1982</f>
        <v>Clos de l'Obac Clos del Obac</v>
      </c>
      <c r="B1991" s="281"/>
      <c r="C1991" s="190">
        <f>Gesamtliste!J1982</f>
        <v>1989</v>
      </c>
      <c r="D1991" s="190" t="str">
        <f>Gesamtliste!K1982</f>
        <v>0.75l</v>
      </c>
      <c r="E1991" s="191">
        <f>Gesamtliste!T1982</f>
        <v>0</v>
      </c>
    </row>
    <row r="1992" spans="1:5" ht="24" customHeight="1">
      <c r="A1992" s="280" t="str">
        <f>Gesamtliste!G1983&amp;" "&amp;Gesamtliste!H1983</f>
        <v>La Vinya del Vuit El Vuit In Natura Veritas</v>
      </c>
      <c r="B1992" s="281"/>
      <c r="C1992" s="190">
        <f>Gesamtliste!J1983</f>
        <v>2010</v>
      </c>
      <c r="D1992" s="190" t="str">
        <f>Gesamtliste!K1983</f>
        <v>0.75l</v>
      </c>
      <c r="E1992" s="191">
        <f>Gesamtliste!T1983</f>
        <v>0</v>
      </c>
    </row>
    <row r="1993" spans="1:5" ht="24" customHeight="1">
      <c r="A1993" s="280" t="str">
        <f>Gesamtliste!G1984&amp;" "&amp;Gesamtliste!H1984</f>
        <v>Mas Doix Doix Costers de Vinyes Velles</v>
      </c>
      <c r="B1993" s="281"/>
      <c r="C1993" s="190">
        <f>Gesamtliste!J1984</f>
        <v>2010</v>
      </c>
      <c r="D1993" s="190" t="str">
        <f>Gesamtliste!K1984</f>
        <v>0.75l</v>
      </c>
      <c r="E1993" s="191">
        <f>Gesamtliste!T1984</f>
        <v>0</v>
      </c>
    </row>
    <row r="1994" spans="1:5" ht="24" customHeight="1">
      <c r="A1994" s="280" t="str">
        <f>Gesamtliste!G1985&amp;" "&amp;Gesamtliste!H1985</f>
        <v>Mas Martinet Cami Pesseroles</v>
      </c>
      <c r="B1994" s="281"/>
      <c r="C1994" s="190">
        <f>Gesamtliste!J1985</f>
        <v>2012</v>
      </c>
      <c r="D1994" s="190" t="str">
        <f>Gesamtliste!K1985</f>
        <v>0.75l</v>
      </c>
      <c r="E1994" s="191">
        <f>Gesamtliste!T1985</f>
        <v>0</v>
      </c>
    </row>
    <row r="1995" spans="1:5" ht="24" customHeight="1">
      <c r="A1995" s="280" t="str">
        <f>Gesamtliste!G1986&amp;" "&amp;Gesamtliste!H1986</f>
        <v>Mas Martinet Cami Pesseroles</v>
      </c>
      <c r="B1995" s="281"/>
      <c r="C1995" s="190">
        <f>Gesamtliste!J1986</f>
        <v>2016</v>
      </c>
      <c r="D1995" s="190" t="str">
        <f>Gesamtliste!K1986</f>
        <v>0.75l</v>
      </c>
      <c r="E1995" s="191">
        <f>Gesamtliste!T1986</f>
        <v>0</v>
      </c>
    </row>
    <row r="1996" spans="1:5" ht="24" customHeight="1">
      <c r="A1996" s="280" t="str">
        <f>Gesamtliste!G1987&amp;" "&amp;Gesamtliste!H1987</f>
        <v>Mas Martinet Cami Pesseroles</v>
      </c>
      <c r="B1996" s="281"/>
      <c r="C1996" s="190">
        <f>Gesamtliste!J1987</f>
        <v>2019</v>
      </c>
      <c r="D1996" s="190" t="str">
        <f>Gesamtliste!K1987</f>
        <v>0.75l</v>
      </c>
      <c r="E1996" s="191">
        <f>Gesamtliste!T1987</f>
        <v>0</v>
      </c>
    </row>
    <row r="1997" spans="1:5" ht="24" customHeight="1">
      <c r="A1997" s="280" t="str">
        <f>Gesamtliste!G1988&amp;" "&amp;Gesamtliste!H1988</f>
        <v>Mas Martinet Cami Pesseroles</v>
      </c>
      <c r="B1997" s="281"/>
      <c r="C1997" s="190">
        <f>Gesamtliste!J1988</f>
        <v>2020</v>
      </c>
      <c r="D1997" s="190" t="str">
        <f>Gesamtliste!K1988</f>
        <v>0.75l</v>
      </c>
      <c r="E1997" s="191">
        <f>Gesamtliste!T1988</f>
        <v>0</v>
      </c>
    </row>
    <row r="1998" spans="1:5" ht="24" customHeight="1">
      <c r="A1998" s="280" t="str">
        <f>Gesamtliste!G1989&amp;" "&amp;Gesamtliste!H1989</f>
        <v>Mas Martinet Cami Pesseroles</v>
      </c>
      <c r="B1998" s="281"/>
      <c r="C1998" s="190">
        <f>Gesamtliste!J1989</f>
        <v>2022</v>
      </c>
      <c r="D1998" s="190" t="str">
        <f>Gesamtliste!K1989</f>
        <v>0.75l</v>
      </c>
      <c r="E1998" s="191">
        <f>Gesamtliste!T1989</f>
        <v>0</v>
      </c>
    </row>
    <row r="1999" spans="1:5" ht="24" customHeight="1">
      <c r="A1999" s="280" t="str">
        <f>Gesamtliste!G1990&amp;" "&amp;Gesamtliste!H1990</f>
        <v>Mas Martinet Cami Pesseroles</v>
      </c>
      <c r="B1999" s="281"/>
      <c r="C1999" s="190">
        <f>Gesamtliste!J1990</f>
        <v>2023</v>
      </c>
      <c r="D1999" s="190" t="str">
        <f>Gesamtliste!K1990</f>
        <v>0.75l</v>
      </c>
      <c r="E1999" s="191">
        <f>Gesamtliste!T1990</f>
        <v>0</v>
      </c>
    </row>
    <row r="2000" spans="1:5" ht="24" customHeight="1">
      <c r="A2000" s="280" t="str">
        <f>Gesamtliste!G1991&amp;" "&amp;Gesamtliste!H1991</f>
        <v>Mas Martinet Clos Martinet</v>
      </c>
      <c r="B2000" s="281"/>
      <c r="C2000" s="190">
        <f>Gesamtliste!J1991</f>
        <v>2006</v>
      </c>
      <c r="D2000" s="190" t="str">
        <f>Gesamtliste!K1991</f>
        <v>0.75l</v>
      </c>
      <c r="E2000" s="191">
        <f>Gesamtliste!T1991</f>
        <v>0</v>
      </c>
    </row>
    <row r="2001" spans="1:5" ht="24" customHeight="1">
      <c r="A2001" s="280" t="str">
        <f>Gesamtliste!G1992&amp;" "&amp;Gesamtliste!H1992</f>
        <v>Mas Martinet Clos Martinet</v>
      </c>
      <c r="B2001" s="281"/>
      <c r="C2001" s="190">
        <f>Gesamtliste!J1992</f>
        <v>2016</v>
      </c>
      <c r="D2001" s="190" t="str">
        <f>Gesamtliste!K1992</f>
        <v>0.75l</v>
      </c>
      <c r="E2001" s="191">
        <f>Gesamtliste!T1992</f>
        <v>0</v>
      </c>
    </row>
    <row r="2002" spans="1:5" ht="24" customHeight="1">
      <c r="A2002" s="280" t="str">
        <f>Gesamtliste!G1993&amp;" "&amp;Gesamtliste!H1993</f>
        <v>Mas Martinet Clos Martinet</v>
      </c>
      <c r="B2002" s="281"/>
      <c r="C2002" s="190">
        <f>Gesamtliste!J1993</f>
        <v>2020</v>
      </c>
      <c r="D2002" s="190" t="str">
        <f>Gesamtliste!K1993</f>
        <v>0.75l</v>
      </c>
      <c r="E2002" s="191">
        <f>Gesamtliste!T1993</f>
        <v>0</v>
      </c>
    </row>
    <row r="2003" spans="1:5" ht="24" customHeight="1">
      <c r="A2003" s="280" t="str">
        <f>Gesamtliste!G1994&amp;" "&amp;Gesamtliste!H1994</f>
        <v>Mas Martinet Clos Martinet</v>
      </c>
      <c r="B2003" s="281"/>
      <c r="C2003" s="190">
        <f>Gesamtliste!J1994</f>
        <v>2021</v>
      </c>
      <c r="D2003" s="190" t="str">
        <f>Gesamtliste!K1994</f>
        <v>0.75l</v>
      </c>
      <c r="E2003" s="191">
        <f>Gesamtliste!T1994</f>
        <v>0</v>
      </c>
    </row>
    <row r="2004" spans="1:5" ht="24" customHeight="1">
      <c r="A2004" s="280" t="str">
        <f>Gesamtliste!G1995&amp;" "&amp;Gesamtliste!H1995</f>
        <v>Mas Martinet Els Escurcons</v>
      </c>
      <c r="B2004" s="281"/>
      <c r="C2004" s="190">
        <f>Gesamtliste!J1995</f>
        <v>2009</v>
      </c>
      <c r="D2004" s="190" t="str">
        <f>Gesamtliste!K1995</f>
        <v>0.75l</v>
      </c>
      <c r="E2004" s="191">
        <f>Gesamtliste!T1995</f>
        <v>0</v>
      </c>
    </row>
    <row r="2005" spans="1:5" ht="24" customHeight="1">
      <c r="A2005" s="280" t="str">
        <f>Gesamtliste!G1996&amp;" "&amp;Gesamtliste!H1996</f>
        <v>Mas Martinet Els Escurcons</v>
      </c>
      <c r="B2005" s="281"/>
      <c r="C2005" s="190">
        <f>Gesamtliste!J1996</f>
        <v>2014</v>
      </c>
      <c r="D2005" s="190" t="str">
        <f>Gesamtliste!K1996</f>
        <v>0.75l</v>
      </c>
      <c r="E2005" s="191">
        <f>Gesamtliste!T1996</f>
        <v>0</v>
      </c>
    </row>
    <row r="2006" spans="1:5" ht="24" customHeight="1">
      <c r="A2006" s="280" t="str">
        <f>Gesamtliste!G1997&amp;" "&amp;Gesamtliste!H1997</f>
        <v>Mas Martinet Martinet Bru</v>
      </c>
      <c r="B2006" s="281"/>
      <c r="C2006" s="190">
        <f>Gesamtliste!J1997</f>
        <v>2023</v>
      </c>
      <c r="D2006" s="190" t="str">
        <f>Gesamtliste!K1997</f>
        <v>0.75l</v>
      </c>
      <c r="E2006" s="191">
        <f>Gesamtliste!T1997</f>
        <v>0</v>
      </c>
    </row>
    <row r="2007" spans="1:5" ht="24" customHeight="1">
      <c r="A2007" s="280" t="str">
        <f>Gesamtliste!G1998&amp;" "&amp;Gesamtliste!H1998</f>
        <v>Mas Martinet Ranci Dolc de Martinet</v>
      </c>
      <c r="B2007" s="281"/>
      <c r="C2007" s="190" t="str">
        <f>Gesamtliste!J1998</f>
        <v>nV</v>
      </c>
      <c r="D2007" s="190" t="str">
        <f>Gesamtliste!K1998</f>
        <v>0.375l</v>
      </c>
      <c r="E2007" s="191">
        <f>Gesamtliste!T1998</f>
        <v>0</v>
      </c>
    </row>
    <row r="2008" spans="1:5" ht="24" customHeight="1">
      <c r="A2008" s="280" t="str">
        <f>Gesamtliste!G1999&amp;" "&amp;Gesamtliste!H1999</f>
        <v>Dominio de Pingus Flor de Pingus</v>
      </c>
      <c r="B2008" s="281"/>
      <c r="C2008" s="190">
        <f>Gesamtliste!J1999</f>
        <v>2015</v>
      </c>
      <c r="D2008" s="190" t="str">
        <f>Gesamtliste!K1999</f>
        <v>0.75l</v>
      </c>
      <c r="E2008" s="191">
        <f>Gesamtliste!T1999</f>
        <v>0</v>
      </c>
    </row>
    <row r="2009" spans="1:5" ht="24" customHeight="1">
      <c r="A2009" s="280" t="str">
        <f>Gesamtliste!G2000&amp;" "&amp;Gesamtliste!H2000</f>
        <v>Dominio de Pingus Flor de Pingus</v>
      </c>
      <c r="B2009" s="281"/>
      <c r="C2009" s="190">
        <f>Gesamtliste!J2000</f>
        <v>2017</v>
      </c>
      <c r="D2009" s="190" t="str">
        <f>Gesamtliste!K2000</f>
        <v>0.75l</v>
      </c>
      <c r="E2009" s="191">
        <f>Gesamtliste!T2000</f>
        <v>0</v>
      </c>
    </row>
    <row r="2010" spans="1:5" ht="24" customHeight="1">
      <c r="A2010" s="280" t="str">
        <f>Gesamtliste!G2001&amp;" "&amp;Gesamtliste!H2001</f>
        <v>Dominio de Pingus Flor de Pingus</v>
      </c>
      <c r="B2010" s="281"/>
      <c r="C2010" s="190">
        <f>Gesamtliste!J2001</f>
        <v>2017</v>
      </c>
      <c r="D2010" s="190" t="str">
        <f>Gesamtliste!K2001</f>
        <v>0.75l</v>
      </c>
      <c r="E2010" s="191">
        <f>Gesamtliste!T2001</f>
        <v>0</v>
      </c>
    </row>
    <row r="2011" spans="1:5" ht="24" customHeight="1">
      <c r="A2011" s="280" t="str">
        <f>Gesamtliste!G2002&amp;" "&amp;Gesamtliste!H2002</f>
        <v>Dominio de Pingus Flor de Pingus</v>
      </c>
      <c r="B2011" s="281"/>
      <c r="C2011" s="190">
        <f>Gesamtliste!J2002</f>
        <v>2018</v>
      </c>
      <c r="D2011" s="190" t="str">
        <f>Gesamtliste!K2002</f>
        <v>0.75l</v>
      </c>
      <c r="E2011" s="191">
        <f>Gesamtliste!T2002</f>
        <v>0</v>
      </c>
    </row>
    <row r="2012" spans="1:5" ht="24" customHeight="1">
      <c r="A2012" s="280" t="str">
        <f>Gesamtliste!G2003&amp;" "&amp;Gesamtliste!H2003</f>
        <v>Dominio de Pingus Flor de Pingus</v>
      </c>
      <c r="B2012" s="281"/>
      <c r="C2012" s="190">
        <f>Gesamtliste!J2003</f>
        <v>2020</v>
      </c>
      <c r="D2012" s="190" t="str">
        <f>Gesamtliste!K2003</f>
        <v>0.75l</v>
      </c>
      <c r="E2012" s="191">
        <f>Gesamtliste!T2003</f>
        <v>0</v>
      </c>
    </row>
    <row r="2013" spans="1:5" ht="24" customHeight="1">
      <c r="A2013" s="280" t="str">
        <f>Gesamtliste!G2004&amp;" "&amp;Gesamtliste!H2004</f>
        <v>Dominio de Pingus Flor de Pingus</v>
      </c>
      <c r="B2013" s="281"/>
      <c r="C2013" s="190">
        <f>Gesamtliste!J2004</f>
        <v>2022</v>
      </c>
      <c r="D2013" s="190" t="str">
        <f>Gesamtliste!K2004</f>
        <v>0.75l</v>
      </c>
      <c r="E2013" s="191">
        <f>Gesamtliste!T2004</f>
        <v>0</v>
      </c>
    </row>
    <row r="2014" spans="1:5" ht="24" customHeight="1">
      <c r="A2014" s="280" t="str">
        <f>Gesamtliste!G2005&amp;" "&amp;Gesamtliste!H2005</f>
        <v>Dominio de Pingus Flor de Pingus</v>
      </c>
      <c r="B2014" s="281"/>
      <c r="C2014" s="190">
        <f>Gesamtliste!J2005</f>
        <v>2023</v>
      </c>
      <c r="D2014" s="190" t="str">
        <f>Gesamtliste!K2005</f>
        <v>0.75l</v>
      </c>
      <c r="E2014" s="191">
        <f>Gesamtliste!T2005</f>
        <v>0</v>
      </c>
    </row>
    <row r="2015" spans="1:5" ht="24" customHeight="1">
      <c r="A2015" s="280" t="str">
        <f>Gesamtliste!G2006&amp;" "&amp;Gesamtliste!H2006</f>
        <v>Dominio de Pingus Pingus</v>
      </c>
      <c r="B2015" s="281"/>
      <c r="C2015" s="190">
        <f>Gesamtliste!J2006</f>
        <v>2022</v>
      </c>
      <c r="D2015" s="190" t="str">
        <f>Gesamtliste!K2006</f>
        <v>0.75l</v>
      </c>
      <c r="E2015" s="191">
        <f>Gesamtliste!T2006</f>
        <v>0</v>
      </c>
    </row>
    <row r="2016" spans="1:5" ht="24" customHeight="1">
      <c r="A2016" s="280" t="str">
        <f>Gesamtliste!G2007&amp;" "&amp;Gesamtliste!H2007</f>
        <v>Numathia Termanthia</v>
      </c>
      <c r="B2016" s="281"/>
      <c r="C2016" s="190">
        <f>Gesamtliste!J2007</f>
        <v>2006</v>
      </c>
      <c r="D2016" s="190" t="str">
        <f>Gesamtliste!K2007</f>
        <v>0.75l</v>
      </c>
      <c r="E2016" s="191">
        <f>Gesamtliste!T2007</f>
        <v>0</v>
      </c>
    </row>
    <row r="2017" spans="1:5" ht="24" customHeight="1">
      <c r="A2017" s="280" t="str">
        <f>Gesamtliste!G2008&amp;" "&amp;Gesamtliste!H2008</f>
        <v>Vega Sicilia Alion</v>
      </c>
      <c r="B2017" s="281"/>
      <c r="C2017" s="190">
        <f>Gesamtliste!J2008</f>
        <v>2006</v>
      </c>
      <c r="D2017" s="190" t="str">
        <f>Gesamtliste!K2008</f>
        <v>0.75l</v>
      </c>
      <c r="E2017" s="191">
        <f>Gesamtliste!T2008</f>
        <v>0</v>
      </c>
    </row>
    <row r="2018" spans="1:5" ht="24" customHeight="1">
      <c r="A2018" s="280" t="str">
        <f>Gesamtliste!G2009&amp;" "&amp;Gesamtliste!H2009</f>
        <v>Vega Sicilia Alion</v>
      </c>
      <c r="B2018" s="281"/>
      <c r="C2018" s="190">
        <f>Gesamtliste!J2009</f>
        <v>2007</v>
      </c>
      <c r="D2018" s="190" t="str">
        <f>Gesamtliste!K2009</f>
        <v>0.75l</v>
      </c>
      <c r="E2018" s="191">
        <f>Gesamtliste!T2009</f>
        <v>0</v>
      </c>
    </row>
    <row r="2019" spans="1:5" ht="24" customHeight="1">
      <c r="A2019" s="280" t="str">
        <f>Gesamtliste!G2010&amp;" "&amp;Gesamtliste!H2010</f>
        <v>Vega Sicilia Unico</v>
      </c>
      <c r="B2019" s="281"/>
      <c r="C2019" s="190">
        <f>Gesamtliste!J2010</f>
        <v>2013</v>
      </c>
      <c r="D2019" s="190" t="str">
        <f>Gesamtliste!K2010</f>
        <v>0.75l</v>
      </c>
      <c r="E2019" s="191">
        <f>Gesamtliste!T2010</f>
        <v>0</v>
      </c>
    </row>
    <row r="2020" spans="1:5" ht="24" customHeight="1">
      <c r="A2020" s="280" t="str">
        <f>Gesamtliste!G2011&amp;" "&amp;Gesamtliste!H2011</f>
        <v>Vega Sicilia Valbuena</v>
      </c>
      <c r="B2020" s="281"/>
      <c r="C2020" s="190">
        <f>Gesamtliste!J2011</f>
        <v>1990</v>
      </c>
      <c r="D2020" s="190" t="str">
        <f>Gesamtliste!K2011</f>
        <v>0.75l</v>
      </c>
      <c r="E2020" s="191">
        <f>Gesamtliste!T2011</f>
        <v>0</v>
      </c>
    </row>
    <row r="2021" spans="1:5" ht="24" customHeight="1">
      <c r="A2021" s="280" t="str">
        <f>Gesamtliste!G2012&amp;" "&amp;Gesamtliste!H2012</f>
        <v>Bodegas Fulcro A Cesteira</v>
      </c>
      <c r="B2021" s="281"/>
      <c r="C2021" s="190">
        <f>Gesamtliste!J2012</f>
        <v>2024</v>
      </c>
      <c r="D2021" s="190" t="str">
        <f>Gesamtliste!K2012</f>
        <v>0.75l</v>
      </c>
      <c r="E2021" s="191">
        <f>Gesamtliste!T2012</f>
        <v>0</v>
      </c>
    </row>
    <row r="2022" spans="1:5" ht="24" customHeight="1">
      <c r="A2022" s="280" t="str">
        <f>Gesamtliste!G2013&amp;" "&amp;Gesamtliste!H2013</f>
        <v>Bodegas Fulcro Afelio</v>
      </c>
      <c r="B2022" s="281"/>
      <c r="C2022" s="190">
        <f>Gesamtliste!J2013</f>
        <v>2025</v>
      </c>
      <c r="D2022" s="190" t="str">
        <f>Gesamtliste!K2013</f>
        <v>0.75l</v>
      </c>
      <c r="E2022" s="191">
        <f>Gesamtliste!T2013</f>
        <v>0</v>
      </c>
    </row>
    <row r="2023" spans="1:5" ht="24" customHeight="1">
      <c r="A2023" s="280" t="str">
        <f>Gesamtliste!G2014&amp;" "&amp;Gesamtliste!H2014</f>
        <v>Bodegas Fulcro Nas Dunas</v>
      </c>
      <c r="B2023" s="281"/>
      <c r="C2023" s="190">
        <f>Gesamtliste!J2014</f>
        <v>2023</v>
      </c>
      <c r="D2023" s="190" t="str">
        <f>Gesamtliste!K2014</f>
        <v>0.75l</v>
      </c>
      <c r="E2023" s="191">
        <f>Gesamtliste!T2014</f>
        <v>0</v>
      </c>
    </row>
    <row r="2024" spans="1:5" ht="24" customHeight="1">
      <c r="A2024" s="280" t="str">
        <f>Gesamtliste!G2015&amp;" "&amp;Gesamtliste!H2015</f>
        <v>Bodegas Fulcro O Equilibrio</v>
      </c>
      <c r="B2024" s="281"/>
      <c r="C2024" s="190">
        <f>Gesamtliste!J2015</f>
        <v>2024</v>
      </c>
      <c r="D2024" s="190" t="str">
        <f>Gesamtliste!K2015</f>
        <v>0.75l</v>
      </c>
      <c r="E2024" s="191">
        <f>Gesamtliste!T2015</f>
        <v>0</v>
      </c>
    </row>
    <row r="2025" spans="1:5" ht="24" customHeight="1">
      <c r="A2025" s="280" t="str">
        <f>Gesamtliste!G2016&amp;" "&amp;Gesamtliste!H2016</f>
        <v>Bodegas Tradicion Oloroso Sherry VORS 30 anos</v>
      </c>
      <c r="B2025" s="281"/>
      <c r="C2025" s="190" t="str">
        <f>Gesamtliste!J2016</f>
        <v>nV</v>
      </c>
      <c r="D2025" s="190" t="str">
        <f>Gesamtliste!K2016</f>
        <v>0.75l</v>
      </c>
      <c r="E2025" s="191">
        <f>Gesamtliste!T2016</f>
        <v>0</v>
      </c>
    </row>
    <row r="2026" spans="1:5" ht="24" customHeight="1">
      <c r="A2026" s="280" t="str">
        <f>Gesamtliste!G2017&amp;" "&amp;Gesamtliste!H2017</f>
        <v>Moric - Gergö Filep Nr.1 Tokaj - Hidden Treasures</v>
      </c>
      <c r="B2026" s="281"/>
      <c r="C2026" s="190">
        <f>Gesamtliste!J2017</f>
        <v>2022</v>
      </c>
      <c r="D2026" s="190" t="str">
        <f>Gesamtliste!K2017</f>
        <v>0.75l</v>
      </c>
      <c r="E2026" s="191">
        <f>Gesamtliste!T2017</f>
        <v>0</v>
      </c>
    </row>
    <row r="2027" spans="1:5" ht="24" customHeight="1">
      <c r="A2027" s="280" t="str">
        <f>Gesamtliste!G2018&amp;" "&amp;Gesamtliste!H2018</f>
        <v>Moric - Gergö Filep Nr.1 Tokaj - Hidden Treasures</v>
      </c>
      <c r="B2027" s="281"/>
      <c r="C2027" s="190">
        <f>Gesamtliste!J2018</f>
        <v>2023</v>
      </c>
      <c r="D2027" s="190" t="str">
        <f>Gesamtliste!K2018</f>
        <v>0.75l</v>
      </c>
      <c r="E2027" s="191">
        <f>Gesamtliste!T2018</f>
        <v>0</v>
      </c>
    </row>
    <row r="2028" spans="1:5" ht="24" customHeight="1">
      <c r="A2028" s="280" t="str">
        <f>Gesamtliste!G2019&amp;" "&amp;Gesamtliste!H2019</f>
        <v>Moric - Kis Tamas Nr.2 Somlo - Hidden Treasures</v>
      </c>
      <c r="B2028" s="281"/>
      <c r="C2028" s="190">
        <f>Gesamtliste!J2019</f>
        <v>2022</v>
      </c>
      <c r="D2028" s="190" t="str">
        <f>Gesamtliste!K2019</f>
        <v>0.75l</v>
      </c>
      <c r="E2028" s="191">
        <f>Gesamtliste!T2019</f>
        <v>0</v>
      </c>
    </row>
    <row r="2029" spans="1:5" ht="24" customHeight="1">
      <c r="A2029" s="280" t="str">
        <f>Gesamtliste!G2020&amp;" "&amp;Gesamtliste!H2020</f>
        <v>Moric - Kis Tamas Nr.2 Somlo - Hidden Treasures</v>
      </c>
      <c r="B2029" s="281"/>
      <c r="C2029" s="190">
        <f>Gesamtliste!J2020</f>
        <v>2022</v>
      </c>
      <c r="D2029" s="190" t="str">
        <f>Gesamtliste!K2020</f>
        <v>0.75l</v>
      </c>
      <c r="E2029" s="191">
        <f>Gesamtliste!T2020</f>
        <v>0</v>
      </c>
    </row>
    <row r="2030" spans="1:5" ht="24" customHeight="1">
      <c r="A2030" s="280" t="str">
        <f>Gesamtliste!G2021&amp;" "&amp;Gesamtliste!H2021</f>
        <v>Moric - Tokaj Furmint &amp; Harslevelü</v>
      </c>
      <c r="B2030" s="281"/>
      <c r="C2030" s="190">
        <f>Gesamtliste!J2021</f>
        <v>2024</v>
      </c>
      <c r="D2030" s="190" t="str">
        <f>Gesamtliste!K2021</f>
        <v>0.75l</v>
      </c>
      <c r="E2030" s="191">
        <f>Gesamtliste!T2021</f>
        <v>0</v>
      </c>
    </row>
    <row r="2031" spans="1:5" ht="24" customHeight="1">
      <c r="A2031" s="280" t="str">
        <f>Gesamtliste!G2022&amp;" "&amp;Gesamtliste!H2022</f>
        <v>Moric - Tokaj G' Görbe Tokaj Furmint</v>
      </c>
      <c r="B2031" s="281"/>
      <c r="C2031" s="190">
        <f>Gesamtliste!J2022</f>
        <v>2023</v>
      </c>
      <c r="D2031" s="190" t="str">
        <f>Gesamtliste!K2022</f>
        <v>0.75l</v>
      </c>
      <c r="E2031" s="191">
        <f>Gesamtliste!T2022</f>
        <v>0</v>
      </c>
    </row>
    <row r="2032" spans="1:5" ht="24" customHeight="1">
      <c r="A2032" s="280" t="str">
        <f>Gesamtliste!G2023&amp;" "&amp;Gesamtliste!H2023</f>
        <v>Moric - Tokaj G' Görbe Tokaj Furmint</v>
      </c>
      <c r="B2032" s="281"/>
      <c r="C2032" s="190">
        <f>Gesamtliste!J2023</f>
        <v>2024</v>
      </c>
      <c r="D2032" s="190" t="str">
        <f>Gesamtliste!K2023</f>
        <v>0.75l</v>
      </c>
      <c r="E2032" s="191">
        <f>Gesamtliste!T2023</f>
        <v>0</v>
      </c>
    </row>
    <row r="2033" spans="1:5" ht="24" customHeight="1">
      <c r="A2033" s="280" t="str">
        <f>Gesamtliste!G2024&amp;" "&amp;Gesamtliste!H2024</f>
        <v>Moric - Tokaj H' Hasznos Tokaj Furmint</v>
      </c>
      <c r="B2033" s="281"/>
      <c r="C2033" s="190">
        <f>Gesamtliste!J2024</f>
        <v>2023</v>
      </c>
      <c r="D2033" s="190" t="str">
        <f>Gesamtliste!K2024</f>
        <v>0.75l</v>
      </c>
      <c r="E2033" s="191">
        <f>Gesamtliste!T2024</f>
        <v>0</v>
      </c>
    </row>
    <row r="2034" spans="1:5" ht="24" customHeight="1">
      <c r="A2034" s="280" t="str">
        <f>Gesamtliste!G2025&amp;" "&amp;Gesamtliste!H2025</f>
        <v>Moric - Tokaj H' Hasznos Tokaj Furmint</v>
      </c>
      <c r="B2034" s="281"/>
      <c r="C2034" s="190">
        <f>Gesamtliste!J2025</f>
        <v>2023</v>
      </c>
      <c r="D2034" s="190" t="str">
        <f>Gesamtliste!K2025</f>
        <v>0.75l</v>
      </c>
      <c r="E2034" s="191">
        <f>Gesamtliste!T2025</f>
        <v>0</v>
      </c>
    </row>
    <row r="2035" spans="1:5" ht="24" customHeight="1">
      <c r="A2035" s="280" t="str">
        <f>Gesamtliste!G2026&amp;" "&amp;Gesamtliste!H2026</f>
        <v>Moric - Tokaj H' Hasznos Tokaj Furmint</v>
      </c>
      <c r="B2035" s="281"/>
      <c r="C2035" s="190">
        <f>Gesamtliste!J2026</f>
        <v>2024</v>
      </c>
      <c r="D2035" s="190" t="str">
        <f>Gesamtliste!K2026</f>
        <v>0.75l</v>
      </c>
      <c r="E2035" s="191">
        <f>Gesamtliste!T2026</f>
        <v>0</v>
      </c>
    </row>
    <row r="2036" spans="1:5" ht="24" customHeight="1">
      <c r="A2036" s="280" t="str">
        <f>Gesamtliste!G2027&amp;" "&amp;Gesamtliste!H2027</f>
        <v>Moric - Tokaj T' Turoska Tokaj Furmint</v>
      </c>
      <c r="B2036" s="281"/>
      <c r="C2036" s="190">
        <f>Gesamtliste!J2027</f>
        <v>2023</v>
      </c>
      <c r="D2036" s="190" t="str">
        <f>Gesamtliste!K2027</f>
        <v>0.75l</v>
      </c>
      <c r="E2036" s="191">
        <f>Gesamtliste!T2027</f>
        <v>0</v>
      </c>
    </row>
    <row r="2037" spans="1:5" ht="24" customHeight="1">
      <c r="A2037" s="280" t="str">
        <f>Gesamtliste!G2028&amp;" "&amp;Gesamtliste!H2028</f>
        <v>Moric - Villa Tolnay Nr.3 Balaton - Hidden Treasures</v>
      </c>
      <c r="B2037" s="281"/>
      <c r="C2037" s="190">
        <f>Gesamtliste!J2028</f>
        <v>2021</v>
      </c>
      <c r="D2037" s="190" t="str">
        <f>Gesamtliste!K2028</f>
        <v>0.75l</v>
      </c>
      <c r="E2037" s="191">
        <f>Gesamtliste!T2028</f>
        <v>0</v>
      </c>
    </row>
    <row r="2038" spans="1:5" ht="24" customHeight="1">
      <c r="A2038" s="280" t="str">
        <f>Gesamtliste!G2029&amp;" "&amp;Gesamtliste!H2029</f>
        <v>Moric - Villa Tolnay Nr.3 Balaton - Hidden Treasures</v>
      </c>
      <c r="B2038" s="281"/>
      <c r="C2038" s="190">
        <f>Gesamtliste!J2029</f>
        <v>2022</v>
      </c>
      <c r="D2038" s="190" t="str">
        <f>Gesamtliste!K2029</f>
        <v>0.75l</v>
      </c>
      <c r="E2038" s="191">
        <f>Gesamtliste!T2029</f>
        <v>0</v>
      </c>
    </row>
    <row r="2039" spans="1:5" ht="24" customHeight="1">
      <c r="A2039" s="280" t="str">
        <f>Gesamtliste!G2030&amp;" "&amp;Gesamtliste!H2030</f>
        <v>Miura Chardonnay</v>
      </c>
      <c r="B2039" s="281"/>
      <c r="C2039" s="190">
        <f>Gesamtliste!J2030</f>
        <v>2000</v>
      </c>
      <c r="D2039" s="190" t="str">
        <f>Gesamtliste!K2030</f>
        <v>0.75l</v>
      </c>
      <c r="E2039" s="191">
        <f>Gesamtliste!T2030</f>
        <v>0</v>
      </c>
    </row>
    <row r="2040" spans="1:5" ht="24" customHeight="1">
      <c r="A2040" s="280" t="str">
        <f>Gesamtliste!G2031&amp;" "&amp;Gesamtliste!H2031</f>
        <v>Bond St. Eden</v>
      </c>
      <c r="B2040" s="281"/>
      <c r="C2040" s="190">
        <f>Gesamtliste!J2031</f>
        <v>2017</v>
      </c>
      <c r="D2040" s="190" t="str">
        <f>Gesamtliste!K2031</f>
        <v>0.75l</v>
      </c>
      <c r="E2040" s="191">
        <f>Gesamtliste!T2031</f>
        <v>0</v>
      </c>
    </row>
    <row r="2041" spans="1:5" ht="24" customHeight="1">
      <c r="A2041" s="280" t="str">
        <f>Gesamtliste!G2032&amp;" "&amp;Gesamtliste!H2032</f>
        <v>Bond Vecina</v>
      </c>
      <c r="B2041" s="281"/>
      <c r="C2041" s="190">
        <f>Gesamtliste!J2032</f>
        <v>2017</v>
      </c>
      <c r="D2041" s="190" t="str">
        <f>Gesamtliste!K2032</f>
        <v>0.75l</v>
      </c>
      <c r="E2041" s="191">
        <f>Gesamtliste!T2032</f>
        <v>0</v>
      </c>
    </row>
    <row r="2042" spans="1:5" ht="24" customHeight="1">
      <c r="A2042" s="280" t="str">
        <f>Gesamtliste!G2033&amp;" "&amp;Gesamtliste!H2033</f>
        <v>Caymus Cabernet Sauvignon Special Selection</v>
      </c>
      <c r="B2042" s="281"/>
      <c r="C2042" s="190">
        <f>Gesamtliste!J2033</f>
        <v>2006</v>
      </c>
      <c r="D2042" s="190" t="str">
        <f>Gesamtliste!K2033</f>
        <v>0.75l</v>
      </c>
      <c r="E2042" s="191">
        <f>Gesamtliste!T2033</f>
        <v>0</v>
      </c>
    </row>
    <row r="2043" spans="1:5" ht="24" customHeight="1">
      <c r="A2043" s="280" t="str">
        <f>Gesamtliste!G2034&amp;" "&amp;Gesamtliste!H2034</f>
        <v>Dalla Valle Maya</v>
      </c>
      <c r="B2043" s="281"/>
      <c r="C2043" s="190">
        <f>Gesamtliste!J2034</f>
        <v>2015</v>
      </c>
      <c r="D2043" s="190" t="str">
        <f>Gesamtliste!K2034</f>
        <v>0.75l</v>
      </c>
      <c r="E2043" s="191">
        <f>Gesamtliste!T2034</f>
        <v>0</v>
      </c>
    </row>
    <row r="2044" spans="1:5" ht="24" customHeight="1">
      <c r="A2044" s="280" t="str">
        <f>Gesamtliste!G2035&amp;" "&amp;Gesamtliste!H2035</f>
        <v>Dominus Estate Dominus</v>
      </c>
      <c r="B2044" s="281"/>
      <c r="C2044" s="190">
        <f>Gesamtliste!J2035</f>
        <v>2003</v>
      </c>
      <c r="D2044" s="190" t="str">
        <f>Gesamtliste!K2035</f>
        <v>0.75l</v>
      </c>
      <c r="E2044" s="191">
        <f>Gesamtliste!T2035</f>
        <v>0</v>
      </c>
    </row>
    <row r="2045" spans="1:5" ht="24" customHeight="1">
      <c r="A2045" s="280" t="str">
        <f>Gesamtliste!G2036&amp;" "&amp;Gesamtliste!H2036</f>
        <v>Dunn Cabernet Sauvignon Howell Mountain</v>
      </c>
      <c r="B2045" s="281"/>
      <c r="C2045" s="190">
        <f>Gesamtliste!J2036</f>
        <v>2014</v>
      </c>
      <c r="D2045" s="190" t="str">
        <f>Gesamtliste!K2036</f>
        <v>0.75l</v>
      </c>
      <c r="E2045" s="191">
        <f>Gesamtliste!T2036</f>
        <v>0</v>
      </c>
    </row>
    <row r="2046" spans="1:5" ht="24" customHeight="1">
      <c r="A2046" s="280" t="str">
        <f>Gesamtliste!G2037&amp;" "&amp;Gesamtliste!H2037</f>
        <v>Dunn Cabernet Sauvignon Howell Mountain</v>
      </c>
      <c r="B2046" s="281"/>
      <c r="C2046" s="190">
        <f>Gesamtliste!J2037</f>
        <v>2015</v>
      </c>
      <c r="D2046" s="190" t="str">
        <f>Gesamtliste!K2037</f>
        <v>0.75l</v>
      </c>
      <c r="E2046" s="191">
        <f>Gesamtliste!T2037</f>
        <v>0</v>
      </c>
    </row>
    <row r="2047" spans="1:5" ht="24" customHeight="1">
      <c r="A2047" s="280" t="str">
        <f>Gesamtliste!G2038&amp;" "&amp;Gesamtliste!H2038</f>
        <v>Dunn Cabernet Sauvignon Howell Mountain</v>
      </c>
      <c r="B2047" s="281"/>
      <c r="C2047" s="190">
        <f>Gesamtliste!J2038</f>
        <v>2018</v>
      </c>
      <c r="D2047" s="190" t="str">
        <f>Gesamtliste!K2038</f>
        <v>0.75l</v>
      </c>
      <c r="E2047" s="191">
        <f>Gesamtliste!T2038</f>
        <v>0</v>
      </c>
    </row>
    <row r="2048" spans="1:5" ht="24" customHeight="1">
      <c r="A2048" s="280" t="str">
        <f>Gesamtliste!G2039&amp;" "&amp;Gesamtliste!H2039</f>
        <v>Dunn Cabernet Sauvignon Trailer Vineyard</v>
      </c>
      <c r="B2048" s="281"/>
      <c r="C2048" s="190">
        <f>Gesamtliste!J2039</f>
        <v>2013</v>
      </c>
      <c r="D2048" s="190" t="str">
        <f>Gesamtliste!K2039</f>
        <v>0.75l</v>
      </c>
      <c r="E2048" s="191">
        <f>Gesamtliste!T2039</f>
        <v>0</v>
      </c>
    </row>
    <row r="2049" spans="1:5" ht="24" customHeight="1">
      <c r="A2049" s="280" t="str">
        <f>Gesamtliste!G2040&amp;" "&amp;Gesamtliste!H2040</f>
        <v>Eisele Vineyard Cabernet Sauvignon Eisele Vineyard</v>
      </c>
      <c r="B2049" s="281"/>
      <c r="C2049" s="190">
        <f>Gesamtliste!J2040</f>
        <v>1994</v>
      </c>
      <c r="D2049" s="190" t="str">
        <f>Gesamtliste!K2040</f>
        <v>0.75l</v>
      </c>
      <c r="E2049" s="191">
        <f>Gesamtliste!T2040</f>
        <v>0</v>
      </c>
    </row>
    <row r="2050" spans="1:5" ht="24" customHeight="1">
      <c r="A2050" s="280" t="str">
        <f>Gesamtliste!G2041&amp;" "&amp;Gesamtliste!H2041</f>
        <v>Heitz Cabernet Sauvignon Linda Falls Vineyard</v>
      </c>
      <c r="B2050" s="281"/>
      <c r="C2050" s="190">
        <f>Gesamtliste!J2041</f>
        <v>2014</v>
      </c>
      <c r="D2050" s="190" t="str">
        <f>Gesamtliste!K2041</f>
        <v>0.75l</v>
      </c>
      <c r="E2050" s="191">
        <f>Gesamtliste!T2041</f>
        <v>0</v>
      </c>
    </row>
    <row r="2051" spans="1:5" ht="24" customHeight="1">
      <c r="A2051" s="280" t="str">
        <f>Gesamtliste!G2042&amp;" "&amp;Gesamtliste!H2042</f>
        <v>Heitz Cabernet Sauvignon Marthas Vineyard</v>
      </c>
      <c r="B2051" s="281"/>
      <c r="C2051" s="190">
        <f>Gesamtliste!J2042</f>
        <v>2014</v>
      </c>
      <c r="D2051" s="190" t="str">
        <f>Gesamtliste!K2042</f>
        <v>0.75l</v>
      </c>
      <c r="E2051" s="191">
        <f>Gesamtliste!T2042</f>
        <v>0</v>
      </c>
    </row>
    <row r="2052" spans="1:5" ht="24" customHeight="1">
      <c r="A2052" s="280" t="str">
        <f>Gesamtliste!G2043&amp;" "&amp;Gesamtliste!H2043</f>
        <v>Heitz Cabernet Sauvignon Marthas Vineyard</v>
      </c>
      <c r="B2052" s="281"/>
      <c r="C2052" s="190">
        <f>Gesamtliste!J2043</f>
        <v>2018</v>
      </c>
      <c r="D2052" s="190" t="str">
        <f>Gesamtliste!K2043</f>
        <v>0.75l</v>
      </c>
      <c r="E2052" s="191">
        <f>Gesamtliste!T2043</f>
        <v>0</v>
      </c>
    </row>
    <row r="2053" spans="1:5" ht="24" customHeight="1">
      <c r="A2053" s="280" t="str">
        <f>Gesamtliste!G2044&amp;" "&amp;Gesamtliste!H2044</f>
        <v>Heitz Cabernet Sauvignon Trailside Vineyard</v>
      </c>
      <c r="B2053" s="281"/>
      <c r="C2053" s="190">
        <f>Gesamtliste!J2044</f>
        <v>2016</v>
      </c>
      <c r="D2053" s="190" t="str">
        <f>Gesamtliste!K2044</f>
        <v>0.75l</v>
      </c>
      <c r="E2053" s="191">
        <f>Gesamtliste!T2044</f>
        <v>0</v>
      </c>
    </row>
    <row r="2054" spans="1:5" ht="24" customHeight="1">
      <c r="A2054" s="280" t="str">
        <f>Gesamtliste!G2045&amp;" "&amp;Gesamtliste!H2045</f>
        <v>Joseph Phelps Insignia</v>
      </c>
      <c r="B2054" s="281"/>
      <c r="C2054" s="190">
        <f>Gesamtliste!J2045</f>
        <v>2018</v>
      </c>
      <c r="D2054" s="190" t="str">
        <f>Gesamtliste!K2045</f>
        <v>0.75l</v>
      </c>
      <c r="E2054" s="191">
        <f>Gesamtliste!T2045</f>
        <v>0</v>
      </c>
    </row>
    <row r="2055" spans="1:5" ht="24" customHeight="1">
      <c r="A2055" s="280" t="str">
        <f>Gesamtliste!G2046&amp;" "&amp;Gesamtliste!H2046</f>
        <v>Kongsgaard Cabernet Sauvignon</v>
      </c>
      <c r="B2055" s="281"/>
      <c r="C2055" s="190">
        <f>Gesamtliste!J2046</f>
        <v>2013</v>
      </c>
      <c r="D2055" s="190" t="str">
        <f>Gesamtliste!K2046</f>
        <v>0.75l</v>
      </c>
      <c r="E2055" s="191">
        <f>Gesamtliste!T2046</f>
        <v>0</v>
      </c>
    </row>
    <row r="2056" spans="1:5" ht="24" customHeight="1">
      <c r="A2056" s="280" t="str">
        <f>Gesamtliste!G2047&amp;" "&amp;Gesamtliste!H2047</f>
        <v>Kongsgaard Syrah Napa Valley</v>
      </c>
      <c r="B2056" s="281"/>
      <c r="C2056" s="190">
        <f>Gesamtliste!J2047</f>
        <v>2020</v>
      </c>
      <c r="D2056" s="190" t="str">
        <f>Gesamtliste!K2047</f>
        <v>0.75l</v>
      </c>
      <c r="E2056" s="191">
        <f>Gesamtliste!T2047</f>
        <v>0</v>
      </c>
    </row>
    <row r="2057" spans="1:5" ht="24" customHeight="1">
      <c r="A2057" s="280" t="str">
        <f>Gesamtliste!G2048&amp;" "&amp;Gesamtliste!H2048</f>
        <v>Mondavi Cabernet Sauvignon Reserve</v>
      </c>
      <c r="B2057" s="281"/>
      <c r="C2057" s="190">
        <f>Gesamtliste!J2048</f>
        <v>1985</v>
      </c>
      <c r="D2057" s="190" t="str">
        <f>Gesamtliste!K2048</f>
        <v>0.75l</v>
      </c>
      <c r="E2057" s="191">
        <f>Gesamtliste!T2048</f>
        <v>0</v>
      </c>
    </row>
    <row r="2058" spans="1:5" ht="24" customHeight="1">
      <c r="A2058" s="280" t="str">
        <f>Gesamtliste!G2049&amp;" "&amp;Gesamtliste!H2049</f>
        <v>Opus One Opus One</v>
      </c>
      <c r="B2058" s="281"/>
      <c r="C2058" s="190">
        <f>Gesamtliste!J2049</f>
        <v>1982</v>
      </c>
      <c r="D2058" s="190" t="str">
        <f>Gesamtliste!K2049</f>
        <v>0.75l</v>
      </c>
      <c r="E2058" s="191">
        <f>Gesamtliste!T2049</f>
        <v>0</v>
      </c>
    </row>
    <row r="2059" spans="1:5" ht="24" customHeight="1">
      <c r="A2059" s="280" t="str">
        <f>Gesamtliste!G2050&amp;" "&amp;Gesamtliste!H2050</f>
        <v>Opus One Opus One</v>
      </c>
      <c r="B2059" s="281"/>
      <c r="C2059" s="190">
        <f>Gesamtliste!J2050</f>
        <v>1982</v>
      </c>
      <c r="D2059" s="190" t="str">
        <f>Gesamtliste!K2050</f>
        <v>0.75l</v>
      </c>
      <c r="E2059" s="191">
        <f>Gesamtliste!T2050</f>
        <v>0</v>
      </c>
    </row>
    <row r="2060" spans="1:5" ht="24" customHeight="1">
      <c r="A2060" s="280" t="str">
        <f>Gesamtliste!G2051&amp;" "&amp;Gesamtliste!H2051</f>
        <v>Pahlmeyer Proprietary Red</v>
      </c>
      <c r="B2060" s="281"/>
      <c r="C2060" s="190">
        <f>Gesamtliste!J2051</f>
        <v>1994</v>
      </c>
      <c r="D2060" s="190" t="str">
        <f>Gesamtliste!K2051</f>
        <v>0.75l</v>
      </c>
      <c r="E2060" s="191">
        <f>Gesamtliste!T2051</f>
        <v>0</v>
      </c>
    </row>
    <row r="2061" spans="1:5" ht="24" customHeight="1">
      <c r="A2061" s="280" t="str">
        <f>Gesamtliste!G2052&amp;" "&amp;Gesamtliste!H2052</f>
        <v>Philip Togni Cabernet Sauvignon Napa Valley</v>
      </c>
      <c r="B2061" s="281"/>
      <c r="C2061" s="190">
        <f>Gesamtliste!J2052</f>
        <v>2015</v>
      </c>
      <c r="D2061" s="190" t="str">
        <f>Gesamtliste!K2052</f>
        <v>0.75l</v>
      </c>
      <c r="E2061" s="191">
        <f>Gesamtliste!T2052</f>
        <v>0</v>
      </c>
    </row>
    <row r="2062" spans="1:5" ht="24" customHeight="1">
      <c r="A2062" s="280" t="str">
        <f>Gesamtliste!G2053&amp;" "&amp;Gesamtliste!H2053</f>
        <v>Philip Togni Cabernet Sauvignon Napa Valley</v>
      </c>
      <c r="B2062" s="281"/>
      <c r="C2062" s="190">
        <f>Gesamtliste!J2053</f>
        <v>2016</v>
      </c>
      <c r="D2062" s="190" t="str">
        <f>Gesamtliste!K2053</f>
        <v>0.75l</v>
      </c>
      <c r="E2062" s="191">
        <f>Gesamtliste!T2053</f>
        <v>0</v>
      </c>
    </row>
    <row r="2063" spans="1:5" ht="24" customHeight="1">
      <c r="A2063" s="280" t="str">
        <f>Gesamtliste!G2054&amp;" "&amp;Gesamtliste!H2054</f>
        <v>Ridge Monte Bello</v>
      </c>
      <c r="B2063" s="281"/>
      <c r="C2063" s="190">
        <f>Gesamtliste!J2054</f>
        <v>2012</v>
      </c>
      <c r="D2063" s="190" t="str">
        <f>Gesamtliste!K2054</f>
        <v>0.75l</v>
      </c>
      <c r="E2063" s="191">
        <f>Gesamtliste!T2054</f>
        <v>0</v>
      </c>
    </row>
    <row r="2064" spans="1:5" ht="24" customHeight="1">
      <c r="A2064" s="280" t="str">
        <f>Gesamtliste!G2055&amp;" "&amp;Gesamtliste!H2055</f>
        <v>Ridge Monte Bello</v>
      </c>
      <c r="B2064" s="281"/>
      <c r="C2064" s="190">
        <f>Gesamtliste!J2055</f>
        <v>2015</v>
      </c>
      <c r="D2064" s="190" t="str">
        <f>Gesamtliste!K2055</f>
        <v>0.75l</v>
      </c>
      <c r="E2064" s="191">
        <f>Gesamtliste!T2055</f>
        <v>0</v>
      </c>
    </row>
    <row r="2065" spans="1:5" ht="24" customHeight="1">
      <c r="A2065" s="280" t="str">
        <f>Gesamtliste!G2056&amp;" "&amp;Gesamtliste!H2056</f>
        <v>Ridge Monte Bello</v>
      </c>
      <c r="B2065" s="281"/>
      <c r="C2065" s="190">
        <f>Gesamtliste!J2056</f>
        <v>2016</v>
      </c>
      <c r="D2065" s="190" t="str">
        <f>Gesamtliste!K2056</f>
        <v>0.75l</v>
      </c>
      <c r="E2065" s="191">
        <f>Gesamtliste!T2056</f>
        <v>0</v>
      </c>
    </row>
    <row r="2066" spans="1:5" ht="24" customHeight="1">
      <c r="A2066" s="280" t="str">
        <f>Gesamtliste!G2057&amp;" "&amp;Gesamtliste!H2057</f>
        <v>Ridge Monte Bello</v>
      </c>
      <c r="B2066" s="281"/>
      <c r="C2066" s="190">
        <f>Gesamtliste!J2057</f>
        <v>2018</v>
      </c>
      <c r="D2066" s="190" t="str">
        <f>Gesamtliste!K2057</f>
        <v>0.75l</v>
      </c>
      <c r="E2066" s="191">
        <f>Gesamtliste!T2057</f>
        <v>0</v>
      </c>
    </row>
    <row r="2067" spans="1:5" ht="24" customHeight="1">
      <c r="A2067" s="280" t="str">
        <f>Gesamtliste!G2058&amp;" "&amp;Gesamtliste!H2058</f>
        <v>Ridge Monte Bello</v>
      </c>
      <c r="B2067" s="281"/>
      <c r="C2067" s="190">
        <f>Gesamtliste!J2058</f>
        <v>2019</v>
      </c>
      <c r="D2067" s="190" t="str">
        <f>Gesamtliste!K2058</f>
        <v>0.75l</v>
      </c>
      <c r="E2067" s="191">
        <f>Gesamtliste!T2058</f>
        <v>0</v>
      </c>
    </row>
    <row r="2068" spans="1:5" ht="24" customHeight="1">
      <c r="A2068" s="280" t="str">
        <f>Gesamtliste!G2059&amp;" "&amp;Gesamtliste!H2059</f>
        <v>Shafer Cabernet Sauvignon Hillside Select</v>
      </c>
      <c r="B2068" s="281"/>
      <c r="C2068" s="190">
        <f>Gesamtliste!J2059</f>
        <v>2011</v>
      </c>
      <c r="D2068" s="190" t="str">
        <f>Gesamtliste!K2059</f>
        <v>0.75l</v>
      </c>
      <c r="E2068" s="191">
        <f>Gesamtliste!T2059</f>
        <v>0</v>
      </c>
    </row>
    <row r="2069" spans="1:5" ht="24" customHeight="1">
      <c r="A2069" s="280" t="str">
        <f>Gesamtliste!G2060&amp;" "&amp;Gesamtliste!H2060</f>
        <v>Shafer Cabernet Sauvignon Hillside Select</v>
      </c>
      <c r="B2069" s="281"/>
      <c r="C2069" s="190">
        <f>Gesamtliste!J2060</f>
        <v>2013</v>
      </c>
      <c r="D2069" s="190" t="str">
        <f>Gesamtliste!K2060</f>
        <v>0.75l</v>
      </c>
      <c r="E2069" s="191">
        <f>Gesamtliste!T2060</f>
        <v>0</v>
      </c>
    </row>
    <row r="2070" spans="1:5" ht="24" customHeight="1">
      <c r="A2070" s="280" t="str">
        <f>Gesamtliste!G2061&amp;" "&amp;Gesamtliste!H2061</f>
        <v>Shafer Cabernet Sauvignon Hillside Select</v>
      </c>
      <c r="B2070" s="281"/>
      <c r="C2070" s="190">
        <f>Gesamtliste!J2061</f>
        <v>2017</v>
      </c>
      <c r="D2070" s="190" t="str">
        <f>Gesamtliste!K2061</f>
        <v>0.75l</v>
      </c>
      <c r="E2070" s="191">
        <f>Gesamtliste!T2061</f>
        <v>0</v>
      </c>
    </row>
    <row r="2071" spans="1:5" ht="24" customHeight="1">
      <c r="A2071" s="280" t="str">
        <f>Gesamtliste!G2062&amp;" "&amp;Gesamtliste!H2062</f>
        <v>Tesseron Estate Pym Rae</v>
      </c>
      <c r="B2071" s="281"/>
      <c r="C2071" s="190">
        <f>Gesamtliste!J2062</f>
        <v>2016</v>
      </c>
      <c r="D2071" s="190" t="str">
        <f>Gesamtliste!K2062</f>
        <v>0.75l</v>
      </c>
      <c r="E2071" s="191">
        <f>Gesamtliste!T2062</f>
        <v>0</v>
      </c>
    </row>
    <row r="2072" spans="1:5" ht="24" customHeight="1">
      <c r="A2072" s="280" t="str">
        <f>Gesamtliste!G2063&amp;" "&amp;Gesamtliste!H2063</f>
        <v>Verite 3er Assortiment (je 1* La Joie, Le Desir, La Muse)</v>
      </c>
      <c r="B2072" s="281"/>
      <c r="C2072" s="190">
        <f>Gesamtliste!J2063</f>
        <v>2018</v>
      </c>
      <c r="D2072" s="190" t="str">
        <f>Gesamtliste!K2063</f>
        <v>0.75l</v>
      </c>
      <c r="E2072" s="191">
        <f>Gesamtliste!T2063</f>
        <v>0</v>
      </c>
    </row>
    <row r="2073" spans="1:5" ht="24" customHeight="1">
      <c r="A2073" s="280" t="str">
        <f>Gesamtliste!G2064&amp;" "&amp;Gesamtliste!H2064</f>
        <v>Verite La Muse</v>
      </c>
      <c r="B2073" s="281"/>
      <c r="C2073" s="190">
        <f>Gesamtliste!J2064</f>
        <v>2018</v>
      </c>
      <c r="D2073" s="190" t="str">
        <f>Gesamtliste!K2064</f>
        <v>1.5l</v>
      </c>
      <c r="E2073" s="191">
        <f>Gesamtliste!T2064</f>
        <v>0</v>
      </c>
    </row>
    <row r="2074" spans="1:5" ht="24" customHeight="1">
      <c r="A2074" s="280" t="str">
        <f>Gesamtliste!G2065&amp;" "&amp;Gesamtliste!H2065</f>
        <v>Verite Le Désir</v>
      </c>
      <c r="B2074" s="281"/>
      <c r="C2074" s="190">
        <f>Gesamtliste!J2065</f>
        <v>2013</v>
      </c>
      <c r="D2074" s="190" t="str">
        <f>Gesamtliste!K2065</f>
        <v>0.75l</v>
      </c>
      <c r="E2074" s="191">
        <f>Gesamtliste!T2065</f>
        <v>0</v>
      </c>
    </row>
    <row r="2075" spans="1:5" ht="24" customHeight="1">
      <c r="A2075" s="280" t="str">
        <f>Gesamtliste!G2066&amp;" "&amp;Gesamtliste!H2066</f>
        <v>Downstream Wines Downstream Collectors Case OHK4 (3*0.75, 1*1.50)</v>
      </c>
      <c r="B2075" s="281"/>
      <c r="C2075" s="190">
        <f>Gesamtliste!J2066</f>
        <v>2017</v>
      </c>
      <c r="D2075" s="190" t="str">
        <f>Gesamtliste!K2066</f>
        <v>mix</v>
      </c>
      <c r="E2075" s="191">
        <f>Gesamtliste!T2066</f>
        <v>0</v>
      </c>
    </row>
    <row r="2076" spans="1:5" ht="24" customHeight="1">
      <c r="A2076" s="280" t="str">
        <f>Gesamtliste!G2067&amp;" "&amp;Gesamtliste!H2067</f>
        <v>Arista Chardonnay Banfield Vineyard</v>
      </c>
      <c r="B2076" s="281"/>
      <c r="C2076" s="190">
        <f>Gesamtliste!J2067</f>
        <v>2023</v>
      </c>
      <c r="D2076" s="190" t="str">
        <f>Gesamtliste!K2067</f>
        <v>0.75l</v>
      </c>
      <c r="E2076" s="191">
        <f>Gesamtliste!T2067</f>
        <v>0</v>
      </c>
    </row>
    <row r="2077" spans="1:5" ht="24" customHeight="1">
      <c r="A2077" s="280" t="str">
        <f>Gesamtliste!G2068&amp;" "&amp;Gesamtliste!H2068</f>
        <v>Arista Chardonnay Ritchie Vineyard</v>
      </c>
      <c r="B2077" s="281"/>
      <c r="C2077" s="190">
        <f>Gesamtliste!J2068</f>
        <v>2023</v>
      </c>
      <c r="D2077" s="190" t="str">
        <f>Gesamtliste!K2068</f>
        <v>0.75l</v>
      </c>
      <c r="E2077" s="191">
        <f>Gesamtliste!T2068</f>
        <v>0</v>
      </c>
    </row>
    <row r="2078" spans="1:5" ht="24" customHeight="1">
      <c r="A2078" s="280" t="str">
        <f>Gesamtliste!G2069&amp;" "&amp;Gesamtliste!H2069</f>
        <v>Arista Chardonnay Russian River Valley</v>
      </c>
      <c r="B2078" s="281"/>
      <c r="C2078" s="190">
        <f>Gesamtliste!J2069</f>
        <v>2023</v>
      </c>
      <c r="D2078" s="190" t="str">
        <f>Gesamtliste!K2069</f>
        <v>0.75l</v>
      </c>
      <c r="E2078" s="191">
        <f>Gesamtliste!T2069</f>
        <v>0</v>
      </c>
    </row>
    <row r="2079" spans="1:5" ht="24" customHeight="1">
      <c r="A2079" s="280" t="str">
        <f>Gesamtliste!G2070&amp;" "&amp;Gesamtliste!H2070</f>
        <v>Arista Pinot Noir Kanzler Vineyard</v>
      </c>
      <c r="B2079" s="281"/>
      <c r="C2079" s="190">
        <f>Gesamtliste!J2070</f>
        <v>2023</v>
      </c>
      <c r="D2079" s="190" t="str">
        <f>Gesamtliste!K2070</f>
        <v>0.75l</v>
      </c>
      <c r="E2079" s="191">
        <f>Gesamtliste!T2070</f>
        <v>0</v>
      </c>
    </row>
    <row r="2080" spans="1:5" ht="24" customHeight="1">
      <c r="A2080" s="280" t="str">
        <f>Gesamtliste!G2071&amp;" "&amp;Gesamtliste!H2071</f>
        <v>Arista Pinot Noir Russian River Valley</v>
      </c>
      <c r="B2080" s="281"/>
      <c r="C2080" s="190">
        <f>Gesamtliste!J2071</f>
        <v>2023</v>
      </c>
      <c r="D2080" s="190" t="str">
        <f>Gesamtliste!K2071</f>
        <v>0.75l</v>
      </c>
      <c r="E2080" s="191">
        <f>Gesamtliste!T2071</f>
        <v>0</v>
      </c>
    </row>
    <row r="2081" spans="1:5" ht="24" customHeight="1">
      <c r="A2081" s="280" t="str">
        <f>Gesamtliste!G2072&amp;" "&amp;Gesamtliste!H2072</f>
        <v>Arista Pinot Noir UV Lucky Well Vineyard</v>
      </c>
      <c r="B2081" s="281"/>
      <c r="C2081" s="190">
        <f>Gesamtliste!J2072</f>
        <v>2023</v>
      </c>
      <c r="D2081" s="190" t="str">
        <f>Gesamtliste!K2072</f>
        <v>0.75l</v>
      </c>
      <c r="E2081" s="191">
        <f>Gesamtliste!T2072</f>
        <v>0</v>
      </c>
    </row>
    <row r="2082" spans="1:5" ht="24" customHeight="1">
      <c r="A2082" s="280" t="str">
        <f>Gesamtliste!G2073&amp;" "&amp;Gesamtliste!H2073</f>
        <v>Fingers Crossed - Nikolas Krankl Collectors Case - 2* Syrah, 2* Grenache, 2* White Blend - OWC6</v>
      </c>
      <c r="B2082" s="281"/>
      <c r="C2082" s="190">
        <f>Gesamtliste!J2073</f>
        <v>2020</v>
      </c>
      <c r="D2082" s="190" t="str">
        <f>Gesamtliste!K2073</f>
        <v>0.75l</v>
      </c>
      <c r="E2082" s="191">
        <f>Gesamtliste!T2073</f>
        <v>0</v>
      </c>
    </row>
    <row r="2083" spans="1:5" ht="24" customHeight="1">
      <c r="A2083" s="280" t="str">
        <f>Gesamtliste!G2074&amp;" "&amp;Gesamtliste!H2074</f>
        <v>Fingers Crossed - Nikolas Krankl Red Blend "Brainteaser"</v>
      </c>
      <c r="B2083" s="281"/>
      <c r="C2083" s="190">
        <f>Gesamtliste!J2074</f>
        <v>2023</v>
      </c>
      <c r="D2083" s="190" t="str">
        <f>Gesamtliste!K2074</f>
        <v>0.75l</v>
      </c>
      <c r="E2083" s="191">
        <f>Gesamtliste!T2074</f>
        <v>0</v>
      </c>
    </row>
    <row r="2084" spans="1:5" ht="24" customHeight="1">
      <c r="A2084" s="280" t="str">
        <f>Gesamtliste!G2075&amp;" "&amp;Gesamtliste!H2075</f>
        <v>Fingers Crossed - Nikolas Krankl Red Blend "Life and Death"</v>
      </c>
      <c r="B2084" s="281"/>
      <c r="C2084" s="190">
        <f>Gesamtliste!J2075</f>
        <v>2022</v>
      </c>
      <c r="D2084" s="190" t="str">
        <f>Gesamtliste!K2075</f>
        <v>0.75l</v>
      </c>
      <c r="E2084" s="191">
        <f>Gesamtliste!T2075</f>
        <v>0</v>
      </c>
    </row>
    <row r="2085" spans="1:5" ht="24" customHeight="1">
      <c r="A2085" s="280" t="str">
        <f>Gesamtliste!G2076&amp;" "&amp;Gesamtliste!H2076</f>
        <v>Fingers Crossed - Nikolas Krankl Syrah "Brain Teaser"</v>
      </c>
      <c r="B2085" s="281"/>
      <c r="C2085" s="190">
        <f>Gesamtliste!J2076</f>
        <v>2023</v>
      </c>
      <c r="D2085" s="190" t="str">
        <f>Gesamtliste!K2076</f>
        <v>0.75l</v>
      </c>
      <c r="E2085" s="191">
        <f>Gesamtliste!T2076</f>
        <v>0</v>
      </c>
    </row>
    <row r="2086" spans="1:5" ht="24" customHeight="1">
      <c r="A2086" s="280" t="str">
        <f>Gesamtliste!G2077&amp;" "&amp;Gesamtliste!H2077</f>
        <v>Sine Qua Non Atlantis Grenache</v>
      </c>
      <c r="B2086" s="281"/>
      <c r="C2086" s="190">
        <f>Gesamtliste!J2077</f>
        <v>2005</v>
      </c>
      <c r="D2086" s="190" t="str">
        <f>Gesamtliste!K2077</f>
        <v>0.75l</v>
      </c>
      <c r="E2086" s="191">
        <f>Gesamtliste!T2077</f>
        <v>0</v>
      </c>
    </row>
    <row r="2087" spans="1:5" ht="24" customHeight="1">
      <c r="A2087" s="280" t="str">
        <f>Gesamtliste!G2078&amp;" "&amp;Gesamtliste!H2078</f>
        <v>Sine Qua Non Atlantis Syrah</v>
      </c>
      <c r="B2087" s="281"/>
      <c r="C2087" s="190">
        <f>Gesamtliste!J2078</f>
        <v>2005</v>
      </c>
      <c r="D2087" s="190" t="str">
        <f>Gesamtliste!K2078</f>
        <v>0.75l</v>
      </c>
      <c r="E2087" s="191">
        <f>Gesamtliste!T2078</f>
        <v>0</v>
      </c>
    </row>
    <row r="2088" spans="1:5" ht="24" customHeight="1">
      <c r="A2088" s="280" t="str">
        <f>Gesamtliste!G2079&amp;" "&amp;Gesamtliste!H2079</f>
        <v>Sine Qua Non B20 Syrah</v>
      </c>
      <c r="B2088" s="281"/>
      <c r="C2088" s="190">
        <f>Gesamtliste!J2079</f>
        <v>2008</v>
      </c>
      <c r="D2088" s="190" t="str">
        <f>Gesamtliste!K2079</f>
        <v>0.75l</v>
      </c>
      <c r="E2088" s="191">
        <f>Gesamtliste!T2079</f>
        <v>0</v>
      </c>
    </row>
    <row r="2089" spans="1:5" ht="24" customHeight="1">
      <c r="A2089" s="280" t="str">
        <f>Gesamtliste!G2080&amp;" "&amp;Gesamtliste!H2080</f>
        <v>Sine Qua Non Distenta I Grenache</v>
      </c>
      <c r="B2089" s="281"/>
      <c r="C2089" s="190">
        <f>Gesamtliste!J2080</f>
        <v>2019</v>
      </c>
      <c r="D2089" s="190" t="str">
        <f>Gesamtliste!K2080</f>
        <v>0.75l</v>
      </c>
      <c r="E2089" s="191">
        <f>Gesamtliste!T2080</f>
        <v>0</v>
      </c>
    </row>
    <row r="2090" spans="1:5" ht="24" customHeight="1">
      <c r="A2090" s="280" t="str">
        <f>Gesamtliste!G2081&amp;" "&amp;Gesamtliste!H2081</f>
        <v>Sine Qua Non Distenta I Syrah</v>
      </c>
      <c r="B2090" s="281"/>
      <c r="C2090" s="190">
        <f>Gesamtliste!J2081</f>
        <v>2019</v>
      </c>
      <c r="D2090" s="190" t="str">
        <f>Gesamtliste!K2081</f>
        <v>0.75l</v>
      </c>
      <c r="E2090" s="191">
        <f>Gesamtliste!T2081</f>
        <v>0</v>
      </c>
    </row>
    <row r="2091" spans="1:5" ht="24" customHeight="1">
      <c r="A2091" s="280" t="str">
        <f>Gesamtliste!G2082&amp;" "&amp;Gesamtliste!H2082</f>
        <v>Sine Qua Non Distenta I Syrah</v>
      </c>
      <c r="B2091" s="281"/>
      <c r="C2091" s="190">
        <f>Gesamtliste!J2082</f>
        <v>2019</v>
      </c>
      <c r="D2091" s="190" t="str">
        <f>Gesamtliste!K2082</f>
        <v>0.75l</v>
      </c>
      <c r="E2091" s="191">
        <f>Gesamtliste!T2082</f>
        <v>0</v>
      </c>
    </row>
    <row r="2092" spans="1:5" ht="24" customHeight="1">
      <c r="A2092" s="280" t="str">
        <f>Gesamtliste!G2083&amp;" "&amp;Gesamtliste!H2083</f>
        <v>Sine Qua Non Distenta II Grenache</v>
      </c>
      <c r="B2092" s="281"/>
      <c r="C2092" s="190">
        <f>Gesamtliste!J2083</f>
        <v>2020</v>
      </c>
      <c r="D2092" s="190" t="str">
        <f>Gesamtliste!K2083</f>
        <v>0.75l</v>
      </c>
      <c r="E2092" s="191">
        <f>Gesamtliste!T2083</f>
        <v>0</v>
      </c>
    </row>
    <row r="2093" spans="1:5" ht="24" customHeight="1">
      <c r="A2093" s="280" t="str">
        <f>Gesamtliste!G2084&amp;" "&amp;Gesamtliste!H2084</f>
        <v>Sine Qua Non Distenta II Grenache</v>
      </c>
      <c r="B2093" s="281"/>
      <c r="C2093" s="190">
        <f>Gesamtliste!J2084</f>
        <v>2020</v>
      </c>
      <c r="D2093" s="190" t="str">
        <f>Gesamtliste!K2084</f>
        <v>0.75l</v>
      </c>
      <c r="E2093" s="191">
        <f>Gesamtliste!T2084</f>
        <v>0</v>
      </c>
    </row>
    <row r="2094" spans="1:5" ht="24" customHeight="1">
      <c r="A2094" s="280" t="str">
        <f>Gesamtliste!G2085&amp;" "&amp;Gesamtliste!H2085</f>
        <v>Sine Qua Non Distenta II Grenache</v>
      </c>
      <c r="B2094" s="281"/>
      <c r="C2094" s="190">
        <f>Gesamtliste!J2085</f>
        <v>2020</v>
      </c>
      <c r="D2094" s="190" t="str">
        <f>Gesamtliste!K2085</f>
        <v>0.75l</v>
      </c>
      <c r="E2094" s="191">
        <f>Gesamtliste!T2085</f>
        <v>0</v>
      </c>
    </row>
    <row r="2095" spans="1:5" ht="24" customHeight="1">
      <c r="A2095" s="280" t="str">
        <f>Gesamtliste!G2086&amp;" "&amp;Gesamtliste!H2086</f>
        <v>Sine Qua Non Distenta II Syrah</v>
      </c>
      <c r="B2095" s="281"/>
      <c r="C2095" s="190">
        <f>Gesamtliste!J2086</f>
        <v>2020</v>
      </c>
      <c r="D2095" s="190" t="str">
        <f>Gesamtliste!K2086</f>
        <v>0.75l</v>
      </c>
      <c r="E2095" s="191">
        <f>Gesamtliste!T2086</f>
        <v>0</v>
      </c>
    </row>
    <row r="2096" spans="1:5" ht="24" customHeight="1">
      <c r="A2096" s="280" t="str">
        <f>Gesamtliste!G2087&amp;" "&amp;Gesamtliste!H2087</f>
        <v>Sine Qua Non Distenta II Syrah</v>
      </c>
      <c r="B2096" s="281"/>
      <c r="C2096" s="190">
        <f>Gesamtliste!J2087</f>
        <v>2020</v>
      </c>
      <c r="D2096" s="190" t="str">
        <f>Gesamtliste!K2087</f>
        <v>0.75l</v>
      </c>
      <c r="E2096" s="191">
        <f>Gesamtliste!T2087</f>
        <v>0</v>
      </c>
    </row>
    <row r="2097" spans="1:5" ht="24" customHeight="1">
      <c r="A2097" s="280" t="str">
        <f>Gesamtliste!G2088&amp;" "&amp;Gesamtliste!H2088</f>
        <v>Sine Qua Non Distenta III Grenache</v>
      </c>
      <c r="B2097" s="281"/>
      <c r="C2097" s="190">
        <f>Gesamtliste!J2088</f>
        <v>2021</v>
      </c>
      <c r="D2097" s="190" t="str">
        <f>Gesamtliste!K2088</f>
        <v>0.75l</v>
      </c>
      <c r="E2097" s="191">
        <f>Gesamtliste!T2088</f>
        <v>0</v>
      </c>
    </row>
    <row r="2098" spans="1:5" ht="24" customHeight="1">
      <c r="A2098" s="280" t="str">
        <f>Gesamtliste!G2089&amp;" "&amp;Gesamtliste!H2089</f>
        <v>Sine Qua Non Distenta III Grenache</v>
      </c>
      <c r="B2098" s="281"/>
      <c r="C2098" s="190">
        <f>Gesamtliste!J2089</f>
        <v>2021</v>
      </c>
      <c r="D2098" s="190" t="str">
        <f>Gesamtliste!K2089</f>
        <v>0.75l</v>
      </c>
      <c r="E2098" s="191">
        <f>Gesamtliste!T2089</f>
        <v>0</v>
      </c>
    </row>
    <row r="2099" spans="1:5" ht="24" customHeight="1">
      <c r="A2099" s="280" t="str">
        <f>Gesamtliste!G2090&amp;" "&amp;Gesamtliste!H2090</f>
        <v>Sine Qua Non Distenta III Grenache</v>
      </c>
      <c r="B2099" s="281"/>
      <c r="C2099" s="190">
        <f>Gesamtliste!J2090</f>
        <v>2021</v>
      </c>
      <c r="D2099" s="190" t="str">
        <f>Gesamtliste!K2090</f>
        <v>0.75l</v>
      </c>
      <c r="E2099" s="191">
        <f>Gesamtliste!T2090</f>
        <v>0</v>
      </c>
    </row>
    <row r="2100" spans="1:5" ht="24" customHeight="1">
      <c r="A2100" s="280" t="str">
        <f>Gesamtliste!G2091&amp;" "&amp;Gesamtliste!H2091</f>
        <v>Sine Qua Non Distenta III Syrah</v>
      </c>
      <c r="B2100" s="281"/>
      <c r="C2100" s="190">
        <f>Gesamtliste!J2091</f>
        <v>2021</v>
      </c>
      <c r="D2100" s="190" t="str">
        <f>Gesamtliste!K2091</f>
        <v>0.75l</v>
      </c>
      <c r="E2100" s="191">
        <f>Gesamtliste!T2091</f>
        <v>0</v>
      </c>
    </row>
    <row r="2101" spans="1:5" ht="24" customHeight="1">
      <c r="A2101" s="280" t="str">
        <f>Gesamtliste!G2092&amp;" "&amp;Gesamtliste!H2092</f>
        <v>Sine Qua Non Distenta III Syrah</v>
      </c>
      <c r="B2101" s="281"/>
      <c r="C2101" s="190">
        <f>Gesamtliste!J2092</f>
        <v>2021</v>
      </c>
      <c r="D2101" s="190" t="str">
        <f>Gesamtliste!K2092</f>
        <v>0.75l</v>
      </c>
      <c r="E2101" s="191">
        <f>Gesamtliste!T2092</f>
        <v>0</v>
      </c>
    </row>
    <row r="2102" spans="1:5" ht="24" customHeight="1">
      <c r="A2102" s="280" t="str">
        <f>Gesamtliste!G2093&amp;" "&amp;Gesamtliste!H2093</f>
        <v>Sine Qua Non Distenta IV Grenache</v>
      </c>
      <c r="B2102" s="281"/>
      <c r="C2102" s="190">
        <f>Gesamtliste!J2093</f>
        <v>2022</v>
      </c>
      <c r="D2102" s="190" t="str">
        <f>Gesamtliste!K2093</f>
        <v>0.75l</v>
      </c>
      <c r="E2102" s="191">
        <f>Gesamtliste!T2093</f>
        <v>0</v>
      </c>
    </row>
    <row r="2103" spans="1:5" ht="24" customHeight="1">
      <c r="A2103" s="280" t="str">
        <f>Gesamtliste!G2094&amp;" "&amp;Gesamtliste!H2094</f>
        <v>Sine Qua Non Distenta V Grenache</v>
      </c>
      <c r="B2103" s="281"/>
      <c r="C2103" s="190">
        <f>Gesamtliste!J2094</f>
        <v>2023</v>
      </c>
      <c r="D2103" s="190" t="str">
        <f>Gesamtliste!K2094</f>
        <v>0.75l</v>
      </c>
      <c r="E2103" s="191">
        <f>Gesamtliste!T2094</f>
        <v>0</v>
      </c>
    </row>
    <row r="2104" spans="1:5" ht="24" customHeight="1">
      <c r="A2104" s="280" t="str">
        <f>Gesamtliste!G2095&amp;" "&amp;Gesamtliste!H2095</f>
        <v>Sine Qua Non Distenta V Syrah</v>
      </c>
      <c r="B2104" s="281"/>
      <c r="C2104" s="190">
        <f>Gesamtliste!J2095</f>
        <v>2023</v>
      </c>
      <c r="D2104" s="190" t="str">
        <f>Gesamtliste!K2095</f>
        <v>0.75l</v>
      </c>
      <c r="E2104" s="191">
        <f>Gesamtliste!T2095</f>
        <v>0</v>
      </c>
    </row>
    <row r="2105" spans="1:5" ht="24" customHeight="1">
      <c r="A2105" s="280" t="str">
        <f>Gesamtliste!G2096&amp;" "&amp;Gesamtliste!H2096</f>
        <v>Sine Qua Non Distenta V white</v>
      </c>
      <c r="B2105" s="281"/>
      <c r="C2105" s="190">
        <f>Gesamtliste!J2096</f>
        <v>2023</v>
      </c>
      <c r="D2105" s="190" t="str">
        <f>Gesamtliste!K2096</f>
        <v>0.75l</v>
      </c>
      <c r="E2105" s="191">
        <f>Gesamtliste!T2096</f>
        <v>0</v>
      </c>
    </row>
    <row r="2106" spans="1:5" ht="24" customHeight="1">
      <c r="A2106" s="280" t="str">
        <f>Gesamtliste!G2097&amp;" "&amp;Gesamtliste!H2097</f>
        <v>Sine Qua Non Grenache Eleven Confessions</v>
      </c>
      <c r="B2106" s="281"/>
      <c r="C2106" s="190">
        <f>Gesamtliste!J2097</f>
        <v>2017</v>
      </c>
      <c r="D2106" s="190" t="str">
        <f>Gesamtliste!K2097</f>
        <v>0.75l</v>
      </c>
      <c r="E2106" s="191">
        <f>Gesamtliste!T2097</f>
        <v>0</v>
      </c>
    </row>
    <row r="2107" spans="1:5" ht="24" customHeight="1">
      <c r="A2107" s="280" t="str">
        <f>Gesamtliste!G2098&amp;" "&amp;Gesamtliste!H2098</f>
        <v>Sine Qua Non Grenache Eleven Confessions</v>
      </c>
      <c r="B2107" s="281"/>
      <c r="C2107" s="190">
        <f>Gesamtliste!J2098</f>
        <v>2019</v>
      </c>
      <c r="D2107" s="190" t="str">
        <f>Gesamtliste!K2098</f>
        <v>0.75l</v>
      </c>
      <c r="E2107" s="191">
        <f>Gesamtliste!T2098</f>
        <v>0</v>
      </c>
    </row>
    <row r="2108" spans="1:5" ht="24" customHeight="1">
      <c r="A2108" s="280" t="str">
        <f>Gesamtliste!G2099&amp;" "&amp;Gesamtliste!H2099</f>
        <v>Sine Qua Non Grenache Eleven Confessions</v>
      </c>
      <c r="B2108" s="281"/>
      <c r="C2108" s="190">
        <f>Gesamtliste!J2099</f>
        <v>2019</v>
      </c>
      <c r="D2108" s="190" t="str">
        <f>Gesamtliste!K2099</f>
        <v>0.75l</v>
      </c>
      <c r="E2108" s="191">
        <f>Gesamtliste!T2099</f>
        <v>0</v>
      </c>
    </row>
    <row r="2109" spans="1:5" ht="24" customHeight="1">
      <c r="A2109" s="280" t="str">
        <f>Gesamtliste!G2100&amp;" "&amp;Gesamtliste!H2100</f>
        <v>Sine Qua Non Grenache Jusqu’à l’os Eleven Confessions</v>
      </c>
      <c r="B2109" s="281"/>
      <c r="C2109" s="190">
        <f>Gesamtliste!J2100</f>
        <v>2013</v>
      </c>
      <c r="D2109" s="190" t="str">
        <f>Gesamtliste!K2100</f>
        <v>0.75l</v>
      </c>
      <c r="E2109" s="191">
        <f>Gesamtliste!T2100</f>
        <v>0</v>
      </c>
    </row>
    <row r="2110" spans="1:5" ht="24" customHeight="1">
      <c r="A2110" s="280" t="str">
        <f>Gesamtliste!G2101&amp;" "&amp;Gesamtliste!H2101</f>
        <v>Sine Qua Non Grenache The Gorgeous Victim</v>
      </c>
      <c r="B2110" s="281"/>
      <c r="C2110" s="190">
        <f>Gesamtliste!J2101</f>
        <v>2017</v>
      </c>
      <c r="D2110" s="190" t="str">
        <f>Gesamtliste!K2101</f>
        <v>0.75l</v>
      </c>
      <c r="E2110" s="191">
        <f>Gesamtliste!T2101</f>
        <v>0</v>
      </c>
    </row>
    <row r="2111" spans="1:5" ht="24" customHeight="1">
      <c r="A2111" s="280" t="str">
        <f>Gesamtliste!G2102&amp;" "&amp;Gesamtliste!H2102</f>
        <v>Sine Qua Non Grenache The Line</v>
      </c>
      <c r="B2111" s="281"/>
      <c r="C2111" s="190">
        <f>Gesamtliste!J2102</f>
        <v>2008</v>
      </c>
      <c r="D2111" s="190" t="str">
        <f>Gesamtliste!K2102</f>
        <v>0.75l</v>
      </c>
      <c r="E2111" s="191">
        <f>Gesamtliste!T2102</f>
        <v>0</v>
      </c>
    </row>
    <row r="2112" spans="1:5" ht="24" customHeight="1">
      <c r="A2112" s="280" t="str">
        <f>Gesamtliste!G2103&amp;" "&amp;Gesamtliste!H2103</f>
        <v>Sine Qua Non Hollerin Pinot Noir</v>
      </c>
      <c r="B2112" s="281"/>
      <c r="C2112" s="190">
        <f>Gesamtliste!J2103</f>
        <v>2002</v>
      </c>
      <c r="D2112" s="190" t="str">
        <f>Gesamtliste!K2103</f>
        <v>1.5l</v>
      </c>
      <c r="E2112" s="191">
        <f>Gesamtliste!T2103</f>
        <v>0</v>
      </c>
    </row>
    <row r="2113" spans="1:5" ht="24" customHeight="1">
      <c r="A2113" s="280" t="str">
        <f>Gesamtliste!G2104&amp;" "&amp;Gesamtliste!H2104</f>
        <v>Sine Qua Non Imposter McCoy Syrah</v>
      </c>
      <c r="B2113" s="281"/>
      <c r="C2113" s="190">
        <f>Gesamtliste!J2104</f>
        <v>1997</v>
      </c>
      <c r="D2113" s="190" t="str">
        <f>Gesamtliste!K2104</f>
        <v>0.75l</v>
      </c>
      <c r="E2113" s="191">
        <f>Gesamtliste!T2104</f>
        <v>0</v>
      </c>
    </row>
    <row r="2114" spans="1:5" ht="24" customHeight="1">
      <c r="A2114" s="280" t="str">
        <f>Gesamtliste!G2105&amp;" "&amp;Gesamtliste!H2105</f>
        <v>Sine Qua Non Just for the love of it Syrah</v>
      </c>
      <c r="B2114" s="281"/>
      <c r="C2114" s="190">
        <f>Gesamtliste!J2105</f>
        <v>2002</v>
      </c>
      <c r="D2114" s="190" t="str">
        <f>Gesamtliste!K2105</f>
        <v>0.75l</v>
      </c>
      <c r="E2114" s="191">
        <f>Gesamtliste!T2105</f>
        <v>0</v>
      </c>
    </row>
    <row r="2115" spans="1:5" ht="24" customHeight="1">
      <c r="A2115" s="280" t="str">
        <f>Gesamtliste!G2106&amp;" "&amp;Gesamtliste!H2106</f>
        <v>Sine Qua Non Le Chemin vers l'Hérésie Grenache</v>
      </c>
      <c r="B2115" s="281"/>
      <c r="C2115" s="190">
        <f>Gesamtliste!J2106</f>
        <v>2015</v>
      </c>
      <c r="D2115" s="190" t="str">
        <f>Gesamtliste!K2106</f>
        <v>0.75l</v>
      </c>
      <c r="E2115" s="191">
        <f>Gesamtliste!T2106</f>
        <v>0</v>
      </c>
    </row>
    <row r="2116" spans="1:5" ht="24" customHeight="1">
      <c r="A2116" s="280" t="str">
        <f>Gesamtliste!G2107&amp;" "&amp;Gesamtliste!H2107</f>
        <v>Sine Qua Non Male Syrah</v>
      </c>
      <c r="B2116" s="281"/>
      <c r="C2116" s="190">
        <f>Gesamtliste!J2107</f>
        <v>2013</v>
      </c>
      <c r="D2116" s="190" t="str">
        <f>Gesamtliste!K2107</f>
        <v>0.75l</v>
      </c>
      <c r="E2116" s="191">
        <f>Gesamtliste!T2107</f>
        <v>0</v>
      </c>
    </row>
    <row r="2117" spans="1:5" ht="24" customHeight="1">
      <c r="A2117" s="280" t="str">
        <f>Gesamtliste!G2108&amp;" "&amp;Gesamtliste!H2108</f>
        <v>Sine Qua Non Pictures Grenache</v>
      </c>
      <c r="B2117" s="281"/>
      <c r="C2117" s="190">
        <f>Gesamtliste!J2108</f>
        <v>2007</v>
      </c>
      <c r="D2117" s="190" t="str">
        <f>Gesamtliste!K2108</f>
        <v>1.5l</v>
      </c>
      <c r="E2117" s="191">
        <f>Gesamtliste!T2108</f>
        <v>0</v>
      </c>
    </row>
    <row r="2118" spans="1:5" ht="24" customHeight="1">
      <c r="A2118" s="280" t="str">
        <f>Gesamtliste!G2109&amp;" "&amp;Gesamtliste!H2109</f>
        <v>Sine Qua Non Profuga Grenache</v>
      </c>
      <c r="B2118" s="281"/>
      <c r="C2118" s="190">
        <f>Gesamtliste!J2109</f>
        <v>2018</v>
      </c>
      <c r="D2118" s="190" t="str">
        <f>Gesamtliste!K2109</f>
        <v>0.75l</v>
      </c>
      <c r="E2118" s="191">
        <f>Gesamtliste!T2109</f>
        <v>0</v>
      </c>
    </row>
    <row r="2119" spans="1:5" ht="24" customHeight="1">
      <c r="A2119" s="280" t="str">
        <f>Gesamtliste!G2110&amp;" "&amp;Gesamtliste!H2110</f>
        <v>Sine Qua Non Profuga Grenache</v>
      </c>
      <c r="B2119" s="281"/>
      <c r="C2119" s="190">
        <f>Gesamtliste!J2110</f>
        <v>2018</v>
      </c>
      <c r="D2119" s="190" t="str">
        <f>Gesamtliste!K2110</f>
        <v>0.75l</v>
      </c>
      <c r="E2119" s="191">
        <f>Gesamtliste!T2110</f>
        <v>0</v>
      </c>
    </row>
    <row r="2120" spans="1:5" ht="24" customHeight="1">
      <c r="A2120" s="280" t="str">
        <f>Gesamtliste!G2111&amp;" "&amp;Gesamtliste!H2111</f>
        <v>Sine Qua Non Stein Grenache</v>
      </c>
      <c r="B2120" s="281"/>
      <c r="C2120" s="190">
        <f>Gesamtliste!J2111</f>
        <v>2012</v>
      </c>
      <c r="D2120" s="190" t="str">
        <f>Gesamtliste!K2111</f>
        <v>0.75l</v>
      </c>
      <c r="E2120" s="191">
        <f>Gesamtliste!T2111</f>
        <v>0</v>
      </c>
    </row>
    <row r="2121" spans="1:5" ht="24" customHeight="1">
      <c r="A2121" s="280" t="str">
        <f>Gesamtliste!G2112&amp;" "&amp;Gesamtliste!H2112</f>
        <v>Sine Qua Non Stockholm Syndrome Grenache Eleven Confessions</v>
      </c>
      <c r="B2121" s="281"/>
      <c r="C2121" s="190">
        <f>Gesamtliste!J2112</f>
        <v>2010</v>
      </c>
      <c r="D2121" s="190" t="str">
        <f>Gesamtliste!K2112</f>
        <v>0.75l</v>
      </c>
      <c r="E2121" s="191">
        <f>Gesamtliste!T2112</f>
        <v>0</v>
      </c>
    </row>
    <row r="2122" spans="1:5" ht="24" customHeight="1">
      <c r="A2122" s="280" t="str">
        <f>Gesamtliste!G2113&amp;" "&amp;Gesamtliste!H2113</f>
        <v>Sine Qua Non Syrah The Inaugural Eleven Confessions</v>
      </c>
      <c r="B2122" s="281"/>
      <c r="C2122" s="190">
        <f>Gesamtliste!J2113</f>
        <v>2003</v>
      </c>
      <c r="D2122" s="190" t="str">
        <f>Gesamtliste!K2113</f>
        <v>0.75l</v>
      </c>
      <c r="E2122" s="191">
        <f>Gesamtliste!T2113</f>
        <v>0</v>
      </c>
    </row>
    <row r="2123" spans="1:5" ht="24" customHeight="1">
      <c r="A2123" s="280" t="str">
        <f>Gesamtliste!G2114&amp;" "&amp;Gesamtliste!H2114</f>
        <v>Sine Qua Non Tant Pis Grenache</v>
      </c>
      <c r="B2123" s="281"/>
      <c r="C2123" s="190">
        <f>Gesamtliste!J2114</f>
        <v>1995</v>
      </c>
      <c r="D2123" s="190" t="str">
        <f>Gesamtliste!K2114</f>
        <v>1.5l</v>
      </c>
      <c r="E2123" s="191">
        <f>Gesamtliste!T2114</f>
        <v>0</v>
      </c>
    </row>
    <row r="2124" spans="1:5" ht="24" customHeight="1">
      <c r="A2124" s="280" t="str">
        <f>Gesamtliste!G2115&amp;" "&amp;Gesamtliste!H2115</f>
        <v>Sine Qua Non The Antagonist Grenache</v>
      </c>
      <c r="B2124" s="281"/>
      <c r="C2124" s="190">
        <f>Gesamtliste!J2115</f>
        <v>1998</v>
      </c>
      <c r="D2124" s="190" t="str">
        <f>Gesamtliste!K2115</f>
        <v>0.75l</v>
      </c>
      <c r="E2124" s="191">
        <f>Gesamtliste!T2115</f>
        <v>0</v>
      </c>
    </row>
    <row r="2125" spans="1:5" ht="24" customHeight="1">
      <c r="A2125" s="280" t="str">
        <f>Gesamtliste!G2116&amp;" "&amp;Gesamtliste!H2116</f>
        <v>Sine Qua Non The Antagonist Grenache</v>
      </c>
      <c r="B2125" s="281"/>
      <c r="C2125" s="190">
        <f>Gesamtliste!J2116</f>
        <v>1998</v>
      </c>
      <c r="D2125" s="190" t="str">
        <f>Gesamtliste!K2116</f>
        <v>0.75l</v>
      </c>
      <c r="E2125" s="191">
        <f>Gesamtliste!T2116</f>
        <v>0</v>
      </c>
    </row>
    <row r="2126" spans="1:5" ht="24" customHeight="1">
      <c r="A2126" s="280" t="str">
        <f>Gesamtliste!G2117&amp;" "&amp;Gesamtliste!H2117</f>
        <v>Sine Qua Non The Hussy Roussanne</v>
      </c>
      <c r="B2126" s="281"/>
      <c r="C2126" s="190">
        <f>Gesamtliste!J2117</f>
        <v>2000</v>
      </c>
      <c r="D2126" s="190" t="str">
        <f>Gesamtliste!K2117</f>
        <v>1.5l</v>
      </c>
      <c r="E2126" s="191">
        <f>Gesamtliste!T2117</f>
        <v>0</v>
      </c>
    </row>
    <row r="2127" spans="1:5" ht="24" customHeight="1">
      <c r="A2127" s="280" t="str">
        <f>Gesamtliste!G2118&amp;" "&amp;Gesamtliste!H2118</f>
        <v>Sine Qua Non Trouver l'Arène Syrah</v>
      </c>
      <c r="B2127" s="281"/>
      <c r="C2127" s="190">
        <f>Gesamtliste!J2118</f>
        <v>2015</v>
      </c>
      <c r="D2127" s="190" t="str">
        <f>Gesamtliste!K2118</f>
        <v>0.75l</v>
      </c>
      <c r="E2127" s="191">
        <f>Gesamtliste!T2118</f>
        <v>0</v>
      </c>
    </row>
    <row r="2128" spans="1:5" ht="24" customHeight="1">
      <c r="A2128" s="280" t="str">
        <f>Gesamtliste!G2119&amp;" "&amp;Gesamtliste!H2119</f>
        <v>Sine Qua Non Turn the Whole thing upside down Grenache</v>
      </c>
      <c r="B2128" s="281"/>
      <c r="C2128" s="190">
        <f>Gesamtliste!J2119</f>
        <v>2009</v>
      </c>
      <c r="D2128" s="190" t="str">
        <f>Gesamtliste!K2119</f>
        <v>0.75l</v>
      </c>
      <c r="E2128" s="191">
        <f>Gesamtliste!T2119</f>
        <v>0</v>
      </c>
    </row>
    <row r="2129" spans="1:5" ht="24" customHeight="1">
      <c r="A2129" s="280" t="str">
        <f>Gesamtliste!G2120&amp;" "&amp;Gesamtliste!H2120</f>
        <v>The Ojai Vineyard Pinot Noir Fe Ciega</v>
      </c>
      <c r="B2129" s="281"/>
      <c r="C2129" s="190">
        <f>Gesamtliste!J2120</f>
        <v>2014</v>
      </c>
      <c r="D2129" s="190" t="str">
        <f>Gesamtliste!K2120</f>
        <v>0.75l</v>
      </c>
      <c r="E2129" s="191">
        <f>Gesamtliste!T2120</f>
        <v>0</v>
      </c>
    </row>
    <row r="2130" spans="1:5" ht="24" customHeight="1">
      <c r="A2130" s="280" t="str">
        <f>Gesamtliste!G2121&amp;" "&amp;Gesamtliste!H2121</f>
        <v>The Ojai Vineyard Pinot Noir Solomon Hills</v>
      </c>
      <c r="B2130" s="281"/>
      <c r="C2130" s="190">
        <f>Gesamtliste!J2121</f>
        <v>2012</v>
      </c>
      <c r="D2130" s="190" t="str">
        <f>Gesamtliste!K2121</f>
        <v>0.75l</v>
      </c>
      <c r="E2130" s="191">
        <f>Gesamtliste!T2121</f>
        <v>0</v>
      </c>
    </row>
    <row r="2131" spans="1:5" ht="24" customHeight="1">
      <c r="A2131" s="280" t="str">
        <f>Gesamtliste!G2122&amp;" "&amp;Gesamtliste!H2122</f>
        <v>The Ojai Vineyard Syrah Bien Nacido</v>
      </c>
      <c r="B2131" s="281"/>
      <c r="C2131" s="190">
        <f>Gesamtliste!J2122</f>
        <v>2016</v>
      </c>
      <c r="D2131" s="190" t="str">
        <f>Gesamtliste!K2122</f>
        <v>0.75l</v>
      </c>
      <c r="E2131" s="191">
        <f>Gesamtliste!T2122</f>
        <v>0</v>
      </c>
    </row>
    <row r="2132" spans="1:5" ht="24" customHeight="1">
      <c r="A2132" s="280" t="str">
        <f>Gesamtliste!G2123&amp;" "&amp;Gesamtliste!H2123</f>
        <v>The Ojai Vineyard Syrah Roll Ranch</v>
      </c>
      <c r="B2132" s="281"/>
      <c r="C2132" s="190">
        <f>Gesamtliste!J2123</f>
        <v>2016</v>
      </c>
      <c r="D2132" s="190" t="str">
        <f>Gesamtliste!K2123</f>
        <v>0.75l</v>
      </c>
      <c r="E2132" s="191">
        <f>Gesamtliste!T2123</f>
        <v>0</v>
      </c>
    </row>
    <row r="2133" spans="1:5" ht="24" customHeight="1">
      <c r="A2133" s="280" t="str">
        <f>Gesamtliste!G2124&amp;" "&amp;Gesamtliste!H2124</f>
        <v>The Ojai Vineyard Syrah Roll Ranch</v>
      </c>
      <c r="B2133" s="281"/>
      <c r="C2133" s="190">
        <f>Gesamtliste!J2124</f>
        <v>2018</v>
      </c>
      <c r="D2133" s="190" t="str">
        <f>Gesamtliste!K2124</f>
        <v>0.75l</v>
      </c>
      <c r="E2133" s="191">
        <f>Gesamtliste!T2124</f>
        <v>0</v>
      </c>
    </row>
    <row r="2134" spans="1:5" ht="24" customHeight="1">
      <c r="A2134" s="280" t="str">
        <f>Gesamtliste!G2125&amp;" "&amp;Gesamtliste!H2125</f>
        <v>The Third Twin Nuestra Senora del Tercer Gemolo</v>
      </c>
      <c r="B2134" s="281"/>
      <c r="C2134" s="190">
        <f>Gesamtliste!J2125</f>
        <v>2019</v>
      </c>
      <c r="D2134" s="190" t="str">
        <f>Gesamtliste!K2125</f>
        <v>0.75l</v>
      </c>
      <c r="E2134" s="191">
        <f>Gesamtliste!T2125</f>
        <v>0</v>
      </c>
    </row>
    <row r="2135" spans="1:5" ht="24" customHeight="1">
      <c r="A2135" s="280" t="str">
        <f>Gesamtliste!G2126&amp;" "&amp;Gesamtliste!H2126</f>
        <v>Arista Pinot Noir Ferrington Vineyard</v>
      </c>
      <c r="B2135" s="281"/>
      <c r="C2135" s="190">
        <f>Gesamtliste!J2126</f>
        <v>2019</v>
      </c>
      <c r="D2135" s="190" t="str">
        <f>Gesamtliste!K2126</f>
        <v>0.75l</v>
      </c>
      <c r="E2135" s="191">
        <f>Gesamtliste!T2126</f>
        <v>0</v>
      </c>
    </row>
    <row r="2136" spans="1:5" ht="24" customHeight="1">
      <c r="A2136" s="280" t="str">
        <f>Gesamtliste!G2127&amp;" "&amp;Gesamtliste!H2127</f>
        <v>Arista Pinot Noir Ferrington Vineyard</v>
      </c>
      <c r="B2136" s="281"/>
      <c r="C2136" s="190">
        <f>Gesamtliste!J2127</f>
        <v>2021</v>
      </c>
      <c r="D2136" s="190" t="str">
        <f>Gesamtliste!K2127</f>
        <v>0.75l</v>
      </c>
      <c r="E2136" s="191">
        <f>Gesamtliste!T2127</f>
        <v>0</v>
      </c>
    </row>
    <row r="2137" spans="1:5" ht="24" customHeight="1">
      <c r="A2137" s="280" t="str">
        <f>Gesamtliste!G2128&amp;" "&amp;Gesamtliste!H2128</f>
        <v>Arista Pinot Noir Russian River Valley</v>
      </c>
      <c r="B2137" s="281"/>
      <c r="C2137" s="190">
        <f>Gesamtliste!J2128</f>
        <v>2018</v>
      </c>
      <c r="D2137" s="190" t="str">
        <f>Gesamtliste!K2128</f>
        <v>0.75l</v>
      </c>
      <c r="E2137" s="191">
        <f>Gesamtliste!T2128</f>
        <v>0</v>
      </c>
    </row>
    <row r="2138" spans="1:5" ht="24" customHeight="1">
      <c r="A2138" s="280" t="str">
        <f>Gesamtliste!G2129&amp;" "&amp;Gesamtliste!H2129</f>
        <v>Arista Pinot Noir Russian River Valley</v>
      </c>
      <c r="B2138" s="281"/>
      <c r="C2138" s="190">
        <f>Gesamtliste!J2129</f>
        <v>2021</v>
      </c>
      <c r="D2138" s="190" t="str">
        <f>Gesamtliste!K2129</f>
        <v>0.75l</v>
      </c>
      <c r="E2138" s="191">
        <f>Gesamtliste!T2129</f>
        <v>0</v>
      </c>
    </row>
    <row r="2139" spans="1:5" ht="24" customHeight="1">
      <c r="A2139" s="280" t="str">
        <f>Gesamtliste!G2130&amp;" "&amp;Gesamtliste!H2130</f>
        <v>Arista Pinot Noir UV Lucky Well Vineyard</v>
      </c>
      <c r="B2139" s="281"/>
      <c r="C2139" s="190">
        <f>Gesamtliste!J2130</f>
        <v>2018</v>
      </c>
      <c r="D2139" s="190" t="str">
        <f>Gesamtliste!K2130</f>
        <v>0.75l</v>
      </c>
      <c r="E2139" s="191">
        <f>Gesamtliste!T2130</f>
        <v>0</v>
      </c>
    </row>
    <row r="2140" spans="1:5" ht="24" customHeight="1">
      <c r="A2140" s="280" t="str">
        <f>Gesamtliste!G2131&amp;" "&amp;Gesamtliste!H2131</f>
        <v>Arista Pinot Noir UV Lucky Well Vineyard</v>
      </c>
      <c r="B2140" s="281"/>
      <c r="C2140" s="190">
        <f>Gesamtliste!J2131</f>
        <v>2021</v>
      </c>
      <c r="D2140" s="190" t="str">
        <f>Gesamtliste!K2131</f>
        <v>0.75l</v>
      </c>
      <c r="E2140" s="191">
        <f>Gesamtliste!T2131</f>
        <v>0</v>
      </c>
    </row>
    <row r="2141" spans="1:5" ht="24" customHeight="1">
      <c r="A2141" s="280" t="str">
        <f>Gesamtliste!G2132&amp;" "&amp;Gesamtliste!H2132</f>
        <v>Andremily Syrah No.8</v>
      </c>
      <c r="B2141" s="281"/>
      <c r="C2141" s="190">
        <f>Gesamtliste!J2132</f>
        <v>2019</v>
      </c>
      <c r="D2141" s="190" t="str">
        <f>Gesamtliste!K2132</f>
        <v>0.75l</v>
      </c>
      <c r="E2141" s="191">
        <f>Gesamtliste!T2132</f>
        <v>0</v>
      </c>
    </row>
    <row r="2142" spans="1:5" ht="24" customHeight="1">
      <c r="A2142" s="280" t="str">
        <f>Gesamtliste!G2133&amp;" "&amp;Gesamtliste!H2133</f>
        <v>Domaine de la Côte Pinot Noir Estate</v>
      </c>
      <c r="B2142" s="281"/>
      <c r="C2142" s="190">
        <f>Gesamtliste!J2133</f>
        <v>2020</v>
      </c>
      <c r="D2142" s="190" t="str">
        <f>Gesamtliste!K2133</f>
        <v>0.75l</v>
      </c>
      <c r="E2142" s="191">
        <f>Gesamtliste!T2133</f>
        <v>0</v>
      </c>
    </row>
    <row r="2143" spans="1:5" ht="24" customHeight="1">
      <c r="A2143" s="280" t="str">
        <f>Gesamtliste!G2134&amp;" "&amp;Gesamtliste!H2134</f>
        <v>Rutherford Quintessa</v>
      </c>
      <c r="B2143" s="281"/>
      <c r="C2143" s="190">
        <f>Gesamtliste!J2134</f>
        <v>2018</v>
      </c>
      <c r="D2143" s="190" t="str">
        <f>Gesamtliste!K2134</f>
        <v>0.75l</v>
      </c>
      <c r="E2143" s="191">
        <f>Gesamtliste!T2134</f>
        <v>0</v>
      </c>
    </row>
    <row r="2144" spans="1:5" ht="24" customHeight="1">
      <c r="A2144" s="280" t="str">
        <f>Gesamtliste!G2135&amp;" "&amp;Gesamtliste!H2135</f>
        <v>Lingua Franca Pinot Noir Estate</v>
      </c>
      <c r="B2144" s="281"/>
      <c r="C2144" s="190">
        <f>Gesamtliste!J2135</f>
        <v>2016</v>
      </c>
      <c r="D2144" s="190" t="str">
        <f>Gesamtliste!K2135</f>
        <v>0.75l</v>
      </c>
      <c r="E2144" s="191">
        <f>Gesamtliste!T2135</f>
        <v>0</v>
      </c>
    </row>
    <row r="2145" spans="1:5" ht="24" customHeight="1">
      <c r="A2145" s="280" t="str">
        <f>Gesamtliste!G2136&amp;" "&amp;Gesamtliste!H2136</f>
        <v xml:space="preserve"> </v>
      </c>
      <c r="B2145" s="281"/>
      <c r="C2145" s="190">
        <f>Gesamtliste!J2136</f>
        <v>0</v>
      </c>
      <c r="D2145" s="190">
        <f>Gesamtliste!K2136</f>
        <v>0</v>
      </c>
      <c r="E2145" s="191">
        <f>Gesamtliste!T2136</f>
        <v>0</v>
      </c>
    </row>
    <row r="2146" spans="1:5" ht="24" customHeight="1">
      <c r="A2146" s="280" t="str">
        <f>Gesamtliste!G2137&amp;" "&amp;Gesamtliste!H2137</f>
        <v xml:space="preserve"> </v>
      </c>
      <c r="B2146" s="281"/>
      <c r="C2146" s="190">
        <f>Gesamtliste!J2137</f>
        <v>0</v>
      </c>
      <c r="D2146" s="190">
        <f>Gesamtliste!K2137</f>
        <v>0</v>
      </c>
      <c r="E2146" s="191">
        <f>Gesamtliste!T2137</f>
        <v>0</v>
      </c>
    </row>
    <row r="2147" spans="1:5" ht="24" customHeight="1">
      <c r="A2147" s="280" t="str">
        <f>Gesamtliste!G2138&amp;" "&amp;Gesamtliste!H2138</f>
        <v xml:space="preserve"> </v>
      </c>
      <c r="B2147" s="281"/>
      <c r="C2147" s="190">
        <f>Gesamtliste!J2138</f>
        <v>0</v>
      </c>
      <c r="D2147" s="190">
        <f>Gesamtliste!K2138</f>
        <v>0</v>
      </c>
      <c r="E2147" s="191">
        <f>Gesamtliste!T2138</f>
        <v>0</v>
      </c>
    </row>
    <row r="2148" spans="1:5" ht="24" customHeight="1">
      <c r="A2148" s="280" t="str">
        <f>Gesamtliste!G2139&amp;" "&amp;Gesamtliste!H2139</f>
        <v xml:space="preserve"> </v>
      </c>
      <c r="B2148" s="281"/>
      <c r="C2148" s="190">
        <f>Gesamtliste!J2139</f>
        <v>0</v>
      </c>
      <c r="D2148" s="190">
        <f>Gesamtliste!K2139</f>
        <v>0</v>
      </c>
      <c r="E2148" s="191">
        <f>Gesamtliste!T2139</f>
        <v>0</v>
      </c>
    </row>
    <row r="2149" spans="1:5" ht="24" customHeight="1">
      <c r="A2149" s="280" t="str">
        <f>Gesamtliste!G2140&amp;" "&amp;Gesamtliste!H2140</f>
        <v xml:space="preserve"> </v>
      </c>
      <c r="B2149" s="281"/>
      <c r="C2149" s="190">
        <f>Gesamtliste!J2140</f>
        <v>0</v>
      </c>
      <c r="D2149" s="190">
        <f>Gesamtliste!K2140</f>
        <v>0</v>
      </c>
      <c r="E2149" s="191">
        <f>Gesamtliste!T2140</f>
        <v>0</v>
      </c>
    </row>
    <row r="2150" spans="1:5" ht="24" customHeight="1">
      <c r="A2150" s="280" t="str">
        <f>Gesamtliste!G2141&amp;" "&amp;Gesamtliste!H2141</f>
        <v xml:space="preserve"> </v>
      </c>
      <c r="B2150" s="281"/>
      <c r="C2150" s="190">
        <f>Gesamtliste!J2141</f>
        <v>0</v>
      </c>
      <c r="D2150" s="190">
        <f>Gesamtliste!K2141</f>
        <v>0</v>
      </c>
      <c r="E2150" s="191">
        <f>Gesamtliste!T2141</f>
        <v>0</v>
      </c>
    </row>
    <row r="2151" spans="1:5" ht="24" customHeight="1">
      <c r="A2151" s="280" t="str">
        <f>Gesamtliste!G2142&amp;" "&amp;Gesamtliste!H2142</f>
        <v xml:space="preserve"> </v>
      </c>
      <c r="B2151" s="281"/>
      <c r="C2151" s="190">
        <f>Gesamtliste!J2142</f>
        <v>0</v>
      </c>
      <c r="D2151" s="190">
        <f>Gesamtliste!K2142</f>
        <v>0</v>
      </c>
      <c r="E2151" s="191">
        <f>Gesamtliste!T2142</f>
        <v>0</v>
      </c>
    </row>
    <row r="2152" spans="1:5" ht="24" customHeight="1">
      <c r="A2152" s="280" t="str">
        <f>Gesamtliste!G2143&amp;" "&amp;Gesamtliste!H2143</f>
        <v xml:space="preserve"> </v>
      </c>
      <c r="B2152" s="281"/>
      <c r="C2152" s="190">
        <f>Gesamtliste!J2143</f>
        <v>0</v>
      </c>
      <c r="D2152" s="190">
        <f>Gesamtliste!K2143</f>
        <v>0</v>
      </c>
      <c r="E2152" s="191">
        <f>Gesamtliste!T2143</f>
        <v>0</v>
      </c>
    </row>
    <row r="2153" spans="1:5" ht="24" customHeight="1">
      <c r="A2153" s="280" t="str">
        <f>Gesamtliste!G2144&amp;" "&amp;Gesamtliste!H2144</f>
        <v xml:space="preserve"> </v>
      </c>
      <c r="B2153" s="281"/>
      <c r="C2153" s="190">
        <f>Gesamtliste!J2144</f>
        <v>0</v>
      </c>
      <c r="D2153" s="190">
        <f>Gesamtliste!K2144</f>
        <v>0</v>
      </c>
      <c r="E2153" s="191">
        <f>Gesamtliste!T2144</f>
        <v>0</v>
      </c>
    </row>
    <row r="2154" spans="1:5" ht="24" customHeight="1">
      <c r="A2154" s="280" t="str">
        <f>Gesamtliste!G2145&amp;" "&amp;Gesamtliste!H2145</f>
        <v xml:space="preserve"> </v>
      </c>
      <c r="B2154" s="281"/>
      <c r="C2154" s="190">
        <f>Gesamtliste!J2145</f>
        <v>0</v>
      </c>
      <c r="D2154" s="190">
        <f>Gesamtliste!K2145</f>
        <v>0</v>
      </c>
      <c r="E2154" s="191">
        <f>Gesamtliste!T2145</f>
        <v>0</v>
      </c>
    </row>
    <row r="2155" spans="1:5" ht="24" customHeight="1">
      <c r="A2155" s="280" t="str">
        <f>Gesamtliste!G2146&amp;" "&amp;Gesamtliste!H2146</f>
        <v xml:space="preserve"> </v>
      </c>
      <c r="B2155" s="281"/>
      <c r="C2155" s="190">
        <f>Gesamtliste!J2146</f>
        <v>0</v>
      </c>
      <c r="D2155" s="190">
        <f>Gesamtliste!K2146</f>
        <v>0</v>
      </c>
      <c r="E2155" s="191">
        <f>Gesamtliste!T2146</f>
        <v>0</v>
      </c>
    </row>
    <row r="2156" spans="1:5" ht="24" customHeight="1">
      <c r="A2156" s="280" t="str">
        <f>Gesamtliste!G2147&amp;" "&amp;Gesamtliste!H2147</f>
        <v xml:space="preserve"> </v>
      </c>
      <c r="B2156" s="281"/>
      <c r="C2156" s="190">
        <f>Gesamtliste!J2147</f>
        <v>0</v>
      </c>
      <c r="D2156" s="190">
        <f>Gesamtliste!K2147</f>
        <v>0</v>
      </c>
      <c r="E2156" s="191">
        <f>Gesamtliste!T2147</f>
        <v>0</v>
      </c>
    </row>
    <row r="2157" spans="1:5" ht="24" customHeight="1">
      <c r="A2157" s="280" t="str">
        <f>Gesamtliste!G2148&amp;" "&amp;Gesamtliste!H2148</f>
        <v xml:space="preserve"> </v>
      </c>
      <c r="B2157" s="281"/>
      <c r="C2157" s="190">
        <f>Gesamtliste!J2148</f>
        <v>0</v>
      </c>
      <c r="D2157" s="190">
        <f>Gesamtliste!K2148</f>
        <v>0</v>
      </c>
      <c r="E2157" s="191">
        <f>Gesamtliste!T2148</f>
        <v>0</v>
      </c>
    </row>
    <row r="2158" spans="1:5" ht="24" customHeight="1">
      <c r="A2158" s="280" t="str">
        <f>Gesamtliste!G2149&amp;" "&amp;Gesamtliste!H2149</f>
        <v xml:space="preserve"> </v>
      </c>
      <c r="B2158" s="281"/>
      <c r="C2158" s="190">
        <f>Gesamtliste!J2149</f>
        <v>0</v>
      </c>
      <c r="D2158" s="190">
        <f>Gesamtliste!K2149</f>
        <v>0</v>
      </c>
      <c r="E2158" s="191">
        <f>Gesamtliste!T2149</f>
        <v>0</v>
      </c>
    </row>
    <row r="2159" spans="1:5" ht="24" customHeight="1">
      <c r="A2159" s="280" t="str">
        <f>Gesamtliste!G2150&amp;" "&amp;Gesamtliste!H2150</f>
        <v xml:space="preserve"> </v>
      </c>
      <c r="B2159" s="281"/>
      <c r="C2159" s="190">
        <f>Gesamtliste!J2150</f>
        <v>0</v>
      </c>
      <c r="D2159" s="190">
        <f>Gesamtliste!K2150</f>
        <v>0</v>
      </c>
      <c r="E2159" s="191">
        <f>Gesamtliste!T2150</f>
        <v>0</v>
      </c>
    </row>
    <row r="2160" spans="1:5" ht="24" customHeight="1">
      <c r="A2160" s="280" t="str">
        <f>Gesamtliste!G2151&amp;" "&amp;Gesamtliste!H2151</f>
        <v xml:space="preserve"> </v>
      </c>
      <c r="B2160" s="281"/>
      <c r="C2160" s="190">
        <f>Gesamtliste!J2151</f>
        <v>0</v>
      </c>
      <c r="D2160" s="190">
        <f>Gesamtliste!K2151</f>
        <v>0</v>
      </c>
      <c r="E2160" s="191">
        <f>Gesamtliste!T2151</f>
        <v>0</v>
      </c>
    </row>
    <row r="2161" spans="1:5" ht="24" customHeight="1">
      <c r="A2161" s="280" t="str">
        <f>Gesamtliste!G2152&amp;" "&amp;Gesamtliste!H2152</f>
        <v xml:space="preserve"> </v>
      </c>
      <c r="B2161" s="281"/>
      <c r="C2161" s="190">
        <f>Gesamtliste!J2152</f>
        <v>0</v>
      </c>
      <c r="D2161" s="190">
        <f>Gesamtliste!K2152</f>
        <v>0</v>
      </c>
      <c r="E2161" s="191">
        <f>Gesamtliste!T2152</f>
        <v>0</v>
      </c>
    </row>
    <row r="2162" spans="1:5" ht="24" customHeight="1">
      <c r="A2162" s="280" t="str">
        <f>Gesamtliste!G2153&amp;" "&amp;Gesamtliste!H2153</f>
        <v xml:space="preserve"> </v>
      </c>
      <c r="B2162" s="281"/>
      <c r="C2162" s="190">
        <f>Gesamtliste!J2153</f>
        <v>0</v>
      </c>
      <c r="D2162" s="190">
        <f>Gesamtliste!K2153</f>
        <v>0</v>
      </c>
      <c r="E2162" s="191">
        <f>Gesamtliste!T2153</f>
        <v>0</v>
      </c>
    </row>
    <row r="2163" spans="1:5" ht="24" customHeight="1">
      <c r="A2163" s="280" t="str">
        <f>Gesamtliste!G2154&amp;" "&amp;Gesamtliste!H2154</f>
        <v xml:space="preserve"> </v>
      </c>
      <c r="B2163" s="281"/>
      <c r="C2163" s="190">
        <f>Gesamtliste!J2154</f>
        <v>0</v>
      </c>
      <c r="D2163" s="190">
        <f>Gesamtliste!K2154</f>
        <v>0</v>
      </c>
      <c r="E2163" s="191">
        <f>Gesamtliste!T2154</f>
        <v>0</v>
      </c>
    </row>
    <row r="2164" spans="1:5" ht="24" customHeight="1">
      <c r="A2164" s="280" t="str">
        <f>Gesamtliste!G2155&amp;" "&amp;Gesamtliste!H2155</f>
        <v xml:space="preserve"> </v>
      </c>
      <c r="B2164" s="281"/>
      <c r="C2164" s="190">
        <f>Gesamtliste!J2155</f>
        <v>0</v>
      </c>
      <c r="D2164" s="190">
        <f>Gesamtliste!K2155</f>
        <v>0</v>
      </c>
      <c r="E2164" s="191">
        <f>Gesamtliste!T2155</f>
        <v>0</v>
      </c>
    </row>
    <row r="2165" spans="1:5" ht="24" customHeight="1">
      <c r="A2165" s="280" t="str">
        <f>Gesamtliste!G2156&amp;" "&amp;Gesamtliste!H2156</f>
        <v xml:space="preserve"> </v>
      </c>
      <c r="B2165" s="281"/>
      <c r="C2165" s="190">
        <f>Gesamtliste!J2156</f>
        <v>0</v>
      </c>
      <c r="D2165" s="190">
        <f>Gesamtliste!K2156</f>
        <v>0</v>
      </c>
      <c r="E2165" s="191">
        <f>Gesamtliste!T2156</f>
        <v>0</v>
      </c>
    </row>
    <row r="2166" spans="1:5" ht="24" customHeight="1">
      <c r="A2166" s="280" t="str">
        <f>Gesamtliste!G2157&amp;" "&amp;Gesamtliste!H2157</f>
        <v xml:space="preserve"> </v>
      </c>
      <c r="B2166" s="281"/>
      <c r="C2166" s="190">
        <f>Gesamtliste!J2157</f>
        <v>0</v>
      </c>
      <c r="D2166" s="190">
        <f>Gesamtliste!K2157</f>
        <v>0</v>
      </c>
      <c r="E2166" s="191">
        <f>Gesamtliste!T2157</f>
        <v>0</v>
      </c>
    </row>
    <row r="2167" spans="1:5" ht="24" customHeight="1">
      <c r="A2167" s="280" t="str">
        <f>Gesamtliste!G2158&amp;" "&amp;Gesamtliste!H2158</f>
        <v xml:space="preserve"> </v>
      </c>
      <c r="B2167" s="281"/>
      <c r="C2167" s="190">
        <f>Gesamtliste!J2158</f>
        <v>0</v>
      </c>
      <c r="D2167" s="190">
        <f>Gesamtliste!K2158</f>
        <v>0</v>
      </c>
      <c r="E2167" s="191">
        <f>Gesamtliste!T2158</f>
        <v>0</v>
      </c>
    </row>
    <row r="2168" spans="1:5" ht="24" customHeight="1">
      <c r="A2168" s="280" t="str">
        <f>Gesamtliste!G2159&amp;" "&amp;Gesamtliste!H2159</f>
        <v xml:space="preserve"> </v>
      </c>
      <c r="B2168" s="281"/>
      <c r="C2168" s="190">
        <f>Gesamtliste!J2159</f>
        <v>0</v>
      </c>
      <c r="D2168" s="190">
        <f>Gesamtliste!K2159</f>
        <v>0</v>
      </c>
      <c r="E2168" s="191">
        <f>Gesamtliste!T2159</f>
        <v>0</v>
      </c>
    </row>
    <row r="2169" spans="1:5" ht="24" customHeight="1">
      <c r="A2169" s="280" t="str">
        <f>Gesamtliste!G2160&amp;" "&amp;Gesamtliste!H2160</f>
        <v xml:space="preserve"> </v>
      </c>
      <c r="B2169" s="281"/>
      <c r="C2169" s="190">
        <f>Gesamtliste!J2160</f>
        <v>0</v>
      </c>
      <c r="D2169" s="190">
        <f>Gesamtliste!K2160</f>
        <v>0</v>
      </c>
      <c r="E2169" s="191">
        <f>Gesamtliste!T2160</f>
        <v>0</v>
      </c>
    </row>
    <row r="2170" spans="1:5" ht="24" customHeight="1">
      <c r="A2170" s="280" t="str">
        <f>Gesamtliste!G2161&amp;" "&amp;Gesamtliste!H2161</f>
        <v xml:space="preserve"> </v>
      </c>
      <c r="B2170" s="281"/>
      <c r="C2170" s="190">
        <f>Gesamtliste!J2161</f>
        <v>0</v>
      </c>
      <c r="D2170" s="190">
        <f>Gesamtliste!K2161</f>
        <v>0</v>
      </c>
      <c r="E2170" s="191">
        <f>Gesamtliste!T2161</f>
        <v>0</v>
      </c>
    </row>
    <row r="2171" spans="1:5" ht="24" customHeight="1">
      <c r="A2171" s="280" t="str">
        <f>Gesamtliste!G2162&amp;" "&amp;Gesamtliste!H2162</f>
        <v xml:space="preserve"> </v>
      </c>
      <c r="B2171" s="281"/>
      <c r="C2171" s="190">
        <f>Gesamtliste!J2162</f>
        <v>0</v>
      </c>
      <c r="D2171" s="190">
        <f>Gesamtliste!K2162</f>
        <v>0</v>
      </c>
      <c r="E2171" s="191">
        <f>Gesamtliste!T2162</f>
        <v>0</v>
      </c>
    </row>
    <row r="2172" spans="1:5" ht="24" customHeight="1">
      <c r="A2172" s="280" t="str">
        <f>Gesamtliste!G2163&amp;" "&amp;Gesamtliste!H2163</f>
        <v xml:space="preserve"> </v>
      </c>
      <c r="B2172" s="281"/>
      <c r="C2172" s="190">
        <f>Gesamtliste!J2163</f>
        <v>0</v>
      </c>
      <c r="D2172" s="190">
        <f>Gesamtliste!K2163</f>
        <v>0</v>
      </c>
      <c r="E2172" s="191">
        <f>Gesamtliste!T2163</f>
        <v>0</v>
      </c>
    </row>
    <row r="2173" spans="1:5" ht="24" customHeight="1">
      <c r="A2173" s="280" t="str">
        <f>Gesamtliste!G2164&amp;" "&amp;Gesamtliste!H2164</f>
        <v xml:space="preserve"> </v>
      </c>
      <c r="B2173" s="281"/>
      <c r="C2173" s="190">
        <f>Gesamtliste!J2164</f>
        <v>0</v>
      </c>
      <c r="D2173" s="190">
        <f>Gesamtliste!K2164</f>
        <v>0</v>
      </c>
      <c r="E2173" s="191">
        <f>Gesamtliste!T2164</f>
        <v>0</v>
      </c>
    </row>
    <row r="2174" spans="1:5" ht="24" customHeight="1">
      <c r="A2174" s="280" t="str">
        <f>Gesamtliste!G2165&amp;" "&amp;Gesamtliste!H2165</f>
        <v xml:space="preserve"> </v>
      </c>
      <c r="B2174" s="281"/>
      <c r="C2174" s="190">
        <f>Gesamtliste!J2165</f>
        <v>0</v>
      </c>
      <c r="D2174" s="190">
        <f>Gesamtliste!K2165</f>
        <v>0</v>
      </c>
      <c r="E2174" s="191">
        <f>Gesamtliste!T2165</f>
        <v>0</v>
      </c>
    </row>
    <row r="2175" spans="1:5" ht="24" customHeight="1">
      <c r="A2175" s="280" t="str">
        <f>Gesamtliste!G2166&amp;" "&amp;Gesamtliste!H2166</f>
        <v xml:space="preserve"> </v>
      </c>
      <c r="B2175" s="281"/>
      <c r="C2175" s="190">
        <f>Gesamtliste!J2166</f>
        <v>0</v>
      </c>
      <c r="D2175" s="190">
        <f>Gesamtliste!K2166</f>
        <v>0</v>
      </c>
      <c r="E2175" s="191">
        <f>Gesamtliste!T2166</f>
        <v>0</v>
      </c>
    </row>
    <row r="2176" spans="1:5" ht="24" customHeight="1">
      <c r="A2176" s="280" t="str">
        <f>Gesamtliste!G2167&amp;" "&amp;Gesamtliste!H2167</f>
        <v xml:space="preserve"> </v>
      </c>
      <c r="B2176" s="281"/>
      <c r="C2176" s="190">
        <f>Gesamtliste!J2167</f>
        <v>0</v>
      </c>
      <c r="D2176" s="190">
        <f>Gesamtliste!K2167</f>
        <v>0</v>
      </c>
      <c r="E2176" s="191">
        <f>Gesamtliste!T2167</f>
        <v>0</v>
      </c>
    </row>
    <row r="2177" spans="1:5" ht="24" customHeight="1">
      <c r="A2177" s="280" t="str">
        <f>Gesamtliste!G2168&amp;" "&amp;Gesamtliste!H2168</f>
        <v xml:space="preserve"> </v>
      </c>
      <c r="B2177" s="281"/>
      <c r="C2177" s="190">
        <f>Gesamtliste!J2168</f>
        <v>0</v>
      </c>
      <c r="D2177" s="190">
        <f>Gesamtliste!K2168</f>
        <v>0</v>
      </c>
      <c r="E2177" s="191">
        <f>Gesamtliste!T2168</f>
        <v>0</v>
      </c>
    </row>
    <row r="2178" spans="1:5" ht="24" customHeight="1">
      <c r="A2178" s="280" t="str">
        <f>Gesamtliste!G2169&amp;" "&amp;Gesamtliste!H2169</f>
        <v xml:space="preserve"> </v>
      </c>
      <c r="B2178" s="281"/>
      <c r="C2178" s="190">
        <f>Gesamtliste!J2169</f>
        <v>0</v>
      </c>
      <c r="D2178" s="190">
        <f>Gesamtliste!K2169</f>
        <v>0</v>
      </c>
      <c r="E2178" s="191">
        <f>Gesamtliste!T2169</f>
        <v>0</v>
      </c>
    </row>
    <row r="2179" spans="1:5" ht="24" customHeight="1">
      <c r="A2179" s="280" t="str">
        <f>Gesamtliste!G2170&amp;" "&amp;Gesamtliste!H2170</f>
        <v xml:space="preserve"> </v>
      </c>
      <c r="B2179" s="281"/>
      <c r="C2179" s="190">
        <f>Gesamtliste!J2170</f>
        <v>0</v>
      </c>
      <c r="D2179" s="190">
        <f>Gesamtliste!K2170</f>
        <v>0</v>
      </c>
      <c r="E2179" s="191">
        <f>Gesamtliste!T2170</f>
        <v>0</v>
      </c>
    </row>
    <row r="2180" spans="1:5" ht="24" customHeight="1">
      <c r="A2180" s="280" t="str">
        <f>Gesamtliste!G2171&amp;" "&amp;Gesamtliste!H2171</f>
        <v xml:space="preserve"> </v>
      </c>
      <c r="B2180" s="281"/>
      <c r="C2180" s="190">
        <f>Gesamtliste!J2171</f>
        <v>0</v>
      </c>
      <c r="D2180" s="190">
        <f>Gesamtliste!K2171</f>
        <v>0</v>
      </c>
      <c r="E2180" s="191">
        <f>Gesamtliste!T2171</f>
        <v>0</v>
      </c>
    </row>
    <row r="2181" spans="1:5" ht="24" customHeight="1">
      <c r="A2181" s="280" t="str">
        <f>Gesamtliste!G2172&amp;" "&amp;Gesamtliste!H2172</f>
        <v xml:space="preserve"> </v>
      </c>
      <c r="B2181" s="281"/>
      <c r="C2181" s="190">
        <f>Gesamtliste!J2172</f>
        <v>0</v>
      </c>
      <c r="D2181" s="190">
        <f>Gesamtliste!K2172</f>
        <v>0</v>
      </c>
      <c r="E2181" s="191">
        <f>Gesamtliste!T2172</f>
        <v>0</v>
      </c>
    </row>
    <row r="2182" spans="1:5" ht="24" customHeight="1">
      <c r="A2182" s="280" t="str">
        <f>Gesamtliste!G2173&amp;" "&amp;Gesamtliste!H2173</f>
        <v xml:space="preserve"> </v>
      </c>
      <c r="B2182" s="281"/>
      <c r="C2182" s="190">
        <f>Gesamtliste!J2173</f>
        <v>0</v>
      </c>
      <c r="D2182" s="190">
        <f>Gesamtliste!K2173</f>
        <v>0</v>
      </c>
      <c r="E2182" s="191">
        <f>Gesamtliste!T2173</f>
        <v>0</v>
      </c>
    </row>
    <row r="2183" spans="1:5" ht="24" customHeight="1">
      <c r="A2183" s="280" t="str">
        <f>Gesamtliste!G2174&amp;" "&amp;Gesamtliste!H2174</f>
        <v xml:space="preserve"> </v>
      </c>
      <c r="B2183" s="281"/>
      <c r="C2183" s="190">
        <f>Gesamtliste!J2174</f>
        <v>0</v>
      </c>
      <c r="D2183" s="190">
        <f>Gesamtliste!K2174</f>
        <v>0</v>
      </c>
      <c r="E2183" s="191">
        <f>Gesamtliste!T2174</f>
        <v>0</v>
      </c>
    </row>
    <row r="2184" spans="1:5" ht="24" customHeight="1">
      <c r="A2184" s="280" t="str">
        <f>Gesamtliste!G2175&amp;" "&amp;Gesamtliste!H2175</f>
        <v xml:space="preserve"> </v>
      </c>
      <c r="B2184" s="281"/>
      <c r="C2184" s="190">
        <f>Gesamtliste!J2175</f>
        <v>0</v>
      </c>
      <c r="D2184" s="190">
        <f>Gesamtliste!K2175</f>
        <v>0</v>
      </c>
      <c r="E2184" s="191">
        <f>Gesamtliste!T2175</f>
        <v>0</v>
      </c>
    </row>
    <row r="2185" spans="1:5" ht="24" customHeight="1">
      <c r="A2185" s="280" t="str">
        <f>Gesamtliste!G2176&amp;" "&amp;Gesamtliste!H2176</f>
        <v xml:space="preserve"> </v>
      </c>
      <c r="B2185" s="281"/>
      <c r="C2185" s="190">
        <f>Gesamtliste!J2176</f>
        <v>0</v>
      </c>
      <c r="D2185" s="190">
        <f>Gesamtliste!K2176</f>
        <v>0</v>
      </c>
      <c r="E2185" s="191">
        <f>Gesamtliste!T2176</f>
        <v>0</v>
      </c>
    </row>
    <row r="2186" spans="1:5" ht="24" customHeight="1">
      <c r="A2186" s="280" t="str">
        <f>Gesamtliste!G2177&amp;" "&amp;Gesamtliste!H2177</f>
        <v xml:space="preserve"> </v>
      </c>
      <c r="B2186" s="281"/>
      <c r="C2186" s="190">
        <f>Gesamtliste!J2177</f>
        <v>0</v>
      </c>
      <c r="D2186" s="190">
        <f>Gesamtliste!K2177</f>
        <v>0</v>
      </c>
      <c r="E2186" s="191">
        <f>Gesamtliste!T2177</f>
        <v>0</v>
      </c>
    </row>
    <row r="2187" spans="1:5" ht="24" customHeight="1">
      <c r="A2187" s="280" t="str">
        <f>Gesamtliste!G2178&amp;" "&amp;Gesamtliste!H2178</f>
        <v xml:space="preserve"> </v>
      </c>
      <c r="B2187" s="281"/>
      <c r="C2187" s="190">
        <f>Gesamtliste!J2178</f>
        <v>0</v>
      </c>
      <c r="D2187" s="190">
        <f>Gesamtliste!K2178</f>
        <v>0</v>
      </c>
      <c r="E2187" s="191">
        <f>Gesamtliste!T2178</f>
        <v>0</v>
      </c>
    </row>
    <row r="2188" spans="1:5" ht="24" customHeight="1">
      <c r="A2188" s="280" t="str">
        <f>Gesamtliste!G2179&amp;" "&amp;Gesamtliste!H2179</f>
        <v xml:space="preserve"> </v>
      </c>
      <c r="B2188" s="281"/>
      <c r="C2188" s="190">
        <f>Gesamtliste!J2179</f>
        <v>0</v>
      </c>
      <c r="D2188" s="190">
        <f>Gesamtliste!K2179</f>
        <v>0</v>
      </c>
      <c r="E2188" s="191">
        <f>Gesamtliste!T2179</f>
        <v>0</v>
      </c>
    </row>
    <row r="2189" spans="1:5" ht="24" customHeight="1">
      <c r="A2189" s="280" t="str">
        <f>Gesamtliste!G2180&amp;" "&amp;Gesamtliste!H2180</f>
        <v xml:space="preserve"> </v>
      </c>
      <c r="B2189" s="281"/>
      <c r="C2189" s="190">
        <f>Gesamtliste!J2180</f>
        <v>0</v>
      </c>
      <c r="D2189" s="190">
        <f>Gesamtliste!K2180</f>
        <v>0</v>
      </c>
      <c r="E2189" s="191">
        <f>Gesamtliste!T2180</f>
        <v>0</v>
      </c>
    </row>
    <row r="2190" spans="1:5" ht="24" customHeight="1">
      <c r="A2190" s="280" t="str">
        <f>Gesamtliste!G2181&amp;" "&amp;Gesamtliste!H2181</f>
        <v xml:space="preserve"> </v>
      </c>
      <c r="B2190" s="281"/>
      <c r="C2190" s="190">
        <f>Gesamtliste!J2181</f>
        <v>0</v>
      </c>
      <c r="D2190" s="190">
        <f>Gesamtliste!K2181</f>
        <v>0</v>
      </c>
      <c r="E2190" s="191">
        <f>Gesamtliste!T2181</f>
        <v>0</v>
      </c>
    </row>
    <row r="2191" spans="1:5" ht="24" customHeight="1">
      <c r="A2191" s="280" t="str">
        <f>Gesamtliste!G2182&amp;" "&amp;Gesamtliste!H2182</f>
        <v xml:space="preserve"> </v>
      </c>
      <c r="B2191" s="281"/>
      <c r="C2191" s="190">
        <f>Gesamtliste!J2182</f>
        <v>0</v>
      </c>
      <c r="D2191" s="190">
        <f>Gesamtliste!K2182</f>
        <v>0</v>
      </c>
      <c r="E2191" s="191">
        <f>Gesamtliste!T2182</f>
        <v>0</v>
      </c>
    </row>
    <row r="2192" spans="1:5" ht="24" customHeight="1">
      <c r="A2192" s="280" t="str">
        <f>Gesamtliste!G2183&amp;" "&amp;Gesamtliste!H2183</f>
        <v xml:space="preserve"> </v>
      </c>
      <c r="B2192" s="281"/>
      <c r="C2192" s="190">
        <f>Gesamtliste!J2183</f>
        <v>0</v>
      </c>
      <c r="D2192" s="190">
        <f>Gesamtliste!K2183</f>
        <v>0</v>
      </c>
      <c r="E2192" s="191">
        <f>Gesamtliste!T2183</f>
        <v>0</v>
      </c>
    </row>
    <row r="2193" spans="1:5" ht="24" customHeight="1">
      <c r="A2193" s="280" t="str">
        <f>Gesamtliste!G2184&amp;" "&amp;Gesamtliste!H2184</f>
        <v xml:space="preserve"> </v>
      </c>
      <c r="B2193" s="281"/>
      <c r="C2193" s="190">
        <f>Gesamtliste!J2184</f>
        <v>0</v>
      </c>
      <c r="D2193" s="190">
        <f>Gesamtliste!K2184</f>
        <v>0</v>
      </c>
      <c r="E2193" s="191">
        <f>Gesamtliste!T2184</f>
        <v>0</v>
      </c>
    </row>
    <row r="2194" spans="1:5" ht="24" customHeight="1">
      <c r="A2194" s="280" t="str">
        <f>Gesamtliste!G2185&amp;" "&amp;Gesamtliste!H2185</f>
        <v xml:space="preserve"> </v>
      </c>
      <c r="B2194" s="281"/>
      <c r="C2194" s="190">
        <f>Gesamtliste!J2185</f>
        <v>0</v>
      </c>
      <c r="D2194" s="190">
        <f>Gesamtliste!K2185</f>
        <v>0</v>
      </c>
      <c r="E2194" s="191">
        <f>Gesamtliste!T2185</f>
        <v>0</v>
      </c>
    </row>
    <row r="2195" spans="1:5" ht="24" customHeight="1">
      <c r="A2195" s="280" t="str">
        <f>Gesamtliste!G2186&amp;" "&amp;Gesamtliste!H2186</f>
        <v xml:space="preserve"> </v>
      </c>
      <c r="B2195" s="281"/>
      <c r="C2195" s="190">
        <f>Gesamtliste!J2186</f>
        <v>0</v>
      </c>
      <c r="D2195" s="190">
        <f>Gesamtliste!K2186</f>
        <v>0</v>
      </c>
      <c r="E2195" s="191">
        <f>Gesamtliste!T2186</f>
        <v>0</v>
      </c>
    </row>
    <row r="2196" spans="1:5" ht="24" customHeight="1">
      <c r="A2196" s="280" t="str">
        <f>Gesamtliste!G2187&amp;" "&amp;Gesamtliste!H2187</f>
        <v xml:space="preserve"> </v>
      </c>
      <c r="B2196" s="281"/>
      <c r="C2196" s="190">
        <f>Gesamtliste!J2187</f>
        <v>0</v>
      </c>
      <c r="D2196" s="190">
        <f>Gesamtliste!K2187</f>
        <v>0</v>
      </c>
      <c r="E2196" s="191">
        <f>Gesamtliste!T2187</f>
        <v>0</v>
      </c>
    </row>
    <row r="2197" spans="1:5" ht="24" customHeight="1">
      <c r="A2197" s="280" t="str">
        <f>Gesamtliste!G2188&amp;" "&amp;Gesamtliste!H2188</f>
        <v xml:space="preserve"> </v>
      </c>
      <c r="B2197" s="281"/>
      <c r="C2197" s="190">
        <f>Gesamtliste!J2188</f>
        <v>0</v>
      </c>
      <c r="D2197" s="190">
        <f>Gesamtliste!K2188</f>
        <v>0</v>
      </c>
      <c r="E2197" s="191">
        <f>Gesamtliste!T2188</f>
        <v>0</v>
      </c>
    </row>
    <row r="2198" spans="1:5" ht="24" customHeight="1">
      <c r="A2198" s="280" t="str">
        <f>Gesamtliste!G2189&amp;" "&amp;Gesamtliste!H2189</f>
        <v xml:space="preserve"> </v>
      </c>
      <c r="B2198" s="281"/>
      <c r="C2198" s="190">
        <f>Gesamtliste!J2189</f>
        <v>0</v>
      </c>
      <c r="D2198" s="190">
        <f>Gesamtliste!K2189</f>
        <v>0</v>
      </c>
      <c r="E2198" s="191">
        <f>Gesamtliste!T2189</f>
        <v>0</v>
      </c>
    </row>
    <row r="2199" spans="1:5" ht="24" customHeight="1">
      <c r="A2199" s="280" t="str">
        <f>Gesamtliste!G2190&amp;" "&amp;Gesamtliste!H2190</f>
        <v xml:space="preserve"> </v>
      </c>
      <c r="B2199" s="281"/>
      <c r="C2199" s="190">
        <f>Gesamtliste!J2190</f>
        <v>0</v>
      </c>
      <c r="D2199" s="190">
        <f>Gesamtliste!K2190</f>
        <v>0</v>
      </c>
      <c r="E2199" s="191">
        <f>Gesamtliste!T2190</f>
        <v>0</v>
      </c>
    </row>
    <row r="2200" spans="1:5" ht="24" customHeight="1">
      <c r="A2200" s="280" t="str">
        <f>Gesamtliste!G2191&amp;" "&amp;Gesamtliste!H2191</f>
        <v xml:space="preserve"> </v>
      </c>
      <c r="B2200" s="281"/>
      <c r="C2200" s="190">
        <f>Gesamtliste!J2191</f>
        <v>0</v>
      </c>
      <c r="D2200" s="190">
        <f>Gesamtliste!K2191</f>
        <v>0</v>
      </c>
      <c r="E2200" s="191">
        <f>Gesamtliste!T2191</f>
        <v>0</v>
      </c>
    </row>
    <row r="2201" spans="1:5" ht="24" customHeight="1">
      <c r="A2201" s="280" t="str">
        <f>Gesamtliste!G2192&amp;" "&amp;Gesamtliste!H2192</f>
        <v xml:space="preserve"> </v>
      </c>
      <c r="B2201" s="281"/>
      <c r="C2201" s="190">
        <f>Gesamtliste!J2192</f>
        <v>0</v>
      </c>
      <c r="D2201" s="190">
        <f>Gesamtliste!K2192</f>
        <v>0</v>
      </c>
      <c r="E2201" s="191">
        <f>Gesamtliste!T2192</f>
        <v>0</v>
      </c>
    </row>
    <row r="2202" spans="1:5" ht="24" customHeight="1">
      <c r="A2202" s="280" t="str">
        <f>Gesamtliste!G2193&amp;" "&amp;Gesamtliste!H2193</f>
        <v xml:space="preserve"> </v>
      </c>
      <c r="B2202" s="281"/>
      <c r="C2202" s="190">
        <f>Gesamtliste!J2193</f>
        <v>0</v>
      </c>
      <c r="D2202" s="190">
        <f>Gesamtliste!K2193</f>
        <v>0</v>
      </c>
      <c r="E2202" s="191">
        <f>Gesamtliste!T2193</f>
        <v>0</v>
      </c>
    </row>
    <row r="2203" spans="1:5" ht="24" customHeight="1">
      <c r="A2203" s="280" t="str">
        <f>Gesamtliste!G2194&amp;" "&amp;Gesamtliste!H2194</f>
        <v xml:space="preserve"> </v>
      </c>
      <c r="B2203" s="281"/>
      <c r="C2203" s="190">
        <f>Gesamtliste!J2194</f>
        <v>0</v>
      </c>
      <c r="D2203" s="190">
        <f>Gesamtliste!K2194</f>
        <v>0</v>
      </c>
      <c r="E2203" s="191">
        <f>Gesamtliste!T2194</f>
        <v>0</v>
      </c>
    </row>
    <row r="2204" spans="1:5" ht="24" customHeight="1">
      <c r="A2204" s="280" t="str">
        <f>Gesamtliste!G2195&amp;" "&amp;Gesamtliste!H2195</f>
        <v xml:space="preserve"> </v>
      </c>
      <c r="B2204" s="281"/>
      <c r="C2204" s="190">
        <f>Gesamtliste!J2195</f>
        <v>0</v>
      </c>
      <c r="D2204" s="190">
        <f>Gesamtliste!K2195</f>
        <v>0</v>
      </c>
      <c r="E2204" s="191">
        <f>Gesamtliste!T2195</f>
        <v>0</v>
      </c>
    </row>
    <row r="2205" spans="1:5" ht="24" customHeight="1">
      <c r="A2205" s="280" t="str">
        <f>Gesamtliste!G2196&amp;" "&amp;Gesamtliste!H2196</f>
        <v xml:space="preserve"> </v>
      </c>
      <c r="B2205" s="281"/>
      <c r="C2205" s="190">
        <f>Gesamtliste!J2196</f>
        <v>0</v>
      </c>
      <c r="D2205" s="190">
        <f>Gesamtliste!K2196</f>
        <v>0</v>
      </c>
      <c r="E2205" s="191">
        <f>Gesamtliste!T2196</f>
        <v>0</v>
      </c>
    </row>
    <row r="2206" spans="1:5" ht="24" customHeight="1">
      <c r="A2206" s="280" t="str">
        <f>Gesamtliste!G2197&amp;" "&amp;Gesamtliste!H2197</f>
        <v xml:space="preserve"> </v>
      </c>
      <c r="B2206" s="281"/>
      <c r="C2206" s="190">
        <f>Gesamtliste!J2197</f>
        <v>0</v>
      </c>
      <c r="D2206" s="190">
        <f>Gesamtliste!K2197</f>
        <v>0</v>
      </c>
      <c r="E2206" s="191">
        <f>Gesamtliste!T2197</f>
        <v>0</v>
      </c>
    </row>
    <row r="2207" spans="1:5" ht="24" customHeight="1">
      <c r="A2207" s="280" t="str">
        <f>Gesamtliste!G2198&amp;" "&amp;Gesamtliste!H2198</f>
        <v xml:space="preserve"> </v>
      </c>
      <c r="B2207" s="281"/>
      <c r="C2207" s="190">
        <f>Gesamtliste!J2198</f>
        <v>0</v>
      </c>
      <c r="D2207" s="190">
        <f>Gesamtliste!K2198</f>
        <v>0</v>
      </c>
      <c r="E2207" s="191">
        <f>Gesamtliste!T2198</f>
        <v>0</v>
      </c>
    </row>
    <row r="2208" spans="1:5" ht="24" customHeight="1">
      <c r="A2208" s="280" t="str">
        <f>Gesamtliste!G2199&amp;" "&amp;Gesamtliste!H2199</f>
        <v xml:space="preserve"> </v>
      </c>
      <c r="B2208" s="281"/>
      <c r="C2208" s="190">
        <f>Gesamtliste!J2199</f>
        <v>0</v>
      </c>
      <c r="D2208" s="190">
        <f>Gesamtliste!K2199</f>
        <v>0</v>
      </c>
      <c r="E2208" s="191">
        <f>Gesamtliste!T2199</f>
        <v>0</v>
      </c>
    </row>
    <row r="2209" spans="1:5" ht="24" customHeight="1">
      <c r="A2209" s="280" t="str">
        <f>Gesamtliste!G2200&amp;" "&amp;Gesamtliste!H2200</f>
        <v xml:space="preserve"> </v>
      </c>
      <c r="B2209" s="281"/>
      <c r="C2209" s="190">
        <f>Gesamtliste!J2200</f>
        <v>0</v>
      </c>
      <c r="D2209" s="190">
        <f>Gesamtliste!K2200</f>
        <v>0</v>
      </c>
      <c r="E2209" s="191">
        <f>Gesamtliste!T2200</f>
        <v>0</v>
      </c>
    </row>
    <row r="2210" spans="1:5" ht="24" customHeight="1">
      <c r="A2210" s="280" t="str">
        <f>Gesamtliste!G2201&amp;" "&amp;Gesamtliste!H2201</f>
        <v xml:space="preserve"> </v>
      </c>
      <c r="B2210" s="281"/>
      <c r="C2210" s="190">
        <f>Gesamtliste!J2201</f>
        <v>0</v>
      </c>
      <c r="D2210" s="190">
        <f>Gesamtliste!K2201</f>
        <v>0</v>
      </c>
      <c r="E2210" s="191">
        <f>Gesamtliste!T2201</f>
        <v>0</v>
      </c>
    </row>
    <row r="2211" spans="1:5" ht="24" customHeight="1">
      <c r="A2211" s="280" t="str">
        <f>Gesamtliste!G2202&amp;" "&amp;Gesamtliste!H2202</f>
        <v xml:space="preserve"> </v>
      </c>
      <c r="B2211" s="281"/>
      <c r="C2211" s="190">
        <f>Gesamtliste!J2202</f>
        <v>0</v>
      </c>
      <c r="D2211" s="190">
        <f>Gesamtliste!K2202</f>
        <v>0</v>
      </c>
      <c r="E2211" s="191">
        <f>Gesamtliste!T2202</f>
        <v>0</v>
      </c>
    </row>
    <row r="2212" spans="1:5" ht="24" customHeight="1">
      <c r="A2212" s="280" t="str">
        <f>Gesamtliste!G2203&amp;" "&amp;Gesamtliste!H2203</f>
        <v xml:space="preserve"> </v>
      </c>
      <c r="B2212" s="281"/>
      <c r="C2212" s="190">
        <f>Gesamtliste!J2203</f>
        <v>0</v>
      </c>
      <c r="D2212" s="190">
        <f>Gesamtliste!K2203</f>
        <v>0</v>
      </c>
      <c r="E2212" s="191">
        <f>Gesamtliste!T2203</f>
        <v>0</v>
      </c>
    </row>
    <row r="2213" spans="1:5" ht="24" customHeight="1">
      <c r="A2213" s="280" t="str">
        <f>Gesamtliste!G2204&amp;" "&amp;Gesamtliste!H2204</f>
        <v xml:space="preserve"> </v>
      </c>
      <c r="B2213" s="281"/>
      <c r="C2213" s="190">
        <f>Gesamtliste!J2204</f>
        <v>0</v>
      </c>
      <c r="D2213" s="190">
        <f>Gesamtliste!K2204</f>
        <v>0</v>
      </c>
      <c r="E2213" s="191">
        <f>Gesamtliste!T2204</f>
        <v>0</v>
      </c>
    </row>
    <row r="2214" spans="1:5" ht="24" customHeight="1">
      <c r="A2214" s="280" t="str">
        <f>Gesamtliste!G2205&amp;" "&amp;Gesamtliste!H2205</f>
        <v xml:space="preserve"> </v>
      </c>
      <c r="B2214" s="281"/>
      <c r="C2214" s="190">
        <f>Gesamtliste!J2205</f>
        <v>0</v>
      </c>
      <c r="D2214" s="190">
        <f>Gesamtliste!K2205</f>
        <v>0</v>
      </c>
      <c r="E2214" s="191">
        <f>Gesamtliste!T2205</f>
        <v>0</v>
      </c>
    </row>
    <row r="2215" spans="1:5" ht="24" customHeight="1">
      <c r="A2215" s="280" t="str">
        <f>Gesamtliste!G2206&amp;" "&amp;Gesamtliste!H2206</f>
        <v xml:space="preserve"> </v>
      </c>
      <c r="B2215" s="281"/>
      <c r="C2215" s="190">
        <f>Gesamtliste!J2206</f>
        <v>0</v>
      </c>
      <c r="D2215" s="190">
        <f>Gesamtliste!K2206</f>
        <v>0</v>
      </c>
      <c r="E2215" s="191">
        <f>Gesamtliste!T2206</f>
        <v>0</v>
      </c>
    </row>
    <row r="2216" spans="1:5" ht="24" customHeight="1">
      <c r="A2216" s="280" t="str">
        <f>Gesamtliste!G2207&amp;" "&amp;Gesamtliste!H2207</f>
        <v xml:space="preserve"> </v>
      </c>
      <c r="B2216" s="281"/>
      <c r="C2216" s="190">
        <f>Gesamtliste!J2207</f>
        <v>0</v>
      </c>
      <c r="D2216" s="190">
        <f>Gesamtliste!K2207</f>
        <v>0</v>
      </c>
      <c r="E2216" s="191">
        <f>Gesamtliste!T2207</f>
        <v>0</v>
      </c>
    </row>
    <row r="2217" spans="1:5" ht="24" customHeight="1">
      <c r="A2217" s="280" t="str">
        <f>Gesamtliste!G2208&amp;" "&amp;Gesamtliste!H2208</f>
        <v xml:space="preserve"> </v>
      </c>
      <c r="B2217" s="281"/>
      <c r="C2217" s="190">
        <f>Gesamtliste!J2208</f>
        <v>0</v>
      </c>
      <c r="D2217" s="190">
        <f>Gesamtliste!K2208</f>
        <v>0</v>
      </c>
      <c r="E2217" s="191">
        <f>Gesamtliste!T2208</f>
        <v>0</v>
      </c>
    </row>
    <row r="2218" spans="1:5" ht="24" customHeight="1">
      <c r="A2218" s="280" t="str">
        <f>Gesamtliste!G2209&amp;" "&amp;Gesamtliste!H2209</f>
        <v xml:space="preserve"> </v>
      </c>
      <c r="B2218" s="281"/>
      <c r="C2218" s="190">
        <f>Gesamtliste!J2209</f>
        <v>0</v>
      </c>
      <c r="D2218" s="190">
        <f>Gesamtliste!K2209</f>
        <v>0</v>
      </c>
      <c r="E2218" s="191">
        <f>Gesamtliste!T2209</f>
        <v>0</v>
      </c>
    </row>
    <row r="2219" spans="1:5" ht="24" customHeight="1">
      <c r="A2219" s="280" t="str">
        <f>Gesamtliste!G2210&amp;" "&amp;Gesamtliste!H2210</f>
        <v xml:space="preserve"> </v>
      </c>
      <c r="B2219" s="281"/>
      <c r="C2219" s="190">
        <f>Gesamtliste!J2210</f>
        <v>0</v>
      </c>
      <c r="D2219" s="190">
        <f>Gesamtliste!K2210</f>
        <v>0</v>
      </c>
      <c r="E2219" s="191">
        <f>Gesamtliste!T2210</f>
        <v>0</v>
      </c>
    </row>
    <row r="2220" spans="1:5" ht="24" customHeight="1">
      <c r="A2220" s="280" t="str">
        <f>Gesamtliste!G2211&amp;" "&amp;Gesamtliste!H2211</f>
        <v xml:space="preserve"> </v>
      </c>
      <c r="B2220" s="281"/>
      <c r="C2220" s="190">
        <f>Gesamtliste!J2211</f>
        <v>0</v>
      </c>
      <c r="D2220" s="190">
        <f>Gesamtliste!K2211</f>
        <v>0</v>
      </c>
      <c r="E2220" s="191">
        <f>Gesamtliste!T2211</f>
        <v>0</v>
      </c>
    </row>
    <row r="2221" spans="1:5" ht="24" customHeight="1">
      <c r="A2221" s="280" t="str">
        <f>Gesamtliste!G2212&amp;" "&amp;Gesamtliste!H2212</f>
        <v xml:space="preserve"> </v>
      </c>
      <c r="B2221" s="281"/>
      <c r="C2221" s="190">
        <f>Gesamtliste!J2212</f>
        <v>0</v>
      </c>
      <c r="D2221" s="190">
        <f>Gesamtliste!K2212</f>
        <v>0</v>
      </c>
      <c r="E2221" s="191">
        <f>Gesamtliste!T2212</f>
        <v>0</v>
      </c>
    </row>
    <row r="2222" spans="1:5" ht="24" customHeight="1">
      <c r="A2222" s="280" t="str">
        <f>Gesamtliste!G2213&amp;" "&amp;Gesamtliste!H2213</f>
        <v xml:space="preserve"> </v>
      </c>
      <c r="B2222" s="281"/>
      <c r="C2222" s="190">
        <f>Gesamtliste!J2213</f>
        <v>0</v>
      </c>
      <c r="D2222" s="190">
        <f>Gesamtliste!K2213</f>
        <v>0</v>
      </c>
      <c r="E2222" s="191">
        <f>Gesamtliste!T2213</f>
        <v>0</v>
      </c>
    </row>
    <row r="2223" spans="1:5" ht="24" customHeight="1">
      <c r="A2223" s="280" t="str">
        <f>Gesamtliste!G2214&amp;" "&amp;Gesamtliste!H2214</f>
        <v xml:space="preserve"> </v>
      </c>
      <c r="B2223" s="281"/>
      <c r="C2223" s="190">
        <f>Gesamtliste!J2214</f>
        <v>0</v>
      </c>
      <c r="D2223" s="190">
        <f>Gesamtliste!K2214</f>
        <v>0</v>
      </c>
      <c r="E2223" s="191">
        <f>Gesamtliste!T2214</f>
        <v>0</v>
      </c>
    </row>
    <row r="2224" spans="1:5" ht="24" customHeight="1">
      <c r="A2224" s="280" t="str">
        <f>Gesamtliste!G2215&amp;" "&amp;Gesamtliste!H2215</f>
        <v xml:space="preserve"> </v>
      </c>
      <c r="B2224" s="281"/>
      <c r="C2224" s="190">
        <f>Gesamtliste!J2215</f>
        <v>0</v>
      </c>
      <c r="D2224" s="190">
        <f>Gesamtliste!K2215</f>
        <v>0</v>
      </c>
      <c r="E2224" s="191">
        <f>Gesamtliste!T2215</f>
        <v>0</v>
      </c>
    </row>
    <row r="2225" spans="1:5" ht="24" customHeight="1">
      <c r="A2225" s="280" t="str">
        <f>Gesamtliste!G2216&amp;" "&amp;Gesamtliste!H2216</f>
        <v xml:space="preserve"> </v>
      </c>
      <c r="B2225" s="281"/>
      <c r="C2225" s="190">
        <f>Gesamtliste!J2216</f>
        <v>0</v>
      </c>
      <c r="D2225" s="190">
        <f>Gesamtliste!K2216</f>
        <v>0</v>
      </c>
      <c r="E2225" s="191">
        <f>Gesamtliste!T2216</f>
        <v>0</v>
      </c>
    </row>
    <row r="2226" spans="1:5" ht="24" customHeight="1">
      <c r="A2226" s="280" t="str">
        <f>Gesamtliste!G2217&amp;" "&amp;Gesamtliste!H2217</f>
        <v xml:space="preserve"> </v>
      </c>
      <c r="B2226" s="281"/>
      <c r="C2226" s="190">
        <f>Gesamtliste!J2217</f>
        <v>0</v>
      </c>
      <c r="D2226" s="190">
        <f>Gesamtliste!K2217</f>
        <v>0</v>
      </c>
      <c r="E2226" s="191">
        <f>Gesamtliste!T2217</f>
        <v>0</v>
      </c>
    </row>
    <row r="2227" spans="1:5" ht="24" customHeight="1">
      <c r="A2227" s="280" t="str">
        <f>Gesamtliste!G2218&amp;" "&amp;Gesamtliste!H2218</f>
        <v xml:space="preserve"> </v>
      </c>
      <c r="B2227" s="281"/>
      <c r="C2227" s="190">
        <f>Gesamtliste!J2218</f>
        <v>0</v>
      </c>
      <c r="D2227" s="190">
        <f>Gesamtliste!K2218</f>
        <v>0</v>
      </c>
      <c r="E2227" s="191">
        <f>Gesamtliste!T2218</f>
        <v>0</v>
      </c>
    </row>
    <row r="2228" spans="1:5" ht="24" customHeight="1">
      <c r="A2228" s="280" t="str">
        <f>Gesamtliste!G2219&amp;" "&amp;Gesamtliste!H2219</f>
        <v xml:space="preserve"> </v>
      </c>
      <c r="B2228" s="281"/>
      <c r="C2228" s="190">
        <f>Gesamtliste!J2219</f>
        <v>0</v>
      </c>
      <c r="D2228" s="190">
        <f>Gesamtliste!K2219</f>
        <v>0</v>
      </c>
      <c r="E2228" s="191">
        <f>Gesamtliste!T2219</f>
        <v>0</v>
      </c>
    </row>
    <row r="2229" spans="1:5" ht="24" customHeight="1">
      <c r="A2229" s="280" t="str">
        <f>Gesamtliste!G2220&amp;" "&amp;Gesamtliste!H2220</f>
        <v xml:space="preserve"> </v>
      </c>
      <c r="B2229" s="281"/>
      <c r="C2229" s="190">
        <f>Gesamtliste!J2220</f>
        <v>0</v>
      </c>
      <c r="D2229" s="190">
        <f>Gesamtliste!K2220</f>
        <v>0</v>
      </c>
      <c r="E2229" s="191">
        <f>Gesamtliste!T2220</f>
        <v>0</v>
      </c>
    </row>
    <row r="2230" spans="1:5" ht="24" customHeight="1">
      <c r="A2230" s="280" t="str">
        <f>Gesamtliste!G2221&amp;" "&amp;Gesamtliste!H2221</f>
        <v xml:space="preserve"> </v>
      </c>
      <c r="B2230" s="281"/>
      <c r="C2230" s="190">
        <f>Gesamtliste!J2221</f>
        <v>0</v>
      </c>
      <c r="D2230" s="190">
        <f>Gesamtliste!K2221</f>
        <v>0</v>
      </c>
      <c r="E2230" s="191">
        <f>Gesamtliste!T2221</f>
        <v>0</v>
      </c>
    </row>
    <row r="2231" spans="1:5" ht="24" customHeight="1">
      <c r="A2231" s="280" t="str">
        <f>Gesamtliste!G2222&amp;" "&amp;Gesamtliste!H2222</f>
        <v xml:space="preserve"> </v>
      </c>
      <c r="B2231" s="281"/>
      <c r="C2231" s="190">
        <f>Gesamtliste!J2222</f>
        <v>0</v>
      </c>
      <c r="D2231" s="190">
        <f>Gesamtliste!K2222</f>
        <v>0</v>
      </c>
      <c r="E2231" s="191">
        <f>Gesamtliste!T2222</f>
        <v>0</v>
      </c>
    </row>
    <row r="2232" spans="1:5" ht="24" customHeight="1">
      <c r="A2232" s="280" t="str">
        <f>Gesamtliste!G2223&amp;" "&amp;Gesamtliste!H2223</f>
        <v xml:space="preserve"> </v>
      </c>
      <c r="B2232" s="281"/>
      <c r="C2232" s="190">
        <f>Gesamtliste!J2223</f>
        <v>0</v>
      </c>
      <c r="D2232" s="190">
        <f>Gesamtliste!K2223</f>
        <v>0</v>
      </c>
      <c r="E2232" s="191">
        <f>Gesamtliste!T2223</f>
        <v>0</v>
      </c>
    </row>
    <row r="2233" spans="1:5" ht="24" customHeight="1">
      <c r="A2233" s="280" t="str">
        <f>Gesamtliste!G2224&amp;" "&amp;Gesamtliste!H2224</f>
        <v xml:space="preserve"> </v>
      </c>
      <c r="B2233" s="281"/>
      <c r="C2233" s="190">
        <f>Gesamtliste!J2224</f>
        <v>0</v>
      </c>
      <c r="D2233" s="190">
        <f>Gesamtliste!K2224</f>
        <v>0</v>
      </c>
      <c r="E2233" s="191">
        <f>Gesamtliste!T2224</f>
        <v>0</v>
      </c>
    </row>
    <row r="2234" spans="1:5" ht="24" customHeight="1">
      <c r="A2234" s="280" t="str">
        <f>Gesamtliste!G2225&amp;" "&amp;Gesamtliste!H2225</f>
        <v xml:space="preserve"> </v>
      </c>
      <c r="B2234" s="281"/>
      <c r="C2234" s="190">
        <f>Gesamtliste!J2225</f>
        <v>0</v>
      </c>
      <c r="D2234" s="190">
        <f>Gesamtliste!K2225</f>
        <v>0</v>
      </c>
      <c r="E2234" s="191">
        <f>Gesamtliste!T2225</f>
        <v>0</v>
      </c>
    </row>
    <row r="2235" spans="1:5" ht="24" customHeight="1">
      <c r="A2235" s="280" t="str">
        <f>Gesamtliste!G2226&amp;" "&amp;Gesamtliste!H2226</f>
        <v xml:space="preserve"> </v>
      </c>
      <c r="B2235" s="281"/>
      <c r="C2235" s="190">
        <f>Gesamtliste!J2226</f>
        <v>0</v>
      </c>
      <c r="D2235" s="190">
        <f>Gesamtliste!K2226</f>
        <v>0</v>
      </c>
      <c r="E2235" s="191">
        <f>Gesamtliste!T2226</f>
        <v>0</v>
      </c>
    </row>
    <row r="2236" spans="1:5" ht="24" customHeight="1">
      <c r="A2236" s="280" t="str">
        <f>Gesamtliste!G2227&amp;" "&amp;Gesamtliste!H2227</f>
        <v xml:space="preserve"> </v>
      </c>
      <c r="B2236" s="281"/>
      <c r="C2236" s="190">
        <f>Gesamtliste!J2227</f>
        <v>0</v>
      </c>
      <c r="D2236" s="190">
        <f>Gesamtliste!K2227</f>
        <v>0</v>
      </c>
      <c r="E2236" s="191">
        <f>Gesamtliste!T2227</f>
        <v>0</v>
      </c>
    </row>
    <row r="2237" spans="1:5" ht="24" customHeight="1">
      <c r="A2237" s="280" t="str">
        <f>Gesamtliste!G2228&amp;" "&amp;Gesamtliste!H2228</f>
        <v xml:space="preserve"> </v>
      </c>
      <c r="B2237" s="281"/>
      <c r="C2237" s="190">
        <f>Gesamtliste!J2228</f>
        <v>0</v>
      </c>
      <c r="D2237" s="190">
        <f>Gesamtliste!K2228</f>
        <v>0</v>
      </c>
      <c r="E2237" s="191">
        <f>Gesamtliste!T2228</f>
        <v>0</v>
      </c>
    </row>
    <row r="2238" spans="1:5" ht="24" customHeight="1">
      <c r="A2238" s="280" t="str">
        <f>Gesamtliste!G2229&amp;" "&amp;Gesamtliste!H2229</f>
        <v xml:space="preserve"> </v>
      </c>
      <c r="B2238" s="281"/>
      <c r="C2238" s="190">
        <f>Gesamtliste!J2229</f>
        <v>0</v>
      </c>
      <c r="D2238" s="190">
        <f>Gesamtliste!K2229</f>
        <v>0</v>
      </c>
      <c r="E2238" s="191">
        <f>Gesamtliste!T2229</f>
        <v>0</v>
      </c>
    </row>
    <row r="2239" spans="1:5" ht="24" customHeight="1">
      <c r="A2239" s="280" t="str">
        <f>Gesamtliste!G2230&amp;" "&amp;Gesamtliste!H2230</f>
        <v xml:space="preserve"> </v>
      </c>
      <c r="B2239" s="281"/>
      <c r="C2239" s="190">
        <f>Gesamtliste!J2230</f>
        <v>0</v>
      </c>
      <c r="D2239" s="190">
        <f>Gesamtliste!K2230</f>
        <v>0</v>
      </c>
      <c r="E2239" s="191">
        <f>Gesamtliste!T2230</f>
        <v>0</v>
      </c>
    </row>
    <row r="2240" spans="1:5" ht="24" customHeight="1">
      <c r="A2240" s="280" t="str">
        <f>Gesamtliste!G2231&amp;" "&amp;Gesamtliste!H2231</f>
        <v xml:space="preserve"> </v>
      </c>
      <c r="B2240" s="281"/>
      <c r="C2240" s="190">
        <f>Gesamtliste!J2231</f>
        <v>0</v>
      </c>
      <c r="D2240" s="190">
        <f>Gesamtliste!K2231</f>
        <v>0</v>
      </c>
      <c r="E2240" s="191">
        <f>Gesamtliste!T2231</f>
        <v>0</v>
      </c>
    </row>
    <row r="2241" spans="1:5" ht="24" customHeight="1">
      <c r="A2241" s="280" t="str">
        <f>Gesamtliste!G2232&amp;" "&amp;Gesamtliste!H2232</f>
        <v xml:space="preserve"> </v>
      </c>
      <c r="B2241" s="281"/>
      <c r="C2241" s="190">
        <f>Gesamtliste!J2232</f>
        <v>0</v>
      </c>
      <c r="D2241" s="190">
        <f>Gesamtliste!K2232</f>
        <v>0</v>
      </c>
      <c r="E2241" s="191">
        <f>Gesamtliste!T2232</f>
        <v>0</v>
      </c>
    </row>
    <row r="2242" spans="1:5" ht="24" customHeight="1">
      <c r="A2242" s="280" t="str">
        <f>Gesamtliste!G2233&amp;" "&amp;Gesamtliste!H2233</f>
        <v xml:space="preserve"> </v>
      </c>
      <c r="B2242" s="281"/>
      <c r="C2242" s="190">
        <f>Gesamtliste!J2233</f>
        <v>0</v>
      </c>
      <c r="D2242" s="190">
        <f>Gesamtliste!K2233</f>
        <v>0</v>
      </c>
      <c r="E2242" s="191">
        <f>Gesamtliste!T2233</f>
        <v>0</v>
      </c>
    </row>
    <row r="2243" spans="1:5" ht="24" customHeight="1">
      <c r="A2243" s="280" t="str">
        <f>Gesamtliste!G2234&amp;" "&amp;Gesamtliste!H2234</f>
        <v xml:space="preserve"> </v>
      </c>
      <c r="B2243" s="281"/>
      <c r="C2243" s="190">
        <f>Gesamtliste!J2234</f>
        <v>0</v>
      </c>
      <c r="D2243" s="190">
        <f>Gesamtliste!K2234</f>
        <v>0</v>
      </c>
      <c r="E2243" s="191">
        <f>Gesamtliste!T2234</f>
        <v>0</v>
      </c>
    </row>
    <row r="2244" spans="1:5" ht="24" customHeight="1">
      <c r="A2244" s="280" t="str">
        <f>Gesamtliste!G2235&amp;" "&amp;Gesamtliste!H2235</f>
        <v xml:space="preserve"> </v>
      </c>
      <c r="B2244" s="281"/>
      <c r="C2244" s="190">
        <f>Gesamtliste!J2235</f>
        <v>0</v>
      </c>
      <c r="D2244" s="190">
        <f>Gesamtliste!K2235</f>
        <v>0</v>
      </c>
      <c r="E2244" s="191">
        <f>Gesamtliste!T2235</f>
        <v>0</v>
      </c>
    </row>
    <row r="2245" spans="1:5" ht="24" customHeight="1">
      <c r="A2245" s="280" t="str">
        <f>Gesamtliste!G2236&amp;" "&amp;Gesamtliste!H2236</f>
        <v xml:space="preserve"> </v>
      </c>
      <c r="B2245" s="281"/>
      <c r="C2245" s="190">
        <f>Gesamtliste!J2236</f>
        <v>0</v>
      </c>
      <c r="D2245" s="190">
        <f>Gesamtliste!K2236</f>
        <v>0</v>
      </c>
      <c r="E2245" s="191">
        <f>Gesamtliste!T2236</f>
        <v>0</v>
      </c>
    </row>
    <row r="2246" spans="1:5" ht="24" customHeight="1">
      <c r="A2246" s="280" t="str">
        <f>Gesamtliste!G2237&amp;" "&amp;Gesamtliste!H2237</f>
        <v xml:space="preserve"> </v>
      </c>
      <c r="B2246" s="281"/>
      <c r="C2246" s="190">
        <f>Gesamtliste!J2237</f>
        <v>0</v>
      </c>
      <c r="D2246" s="190">
        <f>Gesamtliste!K2237</f>
        <v>0</v>
      </c>
      <c r="E2246" s="191">
        <f>Gesamtliste!T2237</f>
        <v>0</v>
      </c>
    </row>
    <row r="2247" spans="1:5" ht="24" customHeight="1">
      <c r="A2247" s="280" t="str">
        <f>Gesamtliste!G2238&amp;" "&amp;Gesamtliste!H2238</f>
        <v xml:space="preserve"> </v>
      </c>
      <c r="B2247" s="281"/>
      <c r="C2247" s="190">
        <f>Gesamtliste!J2238</f>
        <v>0</v>
      </c>
      <c r="D2247" s="190">
        <f>Gesamtliste!K2238</f>
        <v>0</v>
      </c>
      <c r="E2247" s="191">
        <f>Gesamtliste!T2238</f>
        <v>0</v>
      </c>
    </row>
    <row r="2248" spans="1:5" ht="24" customHeight="1">
      <c r="A2248" s="280" t="str">
        <f>Gesamtliste!G2239&amp;" "&amp;Gesamtliste!H2239</f>
        <v xml:space="preserve"> </v>
      </c>
      <c r="B2248" s="281"/>
      <c r="C2248" s="190">
        <f>Gesamtliste!J2239</f>
        <v>0</v>
      </c>
      <c r="D2248" s="190">
        <f>Gesamtliste!K2239</f>
        <v>0</v>
      </c>
      <c r="E2248" s="191">
        <f>Gesamtliste!T2239</f>
        <v>0</v>
      </c>
    </row>
    <row r="2249" spans="1:5" ht="24" customHeight="1">
      <c r="A2249" s="280" t="str">
        <f>Gesamtliste!G2240&amp;" "&amp;Gesamtliste!H2240</f>
        <v xml:space="preserve"> </v>
      </c>
      <c r="B2249" s="281"/>
      <c r="C2249" s="190">
        <f>Gesamtliste!J2240</f>
        <v>0</v>
      </c>
      <c r="D2249" s="190">
        <f>Gesamtliste!K2240</f>
        <v>0</v>
      </c>
      <c r="E2249" s="191">
        <f>Gesamtliste!T2240</f>
        <v>0</v>
      </c>
    </row>
    <row r="2250" spans="1:5" ht="24" customHeight="1">
      <c r="A2250" s="280" t="str">
        <f>Gesamtliste!G2241&amp;" "&amp;Gesamtliste!H2241</f>
        <v xml:space="preserve"> </v>
      </c>
      <c r="B2250" s="281"/>
      <c r="C2250" s="190">
        <f>Gesamtliste!J2241</f>
        <v>0</v>
      </c>
      <c r="D2250" s="190">
        <f>Gesamtliste!K2241</f>
        <v>0</v>
      </c>
      <c r="E2250" s="191">
        <f>Gesamtliste!T2241</f>
        <v>0</v>
      </c>
    </row>
    <row r="2251" spans="1:5" ht="24" customHeight="1">
      <c r="A2251" s="280" t="str">
        <f>Gesamtliste!G2242&amp;" "&amp;Gesamtliste!H2242</f>
        <v xml:space="preserve"> </v>
      </c>
      <c r="B2251" s="281"/>
      <c r="C2251" s="190">
        <f>Gesamtliste!J2242</f>
        <v>0</v>
      </c>
      <c r="D2251" s="190">
        <f>Gesamtliste!K2242</f>
        <v>0</v>
      </c>
      <c r="E2251" s="191">
        <f>Gesamtliste!T2242</f>
        <v>0</v>
      </c>
    </row>
    <row r="2252" spans="1:5" ht="24" customHeight="1">
      <c r="A2252" s="280" t="str">
        <f>Gesamtliste!G2243&amp;" "&amp;Gesamtliste!H2243</f>
        <v xml:space="preserve"> </v>
      </c>
      <c r="B2252" s="281"/>
      <c r="C2252" s="190">
        <f>Gesamtliste!J2243</f>
        <v>0</v>
      </c>
      <c r="D2252" s="190">
        <f>Gesamtliste!K2243</f>
        <v>0</v>
      </c>
      <c r="E2252" s="191">
        <f>Gesamtliste!T2243</f>
        <v>0</v>
      </c>
    </row>
    <row r="2253" spans="1:5" ht="24" customHeight="1">
      <c r="A2253" s="280" t="str">
        <f>Gesamtliste!G2244&amp;" "&amp;Gesamtliste!H2244</f>
        <v xml:space="preserve"> </v>
      </c>
      <c r="B2253" s="281"/>
      <c r="C2253" s="190">
        <f>Gesamtliste!J2244</f>
        <v>0</v>
      </c>
      <c r="D2253" s="190">
        <f>Gesamtliste!K2244</f>
        <v>0</v>
      </c>
      <c r="E2253" s="191">
        <f>Gesamtliste!T2244</f>
        <v>0</v>
      </c>
    </row>
    <row r="2254" spans="1:5" ht="24" customHeight="1">
      <c r="A2254" s="280" t="str">
        <f>Gesamtliste!G2245&amp;" "&amp;Gesamtliste!H2245</f>
        <v xml:space="preserve"> </v>
      </c>
      <c r="B2254" s="281"/>
      <c r="C2254" s="190">
        <f>Gesamtliste!J2245</f>
        <v>0</v>
      </c>
      <c r="D2254" s="190">
        <f>Gesamtliste!K2245</f>
        <v>0</v>
      </c>
      <c r="E2254" s="191">
        <f>Gesamtliste!T2245</f>
        <v>0</v>
      </c>
    </row>
    <row r="2255" spans="1:5" ht="24" customHeight="1">
      <c r="A2255" s="280" t="str">
        <f>Gesamtliste!G2246&amp;" "&amp;Gesamtliste!H2246</f>
        <v xml:space="preserve"> </v>
      </c>
      <c r="B2255" s="281"/>
      <c r="C2255" s="190">
        <f>Gesamtliste!J2246</f>
        <v>0</v>
      </c>
      <c r="D2255" s="190">
        <f>Gesamtliste!K2246</f>
        <v>0</v>
      </c>
      <c r="E2255" s="191">
        <f>Gesamtliste!T2246</f>
        <v>0</v>
      </c>
    </row>
    <row r="2256" spans="1:5" ht="24" customHeight="1">
      <c r="A2256" s="280" t="str">
        <f>Gesamtliste!G2247&amp;" "&amp;Gesamtliste!H2247</f>
        <v xml:space="preserve"> </v>
      </c>
      <c r="B2256" s="281"/>
      <c r="C2256" s="190">
        <f>Gesamtliste!J2247</f>
        <v>0</v>
      </c>
      <c r="D2256" s="190">
        <f>Gesamtliste!K2247</f>
        <v>0</v>
      </c>
      <c r="E2256" s="191">
        <f>Gesamtliste!T2247</f>
        <v>0</v>
      </c>
    </row>
    <row r="2257" spans="1:5" ht="24" customHeight="1">
      <c r="A2257" s="280" t="str">
        <f>Gesamtliste!G2248&amp;" "&amp;Gesamtliste!H2248</f>
        <v xml:space="preserve"> </v>
      </c>
      <c r="B2257" s="281"/>
      <c r="C2257" s="190">
        <f>Gesamtliste!J2248</f>
        <v>0</v>
      </c>
      <c r="D2257" s="190">
        <f>Gesamtliste!K2248</f>
        <v>0</v>
      </c>
      <c r="E2257" s="191">
        <f>Gesamtliste!T2248</f>
        <v>0</v>
      </c>
    </row>
    <row r="2258" spans="1:5" ht="24" customHeight="1">
      <c r="A2258" s="280" t="str">
        <f>Gesamtliste!G2249&amp;" "&amp;Gesamtliste!H2249</f>
        <v xml:space="preserve"> </v>
      </c>
      <c r="B2258" s="281"/>
      <c r="C2258" s="190">
        <f>Gesamtliste!J2249</f>
        <v>0</v>
      </c>
      <c r="D2258" s="190">
        <f>Gesamtliste!K2249</f>
        <v>0</v>
      </c>
      <c r="E2258" s="191">
        <f>Gesamtliste!T2249</f>
        <v>0</v>
      </c>
    </row>
    <row r="2259" spans="1:5" ht="24" customHeight="1">
      <c r="A2259" s="280" t="str">
        <f>Gesamtliste!G2250&amp;" "&amp;Gesamtliste!H2250</f>
        <v xml:space="preserve"> </v>
      </c>
      <c r="B2259" s="281"/>
      <c r="C2259" s="190">
        <f>Gesamtliste!J2250</f>
        <v>0</v>
      </c>
      <c r="D2259" s="190">
        <f>Gesamtliste!K2250</f>
        <v>0</v>
      </c>
      <c r="E2259" s="191">
        <f>Gesamtliste!T2250</f>
        <v>0</v>
      </c>
    </row>
    <row r="2260" spans="1:5" ht="24" customHeight="1">
      <c r="A2260" s="280" t="str">
        <f>Gesamtliste!G2251&amp;" "&amp;Gesamtliste!H2251</f>
        <v xml:space="preserve"> </v>
      </c>
      <c r="B2260" s="281"/>
      <c r="C2260" s="190">
        <f>Gesamtliste!J2251</f>
        <v>0</v>
      </c>
      <c r="D2260" s="190">
        <f>Gesamtliste!K2251</f>
        <v>0</v>
      </c>
      <c r="E2260" s="191">
        <f>Gesamtliste!T2251</f>
        <v>0</v>
      </c>
    </row>
    <row r="2261" spans="1:5" ht="24" customHeight="1">
      <c r="A2261" s="280" t="str">
        <f>Gesamtliste!G2252&amp;" "&amp;Gesamtliste!H2252</f>
        <v xml:space="preserve"> </v>
      </c>
      <c r="B2261" s="281"/>
      <c r="C2261" s="190">
        <f>Gesamtliste!J2252</f>
        <v>0</v>
      </c>
      <c r="D2261" s="190">
        <f>Gesamtliste!K2252</f>
        <v>0</v>
      </c>
      <c r="E2261" s="191">
        <f>Gesamtliste!T2252</f>
        <v>0</v>
      </c>
    </row>
    <row r="2262" spans="1:5" ht="24" customHeight="1">
      <c r="A2262" s="280" t="str">
        <f>Gesamtliste!G2253&amp;" "&amp;Gesamtliste!H2253</f>
        <v xml:space="preserve"> </v>
      </c>
      <c r="B2262" s="281"/>
      <c r="C2262" s="190">
        <f>Gesamtliste!J2253</f>
        <v>0</v>
      </c>
      <c r="D2262" s="190">
        <f>Gesamtliste!K2253</f>
        <v>0</v>
      </c>
      <c r="E2262" s="191">
        <f>Gesamtliste!T2253</f>
        <v>0</v>
      </c>
    </row>
    <row r="2263" spans="1:5" ht="24" customHeight="1">
      <c r="A2263" s="280" t="str">
        <f>Gesamtliste!G2254&amp;" "&amp;Gesamtliste!H2254</f>
        <v xml:space="preserve"> </v>
      </c>
      <c r="B2263" s="281"/>
      <c r="C2263" s="190">
        <f>Gesamtliste!J2254</f>
        <v>0</v>
      </c>
      <c r="D2263" s="190">
        <f>Gesamtliste!K2254</f>
        <v>0</v>
      </c>
      <c r="E2263" s="191">
        <f>Gesamtliste!T2254</f>
        <v>0</v>
      </c>
    </row>
    <row r="2264" spans="1:5" ht="24" customHeight="1">
      <c r="A2264" s="280" t="str">
        <f>Gesamtliste!G2255&amp;" "&amp;Gesamtliste!H2255</f>
        <v xml:space="preserve"> </v>
      </c>
      <c r="B2264" s="281"/>
      <c r="C2264" s="190">
        <f>Gesamtliste!J2255</f>
        <v>0</v>
      </c>
      <c r="D2264" s="190">
        <f>Gesamtliste!K2255</f>
        <v>0</v>
      </c>
      <c r="E2264" s="191">
        <f>Gesamtliste!T2255</f>
        <v>0</v>
      </c>
    </row>
    <row r="2265" spans="1:5" ht="24" customHeight="1">
      <c r="A2265" s="280" t="str">
        <f>Gesamtliste!G2256&amp;" "&amp;Gesamtliste!H2256</f>
        <v xml:space="preserve"> </v>
      </c>
      <c r="B2265" s="281"/>
      <c r="C2265" s="190">
        <f>Gesamtliste!J2256</f>
        <v>0</v>
      </c>
      <c r="D2265" s="190">
        <f>Gesamtliste!K2256</f>
        <v>0</v>
      </c>
      <c r="E2265" s="191">
        <f>Gesamtliste!T2256</f>
        <v>0</v>
      </c>
    </row>
    <row r="2266" spans="1:5" ht="24" customHeight="1">
      <c r="A2266" s="280" t="str">
        <f>Gesamtliste!G2257&amp;" "&amp;Gesamtliste!H2257</f>
        <v xml:space="preserve"> </v>
      </c>
      <c r="B2266" s="281"/>
      <c r="C2266" s="190">
        <f>Gesamtliste!J2257</f>
        <v>0</v>
      </c>
      <c r="D2266" s="190">
        <f>Gesamtliste!K2257</f>
        <v>0</v>
      </c>
      <c r="E2266" s="191">
        <f>Gesamtliste!T2257</f>
        <v>0</v>
      </c>
    </row>
    <row r="2267" spans="1:5" ht="24" customHeight="1">
      <c r="A2267" s="280" t="str">
        <f>Gesamtliste!G2258&amp;" "&amp;Gesamtliste!H2258</f>
        <v xml:space="preserve"> </v>
      </c>
      <c r="B2267" s="281"/>
      <c r="C2267" s="190">
        <f>Gesamtliste!J2258</f>
        <v>0</v>
      </c>
      <c r="D2267" s="190">
        <f>Gesamtliste!K2258</f>
        <v>0</v>
      </c>
      <c r="E2267" s="191">
        <f>Gesamtliste!T2258</f>
        <v>0</v>
      </c>
    </row>
    <row r="2268" spans="1:5" ht="24" customHeight="1">
      <c r="A2268" s="280" t="str">
        <f>Gesamtliste!G2259&amp;" "&amp;Gesamtliste!H2259</f>
        <v xml:space="preserve"> </v>
      </c>
      <c r="B2268" s="281"/>
      <c r="C2268" s="190">
        <f>Gesamtliste!J2259</f>
        <v>0</v>
      </c>
      <c r="D2268" s="190">
        <f>Gesamtliste!K2259</f>
        <v>0</v>
      </c>
      <c r="E2268" s="191">
        <f>Gesamtliste!T2259</f>
        <v>0</v>
      </c>
    </row>
    <row r="2269" spans="1:5" ht="24" customHeight="1">
      <c r="A2269" s="280" t="str">
        <f>Gesamtliste!G2260&amp;" "&amp;Gesamtliste!H2260</f>
        <v xml:space="preserve"> </v>
      </c>
      <c r="B2269" s="281"/>
      <c r="C2269" s="190">
        <f>Gesamtliste!J2260</f>
        <v>0</v>
      </c>
      <c r="D2269" s="190">
        <f>Gesamtliste!K2260</f>
        <v>0</v>
      </c>
      <c r="E2269" s="191">
        <f>Gesamtliste!T2260</f>
        <v>0</v>
      </c>
    </row>
    <row r="2270" spans="1:5" ht="24" customHeight="1">
      <c r="A2270" s="280" t="str">
        <f>Gesamtliste!G2261&amp;" "&amp;Gesamtliste!H2261</f>
        <v xml:space="preserve"> </v>
      </c>
      <c r="B2270" s="281"/>
      <c r="C2270" s="190">
        <f>Gesamtliste!J2261</f>
        <v>0</v>
      </c>
      <c r="D2270" s="190">
        <f>Gesamtliste!K2261</f>
        <v>0</v>
      </c>
      <c r="E2270" s="191">
        <f>Gesamtliste!T2261</f>
        <v>0</v>
      </c>
    </row>
    <row r="2271" spans="1:5" ht="24" customHeight="1">
      <c r="A2271" s="280" t="str">
        <f>Gesamtliste!G2262&amp;" "&amp;Gesamtliste!H2262</f>
        <v xml:space="preserve"> </v>
      </c>
      <c r="B2271" s="281"/>
      <c r="C2271" s="190">
        <f>Gesamtliste!J2262</f>
        <v>0</v>
      </c>
      <c r="D2271" s="190">
        <f>Gesamtliste!K2262</f>
        <v>0</v>
      </c>
      <c r="E2271" s="191">
        <f>Gesamtliste!T2262</f>
        <v>0</v>
      </c>
    </row>
    <row r="2272" spans="1:5" ht="24" customHeight="1">
      <c r="A2272" s="280" t="str">
        <f>Gesamtliste!G2263&amp;" "&amp;Gesamtliste!H2263</f>
        <v xml:space="preserve"> </v>
      </c>
      <c r="B2272" s="281"/>
      <c r="C2272" s="190">
        <f>Gesamtliste!J2263</f>
        <v>0</v>
      </c>
      <c r="D2272" s="190">
        <f>Gesamtliste!K2263</f>
        <v>0</v>
      </c>
      <c r="E2272" s="191">
        <f>Gesamtliste!T2263</f>
        <v>0</v>
      </c>
    </row>
    <row r="2273" spans="1:5" ht="24" customHeight="1">
      <c r="A2273" s="280" t="str">
        <f>Gesamtliste!G2264&amp;" "&amp;Gesamtliste!H2264</f>
        <v xml:space="preserve"> </v>
      </c>
      <c r="B2273" s="281"/>
      <c r="C2273" s="190">
        <f>Gesamtliste!J2264</f>
        <v>0</v>
      </c>
      <c r="D2273" s="190">
        <f>Gesamtliste!K2264</f>
        <v>0</v>
      </c>
      <c r="E2273" s="191">
        <f>Gesamtliste!T2264</f>
        <v>0</v>
      </c>
    </row>
    <row r="2274" spans="1:5" ht="24" customHeight="1">
      <c r="A2274" s="280" t="str">
        <f>Gesamtliste!G2265&amp;" "&amp;Gesamtliste!H2265</f>
        <v xml:space="preserve"> </v>
      </c>
      <c r="B2274" s="281"/>
      <c r="C2274" s="190">
        <f>Gesamtliste!J2265</f>
        <v>0</v>
      </c>
      <c r="D2274" s="190">
        <f>Gesamtliste!K2265</f>
        <v>0</v>
      </c>
      <c r="E2274" s="191">
        <f>Gesamtliste!T2265</f>
        <v>0</v>
      </c>
    </row>
    <row r="2275" spans="1:5" ht="24" customHeight="1">
      <c r="A2275" s="280" t="str">
        <f>Gesamtliste!G2266&amp;" "&amp;Gesamtliste!H2266</f>
        <v xml:space="preserve"> </v>
      </c>
      <c r="B2275" s="281"/>
      <c r="C2275" s="190">
        <f>Gesamtliste!J2266</f>
        <v>0</v>
      </c>
      <c r="D2275" s="190">
        <f>Gesamtliste!K2266</f>
        <v>0</v>
      </c>
      <c r="E2275" s="191">
        <f>Gesamtliste!T2266</f>
        <v>0</v>
      </c>
    </row>
    <row r="2276" spans="1:5" ht="24" customHeight="1">
      <c r="A2276" s="280" t="str">
        <f>Gesamtliste!G2267&amp;" "&amp;Gesamtliste!H2267</f>
        <v xml:space="preserve"> </v>
      </c>
      <c r="B2276" s="281"/>
      <c r="C2276" s="190">
        <f>Gesamtliste!J2267</f>
        <v>0</v>
      </c>
      <c r="D2276" s="190">
        <f>Gesamtliste!K2267</f>
        <v>0</v>
      </c>
      <c r="E2276" s="191">
        <f>Gesamtliste!T2267</f>
        <v>0</v>
      </c>
    </row>
    <row r="2277" spans="1:5" ht="24" customHeight="1">
      <c r="A2277" s="280" t="str">
        <f>Gesamtliste!G2268&amp;" "&amp;Gesamtliste!H2268</f>
        <v xml:space="preserve"> </v>
      </c>
      <c r="B2277" s="281"/>
      <c r="C2277" s="190">
        <f>Gesamtliste!J2268</f>
        <v>0</v>
      </c>
      <c r="D2277" s="190">
        <f>Gesamtliste!K2268</f>
        <v>0</v>
      </c>
      <c r="E2277" s="191">
        <f>Gesamtliste!T2268</f>
        <v>0</v>
      </c>
    </row>
    <row r="2278" spans="1:5" ht="24" customHeight="1">
      <c r="A2278" s="280" t="str">
        <f>Gesamtliste!G2269&amp;" "&amp;Gesamtliste!H2269</f>
        <v xml:space="preserve"> </v>
      </c>
      <c r="B2278" s="281"/>
      <c r="C2278" s="190">
        <f>Gesamtliste!J2269</f>
        <v>0</v>
      </c>
      <c r="D2278" s="190">
        <f>Gesamtliste!K2269</f>
        <v>0</v>
      </c>
      <c r="E2278" s="191">
        <f>Gesamtliste!T2269</f>
        <v>0</v>
      </c>
    </row>
    <row r="2279" spans="1:5" ht="24" customHeight="1">
      <c r="A2279" s="280" t="str">
        <f>Gesamtliste!G2270&amp;" "&amp;Gesamtliste!H2270</f>
        <v xml:space="preserve"> </v>
      </c>
      <c r="B2279" s="281"/>
      <c r="C2279" s="190">
        <f>Gesamtliste!J2270</f>
        <v>0</v>
      </c>
      <c r="D2279" s="190">
        <f>Gesamtliste!K2270</f>
        <v>0</v>
      </c>
      <c r="E2279" s="191">
        <f>Gesamtliste!T2270</f>
        <v>0</v>
      </c>
    </row>
    <row r="2280" spans="1:5" ht="24" customHeight="1">
      <c r="A2280" s="280" t="str">
        <f>Gesamtliste!G2271&amp;" "&amp;Gesamtliste!H2271</f>
        <v xml:space="preserve"> </v>
      </c>
      <c r="B2280" s="281"/>
      <c r="C2280" s="190">
        <f>Gesamtliste!J2271</f>
        <v>0</v>
      </c>
      <c r="D2280" s="190">
        <f>Gesamtliste!K2271</f>
        <v>0</v>
      </c>
      <c r="E2280" s="191">
        <f>Gesamtliste!T2271</f>
        <v>0</v>
      </c>
    </row>
    <row r="2281" spans="1:5" ht="24" customHeight="1">
      <c r="A2281" s="280" t="str">
        <f>Gesamtliste!G2272&amp;" "&amp;Gesamtliste!H2272</f>
        <v xml:space="preserve"> </v>
      </c>
      <c r="B2281" s="281"/>
      <c r="C2281" s="190">
        <f>Gesamtliste!J2272</f>
        <v>0</v>
      </c>
      <c r="D2281" s="190">
        <f>Gesamtliste!K2272</f>
        <v>0</v>
      </c>
      <c r="E2281" s="191">
        <f>Gesamtliste!T2272</f>
        <v>0</v>
      </c>
    </row>
    <row r="2282" spans="1:5" ht="24" customHeight="1">
      <c r="A2282" s="280" t="str">
        <f>Gesamtliste!G2273&amp;" "&amp;Gesamtliste!H2273</f>
        <v xml:space="preserve"> </v>
      </c>
      <c r="B2282" s="281"/>
      <c r="C2282" s="190">
        <f>Gesamtliste!J2273</f>
        <v>0</v>
      </c>
      <c r="D2282" s="190">
        <f>Gesamtliste!K2273</f>
        <v>0</v>
      </c>
      <c r="E2282" s="191">
        <f>Gesamtliste!T2273</f>
        <v>0</v>
      </c>
    </row>
    <row r="2283" spans="1:5" ht="24" customHeight="1">
      <c r="A2283" s="280" t="str">
        <f>Gesamtliste!G2274&amp;" "&amp;Gesamtliste!H2274</f>
        <v xml:space="preserve"> </v>
      </c>
      <c r="B2283" s="281"/>
      <c r="C2283" s="190">
        <f>Gesamtliste!J2274</f>
        <v>0</v>
      </c>
      <c r="D2283" s="190">
        <f>Gesamtliste!K2274</f>
        <v>0</v>
      </c>
      <c r="E2283" s="191">
        <f>Gesamtliste!T2274</f>
        <v>0</v>
      </c>
    </row>
    <row r="2284" spans="1:5" ht="24" customHeight="1">
      <c r="A2284" s="280" t="str">
        <f>Gesamtliste!G2275&amp;" "&amp;Gesamtliste!H2275</f>
        <v xml:space="preserve"> </v>
      </c>
      <c r="B2284" s="281"/>
      <c r="C2284" s="190">
        <f>Gesamtliste!J2275</f>
        <v>0</v>
      </c>
      <c r="D2284" s="190">
        <f>Gesamtliste!K2275</f>
        <v>0</v>
      </c>
      <c r="E2284" s="191">
        <f>Gesamtliste!T2275</f>
        <v>0</v>
      </c>
    </row>
    <row r="2285" spans="1:5" ht="24" customHeight="1">
      <c r="A2285" s="280" t="str">
        <f>Gesamtliste!G2276&amp;" "&amp;Gesamtliste!H2276</f>
        <v xml:space="preserve"> </v>
      </c>
      <c r="B2285" s="281"/>
      <c r="C2285" s="190">
        <f>Gesamtliste!J2276</f>
        <v>0</v>
      </c>
      <c r="D2285" s="190">
        <f>Gesamtliste!K2276</f>
        <v>0</v>
      </c>
      <c r="E2285" s="191">
        <f>Gesamtliste!T2276</f>
        <v>0</v>
      </c>
    </row>
    <row r="2286" spans="1:5" ht="24" customHeight="1">
      <c r="A2286" s="280" t="str">
        <f>Gesamtliste!G2277&amp;" "&amp;Gesamtliste!H2277</f>
        <v xml:space="preserve"> </v>
      </c>
      <c r="B2286" s="281"/>
      <c r="C2286" s="190">
        <f>Gesamtliste!J2277</f>
        <v>0</v>
      </c>
      <c r="D2286" s="190">
        <f>Gesamtliste!K2277</f>
        <v>0</v>
      </c>
      <c r="E2286" s="191">
        <f>Gesamtliste!T2277</f>
        <v>0</v>
      </c>
    </row>
    <row r="2287" spans="1:5" ht="24" customHeight="1">
      <c r="A2287" s="280" t="str">
        <f>Gesamtliste!G2278&amp;" "&amp;Gesamtliste!H2278</f>
        <v xml:space="preserve"> </v>
      </c>
      <c r="B2287" s="281"/>
      <c r="C2287" s="190">
        <f>Gesamtliste!J2278</f>
        <v>0</v>
      </c>
      <c r="D2287" s="190">
        <f>Gesamtliste!K2278</f>
        <v>0</v>
      </c>
      <c r="E2287" s="191">
        <f>Gesamtliste!T2278</f>
        <v>0</v>
      </c>
    </row>
    <row r="2288" spans="1:5" ht="24" customHeight="1">
      <c r="A2288" s="280" t="str">
        <f>Gesamtliste!G2279&amp;" "&amp;Gesamtliste!H2279</f>
        <v xml:space="preserve"> </v>
      </c>
      <c r="B2288" s="281"/>
      <c r="C2288" s="190">
        <f>Gesamtliste!J2279</f>
        <v>0</v>
      </c>
      <c r="D2288" s="190">
        <f>Gesamtliste!K2279</f>
        <v>0</v>
      </c>
      <c r="E2288" s="191">
        <f>Gesamtliste!T2279</f>
        <v>0</v>
      </c>
    </row>
    <row r="2289" spans="1:5" ht="24" customHeight="1">
      <c r="A2289" s="280" t="str">
        <f>Gesamtliste!G2280&amp;" "&amp;Gesamtliste!H2280</f>
        <v xml:space="preserve"> </v>
      </c>
      <c r="B2289" s="281"/>
      <c r="C2289" s="190">
        <f>Gesamtliste!J2280</f>
        <v>0</v>
      </c>
      <c r="D2289" s="190">
        <f>Gesamtliste!K2280</f>
        <v>0</v>
      </c>
      <c r="E2289" s="191">
        <f>Gesamtliste!T2280</f>
        <v>0</v>
      </c>
    </row>
    <row r="2290" spans="1:5" ht="24" customHeight="1">
      <c r="A2290" s="280" t="str">
        <f>Gesamtliste!G2281&amp;" "&amp;Gesamtliste!H2281</f>
        <v xml:space="preserve"> </v>
      </c>
      <c r="B2290" s="281"/>
      <c r="C2290" s="190">
        <f>Gesamtliste!J2281</f>
        <v>0</v>
      </c>
      <c r="D2290" s="190">
        <f>Gesamtliste!K2281</f>
        <v>0</v>
      </c>
      <c r="E2290" s="191">
        <f>Gesamtliste!T2281</f>
        <v>0</v>
      </c>
    </row>
    <row r="2291" spans="1:5" ht="24" customHeight="1">
      <c r="A2291" s="280" t="str">
        <f>Gesamtliste!G2282&amp;" "&amp;Gesamtliste!H2282</f>
        <v xml:space="preserve"> </v>
      </c>
      <c r="B2291" s="281"/>
      <c r="C2291" s="190">
        <f>Gesamtliste!J2282</f>
        <v>0</v>
      </c>
      <c r="D2291" s="190">
        <f>Gesamtliste!K2282</f>
        <v>0</v>
      </c>
      <c r="E2291" s="191">
        <f>Gesamtliste!T2282</f>
        <v>0</v>
      </c>
    </row>
    <row r="2292" spans="1:5" ht="24" customHeight="1">
      <c r="A2292" s="280" t="str">
        <f>Gesamtliste!G2283&amp;" "&amp;Gesamtliste!H2283</f>
        <v xml:space="preserve"> </v>
      </c>
      <c r="B2292" s="281"/>
      <c r="C2292" s="190">
        <f>Gesamtliste!J2283</f>
        <v>0</v>
      </c>
      <c r="D2292" s="190">
        <f>Gesamtliste!K2283</f>
        <v>0</v>
      </c>
      <c r="E2292" s="191">
        <f>Gesamtliste!T2283</f>
        <v>0</v>
      </c>
    </row>
    <row r="2293" spans="1:5" ht="24" customHeight="1">
      <c r="A2293" s="280" t="str">
        <f>Gesamtliste!G2284&amp;" "&amp;Gesamtliste!H2284</f>
        <v xml:space="preserve"> </v>
      </c>
      <c r="B2293" s="281"/>
      <c r="C2293" s="190">
        <f>Gesamtliste!J2284</f>
        <v>0</v>
      </c>
      <c r="D2293" s="190">
        <f>Gesamtliste!K2284</f>
        <v>0</v>
      </c>
      <c r="E2293" s="191">
        <f>Gesamtliste!T2284</f>
        <v>0</v>
      </c>
    </row>
    <row r="2294" spans="1:5" ht="24" customHeight="1">
      <c r="A2294" s="280" t="str">
        <f>Gesamtliste!G2285&amp;" "&amp;Gesamtliste!H2285</f>
        <v xml:space="preserve"> </v>
      </c>
      <c r="B2294" s="281"/>
      <c r="C2294" s="190">
        <f>Gesamtliste!J2285</f>
        <v>0</v>
      </c>
      <c r="D2294" s="190">
        <f>Gesamtliste!K2285</f>
        <v>0</v>
      </c>
      <c r="E2294" s="191">
        <f>Gesamtliste!T2285</f>
        <v>0</v>
      </c>
    </row>
    <row r="2295" spans="1:5" ht="24" customHeight="1">
      <c r="A2295" s="280" t="str">
        <f>Gesamtliste!G2286&amp;" "&amp;Gesamtliste!H2286</f>
        <v xml:space="preserve"> </v>
      </c>
      <c r="B2295" s="281"/>
      <c r="C2295" s="190">
        <f>Gesamtliste!J2286</f>
        <v>0</v>
      </c>
      <c r="D2295" s="190">
        <f>Gesamtliste!K2286</f>
        <v>0</v>
      </c>
      <c r="E2295" s="191">
        <f>Gesamtliste!T2286</f>
        <v>0</v>
      </c>
    </row>
    <row r="2296" spans="1:5" ht="24" customHeight="1">
      <c r="A2296" s="280" t="str">
        <f>Gesamtliste!G2287&amp;" "&amp;Gesamtliste!H2287</f>
        <v xml:space="preserve"> </v>
      </c>
      <c r="B2296" s="281"/>
      <c r="C2296" s="190">
        <f>Gesamtliste!J2287</f>
        <v>0</v>
      </c>
      <c r="D2296" s="190">
        <f>Gesamtliste!K2287</f>
        <v>0</v>
      </c>
      <c r="E2296" s="191">
        <f>Gesamtliste!T2287</f>
        <v>0</v>
      </c>
    </row>
    <row r="2297" spans="1:5" ht="24" customHeight="1">
      <c r="A2297" s="280" t="str">
        <f>Gesamtliste!G2288&amp;" "&amp;Gesamtliste!H2288</f>
        <v xml:space="preserve"> </v>
      </c>
      <c r="B2297" s="281"/>
      <c r="C2297" s="190">
        <f>Gesamtliste!J2288</f>
        <v>0</v>
      </c>
      <c r="D2297" s="190">
        <f>Gesamtliste!K2288</f>
        <v>0</v>
      </c>
      <c r="E2297" s="191">
        <f>Gesamtliste!T2288</f>
        <v>0</v>
      </c>
    </row>
    <row r="2298" spans="1:5" ht="24" customHeight="1">
      <c r="A2298" s="280" t="str">
        <f>Gesamtliste!G2289&amp;" "&amp;Gesamtliste!H2289</f>
        <v xml:space="preserve"> </v>
      </c>
      <c r="B2298" s="281"/>
      <c r="C2298" s="190">
        <f>Gesamtliste!J2289</f>
        <v>0</v>
      </c>
      <c r="D2298" s="190">
        <f>Gesamtliste!K2289</f>
        <v>0</v>
      </c>
      <c r="E2298" s="191">
        <f>Gesamtliste!T2289</f>
        <v>0</v>
      </c>
    </row>
    <row r="2299" spans="1:5" ht="24" customHeight="1">
      <c r="A2299" s="280" t="str">
        <f>Gesamtliste!G2290&amp;" "&amp;Gesamtliste!H2290</f>
        <v xml:space="preserve"> </v>
      </c>
      <c r="B2299" s="281"/>
      <c r="C2299" s="190">
        <f>Gesamtliste!J2290</f>
        <v>0</v>
      </c>
      <c r="D2299" s="190">
        <f>Gesamtliste!K2290</f>
        <v>0</v>
      </c>
      <c r="E2299" s="191">
        <f>Gesamtliste!T2290</f>
        <v>0</v>
      </c>
    </row>
    <row r="2300" spans="1:5" ht="24" customHeight="1">
      <c r="A2300" s="280" t="str">
        <f>Gesamtliste!G2291&amp;" "&amp;Gesamtliste!H2291</f>
        <v xml:space="preserve"> </v>
      </c>
      <c r="B2300" s="281"/>
      <c r="C2300" s="190">
        <f>Gesamtliste!J2291</f>
        <v>0</v>
      </c>
      <c r="D2300" s="190">
        <f>Gesamtliste!K2291</f>
        <v>0</v>
      </c>
      <c r="E2300" s="191">
        <f>Gesamtliste!T2291</f>
        <v>0</v>
      </c>
    </row>
    <row r="2301" spans="1:5" ht="24" customHeight="1">
      <c r="A2301" s="280" t="str">
        <f>Gesamtliste!G2292&amp;" "&amp;Gesamtliste!H2292</f>
        <v xml:space="preserve"> </v>
      </c>
      <c r="B2301" s="281"/>
      <c r="C2301" s="190">
        <f>Gesamtliste!J2292</f>
        <v>0</v>
      </c>
      <c r="D2301" s="190">
        <f>Gesamtliste!K2292</f>
        <v>0</v>
      </c>
      <c r="E2301" s="191">
        <f>Gesamtliste!T2292</f>
        <v>0</v>
      </c>
    </row>
    <row r="2302" spans="1:5" ht="24" customHeight="1">
      <c r="A2302" s="280" t="str">
        <f>Gesamtliste!G2293&amp;" "&amp;Gesamtliste!H2293</f>
        <v xml:space="preserve"> </v>
      </c>
      <c r="B2302" s="281"/>
      <c r="C2302" s="190">
        <f>Gesamtliste!J2293</f>
        <v>0</v>
      </c>
      <c r="D2302" s="190">
        <f>Gesamtliste!K2293</f>
        <v>0</v>
      </c>
      <c r="E2302" s="191">
        <f>Gesamtliste!T2293</f>
        <v>0</v>
      </c>
    </row>
    <row r="2303" spans="1:5" ht="24" customHeight="1">
      <c r="A2303" s="280" t="str">
        <f>Gesamtliste!G2294&amp;" "&amp;Gesamtliste!H2294</f>
        <v xml:space="preserve"> </v>
      </c>
      <c r="B2303" s="281"/>
      <c r="C2303" s="190">
        <f>Gesamtliste!J2294</f>
        <v>0</v>
      </c>
      <c r="D2303" s="190">
        <f>Gesamtliste!K2294</f>
        <v>0</v>
      </c>
      <c r="E2303" s="191">
        <f>Gesamtliste!T2294</f>
        <v>0</v>
      </c>
    </row>
    <row r="2304" spans="1:5" ht="24" customHeight="1">
      <c r="A2304" s="280" t="str">
        <f>Gesamtliste!G2295&amp;" "&amp;Gesamtliste!H2295</f>
        <v xml:space="preserve"> </v>
      </c>
      <c r="B2304" s="281"/>
      <c r="C2304" s="190">
        <f>Gesamtliste!J2295</f>
        <v>0</v>
      </c>
      <c r="D2304" s="190">
        <f>Gesamtliste!K2295</f>
        <v>0</v>
      </c>
      <c r="E2304" s="191">
        <f>Gesamtliste!T2295</f>
        <v>0</v>
      </c>
    </row>
    <row r="2305" spans="1:5" ht="24" customHeight="1">
      <c r="A2305" s="280" t="str">
        <f>Gesamtliste!G2296&amp;" "&amp;Gesamtliste!H2296</f>
        <v xml:space="preserve"> </v>
      </c>
      <c r="B2305" s="281"/>
      <c r="C2305" s="190">
        <f>Gesamtliste!J2296</f>
        <v>0</v>
      </c>
      <c r="D2305" s="190">
        <f>Gesamtliste!K2296</f>
        <v>0</v>
      </c>
      <c r="E2305" s="191">
        <f>Gesamtliste!T2296</f>
        <v>0</v>
      </c>
    </row>
    <row r="2306" spans="1:5" ht="24" customHeight="1">
      <c r="A2306" s="280" t="str">
        <f>Gesamtliste!G2297&amp;" "&amp;Gesamtliste!H2297</f>
        <v xml:space="preserve"> </v>
      </c>
      <c r="B2306" s="281"/>
      <c r="C2306" s="190">
        <f>Gesamtliste!J2297</f>
        <v>0</v>
      </c>
      <c r="D2306" s="190">
        <f>Gesamtliste!K2297</f>
        <v>0</v>
      </c>
      <c r="E2306" s="191">
        <f>Gesamtliste!T2297</f>
        <v>0</v>
      </c>
    </row>
    <row r="2307" spans="1:5" ht="24" customHeight="1">
      <c r="A2307" s="280" t="str">
        <f>Gesamtliste!G2298&amp;" "&amp;Gesamtliste!H2298</f>
        <v xml:space="preserve"> </v>
      </c>
      <c r="B2307" s="281"/>
      <c r="C2307" s="190">
        <f>Gesamtliste!J2298</f>
        <v>0</v>
      </c>
      <c r="D2307" s="190">
        <f>Gesamtliste!K2298</f>
        <v>0</v>
      </c>
      <c r="E2307" s="191">
        <f>Gesamtliste!T2298</f>
        <v>0</v>
      </c>
    </row>
    <row r="2308" spans="1:5" ht="24" customHeight="1">
      <c r="A2308" s="280" t="str">
        <f>Gesamtliste!G2299&amp;" "&amp;Gesamtliste!H2299</f>
        <v xml:space="preserve"> </v>
      </c>
      <c r="B2308" s="281"/>
      <c r="C2308" s="190">
        <f>Gesamtliste!J2299</f>
        <v>0</v>
      </c>
      <c r="D2308" s="190">
        <f>Gesamtliste!K2299</f>
        <v>0</v>
      </c>
      <c r="E2308" s="191">
        <f>Gesamtliste!T2299</f>
        <v>0</v>
      </c>
    </row>
    <row r="2309" spans="1:5" ht="24" customHeight="1">
      <c r="A2309" s="280" t="str">
        <f>Gesamtliste!G2300&amp;" "&amp;Gesamtliste!H2300</f>
        <v xml:space="preserve"> </v>
      </c>
      <c r="B2309" s="281"/>
      <c r="C2309" s="190">
        <f>Gesamtliste!J2300</f>
        <v>0</v>
      </c>
      <c r="D2309" s="190">
        <f>Gesamtliste!K2300</f>
        <v>0</v>
      </c>
      <c r="E2309" s="191">
        <f>Gesamtliste!T2300</f>
        <v>0</v>
      </c>
    </row>
    <row r="2310" spans="1:5" ht="24" customHeight="1">
      <c r="A2310" s="280" t="str">
        <f>Gesamtliste!G2301&amp;" "&amp;Gesamtliste!H2301</f>
        <v xml:space="preserve"> </v>
      </c>
      <c r="B2310" s="281"/>
      <c r="C2310" s="190">
        <f>Gesamtliste!J2301</f>
        <v>0</v>
      </c>
      <c r="D2310" s="190">
        <f>Gesamtliste!K2301</f>
        <v>0</v>
      </c>
      <c r="E2310" s="191">
        <f>Gesamtliste!T2301</f>
        <v>0</v>
      </c>
    </row>
    <row r="2311" spans="1:5" ht="24" customHeight="1">
      <c r="A2311" s="280" t="str">
        <f>Gesamtliste!G2302&amp;" "&amp;Gesamtliste!H2302</f>
        <v xml:space="preserve"> </v>
      </c>
      <c r="B2311" s="281"/>
      <c r="C2311" s="190">
        <f>Gesamtliste!J2302</f>
        <v>0</v>
      </c>
      <c r="D2311" s="190">
        <f>Gesamtliste!K2302</f>
        <v>0</v>
      </c>
      <c r="E2311" s="191">
        <f>Gesamtliste!T2302</f>
        <v>0</v>
      </c>
    </row>
    <row r="2312" spans="1:5" ht="24" customHeight="1">
      <c r="A2312" s="280" t="str">
        <f>Gesamtliste!G2303&amp;" "&amp;Gesamtliste!H2303</f>
        <v xml:space="preserve"> </v>
      </c>
      <c r="B2312" s="281"/>
      <c r="C2312" s="190">
        <f>Gesamtliste!J2303</f>
        <v>0</v>
      </c>
      <c r="D2312" s="190">
        <f>Gesamtliste!K2303</f>
        <v>0</v>
      </c>
      <c r="E2312" s="191">
        <f>Gesamtliste!T2303</f>
        <v>0</v>
      </c>
    </row>
    <row r="2313" spans="1:5" ht="24" customHeight="1">
      <c r="A2313" s="280" t="str">
        <f>Gesamtliste!G2304&amp;" "&amp;Gesamtliste!H2304</f>
        <v xml:space="preserve"> </v>
      </c>
      <c r="B2313" s="281"/>
      <c r="C2313" s="190">
        <f>Gesamtliste!J2304</f>
        <v>0</v>
      </c>
      <c r="D2313" s="190">
        <f>Gesamtliste!K2304</f>
        <v>0</v>
      </c>
      <c r="E2313" s="191">
        <f>Gesamtliste!T2304</f>
        <v>0</v>
      </c>
    </row>
    <row r="2314" spans="1:5" ht="24" customHeight="1">
      <c r="A2314" s="280" t="str">
        <f>Gesamtliste!G2305&amp;" "&amp;Gesamtliste!H2305</f>
        <v xml:space="preserve"> </v>
      </c>
      <c r="B2314" s="281"/>
      <c r="C2314" s="190">
        <f>Gesamtliste!J2305</f>
        <v>0</v>
      </c>
      <c r="D2314" s="190">
        <f>Gesamtliste!K2305</f>
        <v>0</v>
      </c>
      <c r="E2314" s="191">
        <f>Gesamtliste!T2305</f>
        <v>0</v>
      </c>
    </row>
    <row r="2315" spans="1:5" ht="24" customHeight="1">
      <c r="A2315" s="280" t="str">
        <f>Gesamtliste!G2306&amp;" "&amp;Gesamtliste!H2306</f>
        <v xml:space="preserve"> </v>
      </c>
      <c r="B2315" s="281"/>
      <c r="C2315" s="190">
        <f>Gesamtliste!J2306</f>
        <v>0</v>
      </c>
      <c r="D2315" s="190">
        <f>Gesamtliste!K2306</f>
        <v>0</v>
      </c>
      <c r="E2315" s="191">
        <f>Gesamtliste!T2306</f>
        <v>0</v>
      </c>
    </row>
    <row r="2316" spans="1:5" ht="24" customHeight="1">
      <c r="A2316" s="280" t="str">
        <f>Gesamtliste!G2307&amp;" "&amp;Gesamtliste!H2307</f>
        <v xml:space="preserve"> </v>
      </c>
      <c r="B2316" s="281"/>
      <c r="C2316" s="190">
        <f>Gesamtliste!J2307</f>
        <v>0</v>
      </c>
      <c r="D2316" s="190">
        <f>Gesamtliste!K2307</f>
        <v>0</v>
      </c>
      <c r="E2316" s="191">
        <f>Gesamtliste!T2307</f>
        <v>0</v>
      </c>
    </row>
    <row r="2317" spans="1:5" ht="24" customHeight="1">
      <c r="A2317" s="280" t="str">
        <f>Gesamtliste!G2308&amp;" "&amp;Gesamtliste!H2308</f>
        <v xml:space="preserve"> </v>
      </c>
      <c r="B2317" s="281"/>
      <c r="C2317" s="190">
        <f>Gesamtliste!J2308</f>
        <v>0</v>
      </c>
      <c r="D2317" s="190">
        <f>Gesamtliste!K2308</f>
        <v>0</v>
      </c>
      <c r="E2317" s="191">
        <f>Gesamtliste!T2308</f>
        <v>0</v>
      </c>
    </row>
    <row r="2318" spans="1:5" ht="24" customHeight="1">
      <c r="A2318" s="280" t="str">
        <f>Gesamtliste!G2309&amp;" "&amp;Gesamtliste!H2309</f>
        <v xml:space="preserve"> </v>
      </c>
      <c r="B2318" s="281"/>
      <c r="C2318" s="190">
        <f>Gesamtliste!J2309</f>
        <v>0</v>
      </c>
      <c r="D2318" s="190">
        <f>Gesamtliste!K2309</f>
        <v>0</v>
      </c>
      <c r="E2318" s="191">
        <f>Gesamtliste!T2309</f>
        <v>0</v>
      </c>
    </row>
    <row r="2319" spans="1:5" ht="24" customHeight="1">
      <c r="A2319" s="280" t="str">
        <f>Gesamtliste!G2310&amp;" "&amp;Gesamtliste!H2310</f>
        <v xml:space="preserve"> </v>
      </c>
      <c r="B2319" s="281"/>
      <c r="C2319" s="190">
        <f>Gesamtliste!J2310</f>
        <v>0</v>
      </c>
      <c r="D2319" s="190">
        <f>Gesamtliste!K2310</f>
        <v>0</v>
      </c>
      <c r="E2319" s="191">
        <f>Gesamtliste!T2310</f>
        <v>0</v>
      </c>
    </row>
    <row r="2320" spans="1:5" ht="24" customHeight="1">
      <c r="A2320" s="280" t="str">
        <f>Gesamtliste!G2311&amp;" "&amp;Gesamtliste!H2311</f>
        <v xml:space="preserve"> </v>
      </c>
      <c r="B2320" s="281"/>
      <c r="C2320" s="190">
        <f>Gesamtliste!J2311</f>
        <v>0</v>
      </c>
      <c r="D2320" s="190">
        <f>Gesamtliste!K2311</f>
        <v>0</v>
      </c>
      <c r="E2320" s="191">
        <f>Gesamtliste!T2311</f>
        <v>0</v>
      </c>
    </row>
    <row r="2321" spans="1:5" ht="24" customHeight="1">
      <c r="A2321" s="280" t="str">
        <f>Gesamtliste!G2312&amp;" "&amp;Gesamtliste!H2312</f>
        <v xml:space="preserve"> </v>
      </c>
      <c r="B2321" s="281"/>
      <c r="C2321" s="190">
        <f>Gesamtliste!J2312</f>
        <v>0</v>
      </c>
      <c r="D2321" s="190">
        <f>Gesamtliste!K2312</f>
        <v>0</v>
      </c>
      <c r="E2321" s="191">
        <f>Gesamtliste!T2312</f>
        <v>0</v>
      </c>
    </row>
    <row r="2322" spans="1:5" ht="24" customHeight="1">
      <c r="A2322" s="280" t="str">
        <f>Gesamtliste!G2313&amp;" "&amp;Gesamtliste!H2313</f>
        <v xml:space="preserve"> </v>
      </c>
      <c r="B2322" s="281"/>
      <c r="C2322" s="190">
        <f>Gesamtliste!J2313</f>
        <v>0</v>
      </c>
      <c r="D2322" s="190">
        <f>Gesamtliste!K2313</f>
        <v>0</v>
      </c>
      <c r="E2322" s="191">
        <f>Gesamtliste!T2313</f>
        <v>0</v>
      </c>
    </row>
    <row r="2323" spans="1:5" ht="24" customHeight="1">
      <c r="A2323" s="280" t="str">
        <f>Gesamtliste!G2314&amp;" "&amp;Gesamtliste!H2314</f>
        <v xml:space="preserve"> </v>
      </c>
      <c r="B2323" s="281"/>
      <c r="C2323" s="190">
        <f>Gesamtliste!J2314</f>
        <v>0</v>
      </c>
      <c r="D2323" s="190">
        <f>Gesamtliste!K2314</f>
        <v>0</v>
      </c>
      <c r="E2323" s="191">
        <f>Gesamtliste!T2314</f>
        <v>0</v>
      </c>
    </row>
    <row r="2324" spans="1:5" ht="24" customHeight="1">
      <c r="A2324" s="280" t="str">
        <f>Gesamtliste!G2315&amp;" "&amp;Gesamtliste!H2315</f>
        <v xml:space="preserve"> </v>
      </c>
      <c r="B2324" s="281"/>
      <c r="C2324" s="190">
        <f>Gesamtliste!J2315</f>
        <v>0</v>
      </c>
      <c r="D2324" s="190">
        <f>Gesamtliste!K2315</f>
        <v>0</v>
      </c>
      <c r="E2324" s="191">
        <f>Gesamtliste!T2315</f>
        <v>0</v>
      </c>
    </row>
    <row r="2325" spans="1:5" ht="24" customHeight="1">
      <c r="A2325" s="280" t="str">
        <f>Gesamtliste!G2316&amp;" "&amp;Gesamtliste!H2316</f>
        <v xml:space="preserve"> </v>
      </c>
      <c r="B2325" s="281"/>
      <c r="C2325" s="190">
        <f>Gesamtliste!J2316</f>
        <v>0</v>
      </c>
      <c r="D2325" s="190">
        <f>Gesamtliste!K2316</f>
        <v>0</v>
      </c>
      <c r="E2325" s="191">
        <f>Gesamtliste!T2316</f>
        <v>0</v>
      </c>
    </row>
    <row r="2326" spans="1:5" ht="24" customHeight="1">
      <c r="A2326" s="280" t="str">
        <f>Gesamtliste!G2317&amp;" "&amp;Gesamtliste!H2317</f>
        <v xml:space="preserve"> </v>
      </c>
      <c r="B2326" s="281"/>
      <c r="C2326" s="190">
        <f>Gesamtliste!J2317</f>
        <v>0</v>
      </c>
      <c r="D2326" s="190">
        <f>Gesamtliste!K2317</f>
        <v>0</v>
      </c>
      <c r="E2326" s="191">
        <f>Gesamtliste!T2317</f>
        <v>0</v>
      </c>
    </row>
    <row r="2327" spans="1:5" ht="24" customHeight="1">
      <c r="A2327" s="280" t="str">
        <f>Gesamtliste!G2318&amp;" "&amp;Gesamtliste!H2318</f>
        <v xml:space="preserve"> </v>
      </c>
      <c r="B2327" s="281"/>
      <c r="C2327" s="190">
        <f>Gesamtliste!J2318</f>
        <v>0</v>
      </c>
      <c r="D2327" s="190">
        <f>Gesamtliste!K2318</f>
        <v>0</v>
      </c>
      <c r="E2327" s="191">
        <f>Gesamtliste!T2318</f>
        <v>0</v>
      </c>
    </row>
    <row r="2328" spans="1:5" ht="24" customHeight="1">
      <c r="A2328" s="280" t="str">
        <f>Gesamtliste!G2319&amp;" "&amp;Gesamtliste!H2319</f>
        <v xml:space="preserve"> </v>
      </c>
      <c r="B2328" s="281"/>
      <c r="C2328" s="190">
        <f>Gesamtliste!J2319</f>
        <v>0</v>
      </c>
      <c r="D2328" s="190">
        <f>Gesamtliste!K2319</f>
        <v>0</v>
      </c>
      <c r="E2328" s="191">
        <f>Gesamtliste!T2319</f>
        <v>0</v>
      </c>
    </row>
    <row r="2329" spans="1:5" ht="24" customHeight="1">
      <c r="A2329" s="280" t="str">
        <f>Gesamtliste!G2320&amp;" "&amp;Gesamtliste!H2320</f>
        <v xml:space="preserve"> </v>
      </c>
      <c r="B2329" s="281"/>
      <c r="C2329" s="190">
        <f>Gesamtliste!J2320</f>
        <v>0</v>
      </c>
      <c r="D2329" s="190">
        <f>Gesamtliste!K2320</f>
        <v>0</v>
      </c>
      <c r="E2329" s="191">
        <f>Gesamtliste!T2320</f>
        <v>0</v>
      </c>
    </row>
    <row r="2330" spans="1:5" ht="24" customHeight="1">
      <c r="A2330" s="280" t="str">
        <f>Gesamtliste!G2321&amp;" "&amp;Gesamtliste!H2321</f>
        <v xml:space="preserve"> </v>
      </c>
      <c r="B2330" s="281"/>
      <c r="C2330" s="190">
        <f>Gesamtliste!J2321</f>
        <v>0</v>
      </c>
      <c r="D2330" s="190">
        <f>Gesamtliste!K2321</f>
        <v>0</v>
      </c>
      <c r="E2330" s="191">
        <f>Gesamtliste!T2321</f>
        <v>0</v>
      </c>
    </row>
    <row r="2331" spans="1:5" ht="24" customHeight="1">
      <c r="A2331" s="280" t="str">
        <f>Gesamtliste!G2322&amp;" "&amp;Gesamtliste!H2322</f>
        <v xml:space="preserve"> </v>
      </c>
      <c r="B2331" s="281"/>
      <c r="C2331" s="190">
        <f>Gesamtliste!J2322</f>
        <v>0</v>
      </c>
      <c r="D2331" s="190">
        <f>Gesamtliste!K2322</f>
        <v>0</v>
      </c>
      <c r="E2331" s="191">
        <f>Gesamtliste!T2322</f>
        <v>0</v>
      </c>
    </row>
    <row r="2332" spans="1:5" ht="24" customHeight="1">
      <c r="A2332" s="280" t="str">
        <f>Gesamtliste!G2323&amp;" "&amp;Gesamtliste!H2323</f>
        <v xml:space="preserve"> </v>
      </c>
      <c r="B2332" s="281"/>
      <c r="C2332" s="190">
        <f>Gesamtliste!J2323</f>
        <v>0</v>
      </c>
      <c r="D2332" s="190">
        <f>Gesamtliste!K2323</f>
        <v>0</v>
      </c>
      <c r="E2332" s="191">
        <f>Gesamtliste!T2323</f>
        <v>0</v>
      </c>
    </row>
    <row r="2333" spans="1:5" ht="24" customHeight="1">
      <c r="A2333" s="280" t="str">
        <f>Gesamtliste!G2324&amp;" "&amp;Gesamtliste!H2324</f>
        <v xml:space="preserve"> </v>
      </c>
      <c r="B2333" s="281"/>
      <c r="C2333" s="190">
        <f>Gesamtliste!J2324</f>
        <v>0</v>
      </c>
      <c r="D2333" s="190">
        <f>Gesamtliste!K2324</f>
        <v>0</v>
      </c>
      <c r="E2333" s="191">
        <f>Gesamtliste!T2324</f>
        <v>0</v>
      </c>
    </row>
    <row r="2334" spans="1:5" ht="24" customHeight="1">
      <c r="A2334" s="280" t="str">
        <f>Gesamtliste!G2325&amp;" "&amp;Gesamtliste!H2325</f>
        <v xml:space="preserve"> </v>
      </c>
      <c r="B2334" s="281"/>
      <c r="C2334" s="190">
        <f>Gesamtliste!J2325</f>
        <v>0</v>
      </c>
      <c r="D2334" s="190">
        <f>Gesamtliste!K2325</f>
        <v>0</v>
      </c>
      <c r="E2334" s="191">
        <f>Gesamtliste!T2325</f>
        <v>0</v>
      </c>
    </row>
    <row r="2335" spans="1:5" ht="24" customHeight="1">
      <c r="A2335" s="280" t="str">
        <f>Gesamtliste!G2326&amp;" "&amp;Gesamtliste!H2326</f>
        <v xml:space="preserve"> </v>
      </c>
      <c r="B2335" s="281"/>
      <c r="C2335" s="190">
        <f>Gesamtliste!J2326</f>
        <v>0</v>
      </c>
      <c r="D2335" s="190">
        <f>Gesamtliste!K2326</f>
        <v>0</v>
      </c>
      <c r="E2335" s="191">
        <f>Gesamtliste!T2326</f>
        <v>0</v>
      </c>
    </row>
    <row r="2336" spans="1:5" ht="24" customHeight="1">
      <c r="A2336" s="280" t="str">
        <f>Gesamtliste!G2327&amp;" "&amp;Gesamtliste!H2327</f>
        <v xml:space="preserve"> </v>
      </c>
      <c r="B2336" s="281"/>
      <c r="C2336" s="190">
        <f>Gesamtliste!J2327</f>
        <v>0</v>
      </c>
      <c r="D2336" s="190">
        <f>Gesamtliste!K2327</f>
        <v>0</v>
      </c>
      <c r="E2336" s="191">
        <f>Gesamtliste!T2327</f>
        <v>0</v>
      </c>
    </row>
    <row r="2337" spans="1:5" ht="24" customHeight="1">
      <c r="A2337" s="280" t="str">
        <f>Gesamtliste!G2328&amp;" "&amp;Gesamtliste!H2328</f>
        <v xml:space="preserve"> </v>
      </c>
      <c r="B2337" s="281"/>
      <c r="C2337" s="190">
        <f>Gesamtliste!J2328</f>
        <v>0</v>
      </c>
      <c r="D2337" s="190">
        <f>Gesamtliste!K2328</f>
        <v>0</v>
      </c>
      <c r="E2337" s="191">
        <f>Gesamtliste!T2328</f>
        <v>0</v>
      </c>
    </row>
    <row r="2338" spans="1:5" ht="24" customHeight="1">
      <c r="A2338" s="280" t="str">
        <f>Gesamtliste!G2329&amp;" "&amp;Gesamtliste!H2329</f>
        <v xml:space="preserve"> </v>
      </c>
      <c r="B2338" s="281"/>
      <c r="C2338" s="190">
        <f>Gesamtliste!J2329</f>
        <v>0</v>
      </c>
      <c r="D2338" s="190">
        <f>Gesamtliste!K2329</f>
        <v>0</v>
      </c>
      <c r="E2338" s="191">
        <f>Gesamtliste!T2329</f>
        <v>0</v>
      </c>
    </row>
    <row r="2339" spans="1:5" ht="24" customHeight="1">
      <c r="A2339" s="280" t="str">
        <f>Gesamtliste!G2330&amp;" "&amp;Gesamtliste!H2330</f>
        <v xml:space="preserve"> </v>
      </c>
      <c r="B2339" s="281"/>
      <c r="C2339" s="190">
        <f>Gesamtliste!J2330</f>
        <v>0</v>
      </c>
      <c r="D2339" s="190">
        <f>Gesamtliste!K2330</f>
        <v>0</v>
      </c>
      <c r="E2339" s="191">
        <f>Gesamtliste!T2330</f>
        <v>0</v>
      </c>
    </row>
    <row r="2340" spans="1:5" ht="24" customHeight="1">
      <c r="A2340" s="280" t="str">
        <f>Gesamtliste!G2331&amp;" "&amp;Gesamtliste!H2331</f>
        <v xml:space="preserve"> </v>
      </c>
      <c r="B2340" s="281"/>
      <c r="C2340" s="190">
        <f>Gesamtliste!J2331</f>
        <v>0</v>
      </c>
      <c r="D2340" s="190">
        <f>Gesamtliste!K2331</f>
        <v>0</v>
      </c>
      <c r="E2340" s="191">
        <f>Gesamtliste!T2331</f>
        <v>0</v>
      </c>
    </row>
    <row r="2341" spans="1:5" ht="24" customHeight="1">
      <c r="A2341" s="280" t="str">
        <f>Gesamtliste!G2332&amp;" "&amp;Gesamtliste!H2332</f>
        <v xml:space="preserve"> </v>
      </c>
      <c r="B2341" s="281"/>
      <c r="C2341" s="190">
        <f>Gesamtliste!J2332</f>
        <v>0</v>
      </c>
      <c r="D2341" s="190">
        <f>Gesamtliste!K2332</f>
        <v>0</v>
      </c>
      <c r="E2341" s="191">
        <f>Gesamtliste!T2332</f>
        <v>0</v>
      </c>
    </row>
    <row r="2342" spans="1:5" ht="24" customHeight="1">
      <c r="A2342" s="280" t="str">
        <f>Gesamtliste!G2333&amp;" "&amp;Gesamtliste!H2333</f>
        <v xml:space="preserve"> </v>
      </c>
      <c r="B2342" s="281"/>
      <c r="C2342" s="190">
        <f>Gesamtliste!J2333</f>
        <v>0</v>
      </c>
      <c r="D2342" s="190">
        <f>Gesamtliste!K2333</f>
        <v>0</v>
      </c>
      <c r="E2342" s="191">
        <f>Gesamtliste!T2333</f>
        <v>0</v>
      </c>
    </row>
    <row r="2343" spans="1:5" ht="24" customHeight="1">
      <c r="A2343" s="280" t="str">
        <f>Gesamtliste!G2334&amp;" "&amp;Gesamtliste!H2334</f>
        <v xml:space="preserve"> </v>
      </c>
      <c r="B2343" s="281"/>
      <c r="C2343" s="190">
        <f>Gesamtliste!J2334</f>
        <v>0</v>
      </c>
      <c r="D2343" s="190">
        <f>Gesamtliste!K2334</f>
        <v>0</v>
      </c>
      <c r="E2343" s="191">
        <f>Gesamtliste!T2334</f>
        <v>0</v>
      </c>
    </row>
    <row r="2344" spans="1:5" ht="24" customHeight="1">
      <c r="A2344" s="280" t="str">
        <f>Gesamtliste!G2335&amp;" "&amp;Gesamtliste!H2335</f>
        <v xml:space="preserve"> </v>
      </c>
      <c r="B2344" s="281"/>
      <c r="C2344" s="190">
        <f>Gesamtliste!J2335</f>
        <v>0</v>
      </c>
      <c r="D2344" s="190">
        <f>Gesamtliste!K2335</f>
        <v>0</v>
      </c>
      <c r="E2344" s="191">
        <f>Gesamtliste!T2335</f>
        <v>0</v>
      </c>
    </row>
    <row r="2345" spans="1:5" ht="24" customHeight="1">
      <c r="A2345" s="280" t="str">
        <f>Gesamtliste!G2336&amp;" "&amp;Gesamtliste!H2336</f>
        <v xml:space="preserve"> </v>
      </c>
      <c r="B2345" s="281"/>
      <c r="C2345" s="190">
        <f>Gesamtliste!J2336</f>
        <v>0</v>
      </c>
      <c r="D2345" s="190">
        <f>Gesamtliste!K2336</f>
        <v>0</v>
      </c>
      <c r="E2345" s="191">
        <f>Gesamtliste!T2336</f>
        <v>0</v>
      </c>
    </row>
    <row r="2346" spans="1:5" ht="24" customHeight="1">
      <c r="A2346" s="280" t="str">
        <f>Gesamtliste!G2337&amp;" "&amp;Gesamtliste!H2337</f>
        <v xml:space="preserve"> </v>
      </c>
      <c r="B2346" s="281"/>
      <c r="C2346" s="190">
        <f>Gesamtliste!J2337</f>
        <v>0</v>
      </c>
      <c r="D2346" s="190">
        <f>Gesamtliste!K2337</f>
        <v>0</v>
      </c>
      <c r="E2346" s="191">
        <f>Gesamtliste!T2337</f>
        <v>0</v>
      </c>
    </row>
    <row r="2347" spans="1:5" ht="24" customHeight="1">
      <c r="A2347" s="280" t="str">
        <f>Gesamtliste!G2338&amp;" "&amp;Gesamtliste!H2338</f>
        <v xml:space="preserve"> </v>
      </c>
      <c r="B2347" s="281"/>
      <c r="C2347" s="190">
        <f>Gesamtliste!J2338</f>
        <v>0</v>
      </c>
      <c r="D2347" s="190">
        <f>Gesamtliste!K2338</f>
        <v>0</v>
      </c>
      <c r="E2347" s="191">
        <f>Gesamtliste!T2338</f>
        <v>0</v>
      </c>
    </row>
    <row r="2348" spans="1:5" ht="24" customHeight="1">
      <c r="A2348" s="280" t="str">
        <f>Gesamtliste!G2339&amp;" "&amp;Gesamtliste!H2339</f>
        <v xml:space="preserve"> </v>
      </c>
      <c r="B2348" s="281"/>
      <c r="C2348" s="190">
        <f>Gesamtliste!J2339</f>
        <v>0</v>
      </c>
      <c r="D2348" s="190">
        <f>Gesamtliste!K2339</f>
        <v>0</v>
      </c>
      <c r="E2348" s="191">
        <f>Gesamtliste!T2339</f>
        <v>0</v>
      </c>
    </row>
    <row r="2349" spans="1:5" ht="24" customHeight="1">
      <c r="A2349" s="280" t="str">
        <f>Gesamtliste!G2340&amp;" "&amp;Gesamtliste!H2340</f>
        <v xml:space="preserve"> </v>
      </c>
      <c r="B2349" s="281"/>
      <c r="C2349" s="190">
        <f>Gesamtliste!J2340</f>
        <v>0</v>
      </c>
      <c r="D2349" s="190">
        <f>Gesamtliste!K2340</f>
        <v>0</v>
      </c>
      <c r="E2349" s="191">
        <f>Gesamtliste!T2340</f>
        <v>0</v>
      </c>
    </row>
    <row r="2350" spans="1:5" ht="24" customHeight="1">
      <c r="A2350" s="280" t="str">
        <f>Gesamtliste!G2341&amp;" "&amp;Gesamtliste!H2341</f>
        <v xml:space="preserve"> </v>
      </c>
      <c r="B2350" s="281"/>
      <c r="C2350" s="190">
        <f>Gesamtliste!J2341</f>
        <v>0</v>
      </c>
      <c r="D2350" s="190">
        <f>Gesamtliste!K2341</f>
        <v>0</v>
      </c>
      <c r="E2350" s="191">
        <f>Gesamtliste!T2341</f>
        <v>0</v>
      </c>
    </row>
    <row r="2351" spans="1:5" ht="24" customHeight="1">
      <c r="A2351" s="280" t="str">
        <f>Gesamtliste!G2342&amp;" "&amp;Gesamtliste!H2342</f>
        <v xml:space="preserve"> </v>
      </c>
      <c r="B2351" s="281"/>
      <c r="C2351" s="190">
        <f>Gesamtliste!J2342</f>
        <v>0</v>
      </c>
      <c r="D2351" s="190">
        <f>Gesamtliste!K2342</f>
        <v>0</v>
      </c>
      <c r="E2351" s="191">
        <f>Gesamtliste!T2342</f>
        <v>0</v>
      </c>
    </row>
    <row r="2352" spans="1:5" ht="24" customHeight="1">
      <c r="A2352" s="280" t="str">
        <f>Gesamtliste!G2343&amp;" "&amp;Gesamtliste!H2343</f>
        <v xml:space="preserve"> </v>
      </c>
      <c r="B2352" s="281"/>
      <c r="C2352" s="190">
        <f>Gesamtliste!J2343</f>
        <v>0</v>
      </c>
      <c r="D2352" s="190">
        <f>Gesamtliste!K2343</f>
        <v>0</v>
      </c>
      <c r="E2352" s="191">
        <f>Gesamtliste!T2343</f>
        <v>0</v>
      </c>
    </row>
    <row r="2353" spans="1:5" ht="24" customHeight="1">
      <c r="A2353" s="280" t="str">
        <f>Gesamtliste!G2344&amp;" "&amp;Gesamtliste!H2344</f>
        <v xml:space="preserve"> </v>
      </c>
      <c r="B2353" s="281"/>
      <c r="C2353" s="190">
        <f>Gesamtliste!J2344</f>
        <v>0</v>
      </c>
      <c r="D2353" s="190">
        <f>Gesamtliste!K2344</f>
        <v>0</v>
      </c>
      <c r="E2353" s="191">
        <f>Gesamtliste!T2344</f>
        <v>0</v>
      </c>
    </row>
    <row r="2354" spans="1:5" ht="24" customHeight="1">
      <c r="A2354" s="280" t="str">
        <f>Gesamtliste!G2345&amp;" "&amp;Gesamtliste!H2345</f>
        <v xml:space="preserve"> </v>
      </c>
      <c r="B2354" s="281"/>
      <c r="C2354" s="190">
        <f>Gesamtliste!J2345</f>
        <v>0</v>
      </c>
      <c r="D2354" s="190">
        <f>Gesamtliste!K2345</f>
        <v>0</v>
      </c>
      <c r="E2354" s="191">
        <f>Gesamtliste!T2345</f>
        <v>0</v>
      </c>
    </row>
    <row r="2355" spans="1:5" ht="24" customHeight="1">
      <c r="A2355" s="280" t="str">
        <f>Gesamtliste!G2346&amp;" "&amp;Gesamtliste!H2346</f>
        <v xml:space="preserve"> </v>
      </c>
      <c r="B2355" s="281"/>
      <c r="C2355" s="190">
        <f>Gesamtliste!J2346</f>
        <v>0</v>
      </c>
      <c r="D2355" s="190">
        <f>Gesamtliste!K2346</f>
        <v>0</v>
      </c>
      <c r="E2355" s="191">
        <f>Gesamtliste!T2346</f>
        <v>0</v>
      </c>
    </row>
    <row r="2356" spans="1:5" ht="24" customHeight="1">
      <c r="A2356" s="280" t="str">
        <f>Gesamtliste!G2347&amp;" "&amp;Gesamtliste!H2347</f>
        <v xml:space="preserve"> </v>
      </c>
      <c r="B2356" s="281"/>
      <c r="C2356" s="190">
        <f>Gesamtliste!J2347</f>
        <v>0</v>
      </c>
      <c r="D2356" s="190">
        <f>Gesamtliste!K2347</f>
        <v>0</v>
      </c>
      <c r="E2356" s="191">
        <f>Gesamtliste!T2347</f>
        <v>0</v>
      </c>
    </row>
    <row r="2357" spans="1:5" ht="24" customHeight="1">
      <c r="A2357" s="280" t="str">
        <f>Gesamtliste!G2348&amp;" "&amp;Gesamtliste!H2348</f>
        <v xml:space="preserve"> </v>
      </c>
      <c r="B2357" s="281"/>
      <c r="C2357" s="190">
        <f>Gesamtliste!J2348</f>
        <v>0</v>
      </c>
      <c r="D2357" s="190">
        <f>Gesamtliste!K2348</f>
        <v>0</v>
      </c>
      <c r="E2357" s="191">
        <f>Gesamtliste!T2348</f>
        <v>0</v>
      </c>
    </row>
    <row r="2358" spans="1:5" ht="24" customHeight="1">
      <c r="A2358" s="280" t="str">
        <f>Gesamtliste!G2349&amp;" "&amp;Gesamtliste!H2349</f>
        <v xml:space="preserve"> </v>
      </c>
      <c r="B2358" s="281"/>
      <c r="C2358" s="190">
        <f>Gesamtliste!J2349</f>
        <v>0</v>
      </c>
      <c r="D2358" s="190">
        <f>Gesamtliste!K2349</f>
        <v>0</v>
      </c>
      <c r="E2358" s="191">
        <f>Gesamtliste!T2349</f>
        <v>0</v>
      </c>
    </row>
    <row r="2359" spans="1:5" ht="24" customHeight="1">
      <c r="A2359" s="280" t="str">
        <f>Gesamtliste!G2350&amp;" "&amp;Gesamtliste!H2350</f>
        <v xml:space="preserve"> </v>
      </c>
      <c r="B2359" s="281"/>
      <c r="C2359" s="190">
        <f>Gesamtliste!J2350</f>
        <v>0</v>
      </c>
      <c r="D2359" s="190">
        <f>Gesamtliste!K2350</f>
        <v>0</v>
      </c>
      <c r="E2359" s="191">
        <f>Gesamtliste!T2350</f>
        <v>0</v>
      </c>
    </row>
    <row r="2360" spans="1:5" ht="24" customHeight="1">
      <c r="A2360" s="280" t="str">
        <f>Gesamtliste!G2351&amp;" "&amp;Gesamtliste!H2351</f>
        <v xml:space="preserve"> </v>
      </c>
      <c r="B2360" s="281"/>
      <c r="C2360" s="190">
        <f>Gesamtliste!J2351</f>
        <v>0</v>
      </c>
      <c r="D2360" s="190">
        <f>Gesamtliste!K2351</f>
        <v>0</v>
      </c>
      <c r="E2360" s="191">
        <f>Gesamtliste!T2351</f>
        <v>0</v>
      </c>
    </row>
    <row r="2361" spans="1:5" ht="24" customHeight="1">
      <c r="A2361" s="280" t="str">
        <f>Gesamtliste!G2352&amp;" "&amp;Gesamtliste!H2352</f>
        <v xml:space="preserve"> </v>
      </c>
      <c r="B2361" s="281"/>
      <c r="C2361" s="190">
        <f>Gesamtliste!J2352</f>
        <v>0</v>
      </c>
      <c r="D2361" s="190">
        <f>Gesamtliste!K2352</f>
        <v>0</v>
      </c>
      <c r="E2361" s="191">
        <f>Gesamtliste!T2352</f>
        <v>0</v>
      </c>
    </row>
    <row r="2362" spans="1:5" ht="24" customHeight="1">
      <c r="A2362" s="280" t="str">
        <f>Gesamtliste!G2353&amp;" "&amp;Gesamtliste!H2353</f>
        <v xml:space="preserve"> </v>
      </c>
      <c r="B2362" s="281"/>
      <c r="C2362" s="190">
        <f>Gesamtliste!J2353</f>
        <v>0</v>
      </c>
      <c r="D2362" s="190">
        <f>Gesamtliste!K2353</f>
        <v>0</v>
      </c>
      <c r="E2362" s="191">
        <f>Gesamtliste!T2353</f>
        <v>0</v>
      </c>
    </row>
    <row r="2363" spans="1:5" ht="24" customHeight="1">
      <c r="A2363" s="280" t="str">
        <f>Gesamtliste!G2354&amp;" "&amp;Gesamtliste!H2354</f>
        <v xml:space="preserve"> </v>
      </c>
      <c r="B2363" s="281"/>
      <c r="C2363" s="190">
        <f>Gesamtliste!J2354</f>
        <v>0</v>
      </c>
      <c r="D2363" s="190">
        <f>Gesamtliste!K2354</f>
        <v>0</v>
      </c>
      <c r="E2363" s="191">
        <f>Gesamtliste!T2354</f>
        <v>0</v>
      </c>
    </row>
    <row r="2364" spans="1:5" ht="24" customHeight="1">
      <c r="A2364" s="280" t="str">
        <f>Gesamtliste!G2355&amp;" "&amp;Gesamtliste!H2355</f>
        <v xml:space="preserve"> </v>
      </c>
      <c r="B2364" s="281"/>
      <c r="C2364" s="190">
        <f>Gesamtliste!J2355</f>
        <v>0</v>
      </c>
      <c r="D2364" s="190">
        <f>Gesamtliste!K2355</f>
        <v>0</v>
      </c>
      <c r="E2364" s="191">
        <f>Gesamtliste!T2355</f>
        <v>0</v>
      </c>
    </row>
    <row r="2365" spans="1:5" ht="24" customHeight="1">
      <c r="A2365" s="280" t="str">
        <f>Gesamtliste!G2356&amp;" "&amp;Gesamtliste!H2356</f>
        <v xml:space="preserve"> </v>
      </c>
      <c r="B2365" s="281"/>
      <c r="C2365" s="190">
        <f>Gesamtliste!J2356</f>
        <v>0</v>
      </c>
      <c r="D2365" s="190">
        <f>Gesamtliste!K2356</f>
        <v>0</v>
      </c>
      <c r="E2365" s="191">
        <f>Gesamtliste!T2356</f>
        <v>0</v>
      </c>
    </row>
    <row r="2366" spans="1:5" ht="24" customHeight="1">
      <c r="A2366" s="280" t="str">
        <f>Gesamtliste!G2357&amp;" "&amp;Gesamtliste!H2357</f>
        <v xml:space="preserve"> </v>
      </c>
      <c r="B2366" s="281"/>
      <c r="C2366" s="190">
        <f>Gesamtliste!J2357</f>
        <v>0</v>
      </c>
      <c r="D2366" s="190">
        <f>Gesamtliste!K2357</f>
        <v>0</v>
      </c>
      <c r="E2366" s="191">
        <f>Gesamtliste!T2357</f>
        <v>0</v>
      </c>
    </row>
    <row r="2367" spans="1:5" ht="24" customHeight="1">
      <c r="A2367" s="280" t="str">
        <f>Gesamtliste!G2358&amp;" "&amp;Gesamtliste!H2358</f>
        <v xml:space="preserve"> </v>
      </c>
      <c r="B2367" s="281"/>
      <c r="C2367" s="190">
        <f>Gesamtliste!J2358</f>
        <v>0</v>
      </c>
      <c r="D2367" s="190">
        <f>Gesamtliste!K2358</f>
        <v>0</v>
      </c>
      <c r="E2367" s="191">
        <f>Gesamtliste!T2358</f>
        <v>0</v>
      </c>
    </row>
    <row r="2368" spans="1:5" ht="24" customHeight="1">
      <c r="A2368" s="280" t="str">
        <f>Gesamtliste!G2359&amp;" "&amp;Gesamtliste!H2359</f>
        <v xml:space="preserve"> </v>
      </c>
      <c r="B2368" s="281"/>
      <c r="C2368" s="190">
        <f>Gesamtliste!J2359</f>
        <v>0</v>
      </c>
      <c r="D2368" s="190">
        <f>Gesamtliste!K2359</f>
        <v>0</v>
      </c>
      <c r="E2368" s="191">
        <f>Gesamtliste!T2359</f>
        <v>0</v>
      </c>
    </row>
    <row r="2369" spans="1:5" ht="24" customHeight="1">
      <c r="A2369" s="280" t="str">
        <f>Gesamtliste!G2360&amp;" "&amp;Gesamtliste!H2360</f>
        <v xml:space="preserve"> </v>
      </c>
      <c r="B2369" s="281"/>
      <c r="C2369" s="190">
        <f>Gesamtliste!J2360</f>
        <v>0</v>
      </c>
      <c r="D2369" s="190">
        <f>Gesamtliste!K2360</f>
        <v>0</v>
      </c>
      <c r="E2369" s="191">
        <f>Gesamtliste!T2360</f>
        <v>0</v>
      </c>
    </row>
    <row r="2370" spans="1:5" ht="24" customHeight="1">
      <c r="A2370" s="280" t="str">
        <f>Gesamtliste!G2361&amp;" "&amp;Gesamtliste!H2361</f>
        <v xml:space="preserve"> </v>
      </c>
      <c r="B2370" s="281"/>
      <c r="C2370" s="190">
        <f>Gesamtliste!J2361</f>
        <v>0</v>
      </c>
      <c r="D2370" s="190">
        <f>Gesamtliste!K2361</f>
        <v>0</v>
      </c>
      <c r="E2370" s="191">
        <f>Gesamtliste!T2361</f>
        <v>0</v>
      </c>
    </row>
    <row r="2371" spans="1:5" ht="24" customHeight="1">
      <c r="A2371" s="280" t="str">
        <f>Gesamtliste!G2362&amp;" "&amp;Gesamtliste!H2362</f>
        <v xml:space="preserve"> </v>
      </c>
      <c r="B2371" s="281"/>
      <c r="C2371" s="190">
        <f>Gesamtliste!J2362</f>
        <v>0</v>
      </c>
      <c r="D2371" s="190">
        <f>Gesamtliste!K2362</f>
        <v>0</v>
      </c>
      <c r="E2371" s="191">
        <f>Gesamtliste!T2362</f>
        <v>0</v>
      </c>
    </row>
    <row r="2372" spans="1:5" ht="24" customHeight="1">
      <c r="A2372" s="280" t="str">
        <f>Gesamtliste!G2363&amp;" "&amp;Gesamtliste!H2363</f>
        <v xml:space="preserve"> </v>
      </c>
      <c r="B2372" s="281"/>
      <c r="C2372" s="190">
        <f>Gesamtliste!J2363</f>
        <v>0</v>
      </c>
      <c r="D2372" s="190">
        <f>Gesamtliste!K2363</f>
        <v>0</v>
      </c>
      <c r="E2372" s="191">
        <f>Gesamtliste!T2363</f>
        <v>0</v>
      </c>
    </row>
    <row r="2373" spans="1:5" ht="24" customHeight="1">
      <c r="A2373" s="280" t="str">
        <f>Gesamtliste!G2364&amp;" "&amp;Gesamtliste!H2364</f>
        <v xml:space="preserve"> </v>
      </c>
      <c r="B2373" s="281"/>
      <c r="C2373" s="190">
        <f>Gesamtliste!J2364</f>
        <v>0</v>
      </c>
      <c r="D2373" s="190">
        <f>Gesamtliste!K2364</f>
        <v>0</v>
      </c>
      <c r="E2373" s="191">
        <f>Gesamtliste!T2364</f>
        <v>0</v>
      </c>
    </row>
    <row r="2374" spans="1:5" ht="24" customHeight="1">
      <c r="A2374" s="280" t="str">
        <f>Gesamtliste!G2365&amp;" "&amp;Gesamtliste!H2365</f>
        <v xml:space="preserve"> </v>
      </c>
      <c r="B2374" s="281"/>
      <c r="C2374" s="190">
        <f>Gesamtliste!J2365</f>
        <v>0</v>
      </c>
      <c r="D2374" s="190">
        <f>Gesamtliste!K2365</f>
        <v>0</v>
      </c>
      <c r="E2374" s="191">
        <f>Gesamtliste!T2365</f>
        <v>0</v>
      </c>
    </row>
    <row r="2375" spans="1:5" ht="24" customHeight="1">
      <c r="A2375" s="280" t="str">
        <f>Gesamtliste!G2366&amp;" "&amp;Gesamtliste!H2366</f>
        <v xml:space="preserve"> </v>
      </c>
      <c r="B2375" s="281"/>
      <c r="C2375" s="190">
        <f>Gesamtliste!J2366</f>
        <v>0</v>
      </c>
      <c r="D2375" s="190">
        <f>Gesamtliste!K2366</f>
        <v>0</v>
      </c>
      <c r="E2375" s="191">
        <f>Gesamtliste!T2366</f>
        <v>0</v>
      </c>
    </row>
    <row r="2376" spans="1:5" ht="24" customHeight="1">
      <c r="A2376" s="280" t="str">
        <f>Gesamtliste!G2367&amp;" "&amp;Gesamtliste!H2367</f>
        <v xml:space="preserve"> </v>
      </c>
      <c r="B2376" s="281"/>
      <c r="C2376" s="190">
        <f>Gesamtliste!J2367</f>
        <v>0</v>
      </c>
      <c r="D2376" s="190">
        <f>Gesamtliste!K2367</f>
        <v>0</v>
      </c>
      <c r="E2376" s="191">
        <f>Gesamtliste!T2367</f>
        <v>0</v>
      </c>
    </row>
    <row r="2377" spans="1:5" ht="24" customHeight="1">
      <c r="A2377" s="280" t="str">
        <f>Gesamtliste!G2368&amp;" "&amp;Gesamtliste!H2368</f>
        <v xml:space="preserve"> </v>
      </c>
      <c r="B2377" s="281"/>
      <c r="C2377" s="190">
        <f>Gesamtliste!J2368</f>
        <v>0</v>
      </c>
      <c r="D2377" s="190">
        <f>Gesamtliste!K2368</f>
        <v>0</v>
      </c>
      <c r="E2377" s="191">
        <f>Gesamtliste!T2368</f>
        <v>0</v>
      </c>
    </row>
    <row r="2378" spans="1:5" ht="24" customHeight="1">
      <c r="A2378" s="280" t="str">
        <f>Gesamtliste!G2369&amp;" "&amp;Gesamtliste!H2369</f>
        <v xml:space="preserve"> </v>
      </c>
      <c r="B2378" s="281"/>
      <c r="C2378" s="190">
        <f>Gesamtliste!J2369</f>
        <v>0</v>
      </c>
      <c r="D2378" s="190">
        <f>Gesamtliste!K2369</f>
        <v>0</v>
      </c>
      <c r="E2378" s="191">
        <f>Gesamtliste!T2369</f>
        <v>0</v>
      </c>
    </row>
    <row r="2379" spans="1:5" ht="24" customHeight="1">
      <c r="A2379" s="280" t="str">
        <f>Gesamtliste!G2370&amp;" "&amp;Gesamtliste!H2370</f>
        <v xml:space="preserve"> </v>
      </c>
      <c r="B2379" s="281"/>
      <c r="C2379" s="190">
        <f>Gesamtliste!J2370</f>
        <v>0</v>
      </c>
      <c r="D2379" s="190">
        <f>Gesamtliste!K2370</f>
        <v>0</v>
      </c>
      <c r="E2379" s="191">
        <f>Gesamtliste!T2370</f>
        <v>0</v>
      </c>
    </row>
    <row r="2380" spans="1:5" ht="24" customHeight="1">
      <c r="A2380" s="280" t="str">
        <f>Gesamtliste!G2371&amp;" "&amp;Gesamtliste!H2371</f>
        <v xml:space="preserve"> </v>
      </c>
      <c r="B2380" s="281"/>
      <c r="C2380" s="190">
        <f>Gesamtliste!J2371</f>
        <v>0</v>
      </c>
      <c r="D2380" s="190">
        <f>Gesamtliste!K2371</f>
        <v>0</v>
      </c>
      <c r="E2380" s="191">
        <f>Gesamtliste!T2371</f>
        <v>0</v>
      </c>
    </row>
    <row r="2381" spans="1:5" ht="24" customHeight="1">
      <c r="A2381" s="280" t="str">
        <f>Gesamtliste!G2372&amp;" "&amp;Gesamtliste!H2372</f>
        <v xml:space="preserve"> </v>
      </c>
      <c r="B2381" s="281"/>
      <c r="C2381" s="190">
        <f>Gesamtliste!J2372</f>
        <v>0</v>
      </c>
      <c r="D2381" s="190">
        <f>Gesamtliste!K2372</f>
        <v>0</v>
      </c>
      <c r="E2381" s="191">
        <f>Gesamtliste!T2372</f>
        <v>0</v>
      </c>
    </row>
    <row r="2382" spans="1:5" ht="24" customHeight="1">
      <c r="A2382" s="280" t="str">
        <f>Gesamtliste!G2373&amp;" "&amp;Gesamtliste!H2373</f>
        <v xml:space="preserve"> </v>
      </c>
      <c r="B2382" s="281"/>
      <c r="C2382" s="190">
        <f>Gesamtliste!J2373</f>
        <v>0</v>
      </c>
      <c r="D2382" s="190">
        <f>Gesamtliste!K2373</f>
        <v>0</v>
      </c>
      <c r="E2382" s="191">
        <f>Gesamtliste!T2373</f>
        <v>0</v>
      </c>
    </row>
    <row r="2383" spans="1:5" ht="24" customHeight="1">
      <c r="A2383" s="280" t="str">
        <f>Gesamtliste!G2374&amp;" "&amp;Gesamtliste!H2374</f>
        <v xml:space="preserve"> </v>
      </c>
      <c r="B2383" s="281"/>
      <c r="C2383" s="190">
        <f>Gesamtliste!J2374</f>
        <v>0</v>
      </c>
      <c r="D2383" s="190">
        <f>Gesamtliste!K2374</f>
        <v>0</v>
      </c>
      <c r="E2383" s="191">
        <f>Gesamtliste!T2374</f>
        <v>0</v>
      </c>
    </row>
    <row r="2384" spans="1:5" ht="24" customHeight="1">
      <c r="A2384" s="280" t="str">
        <f>Gesamtliste!G2375&amp;" "&amp;Gesamtliste!H2375</f>
        <v xml:space="preserve"> </v>
      </c>
      <c r="B2384" s="281"/>
      <c r="C2384" s="190">
        <f>Gesamtliste!J2375</f>
        <v>0</v>
      </c>
      <c r="D2384" s="190">
        <f>Gesamtliste!K2375</f>
        <v>0</v>
      </c>
      <c r="E2384" s="191">
        <f>Gesamtliste!T2375</f>
        <v>0</v>
      </c>
    </row>
    <row r="2385" spans="1:5" ht="24" customHeight="1">
      <c r="A2385" s="280" t="str">
        <f>Gesamtliste!G2376&amp;" "&amp;Gesamtliste!H2376</f>
        <v xml:space="preserve"> </v>
      </c>
      <c r="B2385" s="281"/>
      <c r="C2385" s="190">
        <f>Gesamtliste!J2376</f>
        <v>0</v>
      </c>
      <c r="D2385" s="190">
        <f>Gesamtliste!K2376</f>
        <v>0</v>
      </c>
      <c r="E2385" s="191">
        <f>Gesamtliste!T2376</f>
        <v>0</v>
      </c>
    </row>
    <row r="2386" spans="1:5" ht="24" customHeight="1">
      <c r="A2386" s="280" t="str">
        <f>Gesamtliste!G2377&amp;" "&amp;Gesamtliste!H2377</f>
        <v xml:space="preserve"> </v>
      </c>
      <c r="B2386" s="281"/>
      <c r="C2386" s="190">
        <f>Gesamtliste!J2377</f>
        <v>0</v>
      </c>
      <c r="D2386" s="190">
        <f>Gesamtliste!K2377</f>
        <v>0</v>
      </c>
      <c r="E2386" s="191">
        <f>Gesamtliste!T2377</f>
        <v>0</v>
      </c>
    </row>
    <row r="2387" spans="1:5" ht="24" customHeight="1">
      <c r="A2387" s="280" t="str">
        <f>Gesamtliste!G2378&amp;" "&amp;Gesamtliste!H2378</f>
        <v xml:space="preserve"> </v>
      </c>
      <c r="B2387" s="281"/>
      <c r="C2387" s="190">
        <f>Gesamtliste!J2378</f>
        <v>0</v>
      </c>
      <c r="D2387" s="190">
        <f>Gesamtliste!K2378</f>
        <v>0</v>
      </c>
      <c r="E2387" s="191">
        <f>Gesamtliste!T2378</f>
        <v>0</v>
      </c>
    </row>
    <row r="2388" spans="1:5" ht="24" customHeight="1">
      <c r="A2388" s="280" t="str">
        <f>Gesamtliste!G2379&amp;" "&amp;Gesamtliste!H2379</f>
        <v xml:space="preserve"> </v>
      </c>
      <c r="B2388" s="281"/>
      <c r="C2388" s="190">
        <f>Gesamtliste!J2379</f>
        <v>0</v>
      </c>
      <c r="D2388" s="190">
        <f>Gesamtliste!K2379</f>
        <v>0</v>
      </c>
      <c r="E2388" s="191">
        <f>Gesamtliste!T2379</f>
        <v>0</v>
      </c>
    </row>
    <row r="2389" spans="1:5" ht="24" customHeight="1">
      <c r="A2389" s="280" t="str">
        <f>Gesamtliste!G2380&amp;" "&amp;Gesamtliste!H2380</f>
        <v xml:space="preserve"> </v>
      </c>
      <c r="B2389" s="281"/>
      <c r="C2389" s="190">
        <f>Gesamtliste!J2380</f>
        <v>0</v>
      </c>
      <c r="D2389" s="190">
        <f>Gesamtliste!K2380</f>
        <v>0</v>
      </c>
      <c r="E2389" s="191">
        <f>Gesamtliste!T2380</f>
        <v>0</v>
      </c>
    </row>
    <row r="2390" spans="1:5" ht="24" customHeight="1">
      <c r="A2390" s="280" t="str">
        <f>Gesamtliste!G2381&amp;" "&amp;Gesamtliste!H2381</f>
        <v xml:space="preserve"> </v>
      </c>
      <c r="B2390" s="281"/>
      <c r="C2390" s="190">
        <f>Gesamtliste!J2381</f>
        <v>0</v>
      </c>
      <c r="D2390" s="190">
        <f>Gesamtliste!K2381</f>
        <v>0</v>
      </c>
      <c r="E2390" s="191">
        <f>Gesamtliste!T2381</f>
        <v>0</v>
      </c>
    </row>
    <row r="2391" spans="1:5" ht="24" customHeight="1">
      <c r="A2391" s="280" t="str">
        <f>Gesamtliste!G2382&amp;" "&amp;Gesamtliste!H2382</f>
        <v xml:space="preserve"> </v>
      </c>
      <c r="B2391" s="281"/>
      <c r="C2391" s="190">
        <f>Gesamtliste!J2382</f>
        <v>0</v>
      </c>
      <c r="D2391" s="190">
        <f>Gesamtliste!K2382</f>
        <v>0</v>
      </c>
      <c r="E2391" s="191">
        <f>Gesamtliste!T2382</f>
        <v>0</v>
      </c>
    </row>
    <row r="2392" spans="1:5" ht="24" customHeight="1">
      <c r="A2392" s="280" t="str">
        <f>Gesamtliste!G2383&amp;" "&amp;Gesamtliste!H2383</f>
        <v xml:space="preserve"> </v>
      </c>
      <c r="B2392" s="281"/>
      <c r="C2392" s="190">
        <f>Gesamtliste!J2383</f>
        <v>0</v>
      </c>
      <c r="D2392" s="190">
        <f>Gesamtliste!K2383</f>
        <v>0</v>
      </c>
      <c r="E2392" s="191">
        <f>Gesamtliste!T2383</f>
        <v>0</v>
      </c>
    </row>
    <row r="2393" spans="1:5" ht="24" customHeight="1">
      <c r="A2393" s="280" t="str">
        <f>Gesamtliste!G2384&amp;" "&amp;Gesamtliste!H2384</f>
        <v xml:space="preserve"> </v>
      </c>
      <c r="B2393" s="281"/>
      <c r="C2393" s="190">
        <f>Gesamtliste!J2384</f>
        <v>0</v>
      </c>
      <c r="D2393" s="190">
        <f>Gesamtliste!K2384</f>
        <v>0</v>
      </c>
      <c r="E2393" s="191">
        <f>Gesamtliste!T2384</f>
        <v>0</v>
      </c>
    </row>
    <row r="2394" spans="1:5" ht="24" customHeight="1">
      <c r="A2394" s="280" t="str">
        <f>Gesamtliste!G2385&amp;" "&amp;Gesamtliste!H2385</f>
        <v xml:space="preserve"> </v>
      </c>
      <c r="B2394" s="281"/>
      <c r="C2394" s="190">
        <f>Gesamtliste!J2385</f>
        <v>0</v>
      </c>
      <c r="D2394" s="190">
        <f>Gesamtliste!K2385</f>
        <v>0</v>
      </c>
      <c r="E2394" s="191">
        <f>Gesamtliste!T2385</f>
        <v>0</v>
      </c>
    </row>
    <row r="2395" spans="1:5" ht="24" customHeight="1">
      <c r="A2395" s="280" t="str">
        <f>Gesamtliste!G2386&amp;" "&amp;Gesamtliste!H2386</f>
        <v xml:space="preserve"> </v>
      </c>
      <c r="B2395" s="281"/>
      <c r="C2395" s="190">
        <f>Gesamtliste!J2386</f>
        <v>0</v>
      </c>
      <c r="D2395" s="190">
        <f>Gesamtliste!K2386</f>
        <v>0</v>
      </c>
      <c r="E2395" s="191">
        <f>Gesamtliste!T2386</f>
        <v>0</v>
      </c>
    </row>
    <row r="2396" spans="1:5" ht="24" customHeight="1">
      <c r="A2396" s="280" t="str">
        <f>Gesamtliste!G2387&amp;" "&amp;Gesamtliste!H2387</f>
        <v xml:space="preserve"> </v>
      </c>
      <c r="B2396" s="281"/>
      <c r="C2396" s="190">
        <f>Gesamtliste!J2387</f>
        <v>0</v>
      </c>
      <c r="D2396" s="190">
        <f>Gesamtliste!K2387</f>
        <v>0</v>
      </c>
      <c r="E2396" s="191">
        <f>Gesamtliste!T2387</f>
        <v>0</v>
      </c>
    </row>
    <row r="2397" spans="1:5" ht="24" customHeight="1">
      <c r="A2397" s="280" t="str">
        <f>Gesamtliste!G2388&amp;" "&amp;Gesamtliste!H2388</f>
        <v xml:space="preserve"> </v>
      </c>
      <c r="B2397" s="281"/>
      <c r="C2397" s="190">
        <f>Gesamtliste!J2388</f>
        <v>0</v>
      </c>
      <c r="D2397" s="190">
        <f>Gesamtliste!K2388</f>
        <v>0</v>
      </c>
      <c r="E2397" s="191">
        <f>Gesamtliste!T2388</f>
        <v>0</v>
      </c>
    </row>
    <row r="2398" spans="1:5" ht="24" customHeight="1">
      <c r="A2398" s="280" t="str">
        <f>Gesamtliste!G2389&amp;" "&amp;Gesamtliste!H2389</f>
        <v xml:space="preserve"> </v>
      </c>
      <c r="B2398" s="281"/>
      <c r="C2398" s="190">
        <f>Gesamtliste!J2389</f>
        <v>0</v>
      </c>
      <c r="D2398" s="190">
        <f>Gesamtliste!K2389</f>
        <v>0</v>
      </c>
      <c r="E2398" s="191">
        <f>Gesamtliste!T2389</f>
        <v>0</v>
      </c>
    </row>
    <row r="2399" spans="1:5" ht="24" customHeight="1">
      <c r="A2399" s="280" t="str">
        <f>Gesamtliste!G2390&amp;" "&amp;Gesamtliste!H2390</f>
        <v xml:space="preserve"> </v>
      </c>
      <c r="B2399" s="281"/>
      <c r="C2399" s="190">
        <f>Gesamtliste!J2390</f>
        <v>0</v>
      </c>
      <c r="D2399" s="190">
        <f>Gesamtliste!K2390</f>
        <v>0</v>
      </c>
      <c r="E2399" s="191">
        <f>Gesamtliste!T2390</f>
        <v>0</v>
      </c>
    </row>
    <row r="2400" spans="1:5" ht="24" customHeight="1">
      <c r="A2400" s="280" t="str">
        <f>Gesamtliste!G2391&amp;" "&amp;Gesamtliste!H2391</f>
        <v xml:space="preserve"> </v>
      </c>
      <c r="B2400" s="281"/>
      <c r="C2400" s="190">
        <f>Gesamtliste!J2391</f>
        <v>0</v>
      </c>
      <c r="D2400" s="190">
        <f>Gesamtliste!K2391</f>
        <v>0</v>
      </c>
      <c r="E2400" s="191">
        <f>Gesamtliste!T2391</f>
        <v>0</v>
      </c>
    </row>
    <row r="2401" spans="1:5" ht="24" customHeight="1">
      <c r="A2401" s="280" t="str">
        <f>Gesamtliste!G2392&amp;" "&amp;Gesamtliste!H2392</f>
        <v xml:space="preserve"> </v>
      </c>
      <c r="B2401" s="281"/>
      <c r="C2401" s="190">
        <f>Gesamtliste!J2392</f>
        <v>0</v>
      </c>
      <c r="D2401" s="190">
        <f>Gesamtliste!K2392</f>
        <v>0</v>
      </c>
      <c r="E2401" s="191">
        <f>Gesamtliste!T2392</f>
        <v>0</v>
      </c>
    </row>
    <row r="2402" spans="1:5" ht="24" customHeight="1">
      <c r="A2402" s="280" t="str">
        <f>Gesamtliste!G2393&amp;" "&amp;Gesamtliste!H2393</f>
        <v xml:space="preserve"> </v>
      </c>
      <c r="B2402" s="281"/>
      <c r="C2402" s="190">
        <f>Gesamtliste!J2393</f>
        <v>0</v>
      </c>
      <c r="D2402" s="190">
        <f>Gesamtliste!K2393</f>
        <v>0</v>
      </c>
      <c r="E2402" s="191">
        <f>Gesamtliste!T2393</f>
        <v>0</v>
      </c>
    </row>
    <row r="2403" spans="1:5" ht="24" customHeight="1">
      <c r="A2403" s="280" t="str">
        <f>Gesamtliste!G2394&amp;" "&amp;Gesamtliste!H2394</f>
        <v xml:space="preserve"> </v>
      </c>
      <c r="B2403" s="281"/>
      <c r="C2403" s="190">
        <f>Gesamtliste!J2394</f>
        <v>0</v>
      </c>
      <c r="D2403" s="190">
        <f>Gesamtliste!K2394</f>
        <v>0</v>
      </c>
      <c r="E2403" s="191">
        <f>Gesamtliste!T2394</f>
        <v>0</v>
      </c>
    </row>
    <row r="2404" spans="1:5" ht="24" customHeight="1">
      <c r="A2404" s="280" t="str">
        <f>Gesamtliste!G2395&amp;" "&amp;Gesamtliste!H2395</f>
        <v xml:space="preserve"> </v>
      </c>
      <c r="B2404" s="281"/>
      <c r="C2404" s="190">
        <f>Gesamtliste!J2395</f>
        <v>0</v>
      </c>
      <c r="D2404" s="190">
        <f>Gesamtliste!K2395</f>
        <v>0</v>
      </c>
      <c r="E2404" s="191">
        <f>Gesamtliste!T2395</f>
        <v>0</v>
      </c>
    </row>
    <row r="2405" spans="1:5" ht="24" customHeight="1">
      <c r="A2405" s="280" t="str">
        <f>Gesamtliste!G2396&amp;" "&amp;Gesamtliste!H2396</f>
        <v xml:space="preserve"> </v>
      </c>
      <c r="B2405" s="281"/>
      <c r="C2405" s="190">
        <f>Gesamtliste!J2396</f>
        <v>0</v>
      </c>
      <c r="D2405" s="190">
        <f>Gesamtliste!K2396</f>
        <v>0</v>
      </c>
      <c r="E2405" s="191">
        <f>Gesamtliste!T2396</f>
        <v>0</v>
      </c>
    </row>
    <row r="2406" spans="1:5" ht="24" customHeight="1">
      <c r="A2406" s="280" t="str">
        <f>Gesamtliste!G2397&amp;" "&amp;Gesamtliste!H2397</f>
        <v xml:space="preserve"> </v>
      </c>
      <c r="B2406" s="281"/>
      <c r="C2406" s="190">
        <f>Gesamtliste!J2397</f>
        <v>0</v>
      </c>
      <c r="D2406" s="190">
        <f>Gesamtliste!K2397</f>
        <v>0</v>
      </c>
      <c r="E2406" s="191">
        <f>Gesamtliste!T2397</f>
        <v>0</v>
      </c>
    </row>
    <row r="2407" spans="1:5" ht="24" customHeight="1">
      <c r="A2407" s="280" t="str">
        <f>Gesamtliste!G2398&amp;" "&amp;Gesamtliste!H2398</f>
        <v xml:space="preserve"> </v>
      </c>
      <c r="B2407" s="281"/>
      <c r="C2407" s="190">
        <f>Gesamtliste!J2398</f>
        <v>0</v>
      </c>
      <c r="D2407" s="190">
        <f>Gesamtliste!K2398</f>
        <v>0</v>
      </c>
      <c r="E2407" s="191">
        <f>Gesamtliste!T2398</f>
        <v>0</v>
      </c>
    </row>
    <row r="2408" spans="1:5" ht="24" customHeight="1">
      <c r="A2408" s="280" t="str">
        <f>Gesamtliste!G2399&amp;" "&amp;Gesamtliste!H2399</f>
        <v xml:space="preserve"> </v>
      </c>
      <c r="B2408" s="281"/>
      <c r="C2408" s="190">
        <f>Gesamtliste!J2399</f>
        <v>0</v>
      </c>
      <c r="D2408" s="190">
        <f>Gesamtliste!K2399</f>
        <v>0</v>
      </c>
      <c r="E2408" s="191">
        <f>Gesamtliste!T2399</f>
        <v>0</v>
      </c>
    </row>
    <row r="2409" spans="1:5" ht="24" customHeight="1">
      <c r="A2409" s="280" t="str">
        <f>Gesamtliste!G2400&amp;" "&amp;Gesamtliste!H2400</f>
        <v xml:space="preserve"> </v>
      </c>
      <c r="B2409" s="281"/>
      <c r="C2409" s="190">
        <f>Gesamtliste!J2400</f>
        <v>0</v>
      </c>
      <c r="D2409" s="190">
        <f>Gesamtliste!K2400</f>
        <v>0</v>
      </c>
      <c r="E2409" s="191">
        <f>Gesamtliste!T2400</f>
        <v>0</v>
      </c>
    </row>
    <row r="2410" spans="1:5" ht="24" customHeight="1">
      <c r="A2410" s="280" t="str">
        <f>Gesamtliste!G2401&amp;" "&amp;Gesamtliste!H2401</f>
        <v xml:space="preserve"> </v>
      </c>
      <c r="B2410" s="281"/>
      <c r="C2410" s="190">
        <f>Gesamtliste!J2401</f>
        <v>0</v>
      </c>
      <c r="D2410" s="190">
        <f>Gesamtliste!K2401</f>
        <v>0</v>
      </c>
      <c r="E2410" s="191">
        <f>Gesamtliste!T2401</f>
        <v>0</v>
      </c>
    </row>
    <row r="2411" spans="1:5" ht="24" customHeight="1">
      <c r="A2411" s="280" t="str">
        <f>Gesamtliste!G2402&amp;" "&amp;Gesamtliste!H2402</f>
        <v xml:space="preserve"> </v>
      </c>
      <c r="B2411" s="281"/>
      <c r="C2411" s="190">
        <f>Gesamtliste!J2402</f>
        <v>0</v>
      </c>
      <c r="D2411" s="190">
        <f>Gesamtliste!K2402</f>
        <v>0</v>
      </c>
      <c r="E2411" s="191">
        <f>Gesamtliste!T2402</f>
        <v>0</v>
      </c>
    </row>
    <row r="2412" spans="1:5" ht="24" customHeight="1">
      <c r="A2412" s="280" t="str">
        <f>Gesamtliste!G2403&amp;" "&amp;Gesamtliste!H2403</f>
        <v xml:space="preserve"> </v>
      </c>
      <c r="B2412" s="281"/>
      <c r="C2412" s="190">
        <f>Gesamtliste!J2403</f>
        <v>0</v>
      </c>
      <c r="D2412" s="190">
        <f>Gesamtliste!K2403</f>
        <v>0</v>
      </c>
      <c r="E2412" s="191">
        <f>Gesamtliste!T2403</f>
        <v>0</v>
      </c>
    </row>
    <row r="2413" spans="1:5" ht="24" customHeight="1">
      <c r="A2413" s="280" t="str">
        <f>Gesamtliste!G2404&amp;" "&amp;Gesamtliste!H2404</f>
        <v xml:space="preserve"> </v>
      </c>
      <c r="B2413" s="281"/>
      <c r="C2413" s="190">
        <f>Gesamtliste!J2404</f>
        <v>0</v>
      </c>
      <c r="D2413" s="190">
        <f>Gesamtliste!K2404</f>
        <v>0</v>
      </c>
      <c r="E2413" s="191">
        <f>Gesamtliste!T2404</f>
        <v>0</v>
      </c>
    </row>
    <row r="2414" spans="1:5" ht="24" customHeight="1">
      <c r="A2414" s="280" t="str">
        <f>Gesamtliste!G2405&amp;" "&amp;Gesamtliste!H2405</f>
        <v xml:space="preserve"> </v>
      </c>
      <c r="B2414" s="281"/>
      <c r="C2414" s="190">
        <f>Gesamtliste!J2405</f>
        <v>0</v>
      </c>
      <c r="D2414" s="190">
        <f>Gesamtliste!K2405</f>
        <v>0</v>
      </c>
      <c r="E2414" s="191">
        <f>Gesamtliste!T2405</f>
        <v>0</v>
      </c>
    </row>
    <row r="2415" spans="1:5" ht="24" customHeight="1">
      <c r="A2415" s="280" t="str">
        <f>Gesamtliste!G2406&amp;" "&amp;Gesamtliste!H2406</f>
        <v xml:space="preserve"> </v>
      </c>
      <c r="B2415" s="281"/>
      <c r="C2415" s="190">
        <f>Gesamtliste!J2406</f>
        <v>0</v>
      </c>
      <c r="D2415" s="190">
        <f>Gesamtliste!K2406</f>
        <v>0</v>
      </c>
      <c r="E2415" s="191">
        <f>Gesamtliste!T2406</f>
        <v>0</v>
      </c>
    </row>
    <row r="2416" spans="1:5" ht="24" customHeight="1">
      <c r="A2416" s="280" t="str">
        <f>Gesamtliste!G2407&amp;" "&amp;Gesamtliste!H2407</f>
        <v xml:space="preserve"> </v>
      </c>
      <c r="B2416" s="281"/>
      <c r="C2416" s="190">
        <f>Gesamtliste!J2407</f>
        <v>0</v>
      </c>
      <c r="D2416" s="190">
        <f>Gesamtliste!K2407</f>
        <v>0</v>
      </c>
      <c r="E2416" s="191">
        <f>Gesamtliste!T2407</f>
        <v>0</v>
      </c>
    </row>
    <row r="2417" spans="1:5" ht="24" customHeight="1">
      <c r="A2417" s="280" t="str">
        <f>Gesamtliste!G2408&amp;" "&amp;Gesamtliste!H2408</f>
        <v xml:space="preserve"> </v>
      </c>
      <c r="B2417" s="281"/>
      <c r="C2417" s="190">
        <f>Gesamtliste!J2408</f>
        <v>0</v>
      </c>
      <c r="D2417" s="190">
        <f>Gesamtliste!K2408</f>
        <v>0</v>
      </c>
      <c r="E2417" s="191">
        <f>Gesamtliste!T2408</f>
        <v>0</v>
      </c>
    </row>
    <row r="2418" spans="1:5" ht="24" customHeight="1">
      <c r="A2418" s="280" t="str">
        <f>Gesamtliste!G2409&amp;" "&amp;Gesamtliste!H2409</f>
        <v xml:space="preserve"> </v>
      </c>
      <c r="B2418" s="281"/>
      <c r="C2418" s="190">
        <f>Gesamtliste!J2409</f>
        <v>0</v>
      </c>
      <c r="D2418" s="190">
        <f>Gesamtliste!K2409</f>
        <v>0</v>
      </c>
      <c r="E2418" s="191">
        <f>Gesamtliste!T2409</f>
        <v>0</v>
      </c>
    </row>
    <row r="2419" spans="1:5" ht="24" customHeight="1">
      <c r="A2419" s="280" t="str">
        <f>Gesamtliste!G2410&amp;" "&amp;Gesamtliste!H2410</f>
        <v xml:space="preserve"> </v>
      </c>
      <c r="B2419" s="281"/>
      <c r="C2419" s="190">
        <f>Gesamtliste!J2410</f>
        <v>0</v>
      </c>
      <c r="D2419" s="190">
        <f>Gesamtliste!K2410</f>
        <v>0</v>
      </c>
      <c r="E2419" s="191">
        <f>Gesamtliste!T2410</f>
        <v>0</v>
      </c>
    </row>
    <row r="2420" spans="1:5" ht="24" customHeight="1">
      <c r="A2420" s="280" t="str">
        <f>Gesamtliste!G2411&amp;" "&amp;Gesamtliste!H2411</f>
        <v xml:space="preserve"> </v>
      </c>
      <c r="B2420" s="281"/>
      <c r="C2420" s="190">
        <f>Gesamtliste!J2411</f>
        <v>0</v>
      </c>
      <c r="D2420" s="190">
        <f>Gesamtliste!K2411</f>
        <v>0</v>
      </c>
      <c r="E2420" s="191">
        <f>Gesamtliste!T2411</f>
        <v>0</v>
      </c>
    </row>
    <row r="2421" spans="1:5" ht="24" customHeight="1">
      <c r="A2421" s="280" t="str">
        <f>Gesamtliste!G2412&amp;" "&amp;Gesamtliste!H2412</f>
        <v xml:space="preserve"> </v>
      </c>
      <c r="B2421" s="281"/>
      <c r="C2421" s="190">
        <f>Gesamtliste!J2412</f>
        <v>0</v>
      </c>
      <c r="D2421" s="190">
        <f>Gesamtliste!K2412</f>
        <v>0</v>
      </c>
      <c r="E2421" s="191">
        <f>Gesamtliste!T2412</f>
        <v>0</v>
      </c>
    </row>
    <row r="2422" spans="1:5" ht="24" customHeight="1">
      <c r="A2422" s="280" t="str">
        <f>Gesamtliste!G2413&amp;" "&amp;Gesamtliste!H2413</f>
        <v xml:space="preserve"> </v>
      </c>
      <c r="B2422" s="281"/>
      <c r="C2422" s="190">
        <f>Gesamtliste!J2413</f>
        <v>0</v>
      </c>
      <c r="D2422" s="190">
        <f>Gesamtliste!K2413</f>
        <v>0</v>
      </c>
      <c r="E2422" s="191">
        <f>Gesamtliste!T2413</f>
        <v>0</v>
      </c>
    </row>
    <row r="2423" spans="1:5" ht="24" customHeight="1">
      <c r="A2423" s="280" t="str">
        <f>Gesamtliste!G2414&amp;" "&amp;Gesamtliste!H2414</f>
        <v xml:space="preserve"> </v>
      </c>
      <c r="B2423" s="281"/>
      <c r="C2423" s="190">
        <f>Gesamtliste!J2414</f>
        <v>0</v>
      </c>
      <c r="D2423" s="190">
        <f>Gesamtliste!K2414</f>
        <v>0</v>
      </c>
      <c r="E2423" s="191">
        <f>Gesamtliste!T2414</f>
        <v>0</v>
      </c>
    </row>
    <row r="2424" spans="1:5" ht="24" customHeight="1">
      <c r="A2424" s="280" t="str">
        <f>Gesamtliste!G2415&amp;" "&amp;Gesamtliste!H2415</f>
        <v xml:space="preserve"> </v>
      </c>
      <c r="B2424" s="281"/>
      <c r="C2424" s="190">
        <f>Gesamtliste!J2415</f>
        <v>0</v>
      </c>
      <c r="D2424" s="190">
        <f>Gesamtliste!K2415</f>
        <v>0</v>
      </c>
      <c r="E2424" s="191">
        <f>Gesamtliste!T2415</f>
        <v>0</v>
      </c>
    </row>
    <row r="2425" spans="1:5" ht="24" customHeight="1">
      <c r="A2425" s="280" t="str">
        <f>Gesamtliste!G2416&amp;" "&amp;Gesamtliste!H2416</f>
        <v xml:space="preserve"> </v>
      </c>
      <c r="B2425" s="281"/>
      <c r="C2425" s="190">
        <f>Gesamtliste!J2416</f>
        <v>0</v>
      </c>
      <c r="D2425" s="190">
        <f>Gesamtliste!K2416</f>
        <v>0</v>
      </c>
      <c r="E2425" s="191">
        <f>Gesamtliste!T2416</f>
        <v>0</v>
      </c>
    </row>
    <row r="2426" spans="1:5" ht="24" customHeight="1">
      <c r="A2426" s="280" t="str">
        <f>Gesamtliste!G2417&amp;" "&amp;Gesamtliste!H2417</f>
        <v xml:space="preserve"> </v>
      </c>
      <c r="B2426" s="281"/>
      <c r="C2426" s="190">
        <f>Gesamtliste!J2417</f>
        <v>0</v>
      </c>
      <c r="D2426" s="190">
        <f>Gesamtliste!K2417</f>
        <v>0</v>
      </c>
      <c r="E2426" s="191">
        <f>Gesamtliste!T2417</f>
        <v>0</v>
      </c>
    </row>
    <row r="2427" spans="1:5" ht="24" customHeight="1">
      <c r="A2427" s="280" t="str">
        <f>Gesamtliste!G2418&amp;" "&amp;Gesamtliste!H2418</f>
        <v xml:space="preserve"> </v>
      </c>
      <c r="B2427" s="281"/>
      <c r="C2427" s="190">
        <f>Gesamtliste!J2418</f>
        <v>0</v>
      </c>
      <c r="D2427" s="190">
        <f>Gesamtliste!K2418</f>
        <v>0</v>
      </c>
      <c r="E2427" s="191">
        <f>Gesamtliste!T2418</f>
        <v>0</v>
      </c>
    </row>
    <row r="2428" spans="1:5" ht="24" customHeight="1">
      <c r="A2428" s="280" t="str">
        <f>Gesamtliste!G2419&amp;" "&amp;Gesamtliste!H2419</f>
        <v xml:space="preserve"> </v>
      </c>
      <c r="B2428" s="281"/>
      <c r="C2428" s="190">
        <f>Gesamtliste!J2419</f>
        <v>0</v>
      </c>
      <c r="D2428" s="190">
        <f>Gesamtliste!K2419</f>
        <v>0</v>
      </c>
      <c r="E2428" s="191">
        <f>Gesamtliste!T2419</f>
        <v>0</v>
      </c>
    </row>
    <row r="2429" spans="1:5" ht="24" customHeight="1">
      <c r="A2429" s="280" t="str">
        <f>Gesamtliste!G2420&amp;" "&amp;Gesamtliste!H2420</f>
        <v xml:space="preserve"> </v>
      </c>
      <c r="B2429" s="281"/>
      <c r="C2429" s="190">
        <f>Gesamtliste!J2420</f>
        <v>0</v>
      </c>
      <c r="D2429" s="190">
        <f>Gesamtliste!K2420</f>
        <v>0</v>
      </c>
      <c r="E2429" s="191">
        <f>Gesamtliste!T2420</f>
        <v>0</v>
      </c>
    </row>
    <row r="2430" spans="1:5" ht="24" customHeight="1">
      <c r="A2430" s="280" t="str">
        <f>Gesamtliste!G2421&amp;" "&amp;Gesamtliste!H2421</f>
        <v xml:space="preserve"> </v>
      </c>
      <c r="B2430" s="281"/>
      <c r="C2430" s="190">
        <f>Gesamtliste!J2421</f>
        <v>0</v>
      </c>
      <c r="D2430" s="190">
        <f>Gesamtliste!K2421</f>
        <v>0</v>
      </c>
      <c r="E2430" s="191">
        <f>Gesamtliste!T2421</f>
        <v>0</v>
      </c>
    </row>
    <row r="2431" spans="1:5" ht="24" customHeight="1">
      <c r="A2431" s="280" t="str">
        <f>Gesamtliste!G2422&amp;" "&amp;Gesamtliste!H2422</f>
        <v xml:space="preserve"> </v>
      </c>
      <c r="B2431" s="281"/>
      <c r="C2431" s="190">
        <f>Gesamtliste!J2422</f>
        <v>0</v>
      </c>
      <c r="D2431" s="190">
        <f>Gesamtliste!K2422</f>
        <v>0</v>
      </c>
      <c r="E2431" s="191">
        <f>Gesamtliste!T2422</f>
        <v>0</v>
      </c>
    </row>
    <row r="2432" spans="1:5" ht="24" customHeight="1">
      <c r="A2432" s="280" t="str">
        <f>Gesamtliste!G2423&amp;" "&amp;Gesamtliste!H2423</f>
        <v xml:space="preserve"> </v>
      </c>
      <c r="B2432" s="281"/>
      <c r="C2432" s="190">
        <f>Gesamtliste!J2423</f>
        <v>0</v>
      </c>
      <c r="D2432" s="190">
        <f>Gesamtliste!K2423</f>
        <v>0</v>
      </c>
      <c r="E2432" s="191">
        <f>Gesamtliste!T2423</f>
        <v>0</v>
      </c>
    </row>
    <row r="2433" spans="1:5" ht="24" customHeight="1">
      <c r="A2433" s="280" t="str">
        <f>Gesamtliste!G2424&amp;" "&amp;Gesamtliste!H2424</f>
        <v xml:space="preserve"> </v>
      </c>
      <c r="B2433" s="281"/>
      <c r="C2433" s="190">
        <f>Gesamtliste!J2424</f>
        <v>0</v>
      </c>
      <c r="D2433" s="190">
        <f>Gesamtliste!K2424</f>
        <v>0</v>
      </c>
      <c r="E2433" s="191">
        <f>Gesamtliste!T2424</f>
        <v>0</v>
      </c>
    </row>
    <row r="2434" spans="1:5" ht="24" customHeight="1">
      <c r="A2434" s="280" t="str">
        <f>Gesamtliste!G2425&amp;" "&amp;Gesamtliste!H2425</f>
        <v xml:space="preserve"> </v>
      </c>
      <c r="B2434" s="281"/>
      <c r="C2434" s="190">
        <f>Gesamtliste!J2425</f>
        <v>0</v>
      </c>
      <c r="D2434" s="190">
        <f>Gesamtliste!K2425</f>
        <v>0</v>
      </c>
      <c r="E2434" s="191">
        <f>Gesamtliste!T2425</f>
        <v>0</v>
      </c>
    </row>
    <row r="2435" spans="1:5" ht="24" customHeight="1">
      <c r="A2435" s="280" t="str">
        <f>Gesamtliste!G2426&amp;" "&amp;Gesamtliste!H2426</f>
        <v xml:space="preserve"> </v>
      </c>
      <c r="B2435" s="281"/>
      <c r="C2435" s="190">
        <f>Gesamtliste!J2426</f>
        <v>0</v>
      </c>
      <c r="D2435" s="190">
        <f>Gesamtliste!K2426</f>
        <v>0</v>
      </c>
      <c r="E2435" s="191">
        <f>Gesamtliste!T2426</f>
        <v>0</v>
      </c>
    </row>
    <row r="2436" spans="1:5" ht="24" customHeight="1">
      <c r="A2436" s="280" t="str">
        <f>Gesamtliste!G2427&amp;" "&amp;Gesamtliste!H2427</f>
        <v xml:space="preserve"> </v>
      </c>
      <c r="B2436" s="281"/>
      <c r="C2436" s="190">
        <f>Gesamtliste!J2427</f>
        <v>0</v>
      </c>
      <c r="D2436" s="190">
        <f>Gesamtliste!K2427</f>
        <v>0</v>
      </c>
      <c r="E2436" s="191">
        <f>Gesamtliste!T2427</f>
        <v>0</v>
      </c>
    </row>
    <row r="2437" spans="1:5" ht="24" customHeight="1">
      <c r="A2437" s="280" t="str">
        <f>Gesamtliste!G2428&amp;" "&amp;Gesamtliste!H2428</f>
        <v xml:space="preserve"> </v>
      </c>
      <c r="B2437" s="281"/>
      <c r="C2437" s="190">
        <f>Gesamtliste!J2428</f>
        <v>0</v>
      </c>
      <c r="D2437" s="190">
        <f>Gesamtliste!K2428</f>
        <v>0</v>
      </c>
      <c r="E2437" s="191">
        <f>Gesamtliste!T2428</f>
        <v>0</v>
      </c>
    </row>
    <row r="2438" spans="1:5" ht="24" customHeight="1">
      <c r="A2438" s="280" t="str">
        <f>Gesamtliste!G2429&amp;" "&amp;Gesamtliste!H2429</f>
        <v xml:space="preserve"> </v>
      </c>
      <c r="B2438" s="281"/>
      <c r="C2438" s="190">
        <f>Gesamtliste!J2429</f>
        <v>0</v>
      </c>
      <c r="D2438" s="190">
        <f>Gesamtliste!K2429</f>
        <v>0</v>
      </c>
      <c r="E2438" s="191">
        <f>Gesamtliste!T2429</f>
        <v>0</v>
      </c>
    </row>
    <row r="2439" spans="1:5" ht="24" customHeight="1">
      <c r="A2439" s="280" t="str">
        <f>Gesamtliste!G2430&amp;" "&amp;Gesamtliste!H2430</f>
        <v xml:space="preserve"> </v>
      </c>
      <c r="B2439" s="281"/>
      <c r="C2439" s="190">
        <f>Gesamtliste!J2430</f>
        <v>0</v>
      </c>
      <c r="D2439" s="190">
        <f>Gesamtliste!K2430</f>
        <v>0</v>
      </c>
      <c r="E2439" s="191">
        <f>Gesamtliste!T2430</f>
        <v>0</v>
      </c>
    </row>
    <row r="2440" spans="1:5" ht="24" customHeight="1">
      <c r="A2440" s="280" t="str">
        <f>Gesamtliste!G2431&amp;" "&amp;Gesamtliste!H2431</f>
        <v xml:space="preserve"> </v>
      </c>
      <c r="B2440" s="281"/>
      <c r="C2440" s="190">
        <f>Gesamtliste!J2431</f>
        <v>0</v>
      </c>
      <c r="D2440" s="190">
        <f>Gesamtliste!K2431</f>
        <v>0</v>
      </c>
      <c r="E2440" s="191">
        <f>Gesamtliste!T2431</f>
        <v>0</v>
      </c>
    </row>
    <row r="2441" spans="1:5" ht="24" customHeight="1">
      <c r="A2441" s="280" t="str">
        <f>Gesamtliste!G2432&amp;" "&amp;Gesamtliste!H2432</f>
        <v xml:space="preserve"> </v>
      </c>
      <c r="B2441" s="281"/>
      <c r="C2441" s="190">
        <f>Gesamtliste!J2432</f>
        <v>0</v>
      </c>
      <c r="D2441" s="190">
        <f>Gesamtliste!K2432</f>
        <v>0</v>
      </c>
      <c r="E2441" s="191">
        <f>Gesamtliste!T2432</f>
        <v>0</v>
      </c>
    </row>
    <row r="2442" spans="1:5" ht="24" customHeight="1">
      <c r="A2442" s="280" t="str">
        <f>Gesamtliste!G2433&amp;" "&amp;Gesamtliste!H2433</f>
        <v xml:space="preserve"> </v>
      </c>
      <c r="B2442" s="281"/>
      <c r="C2442" s="190">
        <f>Gesamtliste!J2433</f>
        <v>0</v>
      </c>
      <c r="D2442" s="190">
        <f>Gesamtliste!K2433</f>
        <v>0</v>
      </c>
      <c r="E2442" s="191">
        <f>Gesamtliste!T2433</f>
        <v>0</v>
      </c>
    </row>
    <row r="2443" spans="1:5" ht="24" customHeight="1">
      <c r="A2443" s="280" t="str">
        <f>Gesamtliste!G2434&amp;" "&amp;Gesamtliste!H2434</f>
        <v xml:space="preserve"> </v>
      </c>
      <c r="B2443" s="281"/>
      <c r="C2443" s="190">
        <f>Gesamtliste!J2434</f>
        <v>0</v>
      </c>
      <c r="D2443" s="190">
        <f>Gesamtliste!K2434</f>
        <v>0</v>
      </c>
      <c r="E2443" s="191">
        <f>Gesamtliste!T2434</f>
        <v>0</v>
      </c>
    </row>
    <row r="2444" spans="1:5" ht="24" customHeight="1">
      <c r="A2444" s="280" t="str">
        <f>Gesamtliste!G2435&amp;" "&amp;Gesamtliste!H2435</f>
        <v xml:space="preserve"> </v>
      </c>
      <c r="B2444" s="281"/>
      <c r="C2444" s="190">
        <f>Gesamtliste!J2435</f>
        <v>0</v>
      </c>
      <c r="D2444" s="190">
        <f>Gesamtliste!K2435</f>
        <v>0</v>
      </c>
      <c r="E2444" s="191">
        <f>Gesamtliste!T2435</f>
        <v>0</v>
      </c>
    </row>
    <row r="2445" spans="1:5" ht="24" customHeight="1">
      <c r="A2445" s="280" t="str">
        <f>Gesamtliste!G2436&amp;" "&amp;Gesamtliste!H2436</f>
        <v xml:space="preserve"> </v>
      </c>
      <c r="B2445" s="281"/>
      <c r="C2445" s="190">
        <f>Gesamtliste!J2436</f>
        <v>0</v>
      </c>
      <c r="D2445" s="190">
        <f>Gesamtliste!K2436</f>
        <v>0</v>
      </c>
      <c r="E2445" s="191">
        <f>Gesamtliste!T2436</f>
        <v>0</v>
      </c>
    </row>
    <row r="2446" spans="1:5" ht="24" customHeight="1">
      <c r="A2446" s="280" t="str">
        <f>Gesamtliste!G2437&amp;" "&amp;Gesamtliste!H2437</f>
        <v xml:space="preserve"> </v>
      </c>
      <c r="B2446" s="281"/>
      <c r="C2446" s="190">
        <f>Gesamtliste!J2437</f>
        <v>0</v>
      </c>
      <c r="D2446" s="190">
        <f>Gesamtliste!K2437</f>
        <v>0</v>
      </c>
      <c r="E2446" s="191">
        <f>Gesamtliste!T2437</f>
        <v>0</v>
      </c>
    </row>
    <row r="2447" spans="1:5" ht="24" customHeight="1">
      <c r="A2447" s="280" t="str">
        <f>Gesamtliste!G2438&amp;" "&amp;Gesamtliste!H2438</f>
        <v xml:space="preserve"> </v>
      </c>
      <c r="B2447" s="281"/>
      <c r="C2447" s="190">
        <f>Gesamtliste!J2438</f>
        <v>0</v>
      </c>
      <c r="D2447" s="190">
        <f>Gesamtliste!K2438</f>
        <v>0</v>
      </c>
      <c r="E2447" s="191">
        <f>Gesamtliste!T2438</f>
        <v>0</v>
      </c>
    </row>
    <row r="2448" spans="1:5" ht="24" customHeight="1">
      <c r="A2448" s="280" t="str">
        <f>Gesamtliste!G2439&amp;" "&amp;Gesamtliste!H2439</f>
        <v xml:space="preserve"> </v>
      </c>
      <c r="B2448" s="281"/>
      <c r="C2448" s="190">
        <f>Gesamtliste!J2439</f>
        <v>0</v>
      </c>
      <c r="D2448" s="190">
        <f>Gesamtliste!K2439</f>
        <v>0</v>
      </c>
      <c r="E2448" s="191">
        <f>Gesamtliste!T2439</f>
        <v>0</v>
      </c>
    </row>
    <row r="2449" spans="1:5" ht="24" customHeight="1">
      <c r="A2449" s="280" t="str">
        <f>Gesamtliste!G2440&amp;" "&amp;Gesamtliste!H2440</f>
        <v xml:space="preserve"> </v>
      </c>
      <c r="B2449" s="281"/>
      <c r="C2449" s="190">
        <f>Gesamtliste!J2440</f>
        <v>0</v>
      </c>
      <c r="D2449" s="190">
        <f>Gesamtliste!K2440</f>
        <v>0</v>
      </c>
      <c r="E2449" s="191">
        <f>Gesamtliste!T2440</f>
        <v>0</v>
      </c>
    </row>
    <row r="2450" spans="1:5" ht="24" customHeight="1">
      <c r="A2450" s="280" t="str">
        <f>Gesamtliste!G2441&amp;" "&amp;Gesamtliste!H2441</f>
        <v xml:space="preserve"> </v>
      </c>
      <c r="B2450" s="281"/>
      <c r="C2450" s="190">
        <f>Gesamtliste!J2441</f>
        <v>0</v>
      </c>
      <c r="D2450" s="190">
        <f>Gesamtliste!K2441</f>
        <v>0</v>
      </c>
      <c r="E2450" s="191">
        <f>Gesamtliste!T2441</f>
        <v>0</v>
      </c>
    </row>
    <row r="2451" spans="1:5" ht="24" customHeight="1">
      <c r="A2451" s="280" t="str">
        <f>Gesamtliste!G2442&amp;" "&amp;Gesamtliste!H2442</f>
        <v xml:space="preserve"> </v>
      </c>
      <c r="B2451" s="281"/>
      <c r="C2451" s="190">
        <f>Gesamtliste!J2442</f>
        <v>0</v>
      </c>
      <c r="D2451" s="190">
        <f>Gesamtliste!K2442</f>
        <v>0</v>
      </c>
      <c r="E2451" s="191">
        <f>Gesamtliste!T2442</f>
        <v>0</v>
      </c>
    </row>
    <row r="2452" spans="1:5" ht="24" customHeight="1">
      <c r="A2452" s="280" t="str">
        <f>Gesamtliste!G2443&amp;" "&amp;Gesamtliste!H2443</f>
        <v xml:space="preserve"> </v>
      </c>
      <c r="B2452" s="281"/>
      <c r="C2452" s="190">
        <f>Gesamtliste!J2443</f>
        <v>0</v>
      </c>
      <c r="D2452" s="190">
        <f>Gesamtliste!K2443</f>
        <v>0</v>
      </c>
      <c r="E2452" s="191">
        <f>Gesamtliste!T2443</f>
        <v>0</v>
      </c>
    </row>
    <row r="2453" spans="1:5" ht="24" customHeight="1">
      <c r="A2453" s="280" t="str">
        <f>Gesamtliste!G2444&amp;" "&amp;Gesamtliste!H2444</f>
        <v xml:space="preserve"> </v>
      </c>
      <c r="B2453" s="281"/>
      <c r="C2453" s="190">
        <f>Gesamtliste!J2444</f>
        <v>0</v>
      </c>
      <c r="D2453" s="190">
        <f>Gesamtliste!K2444</f>
        <v>0</v>
      </c>
      <c r="E2453" s="191">
        <f>Gesamtliste!T2444</f>
        <v>0</v>
      </c>
    </row>
    <row r="2454" spans="1:5" ht="24" customHeight="1">
      <c r="A2454" s="280" t="str">
        <f>Gesamtliste!G2445&amp;" "&amp;Gesamtliste!H2445</f>
        <v xml:space="preserve"> </v>
      </c>
      <c r="B2454" s="281"/>
      <c r="C2454" s="190">
        <f>Gesamtliste!J2445</f>
        <v>0</v>
      </c>
      <c r="D2454" s="190">
        <f>Gesamtliste!K2445</f>
        <v>0</v>
      </c>
      <c r="E2454" s="191">
        <f>Gesamtliste!T2445</f>
        <v>0</v>
      </c>
    </row>
    <row r="2455" spans="1:5" ht="24" customHeight="1">
      <c r="A2455" s="280" t="str">
        <f>Gesamtliste!G2446&amp;" "&amp;Gesamtliste!H2446</f>
        <v xml:space="preserve"> </v>
      </c>
      <c r="B2455" s="281"/>
      <c r="C2455" s="190">
        <f>Gesamtliste!J2446</f>
        <v>0</v>
      </c>
      <c r="D2455" s="190">
        <f>Gesamtliste!K2446</f>
        <v>0</v>
      </c>
      <c r="E2455" s="191">
        <f>Gesamtliste!T2446</f>
        <v>0</v>
      </c>
    </row>
    <row r="2456" spans="1:5" ht="24" customHeight="1">
      <c r="A2456" s="280" t="str">
        <f>Gesamtliste!G2447&amp;" "&amp;Gesamtliste!H2447</f>
        <v xml:space="preserve"> </v>
      </c>
      <c r="B2456" s="281"/>
      <c r="C2456" s="190">
        <f>Gesamtliste!J2447</f>
        <v>0</v>
      </c>
      <c r="D2456" s="190">
        <f>Gesamtliste!K2447</f>
        <v>0</v>
      </c>
      <c r="E2456" s="191">
        <f>Gesamtliste!T2447</f>
        <v>0</v>
      </c>
    </row>
    <row r="2457" spans="1:5" ht="24" customHeight="1">
      <c r="A2457" s="280" t="str">
        <f>Gesamtliste!G2448&amp;" "&amp;Gesamtliste!H2448</f>
        <v xml:space="preserve"> </v>
      </c>
      <c r="B2457" s="281"/>
      <c r="C2457" s="190">
        <f>Gesamtliste!J2448</f>
        <v>0</v>
      </c>
      <c r="D2457" s="190">
        <f>Gesamtliste!K2448</f>
        <v>0</v>
      </c>
      <c r="E2457" s="191">
        <f>Gesamtliste!T2448</f>
        <v>0</v>
      </c>
    </row>
    <row r="2458" spans="1:5" ht="24" customHeight="1">
      <c r="A2458" s="280" t="str">
        <f>Gesamtliste!G2449&amp;" "&amp;Gesamtliste!H2449</f>
        <v xml:space="preserve"> </v>
      </c>
      <c r="B2458" s="281"/>
      <c r="C2458" s="190">
        <f>Gesamtliste!J2449</f>
        <v>0</v>
      </c>
      <c r="D2458" s="190">
        <f>Gesamtliste!K2449</f>
        <v>0</v>
      </c>
      <c r="E2458" s="191">
        <f>Gesamtliste!T2449</f>
        <v>0</v>
      </c>
    </row>
    <row r="2459" spans="1:5" ht="24" customHeight="1">
      <c r="A2459" s="280" t="str">
        <f>Gesamtliste!G2450&amp;" "&amp;Gesamtliste!H2450</f>
        <v xml:space="preserve"> </v>
      </c>
      <c r="B2459" s="281"/>
      <c r="C2459" s="190">
        <f>Gesamtliste!J2450</f>
        <v>0</v>
      </c>
      <c r="D2459" s="190">
        <f>Gesamtliste!K2450</f>
        <v>0</v>
      </c>
      <c r="E2459" s="191">
        <f>Gesamtliste!T2450</f>
        <v>0</v>
      </c>
    </row>
    <row r="2460" spans="1:5" ht="24" customHeight="1">
      <c r="A2460" s="280" t="str">
        <f>Gesamtliste!G2451&amp;" "&amp;Gesamtliste!H2451</f>
        <v xml:space="preserve"> </v>
      </c>
      <c r="B2460" s="281"/>
      <c r="C2460" s="190">
        <f>Gesamtliste!J2451</f>
        <v>0</v>
      </c>
      <c r="D2460" s="190">
        <f>Gesamtliste!K2451</f>
        <v>0</v>
      </c>
      <c r="E2460" s="191">
        <f>Gesamtliste!T2451</f>
        <v>0</v>
      </c>
    </row>
    <row r="2461" spans="1:5" ht="24" customHeight="1">
      <c r="A2461" s="280" t="str">
        <f>Gesamtliste!G2452&amp;" "&amp;Gesamtliste!H2452</f>
        <v xml:space="preserve"> </v>
      </c>
      <c r="B2461" s="281"/>
      <c r="C2461" s="190">
        <f>Gesamtliste!J2452</f>
        <v>0</v>
      </c>
      <c r="D2461" s="190">
        <f>Gesamtliste!K2452</f>
        <v>0</v>
      </c>
      <c r="E2461" s="191">
        <f>Gesamtliste!T2452</f>
        <v>0</v>
      </c>
    </row>
    <row r="2462" spans="1:5" ht="24" customHeight="1">
      <c r="A2462" s="280" t="str">
        <f>Gesamtliste!G2453&amp;" "&amp;Gesamtliste!H2453</f>
        <v xml:space="preserve"> </v>
      </c>
      <c r="B2462" s="281"/>
      <c r="C2462" s="190">
        <f>Gesamtliste!J2453</f>
        <v>0</v>
      </c>
      <c r="D2462" s="190">
        <f>Gesamtliste!K2453</f>
        <v>0</v>
      </c>
      <c r="E2462" s="191">
        <f>Gesamtliste!T2453</f>
        <v>0</v>
      </c>
    </row>
    <row r="2463" spans="1:5" ht="24" customHeight="1">
      <c r="A2463" s="280" t="str">
        <f>Gesamtliste!G2454&amp;" "&amp;Gesamtliste!H2454</f>
        <v xml:space="preserve"> </v>
      </c>
      <c r="B2463" s="281"/>
      <c r="C2463" s="190">
        <f>Gesamtliste!J2454</f>
        <v>0</v>
      </c>
      <c r="D2463" s="190">
        <f>Gesamtliste!K2454</f>
        <v>0</v>
      </c>
      <c r="E2463" s="191">
        <f>Gesamtliste!T2454</f>
        <v>0</v>
      </c>
    </row>
    <row r="2464" spans="1:5" ht="24" customHeight="1">
      <c r="A2464" s="280" t="str">
        <f>Gesamtliste!G2455&amp;" "&amp;Gesamtliste!H2455</f>
        <v xml:space="preserve"> </v>
      </c>
      <c r="B2464" s="281"/>
      <c r="C2464" s="190">
        <f>Gesamtliste!J2455</f>
        <v>0</v>
      </c>
      <c r="D2464" s="190">
        <f>Gesamtliste!K2455</f>
        <v>0</v>
      </c>
      <c r="E2464" s="191">
        <f>Gesamtliste!T2455</f>
        <v>0</v>
      </c>
    </row>
    <row r="2465" spans="1:5" ht="24" customHeight="1">
      <c r="A2465" s="280" t="str">
        <f>Gesamtliste!G2456&amp;" "&amp;Gesamtliste!H2456</f>
        <v xml:space="preserve"> </v>
      </c>
      <c r="B2465" s="281"/>
      <c r="C2465" s="190">
        <f>Gesamtliste!J2456</f>
        <v>0</v>
      </c>
      <c r="D2465" s="190">
        <f>Gesamtliste!K2456</f>
        <v>0</v>
      </c>
      <c r="E2465" s="191">
        <f>Gesamtliste!T2456</f>
        <v>0</v>
      </c>
    </row>
    <row r="2466" spans="1:5" ht="24" customHeight="1">
      <c r="A2466" s="280" t="str">
        <f>Gesamtliste!G2457&amp;" "&amp;Gesamtliste!H2457</f>
        <v xml:space="preserve"> </v>
      </c>
      <c r="B2466" s="281"/>
      <c r="C2466" s="190">
        <f>Gesamtliste!J2457</f>
        <v>0</v>
      </c>
      <c r="D2466" s="190">
        <f>Gesamtliste!K2457</f>
        <v>0</v>
      </c>
      <c r="E2466" s="191">
        <f>Gesamtliste!T2457</f>
        <v>0</v>
      </c>
    </row>
    <row r="2467" spans="1:5" ht="24" customHeight="1">
      <c r="A2467" s="280" t="str">
        <f>Gesamtliste!G2458&amp;" "&amp;Gesamtliste!H2458</f>
        <v xml:space="preserve"> </v>
      </c>
      <c r="B2467" s="281"/>
      <c r="C2467" s="190">
        <f>Gesamtliste!J2458</f>
        <v>0</v>
      </c>
      <c r="D2467" s="190">
        <f>Gesamtliste!K2458</f>
        <v>0</v>
      </c>
      <c r="E2467" s="191">
        <f>Gesamtliste!T2458</f>
        <v>0</v>
      </c>
    </row>
    <row r="2468" spans="1:5" ht="24" customHeight="1">
      <c r="A2468" s="280" t="str">
        <f>Gesamtliste!G2459&amp;" "&amp;Gesamtliste!H2459</f>
        <v xml:space="preserve"> </v>
      </c>
      <c r="B2468" s="281"/>
      <c r="C2468" s="190">
        <f>Gesamtliste!J2459</f>
        <v>0</v>
      </c>
      <c r="D2468" s="190">
        <f>Gesamtliste!K2459</f>
        <v>0</v>
      </c>
      <c r="E2468" s="191">
        <f>Gesamtliste!T2459</f>
        <v>0</v>
      </c>
    </row>
    <row r="2469" spans="1:5" ht="24" customHeight="1">
      <c r="A2469" s="280" t="str">
        <f>Gesamtliste!G2460&amp;" "&amp;Gesamtliste!H2460</f>
        <v xml:space="preserve"> </v>
      </c>
      <c r="B2469" s="281"/>
      <c r="C2469" s="190">
        <f>Gesamtliste!J2460</f>
        <v>0</v>
      </c>
      <c r="D2469" s="190">
        <f>Gesamtliste!K2460</f>
        <v>0</v>
      </c>
      <c r="E2469" s="191">
        <f>Gesamtliste!T2460</f>
        <v>0</v>
      </c>
    </row>
    <row r="2470" spans="1:5" ht="24" customHeight="1">
      <c r="A2470" s="280" t="str">
        <f>Gesamtliste!G2461&amp;" "&amp;Gesamtliste!H2461</f>
        <v xml:space="preserve"> </v>
      </c>
      <c r="B2470" s="281"/>
      <c r="C2470" s="190">
        <f>Gesamtliste!J2461</f>
        <v>0</v>
      </c>
      <c r="D2470" s="190">
        <f>Gesamtliste!K2461</f>
        <v>0</v>
      </c>
      <c r="E2470" s="191">
        <f>Gesamtliste!T2461</f>
        <v>0</v>
      </c>
    </row>
    <row r="2471" spans="1:5" ht="24" customHeight="1">
      <c r="A2471" s="280" t="str">
        <f>Gesamtliste!G2462&amp;" "&amp;Gesamtliste!H2462</f>
        <v xml:space="preserve"> </v>
      </c>
      <c r="B2471" s="281"/>
      <c r="C2471" s="190">
        <f>Gesamtliste!J2462</f>
        <v>0</v>
      </c>
      <c r="D2471" s="190">
        <f>Gesamtliste!K2462</f>
        <v>0</v>
      </c>
      <c r="E2471" s="191">
        <f>Gesamtliste!T2462</f>
        <v>0</v>
      </c>
    </row>
    <row r="2472" spans="1:5" ht="24" customHeight="1">
      <c r="A2472" s="280" t="str">
        <f>Gesamtliste!G2463&amp;" "&amp;Gesamtliste!H2463</f>
        <v xml:space="preserve"> </v>
      </c>
      <c r="B2472" s="281"/>
      <c r="C2472" s="190">
        <f>Gesamtliste!J2463</f>
        <v>0</v>
      </c>
      <c r="D2472" s="190">
        <f>Gesamtliste!K2463</f>
        <v>0</v>
      </c>
      <c r="E2472" s="191">
        <f>Gesamtliste!T2463</f>
        <v>0</v>
      </c>
    </row>
    <row r="2473" spans="1:5" ht="24" customHeight="1">
      <c r="A2473" s="280" t="str">
        <f>Gesamtliste!G2464&amp;" "&amp;Gesamtliste!H2464</f>
        <v xml:space="preserve"> </v>
      </c>
      <c r="B2473" s="281"/>
      <c r="C2473" s="190">
        <f>Gesamtliste!J2464</f>
        <v>0</v>
      </c>
      <c r="D2473" s="190">
        <f>Gesamtliste!K2464</f>
        <v>0</v>
      </c>
      <c r="E2473" s="191">
        <f>Gesamtliste!T2464</f>
        <v>0</v>
      </c>
    </row>
    <row r="2474" spans="1:5" ht="24" customHeight="1">
      <c r="A2474" s="280" t="str">
        <f>Gesamtliste!G2465&amp;" "&amp;Gesamtliste!H2465</f>
        <v xml:space="preserve"> </v>
      </c>
      <c r="B2474" s="281"/>
      <c r="C2474" s="190">
        <f>Gesamtliste!J2465</f>
        <v>0</v>
      </c>
      <c r="D2474" s="190">
        <f>Gesamtliste!K2465</f>
        <v>0</v>
      </c>
      <c r="E2474" s="191">
        <f>Gesamtliste!T2465</f>
        <v>0</v>
      </c>
    </row>
    <row r="2475" spans="1:5" ht="24" customHeight="1">
      <c r="A2475" s="280" t="str">
        <f>Gesamtliste!G2466&amp;" "&amp;Gesamtliste!H2466</f>
        <v xml:space="preserve"> </v>
      </c>
      <c r="B2475" s="281"/>
      <c r="C2475" s="190">
        <f>Gesamtliste!J2466</f>
        <v>0</v>
      </c>
      <c r="D2475" s="190">
        <f>Gesamtliste!K2466</f>
        <v>0</v>
      </c>
      <c r="E2475" s="191">
        <f>Gesamtliste!T2466</f>
        <v>0</v>
      </c>
    </row>
    <row r="2476" spans="1:5" ht="24" customHeight="1">
      <c r="A2476" s="280" t="str">
        <f>Gesamtliste!G2467&amp;" "&amp;Gesamtliste!H2467</f>
        <v xml:space="preserve"> </v>
      </c>
      <c r="B2476" s="281"/>
      <c r="C2476" s="190">
        <f>Gesamtliste!J2467</f>
        <v>0</v>
      </c>
      <c r="D2476" s="190">
        <f>Gesamtliste!K2467</f>
        <v>0</v>
      </c>
      <c r="E2476" s="191">
        <f>Gesamtliste!T2467</f>
        <v>0</v>
      </c>
    </row>
    <row r="2477" spans="1:5" ht="24" customHeight="1">
      <c r="A2477" s="280" t="str">
        <f>Gesamtliste!G2468&amp;" "&amp;Gesamtliste!H2468</f>
        <v xml:space="preserve"> </v>
      </c>
      <c r="B2477" s="281"/>
      <c r="C2477" s="190">
        <f>Gesamtliste!J2468</f>
        <v>0</v>
      </c>
      <c r="D2477" s="190">
        <f>Gesamtliste!K2468</f>
        <v>0</v>
      </c>
      <c r="E2477" s="191">
        <f>Gesamtliste!T2468</f>
        <v>0</v>
      </c>
    </row>
    <row r="2478" spans="1:5" ht="24" customHeight="1">
      <c r="A2478" s="280" t="str">
        <f>Gesamtliste!G2469&amp;" "&amp;Gesamtliste!H2469</f>
        <v xml:space="preserve"> </v>
      </c>
      <c r="B2478" s="281"/>
      <c r="C2478" s="190">
        <f>Gesamtliste!J2469</f>
        <v>0</v>
      </c>
      <c r="D2478" s="190">
        <f>Gesamtliste!K2469</f>
        <v>0</v>
      </c>
      <c r="E2478" s="191">
        <f>Gesamtliste!T2469</f>
        <v>0</v>
      </c>
    </row>
    <row r="2479" spans="1:5" ht="24" customHeight="1">
      <c r="A2479" s="280" t="str">
        <f>Gesamtliste!G2470&amp;" "&amp;Gesamtliste!H2470</f>
        <v xml:space="preserve"> </v>
      </c>
      <c r="B2479" s="281"/>
      <c r="C2479" s="190">
        <f>Gesamtliste!J2470</f>
        <v>0</v>
      </c>
      <c r="D2479" s="190">
        <f>Gesamtliste!K2470</f>
        <v>0</v>
      </c>
      <c r="E2479" s="191">
        <f>Gesamtliste!T2470</f>
        <v>0</v>
      </c>
    </row>
    <row r="2480" spans="1:5" ht="24" customHeight="1">
      <c r="A2480" s="280" t="str">
        <f>Gesamtliste!G2471&amp;" "&amp;Gesamtliste!H2471</f>
        <v xml:space="preserve"> </v>
      </c>
      <c r="B2480" s="281"/>
      <c r="C2480" s="190">
        <f>Gesamtliste!J2471</f>
        <v>0</v>
      </c>
      <c r="D2480" s="190">
        <f>Gesamtliste!K2471</f>
        <v>0</v>
      </c>
      <c r="E2480" s="191">
        <f>Gesamtliste!T2471</f>
        <v>0</v>
      </c>
    </row>
    <row r="2481" spans="1:5" ht="24" customHeight="1">
      <c r="A2481" s="280" t="str">
        <f>Gesamtliste!G2472&amp;" "&amp;Gesamtliste!H2472</f>
        <v xml:space="preserve"> </v>
      </c>
      <c r="B2481" s="281"/>
      <c r="C2481" s="190">
        <f>Gesamtliste!J2472</f>
        <v>0</v>
      </c>
      <c r="D2481" s="190">
        <f>Gesamtliste!K2472</f>
        <v>0</v>
      </c>
      <c r="E2481" s="191">
        <f>Gesamtliste!T2472</f>
        <v>0</v>
      </c>
    </row>
    <row r="2482" spans="1:5" ht="24" customHeight="1">
      <c r="A2482" s="280" t="str">
        <f>Gesamtliste!G2473&amp;" "&amp;Gesamtliste!H2473</f>
        <v xml:space="preserve"> </v>
      </c>
      <c r="B2482" s="281"/>
      <c r="C2482" s="190">
        <f>Gesamtliste!J2473</f>
        <v>0</v>
      </c>
      <c r="D2482" s="190">
        <f>Gesamtliste!K2473</f>
        <v>0</v>
      </c>
      <c r="E2482" s="191">
        <f>Gesamtliste!T2473</f>
        <v>0</v>
      </c>
    </row>
    <row r="2483" spans="1:5" ht="24" customHeight="1">
      <c r="A2483" s="280" t="str">
        <f>Gesamtliste!G2474&amp;" "&amp;Gesamtliste!H2474</f>
        <v xml:space="preserve"> </v>
      </c>
      <c r="B2483" s="281"/>
      <c r="C2483" s="190">
        <f>Gesamtliste!J2474</f>
        <v>0</v>
      </c>
      <c r="D2483" s="190">
        <f>Gesamtliste!K2474</f>
        <v>0</v>
      </c>
      <c r="E2483" s="191">
        <f>Gesamtliste!T2474</f>
        <v>0</v>
      </c>
    </row>
    <row r="2484" spans="1:5" ht="24" customHeight="1">
      <c r="A2484" s="280" t="str">
        <f>Gesamtliste!G2475&amp;" "&amp;Gesamtliste!H2475</f>
        <v xml:space="preserve"> </v>
      </c>
      <c r="B2484" s="281"/>
      <c r="C2484" s="190">
        <f>Gesamtliste!J2475</f>
        <v>0</v>
      </c>
      <c r="D2484" s="190">
        <f>Gesamtliste!K2475</f>
        <v>0</v>
      </c>
      <c r="E2484" s="191">
        <f>Gesamtliste!T2475</f>
        <v>0</v>
      </c>
    </row>
    <row r="2485" spans="1:5" ht="24" customHeight="1">
      <c r="A2485" s="280" t="str">
        <f>Gesamtliste!G2476&amp;" "&amp;Gesamtliste!H2476</f>
        <v xml:space="preserve"> </v>
      </c>
      <c r="B2485" s="281"/>
      <c r="C2485" s="190">
        <f>Gesamtliste!J2476</f>
        <v>0</v>
      </c>
      <c r="D2485" s="190">
        <f>Gesamtliste!K2476</f>
        <v>0</v>
      </c>
      <c r="E2485" s="191">
        <f>Gesamtliste!T2476</f>
        <v>0</v>
      </c>
    </row>
    <row r="2486" spans="1:5" ht="24" customHeight="1">
      <c r="A2486" s="280" t="str">
        <f>Gesamtliste!G2477&amp;" "&amp;Gesamtliste!H2477</f>
        <v xml:space="preserve"> </v>
      </c>
      <c r="B2486" s="281"/>
      <c r="C2486" s="190">
        <f>Gesamtliste!J2477</f>
        <v>0</v>
      </c>
      <c r="D2486" s="190">
        <f>Gesamtliste!K2477</f>
        <v>0</v>
      </c>
      <c r="E2486" s="191">
        <f>Gesamtliste!T2477</f>
        <v>0</v>
      </c>
    </row>
    <row r="2487" spans="1:5" ht="24" customHeight="1">
      <c r="A2487" s="280" t="str">
        <f>Gesamtliste!G2478&amp;" "&amp;Gesamtliste!H2478</f>
        <v xml:space="preserve"> </v>
      </c>
      <c r="B2487" s="281"/>
      <c r="C2487" s="190">
        <f>Gesamtliste!J2478</f>
        <v>0</v>
      </c>
      <c r="D2487" s="190">
        <f>Gesamtliste!K2478</f>
        <v>0</v>
      </c>
      <c r="E2487" s="191">
        <f>Gesamtliste!T2478</f>
        <v>0</v>
      </c>
    </row>
    <row r="2488" spans="1:5" ht="24" customHeight="1">
      <c r="A2488" s="280" t="str">
        <f>Gesamtliste!G2479&amp;" "&amp;Gesamtliste!H2479</f>
        <v xml:space="preserve"> </v>
      </c>
      <c r="B2488" s="281"/>
      <c r="C2488" s="190">
        <f>Gesamtliste!J2479</f>
        <v>0</v>
      </c>
      <c r="D2488" s="190">
        <f>Gesamtliste!K2479</f>
        <v>0</v>
      </c>
      <c r="E2488" s="191">
        <f>Gesamtliste!T2479</f>
        <v>0</v>
      </c>
    </row>
    <row r="2489" spans="1:5" ht="24" customHeight="1">
      <c r="A2489" s="280" t="str">
        <f>Gesamtliste!G2480&amp;" "&amp;Gesamtliste!H2480</f>
        <v xml:space="preserve"> </v>
      </c>
      <c r="B2489" s="281"/>
      <c r="C2489" s="190">
        <f>Gesamtliste!J2480</f>
        <v>0</v>
      </c>
      <c r="D2489" s="190">
        <f>Gesamtliste!K2480</f>
        <v>0</v>
      </c>
      <c r="E2489" s="191">
        <f>Gesamtliste!T2480</f>
        <v>0</v>
      </c>
    </row>
    <row r="2490" spans="1:5" ht="24" customHeight="1">
      <c r="A2490" s="280" t="str">
        <f>Gesamtliste!G2481&amp;" "&amp;Gesamtliste!H2481</f>
        <v xml:space="preserve"> </v>
      </c>
      <c r="B2490" s="281"/>
      <c r="C2490" s="190">
        <f>Gesamtliste!J2481</f>
        <v>0</v>
      </c>
      <c r="D2490" s="190">
        <f>Gesamtliste!K2481</f>
        <v>0</v>
      </c>
      <c r="E2490" s="191">
        <f>Gesamtliste!T2481</f>
        <v>0</v>
      </c>
    </row>
    <row r="2491" spans="1:5" ht="24" customHeight="1">
      <c r="A2491" s="280" t="str">
        <f>Gesamtliste!G2482&amp;" "&amp;Gesamtliste!H2482</f>
        <v xml:space="preserve"> </v>
      </c>
      <c r="B2491" s="281"/>
      <c r="C2491" s="190">
        <f>Gesamtliste!J2482</f>
        <v>0</v>
      </c>
      <c r="D2491" s="190">
        <f>Gesamtliste!K2482</f>
        <v>0</v>
      </c>
      <c r="E2491" s="191">
        <f>Gesamtliste!T2482</f>
        <v>0</v>
      </c>
    </row>
    <row r="2492" spans="1:5" ht="24" customHeight="1">
      <c r="A2492" s="280" t="str">
        <f>Gesamtliste!G2483&amp;" "&amp;Gesamtliste!H2483</f>
        <v xml:space="preserve"> </v>
      </c>
      <c r="B2492" s="281"/>
      <c r="C2492" s="190">
        <f>Gesamtliste!J2483</f>
        <v>0</v>
      </c>
      <c r="D2492" s="190">
        <f>Gesamtliste!K2483</f>
        <v>0</v>
      </c>
      <c r="E2492" s="191">
        <f>Gesamtliste!T2483</f>
        <v>0</v>
      </c>
    </row>
    <row r="2493" spans="1:5" ht="24" customHeight="1">
      <c r="A2493" s="280" t="str">
        <f>Gesamtliste!G2484&amp;" "&amp;Gesamtliste!H2484</f>
        <v xml:space="preserve"> </v>
      </c>
      <c r="B2493" s="281"/>
      <c r="C2493" s="190">
        <f>Gesamtliste!J2484</f>
        <v>0</v>
      </c>
      <c r="D2493" s="190">
        <f>Gesamtliste!K2484</f>
        <v>0</v>
      </c>
      <c r="E2493" s="191">
        <f>Gesamtliste!T2484</f>
        <v>0</v>
      </c>
    </row>
    <row r="2494" spans="1:5" ht="24" customHeight="1">
      <c r="A2494" s="280" t="str">
        <f>Gesamtliste!G2485&amp;" "&amp;Gesamtliste!H2485</f>
        <v xml:space="preserve"> </v>
      </c>
      <c r="B2494" s="281"/>
      <c r="C2494" s="190">
        <f>Gesamtliste!J2485</f>
        <v>0</v>
      </c>
      <c r="D2494" s="190">
        <f>Gesamtliste!K2485</f>
        <v>0</v>
      </c>
      <c r="E2494" s="191">
        <f>Gesamtliste!T2485</f>
        <v>0</v>
      </c>
    </row>
    <row r="2495" spans="1:5" ht="24" customHeight="1">
      <c r="A2495" s="280" t="str">
        <f>Gesamtliste!G2486&amp;" "&amp;Gesamtliste!H2486</f>
        <v xml:space="preserve"> </v>
      </c>
      <c r="B2495" s="281"/>
      <c r="C2495" s="190">
        <f>Gesamtliste!J2486</f>
        <v>0</v>
      </c>
      <c r="D2495" s="190">
        <f>Gesamtliste!K2486</f>
        <v>0</v>
      </c>
      <c r="E2495" s="191">
        <f>Gesamtliste!T2486</f>
        <v>0</v>
      </c>
    </row>
    <row r="2496" spans="1:5" ht="24" customHeight="1">
      <c r="A2496" s="280" t="str">
        <f>Gesamtliste!G2487&amp;" "&amp;Gesamtliste!H2487</f>
        <v xml:space="preserve"> </v>
      </c>
      <c r="B2496" s="281"/>
      <c r="C2496" s="190">
        <f>Gesamtliste!J2487</f>
        <v>0</v>
      </c>
      <c r="D2496" s="190">
        <f>Gesamtliste!K2487</f>
        <v>0</v>
      </c>
      <c r="E2496" s="191">
        <f>Gesamtliste!T2487</f>
        <v>0</v>
      </c>
    </row>
    <row r="2497" spans="1:5" ht="24" customHeight="1">
      <c r="A2497" s="280" t="str">
        <f>Gesamtliste!G2488&amp;" "&amp;Gesamtliste!H2488</f>
        <v xml:space="preserve"> </v>
      </c>
      <c r="B2497" s="281"/>
      <c r="C2497" s="190">
        <f>Gesamtliste!J2488</f>
        <v>0</v>
      </c>
      <c r="D2497" s="190">
        <f>Gesamtliste!K2488</f>
        <v>0</v>
      </c>
      <c r="E2497" s="191">
        <f>Gesamtliste!T2488</f>
        <v>0</v>
      </c>
    </row>
    <row r="2498" spans="1:5" ht="24" customHeight="1">
      <c r="A2498" s="280" t="str">
        <f>Gesamtliste!G2489&amp;" "&amp;Gesamtliste!H2489</f>
        <v xml:space="preserve"> </v>
      </c>
      <c r="B2498" s="281"/>
      <c r="C2498" s="190">
        <f>Gesamtliste!J2489</f>
        <v>0</v>
      </c>
      <c r="D2498" s="190">
        <f>Gesamtliste!K2489</f>
        <v>0</v>
      </c>
      <c r="E2498" s="191">
        <f>Gesamtliste!T2489</f>
        <v>0</v>
      </c>
    </row>
    <row r="2499" spans="1:5" ht="24" customHeight="1">
      <c r="A2499" s="280" t="str">
        <f>Gesamtliste!G2490&amp;" "&amp;Gesamtliste!H2490</f>
        <v xml:space="preserve"> </v>
      </c>
      <c r="B2499" s="281"/>
      <c r="C2499" s="190">
        <f>Gesamtliste!J2490</f>
        <v>0</v>
      </c>
      <c r="D2499" s="190">
        <f>Gesamtliste!K2490</f>
        <v>0</v>
      </c>
      <c r="E2499" s="191">
        <f>Gesamtliste!T2490</f>
        <v>0</v>
      </c>
    </row>
    <row r="2500" spans="1:5" ht="24" customHeight="1">
      <c r="A2500" s="280" t="str">
        <f>Gesamtliste!G2491&amp;" "&amp;Gesamtliste!H2491</f>
        <v xml:space="preserve"> </v>
      </c>
      <c r="B2500" s="281"/>
      <c r="C2500" s="190">
        <f>Gesamtliste!J2491</f>
        <v>0</v>
      </c>
      <c r="D2500" s="190">
        <f>Gesamtliste!K2491</f>
        <v>0</v>
      </c>
      <c r="E2500" s="191">
        <f>Gesamtliste!T2491</f>
        <v>0</v>
      </c>
    </row>
    <row r="2501" spans="1:5" ht="24" customHeight="1">
      <c r="A2501" s="280" t="str">
        <f>Gesamtliste!G2492&amp;" "&amp;Gesamtliste!H2492</f>
        <v xml:space="preserve"> </v>
      </c>
      <c r="B2501" s="281"/>
      <c r="C2501" s="190">
        <f>Gesamtliste!J2492</f>
        <v>0</v>
      </c>
      <c r="D2501" s="190">
        <f>Gesamtliste!K2492</f>
        <v>0</v>
      </c>
      <c r="E2501" s="191">
        <f>Gesamtliste!T2492</f>
        <v>0</v>
      </c>
    </row>
    <row r="2502" spans="1:5" ht="24" customHeight="1">
      <c r="A2502" s="280" t="str">
        <f>Gesamtliste!G2493&amp;" "&amp;Gesamtliste!H2493</f>
        <v xml:space="preserve"> </v>
      </c>
      <c r="B2502" s="281"/>
      <c r="C2502" s="190">
        <f>Gesamtliste!J2493</f>
        <v>0</v>
      </c>
      <c r="D2502" s="190">
        <f>Gesamtliste!K2493</f>
        <v>0</v>
      </c>
      <c r="E2502" s="191">
        <f>Gesamtliste!T2493</f>
        <v>0</v>
      </c>
    </row>
    <row r="2503" spans="1:5" ht="24" customHeight="1">
      <c r="A2503" s="280" t="str">
        <f>Gesamtliste!G2494&amp;" "&amp;Gesamtliste!H2494</f>
        <v xml:space="preserve"> </v>
      </c>
      <c r="B2503" s="281"/>
      <c r="C2503" s="190">
        <f>Gesamtliste!J2494</f>
        <v>0</v>
      </c>
      <c r="D2503" s="190">
        <f>Gesamtliste!K2494</f>
        <v>0</v>
      </c>
      <c r="E2503" s="191">
        <f>Gesamtliste!T2494</f>
        <v>0</v>
      </c>
    </row>
    <row r="2504" spans="1:5" ht="24" customHeight="1">
      <c r="A2504" s="280" t="str">
        <f>Gesamtliste!G2495&amp;" "&amp;Gesamtliste!H2495</f>
        <v xml:space="preserve"> </v>
      </c>
      <c r="B2504" s="281"/>
      <c r="C2504" s="190">
        <f>Gesamtliste!J2495</f>
        <v>0</v>
      </c>
      <c r="D2504" s="190">
        <f>Gesamtliste!K2495</f>
        <v>0</v>
      </c>
      <c r="E2504" s="191">
        <f>Gesamtliste!T2495</f>
        <v>0</v>
      </c>
    </row>
    <row r="2505" spans="1:5" ht="24" customHeight="1">
      <c r="A2505" s="280" t="str">
        <f>Gesamtliste!G2496&amp;" "&amp;Gesamtliste!H2496</f>
        <v xml:space="preserve"> </v>
      </c>
      <c r="B2505" s="281"/>
      <c r="C2505" s="190">
        <f>Gesamtliste!J2496</f>
        <v>0</v>
      </c>
      <c r="D2505" s="190">
        <f>Gesamtliste!K2496</f>
        <v>0</v>
      </c>
      <c r="E2505" s="191">
        <f>Gesamtliste!T2496</f>
        <v>0</v>
      </c>
    </row>
    <row r="2506" spans="1:5" ht="24" customHeight="1">
      <c r="A2506" s="280" t="str">
        <f>Gesamtliste!G2497&amp;" "&amp;Gesamtliste!H2497</f>
        <v xml:space="preserve"> </v>
      </c>
      <c r="B2506" s="281"/>
      <c r="C2506" s="190">
        <f>Gesamtliste!J2497</f>
        <v>0</v>
      </c>
      <c r="D2506" s="190">
        <f>Gesamtliste!K2497</f>
        <v>0</v>
      </c>
      <c r="E2506" s="191">
        <f>Gesamtliste!T2497</f>
        <v>0</v>
      </c>
    </row>
    <row r="2507" spans="1:5" ht="24" customHeight="1">
      <c r="A2507" s="280" t="str">
        <f>Gesamtliste!G2498&amp;" "&amp;Gesamtliste!H2498</f>
        <v xml:space="preserve"> </v>
      </c>
      <c r="B2507" s="281"/>
      <c r="C2507" s="190">
        <f>Gesamtliste!J2498</f>
        <v>0</v>
      </c>
      <c r="D2507" s="190">
        <f>Gesamtliste!K2498</f>
        <v>0</v>
      </c>
      <c r="E2507" s="191">
        <f>Gesamtliste!T2498</f>
        <v>0</v>
      </c>
    </row>
    <row r="2508" spans="1:5" ht="24" customHeight="1">
      <c r="A2508" s="280" t="str">
        <f>Gesamtliste!G2499&amp;" "&amp;Gesamtliste!H2499</f>
        <v xml:space="preserve"> </v>
      </c>
      <c r="B2508" s="281"/>
      <c r="C2508" s="190">
        <f>Gesamtliste!J2499</f>
        <v>0</v>
      </c>
      <c r="D2508" s="190">
        <f>Gesamtliste!K2499</f>
        <v>0</v>
      </c>
      <c r="E2508" s="191">
        <f>Gesamtliste!T2499</f>
        <v>0</v>
      </c>
    </row>
    <row r="2509" spans="1:5" ht="24" customHeight="1">
      <c r="A2509" s="280" t="str">
        <f>Gesamtliste!G2500&amp;" "&amp;Gesamtliste!H2500</f>
        <v xml:space="preserve"> </v>
      </c>
      <c r="B2509" s="281"/>
      <c r="C2509" s="190">
        <f>Gesamtliste!J2500</f>
        <v>0</v>
      </c>
      <c r="D2509" s="190">
        <f>Gesamtliste!K2500</f>
        <v>0</v>
      </c>
      <c r="E2509" s="191">
        <f>Gesamtliste!T2500</f>
        <v>0</v>
      </c>
    </row>
    <row r="2510" spans="1:5" ht="24" customHeight="1">
      <c r="A2510" s="280" t="str">
        <f>Gesamtliste!G2501&amp;" "&amp;Gesamtliste!H2501</f>
        <v xml:space="preserve"> </v>
      </c>
      <c r="B2510" s="281"/>
      <c r="C2510" s="190">
        <f>Gesamtliste!J2501</f>
        <v>0</v>
      </c>
      <c r="D2510" s="190">
        <f>Gesamtliste!K2501</f>
        <v>0</v>
      </c>
      <c r="E2510" s="191">
        <f>Gesamtliste!T2501</f>
        <v>0</v>
      </c>
    </row>
    <row r="2511" spans="1:5" ht="24" customHeight="1">
      <c r="A2511" s="280" t="str">
        <f>Gesamtliste!G2502&amp;" "&amp;Gesamtliste!H2502</f>
        <v xml:space="preserve"> </v>
      </c>
      <c r="B2511" s="281"/>
      <c r="C2511" s="190">
        <f>Gesamtliste!J2502</f>
        <v>0</v>
      </c>
      <c r="D2511" s="190">
        <f>Gesamtliste!K2502</f>
        <v>0</v>
      </c>
      <c r="E2511" s="191">
        <f>Gesamtliste!T2502</f>
        <v>0</v>
      </c>
    </row>
    <row r="2512" spans="1:5" ht="24" customHeight="1">
      <c r="A2512" s="280" t="str">
        <f>Gesamtliste!G2503&amp;" "&amp;Gesamtliste!H2503</f>
        <v xml:space="preserve"> </v>
      </c>
      <c r="B2512" s="281"/>
      <c r="C2512" s="190">
        <f>Gesamtliste!J2503</f>
        <v>0</v>
      </c>
      <c r="D2512" s="190">
        <f>Gesamtliste!K2503</f>
        <v>0</v>
      </c>
      <c r="E2512" s="191">
        <f>Gesamtliste!T2503</f>
        <v>0</v>
      </c>
    </row>
    <row r="2513" spans="1:5" ht="24" customHeight="1">
      <c r="A2513" s="280" t="str">
        <f>Gesamtliste!G2504&amp;" "&amp;Gesamtliste!H2504</f>
        <v xml:space="preserve"> </v>
      </c>
      <c r="B2513" s="281"/>
      <c r="C2513" s="190">
        <f>Gesamtliste!J2504</f>
        <v>0</v>
      </c>
      <c r="D2513" s="190">
        <f>Gesamtliste!K2504</f>
        <v>0</v>
      </c>
      <c r="E2513" s="191">
        <f>Gesamtliste!T2504</f>
        <v>0</v>
      </c>
    </row>
    <row r="2514" spans="1:5" ht="24" customHeight="1">
      <c r="A2514" s="280" t="str">
        <f>Gesamtliste!G2505&amp;" "&amp;Gesamtliste!H2505</f>
        <v xml:space="preserve"> </v>
      </c>
      <c r="B2514" s="281"/>
      <c r="C2514" s="190">
        <f>Gesamtliste!J2505</f>
        <v>0</v>
      </c>
      <c r="D2514" s="190">
        <f>Gesamtliste!K2505</f>
        <v>0</v>
      </c>
      <c r="E2514" s="191">
        <f>Gesamtliste!T2505</f>
        <v>0</v>
      </c>
    </row>
    <row r="2515" spans="1:5" ht="24" customHeight="1">
      <c r="A2515" s="280" t="str">
        <f>Gesamtliste!G2506&amp;" "&amp;Gesamtliste!H2506</f>
        <v xml:space="preserve"> </v>
      </c>
      <c r="B2515" s="281"/>
      <c r="C2515" s="190">
        <f>Gesamtliste!J2506</f>
        <v>0</v>
      </c>
      <c r="D2515" s="190">
        <f>Gesamtliste!K2506</f>
        <v>0</v>
      </c>
      <c r="E2515" s="191">
        <f>Gesamtliste!T2506</f>
        <v>0</v>
      </c>
    </row>
    <row r="2516" spans="1:5" ht="24" customHeight="1">
      <c r="A2516" s="280" t="str">
        <f>Gesamtliste!G2507&amp;" "&amp;Gesamtliste!H2507</f>
        <v xml:space="preserve"> </v>
      </c>
      <c r="B2516" s="281"/>
      <c r="C2516" s="190">
        <f>Gesamtliste!J2507</f>
        <v>0</v>
      </c>
      <c r="D2516" s="190">
        <f>Gesamtliste!K2507</f>
        <v>0</v>
      </c>
      <c r="E2516" s="191">
        <f>Gesamtliste!T2507</f>
        <v>0</v>
      </c>
    </row>
    <row r="2517" spans="1:5" ht="24" customHeight="1">
      <c r="A2517" s="280" t="str">
        <f>Gesamtliste!G2508&amp;" "&amp;Gesamtliste!H2508</f>
        <v xml:space="preserve"> </v>
      </c>
      <c r="B2517" s="281"/>
      <c r="C2517" s="190">
        <f>Gesamtliste!J2508</f>
        <v>0</v>
      </c>
      <c r="D2517" s="190">
        <f>Gesamtliste!K2508</f>
        <v>0</v>
      </c>
      <c r="E2517" s="191">
        <f>Gesamtliste!T2508</f>
        <v>0</v>
      </c>
    </row>
    <row r="2518" spans="1:5" ht="24" customHeight="1">
      <c r="A2518" s="280" t="str">
        <f>Gesamtliste!G2509&amp;" "&amp;Gesamtliste!H2509</f>
        <v xml:space="preserve"> </v>
      </c>
      <c r="B2518" s="281"/>
      <c r="C2518" s="190">
        <f>Gesamtliste!J2509</f>
        <v>0</v>
      </c>
      <c r="D2518" s="190">
        <f>Gesamtliste!K2509</f>
        <v>0</v>
      </c>
      <c r="E2518" s="191">
        <f>Gesamtliste!T2509</f>
        <v>0</v>
      </c>
    </row>
    <row r="2519" spans="1:5" ht="24" customHeight="1">
      <c r="A2519" s="280" t="str">
        <f>Gesamtliste!G2510&amp;" "&amp;Gesamtliste!H2510</f>
        <v xml:space="preserve"> </v>
      </c>
      <c r="B2519" s="281"/>
      <c r="C2519" s="190">
        <f>Gesamtliste!J2510</f>
        <v>0</v>
      </c>
      <c r="D2519" s="190">
        <f>Gesamtliste!K2510</f>
        <v>0</v>
      </c>
      <c r="E2519" s="191">
        <f>Gesamtliste!T2510</f>
        <v>0</v>
      </c>
    </row>
    <row r="2520" spans="1:5" ht="24" customHeight="1">
      <c r="A2520" s="280" t="str">
        <f>Gesamtliste!G2511&amp;" "&amp;Gesamtliste!H2511</f>
        <v xml:space="preserve"> </v>
      </c>
      <c r="B2520" s="281"/>
      <c r="C2520" s="190">
        <f>Gesamtliste!J2511</f>
        <v>0</v>
      </c>
      <c r="D2520" s="190">
        <f>Gesamtliste!K2511</f>
        <v>0</v>
      </c>
      <c r="E2520" s="191">
        <f>Gesamtliste!T2511</f>
        <v>0</v>
      </c>
    </row>
    <row r="2521" spans="1:5" ht="24" customHeight="1">
      <c r="A2521" s="280" t="str">
        <f>Gesamtliste!G2512&amp;" "&amp;Gesamtliste!H2512</f>
        <v xml:space="preserve"> </v>
      </c>
      <c r="B2521" s="281"/>
      <c r="C2521" s="190">
        <f>Gesamtliste!J2512</f>
        <v>0</v>
      </c>
      <c r="D2521" s="190">
        <f>Gesamtliste!K2512</f>
        <v>0</v>
      </c>
      <c r="E2521" s="191">
        <f>Gesamtliste!T2512</f>
        <v>0</v>
      </c>
    </row>
    <row r="2522" spans="1:5" ht="24" customHeight="1">
      <c r="A2522" s="280" t="str">
        <f>Gesamtliste!G2513&amp;" "&amp;Gesamtliste!H2513</f>
        <v xml:space="preserve"> </v>
      </c>
      <c r="B2522" s="281"/>
      <c r="C2522" s="190">
        <f>Gesamtliste!J2513</f>
        <v>0</v>
      </c>
      <c r="D2522" s="190">
        <f>Gesamtliste!K2513</f>
        <v>0</v>
      </c>
      <c r="E2522" s="191">
        <f>Gesamtliste!T2513</f>
        <v>0</v>
      </c>
    </row>
    <row r="2523" spans="1:5" ht="24" customHeight="1">
      <c r="A2523" s="280" t="str">
        <f>Gesamtliste!G2514&amp;" "&amp;Gesamtliste!H2514</f>
        <v xml:space="preserve"> </v>
      </c>
      <c r="B2523" s="281"/>
      <c r="C2523" s="190">
        <f>Gesamtliste!J2514</f>
        <v>0</v>
      </c>
      <c r="D2523" s="190">
        <f>Gesamtliste!K2514</f>
        <v>0</v>
      </c>
      <c r="E2523" s="191">
        <f>Gesamtliste!T2514</f>
        <v>0</v>
      </c>
    </row>
    <row r="2524" spans="1:5" ht="24" customHeight="1">
      <c r="A2524" s="280" t="str">
        <f>Gesamtliste!G2515&amp;" "&amp;Gesamtliste!H2515</f>
        <v xml:space="preserve"> </v>
      </c>
      <c r="B2524" s="281"/>
      <c r="C2524" s="190">
        <f>Gesamtliste!J2515</f>
        <v>0</v>
      </c>
      <c r="D2524" s="190">
        <f>Gesamtliste!K2515</f>
        <v>0</v>
      </c>
      <c r="E2524" s="191">
        <f>Gesamtliste!T2515</f>
        <v>0</v>
      </c>
    </row>
    <row r="2525" spans="1:5" ht="24" customHeight="1">
      <c r="A2525" s="280" t="str">
        <f>Gesamtliste!G2516&amp;" "&amp;Gesamtliste!H2516</f>
        <v xml:space="preserve"> </v>
      </c>
      <c r="B2525" s="281"/>
      <c r="C2525" s="190">
        <f>Gesamtliste!J2516</f>
        <v>0</v>
      </c>
      <c r="D2525" s="190">
        <f>Gesamtliste!K2516</f>
        <v>0</v>
      </c>
      <c r="E2525" s="191">
        <f>Gesamtliste!T2516</f>
        <v>0</v>
      </c>
    </row>
    <row r="2526" spans="1:5" ht="24" customHeight="1">
      <c r="A2526" s="280" t="str">
        <f>Gesamtliste!G2517&amp;" "&amp;Gesamtliste!H2517</f>
        <v xml:space="preserve"> </v>
      </c>
      <c r="B2526" s="281"/>
      <c r="C2526" s="190">
        <f>Gesamtliste!J2517</f>
        <v>0</v>
      </c>
      <c r="D2526" s="190">
        <f>Gesamtliste!K2517</f>
        <v>0</v>
      </c>
      <c r="E2526" s="191">
        <f>Gesamtliste!T2517</f>
        <v>0</v>
      </c>
    </row>
    <row r="2527" spans="1:5" ht="24" customHeight="1">
      <c r="A2527" s="280" t="str">
        <f>Gesamtliste!G2518&amp;" "&amp;Gesamtliste!H2518</f>
        <v xml:space="preserve"> </v>
      </c>
      <c r="B2527" s="281"/>
      <c r="C2527" s="190">
        <f>Gesamtliste!J2518</f>
        <v>0</v>
      </c>
      <c r="D2527" s="190">
        <f>Gesamtliste!K2518</f>
        <v>0</v>
      </c>
      <c r="E2527" s="191">
        <f>Gesamtliste!T2518</f>
        <v>0</v>
      </c>
    </row>
    <row r="2528" spans="1:5" ht="24" customHeight="1">
      <c r="A2528" s="280" t="str">
        <f>Gesamtliste!G2519&amp;" "&amp;Gesamtliste!H2519</f>
        <v xml:space="preserve"> </v>
      </c>
      <c r="B2528" s="281"/>
      <c r="C2528" s="190">
        <f>Gesamtliste!J2519</f>
        <v>0</v>
      </c>
      <c r="D2528" s="190">
        <f>Gesamtliste!K2519</f>
        <v>0</v>
      </c>
      <c r="E2528" s="191">
        <f>Gesamtliste!T2519</f>
        <v>0</v>
      </c>
    </row>
    <row r="2529" spans="1:5" ht="24" customHeight="1">
      <c r="A2529" s="280" t="str">
        <f>Gesamtliste!G2520&amp;" "&amp;Gesamtliste!H2520</f>
        <v xml:space="preserve"> </v>
      </c>
      <c r="B2529" s="281"/>
      <c r="C2529" s="190">
        <f>Gesamtliste!J2520</f>
        <v>0</v>
      </c>
      <c r="D2529" s="190">
        <f>Gesamtliste!K2520</f>
        <v>0</v>
      </c>
      <c r="E2529" s="191">
        <f>Gesamtliste!T2520</f>
        <v>0</v>
      </c>
    </row>
    <row r="2530" spans="1:5" ht="24" customHeight="1">
      <c r="A2530" s="280" t="str">
        <f>Gesamtliste!G2521&amp;" "&amp;Gesamtliste!H2521</f>
        <v xml:space="preserve"> </v>
      </c>
      <c r="B2530" s="281"/>
      <c r="C2530" s="190">
        <f>Gesamtliste!J2521</f>
        <v>0</v>
      </c>
      <c r="D2530" s="190">
        <f>Gesamtliste!K2521</f>
        <v>0</v>
      </c>
      <c r="E2530" s="191">
        <f>Gesamtliste!T2521</f>
        <v>0</v>
      </c>
    </row>
    <row r="2531" spans="1:5" ht="24" customHeight="1">
      <c r="A2531" s="280" t="str">
        <f>Gesamtliste!G2522&amp;" "&amp;Gesamtliste!H2522</f>
        <v xml:space="preserve"> </v>
      </c>
      <c r="B2531" s="281"/>
      <c r="C2531" s="190">
        <f>Gesamtliste!J2522</f>
        <v>0</v>
      </c>
      <c r="D2531" s="190">
        <f>Gesamtliste!K2522</f>
        <v>0</v>
      </c>
      <c r="E2531" s="191">
        <f>Gesamtliste!T2522</f>
        <v>0</v>
      </c>
    </row>
    <row r="2532" spans="1:5" ht="24" customHeight="1">
      <c r="A2532" s="280" t="str">
        <f>Gesamtliste!G2523&amp;" "&amp;Gesamtliste!H2523</f>
        <v xml:space="preserve"> </v>
      </c>
      <c r="B2532" s="281"/>
      <c r="C2532" s="190">
        <f>Gesamtliste!J2523</f>
        <v>0</v>
      </c>
      <c r="D2532" s="190">
        <f>Gesamtliste!K2523</f>
        <v>0</v>
      </c>
      <c r="E2532" s="191">
        <f>Gesamtliste!T2523</f>
        <v>0</v>
      </c>
    </row>
    <row r="2533" spans="1:5" ht="24" customHeight="1">
      <c r="A2533" s="280" t="str">
        <f>Gesamtliste!G2524&amp;" "&amp;Gesamtliste!H2524</f>
        <v xml:space="preserve"> </v>
      </c>
      <c r="B2533" s="281"/>
      <c r="C2533" s="190">
        <f>Gesamtliste!J2524</f>
        <v>0</v>
      </c>
      <c r="D2533" s="190">
        <f>Gesamtliste!K2524</f>
        <v>0</v>
      </c>
      <c r="E2533" s="191">
        <f>Gesamtliste!T2524</f>
        <v>0</v>
      </c>
    </row>
    <row r="2534" spans="1:5" ht="24" customHeight="1">
      <c r="A2534" s="280" t="str">
        <f>Gesamtliste!G2525&amp;" "&amp;Gesamtliste!H2525</f>
        <v xml:space="preserve"> </v>
      </c>
      <c r="B2534" s="281"/>
      <c r="C2534" s="190">
        <f>Gesamtliste!J2525</f>
        <v>0</v>
      </c>
      <c r="D2534" s="190">
        <f>Gesamtliste!K2525</f>
        <v>0</v>
      </c>
      <c r="E2534" s="191">
        <f>Gesamtliste!T2525</f>
        <v>0</v>
      </c>
    </row>
    <row r="2535" spans="1:5" ht="24" customHeight="1">
      <c r="A2535" s="280" t="str">
        <f>Gesamtliste!G2526&amp;" "&amp;Gesamtliste!H2526</f>
        <v xml:space="preserve"> </v>
      </c>
      <c r="B2535" s="281"/>
      <c r="C2535" s="190">
        <f>Gesamtliste!J2526</f>
        <v>0</v>
      </c>
      <c r="D2535" s="190">
        <f>Gesamtliste!K2526</f>
        <v>0</v>
      </c>
      <c r="E2535" s="191">
        <f>Gesamtliste!T2526</f>
        <v>0</v>
      </c>
    </row>
    <row r="2536" spans="1:5" ht="24" customHeight="1">
      <c r="A2536" s="280" t="str">
        <f>Gesamtliste!G2527&amp;" "&amp;Gesamtliste!H2527</f>
        <v xml:space="preserve"> </v>
      </c>
      <c r="B2536" s="281"/>
      <c r="C2536" s="190">
        <f>Gesamtliste!J2527</f>
        <v>0</v>
      </c>
      <c r="D2536" s="190">
        <f>Gesamtliste!K2527</f>
        <v>0</v>
      </c>
      <c r="E2536" s="191">
        <f>Gesamtliste!T2527</f>
        <v>0</v>
      </c>
    </row>
    <row r="2537" spans="1:5" ht="24" customHeight="1">
      <c r="A2537" s="280" t="str">
        <f>Gesamtliste!G2528&amp;" "&amp;Gesamtliste!H2528</f>
        <v xml:space="preserve"> </v>
      </c>
      <c r="B2537" s="281"/>
      <c r="C2537" s="190">
        <f>Gesamtliste!J2528</f>
        <v>0</v>
      </c>
      <c r="D2537" s="190">
        <f>Gesamtliste!K2528</f>
        <v>0</v>
      </c>
      <c r="E2537" s="191">
        <f>Gesamtliste!T2528</f>
        <v>0</v>
      </c>
    </row>
    <row r="2538" spans="1:5" ht="24" customHeight="1">
      <c r="A2538" s="280" t="str">
        <f>Gesamtliste!G2529&amp;" "&amp;Gesamtliste!H2529</f>
        <v xml:space="preserve"> </v>
      </c>
      <c r="B2538" s="281"/>
      <c r="C2538" s="190">
        <f>Gesamtliste!J2529</f>
        <v>0</v>
      </c>
      <c r="D2538" s="190">
        <f>Gesamtliste!K2529</f>
        <v>0</v>
      </c>
      <c r="E2538" s="191">
        <f>Gesamtliste!T2529</f>
        <v>0</v>
      </c>
    </row>
    <row r="2539" spans="1:5" ht="24" customHeight="1">
      <c r="A2539" s="280" t="str">
        <f>Gesamtliste!G2530&amp;" "&amp;Gesamtliste!H2530</f>
        <v xml:space="preserve"> </v>
      </c>
      <c r="B2539" s="281"/>
      <c r="C2539" s="190">
        <f>Gesamtliste!J2530</f>
        <v>0</v>
      </c>
      <c r="D2539" s="190">
        <f>Gesamtliste!K2530</f>
        <v>0</v>
      </c>
      <c r="E2539" s="191">
        <f>Gesamtliste!T2530</f>
        <v>0</v>
      </c>
    </row>
    <row r="2540" spans="1:5" ht="24" customHeight="1">
      <c r="A2540" s="280" t="str">
        <f>Gesamtliste!G2531&amp;" "&amp;Gesamtliste!H2531</f>
        <v xml:space="preserve"> </v>
      </c>
      <c r="B2540" s="281"/>
      <c r="C2540" s="190">
        <f>Gesamtliste!J2531</f>
        <v>0</v>
      </c>
      <c r="D2540" s="190">
        <f>Gesamtliste!K2531</f>
        <v>0</v>
      </c>
      <c r="E2540" s="191">
        <f>Gesamtliste!T2531</f>
        <v>0</v>
      </c>
    </row>
    <row r="2541" spans="1:5" ht="24" customHeight="1">
      <c r="A2541" s="280" t="str">
        <f>Gesamtliste!G2532&amp;" "&amp;Gesamtliste!H2532</f>
        <v xml:space="preserve"> </v>
      </c>
      <c r="B2541" s="281"/>
      <c r="C2541" s="190">
        <f>Gesamtliste!J2532</f>
        <v>0</v>
      </c>
      <c r="D2541" s="190">
        <f>Gesamtliste!K2532</f>
        <v>0</v>
      </c>
      <c r="E2541" s="191">
        <f>Gesamtliste!T2532</f>
        <v>0</v>
      </c>
    </row>
    <row r="2542" spans="1:5" ht="24" customHeight="1">
      <c r="A2542" s="280" t="str">
        <f>Gesamtliste!G2533&amp;" "&amp;Gesamtliste!H2533</f>
        <v xml:space="preserve"> </v>
      </c>
      <c r="B2542" s="281"/>
      <c r="C2542" s="190">
        <f>Gesamtliste!J2533</f>
        <v>0</v>
      </c>
      <c r="D2542" s="190">
        <f>Gesamtliste!K2533</f>
        <v>0</v>
      </c>
      <c r="E2542" s="191">
        <f>Gesamtliste!T2533</f>
        <v>0</v>
      </c>
    </row>
    <row r="2543" spans="1:5" ht="24" customHeight="1">
      <c r="A2543" s="280" t="str">
        <f>Gesamtliste!G2534&amp;" "&amp;Gesamtliste!H2534</f>
        <v xml:space="preserve"> </v>
      </c>
      <c r="B2543" s="281"/>
      <c r="C2543" s="190">
        <f>Gesamtliste!J2534</f>
        <v>0</v>
      </c>
      <c r="D2543" s="190">
        <f>Gesamtliste!K2534</f>
        <v>0</v>
      </c>
      <c r="E2543" s="191">
        <f>Gesamtliste!T2534</f>
        <v>0</v>
      </c>
    </row>
    <row r="2544" spans="1:5" ht="24" customHeight="1">
      <c r="A2544" s="280" t="str">
        <f>Gesamtliste!G2535&amp;" "&amp;Gesamtliste!H2535</f>
        <v xml:space="preserve"> </v>
      </c>
      <c r="B2544" s="281"/>
      <c r="C2544" s="190">
        <f>Gesamtliste!J2535</f>
        <v>0</v>
      </c>
      <c r="D2544" s="190">
        <f>Gesamtliste!K2535</f>
        <v>0</v>
      </c>
      <c r="E2544" s="191">
        <f>Gesamtliste!T2535</f>
        <v>0</v>
      </c>
    </row>
    <row r="2545" spans="1:5" ht="24" customHeight="1">
      <c r="A2545" s="280" t="str">
        <f>Gesamtliste!G2536&amp;" "&amp;Gesamtliste!H2536</f>
        <v xml:space="preserve"> </v>
      </c>
      <c r="B2545" s="281"/>
      <c r="C2545" s="190">
        <f>Gesamtliste!J2536</f>
        <v>0</v>
      </c>
      <c r="D2545" s="190">
        <f>Gesamtliste!K2536</f>
        <v>0</v>
      </c>
      <c r="E2545" s="191">
        <f>Gesamtliste!T2536</f>
        <v>0</v>
      </c>
    </row>
    <row r="2546" spans="1:5" ht="24" customHeight="1">
      <c r="A2546" s="280" t="str">
        <f>Gesamtliste!G2537&amp;" "&amp;Gesamtliste!H2537</f>
        <v xml:space="preserve"> </v>
      </c>
      <c r="B2546" s="281"/>
      <c r="C2546" s="190">
        <f>Gesamtliste!J2537</f>
        <v>0</v>
      </c>
      <c r="D2546" s="190">
        <f>Gesamtliste!K2537</f>
        <v>0</v>
      </c>
      <c r="E2546" s="191">
        <f>Gesamtliste!T2537</f>
        <v>0</v>
      </c>
    </row>
    <row r="2547" spans="1:5" ht="24" customHeight="1">
      <c r="A2547" s="280" t="str">
        <f>Gesamtliste!G2538&amp;" "&amp;Gesamtliste!H2538</f>
        <v xml:space="preserve"> </v>
      </c>
      <c r="B2547" s="281"/>
      <c r="C2547" s="190">
        <f>Gesamtliste!J2538</f>
        <v>0</v>
      </c>
      <c r="D2547" s="190">
        <f>Gesamtliste!K2538</f>
        <v>0</v>
      </c>
      <c r="E2547" s="191">
        <f>Gesamtliste!T2538</f>
        <v>0</v>
      </c>
    </row>
    <row r="2548" spans="1:5" ht="24" customHeight="1">
      <c r="A2548" s="280" t="str">
        <f>Gesamtliste!G2539&amp;" "&amp;Gesamtliste!H2539</f>
        <v xml:space="preserve"> </v>
      </c>
      <c r="B2548" s="281"/>
      <c r="C2548" s="190">
        <f>Gesamtliste!J2539</f>
        <v>0</v>
      </c>
      <c r="D2548" s="190">
        <f>Gesamtliste!K2539</f>
        <v>0</v>
      </c>
      <c r="E2548" s="191">
        <f>Gesamtliste!T2539</f>
        <v>0</v>
      </c>
    </row>
    <row r="2549" spans="1:5" ht="24" customHeight="1">
      <c r="A2549" s="280" t="str">
        <f>Gesamtliste!G2540&amp;" "&amp;Gesamtliste!H2540</f>
        <v xml:space="preserve"> </v>
      </c>
      <c r="B2549" s="281"/>
      <c r="C2549" s="190">
        <f>Gesamtliste!J2540</f>
        <v>0</v>
      </c>
      <c r="D2549" s="190">
        <f>Gesamtliste!K2540</f>
        <v>0</v>
      </c>
      <c r="E2549" s="191">
        <f>Gesamtliste!T2540</f>
        <v>0</v>
      </c>
    </row>
    <row r="2550" spans="1:5" ht="24" customHeight="1">
      <c r="A2550" s="280" t="str">
        <f>Gesamtliste!G2541&amp;" "&amp;Gesamtliste!H2541</f>
        <v xml:space="preserve"> </v>
      </c>
      <c r="B2550" s="281"/>
      <c r="C2550" s="190">
        <f>Gesamtliste!J2541</f>
        <v>0</v>
      </c>
      <c r="D2550" s="190">
        <f>Gesamtliste!K2541</f>
        <v>0</v>
      </c>
      <c r="E2550" s="191">
        <f>Gesamtliste!T2541</f>
        <v>0</v>
      </c>
    </row>
    <row r="2551" spans="1:5" ht="24" customHeight="1">
      <c r="A2551" s="280" t="str">
        <f>Gesamtliste!G2542&amp;" "&amp;Gesamtliste!H2542</f>
        <v xml:space="preserve"> </v>
      </c>
      <c r="B2551" s="281"/>
      <c r="C2551" s="190">
        <f>Gesamtliste!J2542</f>
        <v>0</v>
      </c>
      <c r="D2551" s="190">
        <f>Gesamtliste!K2542</f>
        <v>0</v>
      </c>
      <c r="E2551" s="191">
        <f>Gesamtliste!T2542</f>
        <v>0</v>
      </c>
    </row>
    <row r="2552" spans="1:5" ht="24" customHeight="1">
      <c r="A2552" s="280" t="str">
        <f>Gesamtliste!G2543&amp;" "&amp;Gesamtliste!H2543</f>
        <v xml:space="preserve"> </v>
      </c>
      <c r="B2552" s="281"/>
      <c r="C2552" s="190">
        <f>Gesamtliste!J2543</f>
        <v>0</v>
      </c>
      <c r="D2552" s="190">
        <f>Gesamtliste!K2543</f>
        <v>0</v>
      </c>
      <c r="E2552" s="191">
        <f>Gesamtliste!T2543</f>
        <v>0</v>
      </c>
    </row>
    <row r="2553" spans="1:5" ht="24" customHeight="1">
      <c r="A2553" s="280" t="str">
        <f>Gesamtliste!G2544&amp;" "&amp;Gesamtliste!H2544</f>
        <v xml:space="preserve"> </v>
      </c>
      <c r="B2553" s="281"/>
      <c r="C2553" s="190">
        <f>Gesamtliste!J2544</f>
        <v>0</v>
      </c>
      <c r="D2553" s="190">
        <f>Gesamtliste!K2544</f>
        <v>0</v>
      </c>
      <c r="E2553" s="191">
        <f>Gesamtliste!T2544</f>
        <v>0</v>
      </c>
    </row>
    <row r="2554" spans="1:5" ht="24" customHeight="1">
      <c r="A2554" s="280" t="str">
        <f>Gesamtliste!G2545&amp;" "&amp;Gesamtliste!H2545</f>
        <v xml:space="preserve"> </v>
      </c>
      <c r="B2554" s="281"/>
      <c r="C2554" s="190">
        <f>Gesamtliste!J2545</f>
        <v>0</v>
      </c>
      <c r="D2554" s="190">
        <f>Gesamtliste!K2545</f>
        <v>0</v>
      </c>
      <c r="E2554" s="191">
        <f>Gesamtliste!T2545</f>
        <v>0</v>
      </c>
    </row>
    <row r="2555" spans="1:5" ht="24" customHeight="1">
      <c r="A2555" s="280" t="str">
        <f>Gesamtliste!G2546&amp;" "&amp;Gesamtliste!H2546</f>
        <v xml:space="preserve"> </v>
      </c>
      <c r="B2555" s="281"/>
      <c r="C2555" s="190">
        <f>Gesamtliste!J2546</f>
        <v>0</v>
      </c>
      <c r="D2555" s="190">
        <f>Gesamtliste!K2546</f>
        <v>0</v>
      </c>
      <c r="E2555" s="191">
        <f>Gesamtliste!T2546</f>
        <v>0</v>
      </c>
    </row>
    <row r="2556" spans="1:5" ht="24" customHeight="1">
      <c r="A2556" s="280" t="str">
        <f>Gesamtliste!G2547&amp;" "&amp;Gesamtliste!H2547</f>
        <v xml:space="preserve"> </v>
      </c>
      <c r="B2556" s="281"/>
      <c r="C2556" s="190">
        <f>Gesamtliste!J2547</f>
        <v>0</v>
      </c>
      <c r="D2556" s="190">
        <f>Gesamtliste!K2547</f>
        <v>0</v>
      </c>
      <c r="E2556" s="191">
        <f>Gesamtliste!T2547</f>
        <v>0</v>
      </c>
    </row>
    <row r="2557" spans="1:5" ht="24" customHeight="1">
      <c r="A2557" s="280" t="str">
        <f>Gesamtliste!G2548&amp;" "&amp;Gesamtliste!H2548</f>
        <v xml:space="preserve"> </v>
      </c>
      <c r="B2557" s="281"/>
      <c r="C2557" s="190">
        <f>Gesamtliste!J2548</f>
        <v>0</v>
      </c>
      <c r="D2557" s="190">
        <f>Gesamtliste!K2548</f>
        <v>0</v>
      </c>
      <c r="E2557" s="191">
        <f>Gesamtliste!T2548</f>
        <v>0</v>
      </c>
    </row>
    <row r="2558" spans="1:5" ht="24" customHeight="1">
      <c r="A2558" s="280" t="str">
        <f>Gesamtliste!G2549&amp;" "&amp;Gesamtliste!H2549</f>
        <v xml:space="preserve"> </v>
      </c>
      <c r="B2558" s="281"/>
      <c r="C2558" s="190">
        <f>Gesamtliste!J2549</f>
        <v>0</v>
      </c>
      <c r="D2558" s="190">
        <f>Gesamtliste!K2549</f>
        <v>0</v>
      </c>
      <c r="E2558" s="191">
        <f>Gesamtliste!T2549</f>
        <v>0</v>
      </c>
    </row>
    <row r="2559" spans="1:5" ht="24" customHeight="1">
      <c r="A2559" s="280" t="str">
        <f>Gesamtliste!G2550&amp;" "&amp;Gesamtliste!H2550</f>
        <v xml:space="preserve"> </v>
      </c>
      <c r="B2559" s="281"/>
      <c r="C2559" s="190">
        <f>Gesamtliste!J2550</f>
        <v>0</v>
      </c>
      <c r="D2559" s="190">
        <f>Gesamtliste!K2550</f>
        <v>0</v>
      </c>
      <c r="E2559" s="191">
        <f>Gesamtliste!T2550</f>
        <v>0</v>
      </c>
    </row>
    <row r="2560" spans="1:5" ht="24" customHeight="1">
      <c r="A2560" s="280" t="str">
        <f>Gesamtliste!G2551&amp;" "&amp;Gesamtliste!H2551</f>
        <v xml:space="preserve"> </v>
      </c>
      <c r="B2560" s="281"/>
      <c r="C2560" s="190">
        <f>Gesamtliste!J2551</f>
        <v>0</v>
      </c>
      <c r="D2560" s="190">
        <f>Gesamtliste!K2551</f>
        <v>0</v>
      </c>
      <c r="E2560" s="191">
        <f>Gesamtliste!T2551</f>
        <v>0</v>
      </c>
    </row>
    <row r="2561" spans="1:5" ht="24" customHeight="1">
      <c r="A2561" s="280" t="str">
        <f>Gesamtliste!G2552&amp;" "&amp;Gesamtliste!H2552</f>
        <v xml:space="preserve"> </v>
      </c>
      <c r="B2561" s="281"/>
      <c r="C2561" s="190">
        <f>Gesamtliste!J2552</f>
        <v>0</v>
      </c>
      <c r="D2561" s="190">
        <f>Gesamtliste!K2552</f>
        <v>0</v>
      </c>
      <c r="E2561" s="191">
        <f>Gesamtliste!T2552</f>
        <v>0</v>
      </c>
    </row>
    <row r="2562" spans="1:5" ht="24" customHeight="1">
      <c r="A2562" s="280" t="str">
        <f>Gesamtliste!G2553&amp;" "&amp;Gesamtliste!H2553</f>
        <v xml:space="preserve"> </v>
      </c>
      <c r="B2562" s="281"/>
      <c r="C2562" s="190">
        <f>Gesamtliste!J2553</f>
        <v>0</v>
      </c>
      <c r="D2562" s="190">
        <f>Gesamtliste!K2553</f>
        <v>0</v>
      </c>
      <c r="E2562" s="191">
        <f>Gesamtliste!T2553</f>
        <v>0</v>
      </c>
    </row>
    <row r="2563" spans="1:5" ht="24" customHeight="1">
      <c r="A2563" s="280" t="str">
        <f>Gesamtliste!G2554&amp;" "&amp;Gesamtliste!H2554</f>
        <v xml:space="preserve"> </v>
      </c>
      <c r="B2563" s="281"/>
      <c r="C2563" s="190">
        <f>Gesamtliste!J2554</f>
        <v>0</v>
      </c>
      <c r="D2563" s="190">
        <f>Gesamtliste!K2554</f>
        <v>0</v>
      </c>
      <c r="E2563" s="191">
        <f>Gesamtliste!T2554</f>
        <v>0</v>
      </c>
    </row>
    <row r="2564" spans="1:5" ht="24" customHeight="1">
      <c r="A2564" s="280" t="str">
        <f>Gesamtliste!G2555&amp;" "&amp;Gesamtliste!H2555</f>
        <v xml:space="preserve"> </v>
      </c>
      <c r="B2564" s="281"/>
      <c r="C2564" s="190">
        <f>Gesamtliste!J2555</f>
        <v>0</v>
      </c>
      <c r="D2564" s="190">
        <f>Gesamtliste!K2555</f>
        <v>0</v>
      </c>
      <c r="E2564" s="191">
        <f>Gesamtliste!T2555</f>
        <v>0</v>
      </c>
    </row>
    <row r="2565" spans="1:5" ht="24" customHeight="1">
      <c r="A2565" s="280" t="str">
        <f>Gesamtliste!G2556&amp;" "&amp;Gesamtliste!H2556</f>
        <v xml:space="preserve"> </v>
      </c>
      <c r="B2565" s="281"/>
      <c r="C2565" s="190">
        <f>Gesamtliste!J2556</f>
        <v>0</v>
      </c>
      <c r="D2565" s="190">
        <f>Gesamtliste!K2556</f>
        <v>0</v>
      </c>
      <c r="E2565" s="191">
        <f>Gesamtliste!T2556</f>
        <v>0</v>
      </c>
    </row>
    <row r="2566" spans="1:5" ht="24" customHeight="1">
      <c r="A2566" s="280" t="str">
        <f>Gesamtliste!G2557&amp;" "&amp;Gesamtliste!H2557</f>
        <v xml:space="preserve"> </v>
      </c>
      <c r="B2566" s="281"/>
      <c r="C2566" s="190">
        <f>Gesamtliste!J2557</f>
        <v>0</v>
      </c>
      <c r="D2566" s="190">
        <f>Gesamtliste!K2557</f>
        <v>0</v>
      </c>
      <c r="E2566" s="191">
        <f>Gesamtliste!T2557</f>
        <v>0</v>
      </c>
    </row>
    <row r="2567" spans="1:5" ht="24" customHeight="1">
      <c r="A2567" s="280" t="str">
        <f>Gesamtliste!G2558&amp;" "&amp;Gesamtliste!H2558</f>
        <v xml:space="preserve"> </v>
      </c>
      <c r="B2567" s="281"/>
      <c r="C2567" s="190">
        <f>Gesamtliste!J2558</f>
        <v>0</v>
      </c>
      <c r="D2567" s="190">
        <f>Gesamtliste!K2558</f>
        <v>0</v>
      </c>
      <c r="E2567" s="191">
        <f>Gesamtliste!T2558</f>
        <v>0</v>
      </c>
    </row>
    <row r="2568" spans="1:5" ht="24" customHeight="1">
      <c r="A2568" s="280" t="str">
        <f>Gesamtliste!G2559&amp;" "&amp;Gesamtliste!H2559</f>
        <v xml:space="preserve"> </v>
      </c>
      <c r="B2568" s="281"/>
      <c r="C2568" s="190">
        <f>Gesamtliste!J2559</f>
        <v>0</v>
      </c>
      <c r="D2568" s="190">
        <f>Gesamtliste!K2559</f>
        <v>0</v>
      </c>
      <c r="E2568" s="191">
        <f>Gesamtliste!T2559</f>
        <v>0</v>
      </c>
    </row>
    <row r="2569" spans="1:5" ht="24" customHeight="1">
      <c r="A2569" s="280" t="str">
        <f>Gesamtliste!G2560&amp;" "&amp;Gesamtliste!H2560</f>
        <v xml:space="preserve"> </v>
      </c>
      <c r="B2569" s="281"/>
      <c r="C2569" s="190">
        <f>Gesamtliste!J2560</f>
        <v>0</v>
      </c>
      <c r="D2569" s="190">
        <f>Gesamtliste!K2560</f>
        <v>0</v>
      </c>
      <c r="E2569" s="191">
        <f>Gesamtliste!T2560</f>
        <v>0</v>
      </c>
    </row>
    <row r="2570" spans="1:5" ht="24" customHeight="1">
      <c r="A2570" s="280" t="str">
        <f>Gesamtliste!G2561&amp;" "&amp;Gesamtliste!H2561</f>
        <v xml:space="preserve"> </v>
      </c>
      <c r="B2570" s="281"/>
      <c r="C2570" s="190">
        <f>Gesamtliste!J2561</f>
        <v>0</v>
      </c>
      <c r="D2570" s="190">
        <f>Gesamtliste!K2561</f>
        <v>0</v>
      </c>
      <c r="E2570" s="191">
        <f>Gesamtliste!T2561</f>
        <v>0</v>
      </c>
    </row>
    <row r="2571" spans="1:5" ht="24" customHeight="1">
      <c r="A2571" s="280" t="str">
        <f>Gesamtliste!G2562&amp;" "&amp;Gesamtliste!H2562</f>
        <v xml:space="preserve"> </v>
      </c>
      <c r="B2571" s="281"/>
      <c r="C2571" s="190">
        <f>Gesamtliste!J2562</f>
        <v>0</v>
      </c>
      <c r="D2571" s="190">
        <f>Gesamtliste!K2562</f>
        <v>0</v>
      </c>
      <c r="E2571" s="191">
        <f>Gesamtliste!T2562</f>
        <v>0</v>
      </c>
    </row>
    <row r="2572" spans="1:5" ht="24" customHeight="1">
      <c r="A2572" s="280" t="str">
        <f>Gesamtliste!G2563&amp;" "&amp;Gesamtliste!H2563</f>
        <v xml:space="preserve"> </v>
      </c>
      <c r="B2572" s="281"/>
      <c r="C2572" s="190">
        <f>Gesamtliste!J2563</f>
        <v>0</v>
      </c>
      <c r="D2572" s="190">
        <f>Gesamtliste!K2563</f>
        <v>0</v>
      </c>
      <c r="E2572" s="191">
        <f>Gesamtliste!T2563</f>
        <v>0</v>
      </c>
    </row>
    <row r="2573" spans="1:5" ht="24" customHeight="1">
      <c r="A2573" s="280" t="str">
        <f>Gesamtliste!G2564&amp;" "&amp;Gesamtliste!H2564</f>
        <v xml:space="preserve"> </v>
      </c>
      <c r="B2573" s="281"/>
      <c r="C2573" s="190">
        <f>Gesamtliste!J2564</f>
        <v>0</v>
      </c>
      <c r="D2573" s="190">
        <f>Gesamtliste!K2564</f>
        <v>0</v>
      </c>
      <c r="E2573" s="191">
        <f>Gesamtliste!T2564</f>
        <v>0</v>
      </c>
    </row>
    <row r="2574" spans="1:5" ht="24" customHeight="1">
      <c r="A2574" s="280" t="str">
        <f>Gesamtliste!G2565&amp;" "&amp;Gesamtliste!H2565</f>
        <v xml:space="preserve"> </v>
      </c>
      <c r="B2574" s="281"/>
      <c r="C2574" s="190">
        <f>Gesamtliste!J2565</f>
        <v>0</v>
      </c>
      <c r="D2574" s="190">
        <f>Gesamtliste!K2565</f>
        <v>0</v>
      </c>
      <c r="E2574" s="191">
        <f>Gesamtliste!T2565</f>
        <v>0</v>
      </c>
    </row>
    <row r="2575" spans="1:5" ht="24" customHeight="1">
      <c r="A2575" s="280" t="str">
        <f>Gesamtliste!G2566&amp;" "&amp;Gesamtliste!H2566</f>
        <v xml:space="preserve"> </v>
      </c>
      <c r="B2575" s="281"/>
      <c r="C2575" s="190">
        <f>Gesamtliste!J2566</f>
        <v>0</v>
      </c>
      <c r="D2575" s="190">
        <f>Gesamtliste!K2566</f>
        <v>0</v>
      </c>
      <c r="E2575" s="191">
        <f>Gesamtliste!T2566</f>
        <v>0</v>
      </c>
    </row>
    <row r="2576" spans="1:5" ht="24" customHeight="1">
      <c r="A2576" s="280" t="str">
        <f>Gesamtliste!G2567&amp;" "&amp;Gesamtliste!H2567</f>
        <v xml:space="preserve"> </v>
      </c>
      <c r="B2576" s="281"/>
      <c r="C2576" s="190">
        <f>Gesamtliste!J2567</f>
        <v>0</v>
      </c>
      <c r="D2576" s="190">
        <f>Gesamtliste!K2567</f>
        <v>0</v>
      </c>
      <c r="E2576" s="191">
        <f>Gesamtliste!T2567</f>
        <v>0</v>
      </c>
    </row>
    <row r="2577" spans="1:5" ht="24" customHeight="1">
      <c r="A2577" s="280" t="str">
        <f>Gesamtliste!G2568&amp;" "&amp;Gesamtliste!H2568</f>
        <v xml:space="preserve"> </v>
      </c>
      <c r="B2577" s="281"/>
      <c r="C2577" s="190">
        <f>Gesamtliste!J2568</f>
        <v>0</v>
      </c>
      <c r="D2577" s="190">
        <f>Gesamtliste!K2568</f>
        <v>0</v>
      </c>
      <c r="E2577" s="191">
        <f>Gesamtliste!T2568</f>
        <v>0</v>
      </c>
    </row>
    <row r="2578" spans="1:5" ht="24" customHeight="1">
      <c r="A2578" s="280" t="str">
        <f>Gesamtliste!G2569&amp;" "&amp;Gesamtliste!H2569</f>
        <v xml:space="preserve"> </v>
      </c>
      <c r="B2578" s="281"/>
      <c r="C2578" s="190">
        <f>Gesamtliste!J2569</f>
        <v>0</v>
      </c>
      <c r="D2578" s="190">
        <f>Gesamtliste!K2569</f>
        <v>0</v>
      </c>
      <c r="E2578" s="191">
        <f>Gesamtliste!T2569</f>
        <v>0</v>
      </c>
    </row>
    <row r="2579" spans="1:5" ht="24" customHeight="1">
      <c r="A2579" s="280" t="str">
        <f>Gesamtliste!G2570&amp;" "&amp;Gesamtliste!H2570</f>
        <v xml:space="preserve"> </v>
      </c>
      <c r="B2579" s="281"/>
      <c r="C2579" s="190">
        <f>Gesamtliste!J2570</f>
        <v>0</v>
      </c>
      <c r="D2579" s="190">
        <f>Gesamtliste!K2570</f>
        <v>0</v>
      </c>
      <c r="E2579" s="191">
        <f>Gesamtliste!T2570</f>
        <v>0</v>
      </c>
    </row>
    <row r="2580" spans="1:5" ht="24" customHeight="1">
      <c r="A2580" s="280" t="str">
        <f>Gesamtliste!G2571&amp;" "&amp;Gesamtliste!H2571</f>
        <v xml:space="preserve"> </v>
      </c>
      <c r="B2580" s="281"/>
      <c r="C2580" s="190">
        <f>Gesamtliste!J2571</f>
        <v>0</v>
      </c>
      <c r="D2580" s="190">
        <f>Gesamtliste!K2571</f>
        <v>0</v>
      </c>
      <c r="E2580" s="191">
        <f>Gesamtliste!T2571</f>
        <v>0</v>
      </c>
    </row>
    <row r="2581" spans="1:5" ht="24" customHeight="1">
      <c r="A2581" s="280" t="str">
        <f>Gesamtliste!G2572&amp;" "&amp;Gesamtliste!H2572</f>
        <v xml:space="preserve"> </v>
      </c>
      <c r="B2581" s="281"/>
      <c r="C2581" s="190">
        <f>Gesamtliste!J2572</f>
        <v>0</v>
      </c>
      <c r="D2581" s="190">
        <f>Gesamtliste!K2572</f>
        <v>0</v>
      </c>
      <c r="E2581" s="191">
        <f>Gesamtliste!T2572</f>
        <v>0</v>
      </c>
    </row>
    <row r="2582" spans="1:5" ht="24" customHeight="1">
      <c r="A2582" s="280" t="str">
        <f>Gesamtliste!G2573&amp;" "&amp;Gesamtliste!H2573</f>
        <v xml:space="preserve"> </v>
      </c>
      <c r="B2582" s="281"/>
      <c r="C2582" s="190">
        <f>Gesamtliste!J2573</f>
        <v>0</v>
      </c>
      <c r="D2582" s="190">
        <f>Gesamtliste!K2573</f>
        <v>0</v>
      </c>
      <c r="E2582" s="191">
        <f>Gesamtliste!T2573</f>
        <v>0</v>
      </c>
    </row>
    <row r="2583" spans="1:5" ht="24" customHeight="1">
      <c r="A2583" s="280" t="str">
        <f>Gesamtliste!G2574&amp;" "&amp;Gesamtliste!H2574</f>
        <v xml:space="preserve"> </v>
      </c>
      <c r="B2583" s="281"/>
      <c r="C2583" s="190">
        <f>Gesamtliste!J2574</f>
        <v>0</v>
      </c>
      <c r="D2583" s="190">
        <f>Gesamtliste!K2574</f>
        <v>0</v>
      </c>
      <c r="E2583" s="191">
        <f>Gesamtliste!T2574</f>
        <v>0</v>
      </c>
    </row>
    <row r="2584" spans="1:5" ht="24" customHeight="1">
      <c r="A2584" s="280" t="str">
        <f>Gesamtliste!G2575&amp;" "&amp;Gesamtliste!H2575</f>
        <v xml:space="preserve"> </v>
      </c>
      <c r="B2584" s="281"/>
      <c r="C2584" s="190">
        <f>Gesamtliste!J2575</f>
        <v>0</v>
      </c>
      <c r="D2584" s="190">
        <f>Gesamtliste!K2575</f>
        <v>0</v>
      </c>
      <c r="E2584" s="191">
        <f>Gesamtliste!T2575</f>
        <v>0</v>
      </c>
    </row>
    <row r="2585" spans="1:5" ht="24" customHeight="1">
      <c r="A2585" s="280" t="str">
        <f>Gesamtliste!G2576&amp;" "&amp;Gesamtliste!H2576</f>
        <v xml:space="preserve"> </v>
      </c>
      <c r="B2585" s="281"/>
      <c r="C2585" s="190">
        <f>Gesamtliste!J2576</f>
        <v>0</v>
      </c>
      <c r="D2585" s="190">
        <f>Gesamtliste!K2576</f>
        <v>0</v>
      </c>
      <c r="E2585" s="191">
        <f>Gesamtliste!T2576</f>
        <v>0</v>
      </c>
    </row>
    <row r="2586" spans="1:5" ht="24" customHeight="1">
      <c r="A2586" s="280" t="str">
        <f>Gesamtliste!G2577&amp;" "&amp;Gesamtliste!H2577</f>
        <v xml:space="preserve"> </v>
      </c>
      <c r="B2586" s="281"/>
      <c r="C2586" s="190">
        <f>Gesamtliste!J2577</f>
        <v>0</v>
      </c>
      <c r="D2586" s="190">
        <f>Gesamtliste!K2577</f>
        <v>0</v>
      </c>
      <c r="E2586" s="191">
        <f>Gesamtliste!T2577</f>
        <v>0</v>
      </c>
    </row>
    <row r="2587" spans="1:5" ht="24" customHeight="1">
      <c r="A2587" s="280" t="str">
        <f>Gesamtliste!G2578&amp;" "&amp;Gesamtliste!H2578</f>
        <v xml:space="preserve"> </v>
      </c>
      <c r="B2587" s="281"/>
      <c r="C2587" s="190">
        <f>Gesamtliste!J2578</f>
        <v>0</v>
      </c>
      <c r="D2587" s="190">
        <f>Gesamtliste!K2578</f>
        <v>0</v>
      </c>
      <c r="E2587" s="191">
        <f>Gesamtliste!T2578</f>
        <v>0</v>
      </c>
    </row>
    <row r="2588" spans="1:5" ht="24" customHeight="1">
      <c r="A2588" s="280" t="str">
        <f>Gesamtliste!G2579&amp;" "&amp;Gesamtliste!H2579</f>
        <v xml:space="preserve"> </v>
      </c>
      <c r="B2588" s="281"/>
      <c r="C2588" s="190">
        <f>Gesamtliste!J2579</f>
        <v>0</v>
      </c>
      <c r="D2588" s="190">
        <f>Gesamtliste!K2579</f>
        <v>0</v>
      </c>
      <c r="E2588" s="191">
        <f>Gesamtliste!T2579</f>
        <v>0</v>
      </c>
    </row>
    <row r="2589" spans="1:5" ht="24" customHeight="1">
      <c r="A2589" s="280" t="str">
        <f>Gesamtliste!G2580&amp;" "&amp;Gesamtliste!H2580</f>
        <v xml:space="preserve"> </v>
      </c>
      <c r="B2589" s="281"/>
      <c r="C2589" s="190">
        <f>Gesamtliste!J2580</f>
        <v>0</v>
      </c>
      <c r="D2589" s="190">
        <f>Gesamtliste!K2580</f>
        <v>0</v>
      </c>
      <c r="E2589" s="191">
        <f>Gesamtliste!T2580</f>
        <v>0</v>
      </c>
    </row>
    <row r="2590" spans="1:5" ht="24" customHeight="1">
      <c r="A2590" s="280" t="str">
        <f>Gesamtliste!G2581&amp;" "&amp;Gesamtliste!H2581</f>
        <v xml:space="preserve"> </v>
      </c>
      <c r="B2590" s="281"/>
      <c r="C2590" s="190">
        <f>Gesamtliste!J2581</f>
        <v>0</v>
      </c>
      <c r="D2590" s="190">
        <f>Gesamtliste!K2581</f>
        <v>0</v>
      </c>
      <c r="E2590" s="191">
        <f>Gesamtliste!T2581</f>
        <v>0</v>
      </c>
    </row>
    <row r="2591" spans="1:5" ht="24" customHeight="1">
      <c r="A2591" s="280" t="str">
        <f>Gesamtliste!G2582&amp;" "&amp;Gesamtliste!H2582</f>
        <v xml:space="preserve"> </v>
      </c>
      <c r="B2591" s="281"/>
      <c r="C2591" s="190">
        <f>Gesamtliste!J2582</f>
        <v>0</v>
      </c>
      <c r="D2591" s="190">
        <f>Gesamtliste!K2582</f>
        <v>0</v>
      </c>
      <c r="E2591" s="191">
        <f>Gesamtliste!T2582</f>
        <v>0</v>
      </c>
    </row>
    <row r="2592" spans="1:5" ht="24" customHeight="1">
      <c r="A2592" s="280" t="str">
        <f>Gesamtliste!G2583&amp;" "&amp;Gesamtliste!H2583</f>
        <v xml:space="preserve"> </v>
      </c>
      <c r="B2592" s="281"/>
      <c r="C2592" s="190">
        <f>Gesamtliste!J2583</f>
        <v>0</v>
      </c>
      <c r="D2592" s="190">
        <f>Gesamtliste!K2583</f>
        <v>0</v>
      </c>
      <c r="E2592" s="191">
        <f>Gesamtliste!T2583</f>
        <v>0</v>
      </c>
    </row>
    <row r="2593" spans="1:5" ht="24" customHeight="1">
      <c r="A2593" s="280" t="str">
        <f>Gesamtliste!G2584&amp;" "&amp;Gesamtliste!H2584</f>
        <v xml:space="preserve"> </v>
      </c>
      <c r="B2593" s="281"/>
      <c r="C2593" s="190">
        <f>Gesamtliste!J2584</f>
        <v>0</v>
      </c>
      <c r="D2593" s="190">
        <f>Gesamtliste!K2584</f>
        <v>0</v>
      </c>
      <c r="E2593" s="191">
        <f>Gesamtliste!T2584</f>
        <v>0</v>
      </c>
    </row>
    <row r="2594" spans="1:5" ht="24" customHeight="1">
      <c r="A2594" s="280" t="str">
        <f>Gesamtliste!G2585&amp;" "&amp;Gesamtliste!H2585</f>
        <v xml:space="preserve"> </v>
      </c>
      <c r="B2594" s="281"/>
      <c r="C2594" s="190">
        <f>Gesamtliste!J2585</f>
        <v>0</v>
      </c>
      <c r="D2594" s="190">
        <f>Gesamtliste!K2585</f>
        <v>0</v>
      </c>
      <c r="E2594" s="191">
        <f>Gesamtliste!T2585</f>
        <v>0</v>
      </c>
    </row>
    <row r="2595" spans="1:5" ht="24" customHeight="1">
      <c r="A2595" s="280" t="str">
        <f>Gesamtliste!G2586&amp;" "&amp;Gesamtliste!H2586</f>
        <v xml:space="preserve"> </v>
      </c>
      <c r="B2595" s="281"/>
      <c r="C2595" s="190">
        <f>Gesamtliste!J2586</f>
        <v>0</v>
      </c>
      <c r="D2595" s="190">
        <f>Gesamtliste!K2586</f>
        <v>0</v>
      </c>
      <c r="E2595" s="191">
        <f>Gesamtliste!T2586</f>
        <v>0</v>
      </c>
    </row>
    <row r="2596" spans="1:5" ht="24" customHeight="1">
      <c r="A2596" s="280" t="str">
        <f>Gesamtliste!G2587&amp;" "&amp;Gesamtliste!H2587</f>
        <v xml:space="preserve"> </v>
      </c>
      <c r="B2596" s="281"/>
      <c r="C2596" s="190">
        <f>Gesamtliste!J2587</f>
        <v>0</v>
      </c>
      <c r="D2596" s="190">
        <f>Gesamtliste!K2587</f>
        <v>0</v>
      </c>
      <c r="E2596" s="191">
        <f>Gesamtliste!T2587</f>
        <v>0</v>
      </c>
    </row>
    <row r="2597" spans="1:5" ht="24" customHeight="1">
      <c r="A2597" s="280" t="str">
        <f>Gesamtliste!G2588&amp;" "&amp;Gesamtliste!H2588</f>
        <v xml:space="preserve"> </v>
      </c>
      <c r="B2597" s="281"/>
      <c r="C2597" s="190">
        <f>Gesamtliste!J2588</f>
        <v>0</v>
      </c>
      <c r="D2597" s="190">
        <f>Gesamtliste!K2588</f>
        <v>0</v>
      </c>
      <c r="E2597" s="191">
        <f>Gesamtliste!T2588</f>
        <v>0</v>
      </c>
    </row>
    <row r="2598" spans="1:5" ht="24" customHeight="1">
      <c r="A2598" s="280" t="str">
        <f>Gesamtliste!G2589&amp;" "&amp;Gesamtliste!H2589</f>
        <v xml:space="preserve"> </v>
      </c>
      <c r="B2598" s="281"/>
      <c r="C2598" s="190">
        <f>Gesamtliste!J2589</f>
        <v>0</v>
      </c>
      <c r="D2598" s="190">
        <f>Gesamtliste!K2589</f>
        <v>0</v>
      </c>
      <c r="E2598" s="191">
        <f>Gesamtliste!T2589</f>
        <v>0</v>
      </c>
    </row>
    <row r="2599" spans="1:5" ht="24" customHeight="1">
      <c r="A2599" s="280" t="str">
        <f>Gesamtliste!G2590&amp;" "&amp;Gesamtliste!H2590</f>
        <v xml:space="preserve"> </v>
      </c>
      <c r="B2599" s="281"/>
      <c r="C2599" s="190">
        <f>Gesamtliste!J2590</f>
        <v>0</v>
      </c>
      <c r="D2599" s="190">
        <f>Gesamtliste!K2590</f>
        <v>0</v>
      </c>
      <c r="E2599" s="191">
        <f>Gesamtliste!T2590</f>
        <v>0</v>
      </c>
    </row>
    <row r="2600" spans="1:5" ht="24" customHeight="1">
      <c r="A2600" s="280" t="str">
        <f>Gesamtliste!G2591&amp;" "&amp;Gesamtliste!H2591</f>
        <v xml:space="preserve"> </v>
      </c>
      <c r="B2600" s="281"/>
      <c r="C2600" s="190">
        <f>Gesamtliste!J2591</f>
        <v>0</v>
      </c>
      <c r="D2600" s="190">
        <f>Gesamtliste!K2591</f>
        <v>0</v>
      </c>
      <c r="E2600" s="191">
        <f>Gesamtliste!T2591</f>
        <v>0</v>
      </c>
    </row>
    <row r="2601" spans="1:5" ht="24" customHeight="1">
      <c r="A2601" s="280" t="str">
        <f>Gesamtliste!G2592&amp;" "&amp;Gesamtliste!H2592</f>
        <v xml:space="preserve"> </v>
      </c>
      <c r="B2601" s="281"/>
      <c r="C2601" s="190">
        <f>Gesamtliste!J2592</f>
        <v>0</v>
      </c>
      <c r="D2601" s="190">
        <f>Gesamtliste!K2592</f>
        <v>0</v>
      </c>
      <c r="E2601" s="191">
        <f>Gesamtliste!T2592</f>
        <v>0</v>
      </c>
    </row>
    <row r="2602" spans="1:5" ht="24" customHeight="1">
      <c r="A2602" s="280" t="str">
        <f>Gesamtliste!G2593&amp;" "&amp;Gesamtliste!H2593</f>
        <v xml:space="preserve"> </v>
      </c>
      <c r="B2602" s="281"/>
      <c r="C2602" s="190">
        <f>Gesamtliste!J2593</f>
        <v>0</v>
      </c>
      <c r="D2602" s="190">
        <f>Gesamtliste!K2593</f>
        <v>0</v>
      </c>
      <c r="E2602" s="191">
        <f>Gesamtliste!T2593</f>
        <v>0</v>
      </c>
    </row>
    <row r="2603" spans="1:5" ht="24" customHeight="1">
      <c r="A2603" s="280" t="str">
        <f>Gesamtliste!G2594&amp;" "&amp;Gesamtliste!H2594</f>
        <v xml:space="preserve"> </v>
      </c>
      <c r="B2603" s="281"/>
      <c r="C2603" s="190">
        <f>Gesamtliste!J2594</f>
        <v>0</v>
      </c>
      <c r="D2603" s="190">
        <f>Gesamtliste!K2594</f>
        <v>0</v>
      </c>
      <c r="E2603" s="191">
        <f>Gesamtliste!T2594</f>
        <v>0</v>
      </c>
    </row>
    <row r="2604" spans="1:5" ht="24" customHeight="1">
      <c r="A2604" s="280" t="str">
        <f>Gesamtliste!G2595&amp;" "&amp;Gesamtliste!H2595</f>
        <v xml:space="preserve"> </v>
      </c>
      <c r="B2604" s="281"/>
      <c r="C2604" s="190">
        <f>Gesamtliste!J2595</f>
        <v>0</v>
      </c>
      <c r="D2604" s="190">
        <f>Gesamtliste!K2595</f>
        <v>0</v>
      </c>
      <c r="E2604" s="191">
        <f>Gesamtliste!T2595</f>
        <v>0</v>
      </c>
    </row>
    <row r="2605" spans="1:5" ht="24" customHeight="1">
      <c r="A2605" s="280" t="str">
        <f>Gesamtliste!G2596&amp;" "&amp;Gesamtliste!H2596</f>
        <v xml:space="preserve"> </v>
      </c>
      <c r="B2605" s="281"/>
      <c r="C2605" s="190">
        <f>Gesamtliste!J2596</f>
        <v>0</v>
      </c>
      <c r="D2605" s="190">
        <f>Gesamtliste!K2596</f>
        <v>0</v>
      </c>
      <c r="E2605" s="191">
        <f>Gesamtliste!T2596</f>
        <v>0</v>
      </c>
    </row>
    <row r="2606" spans="1:5" ht="24" customHeight="1">
      <c r="A2606" s="280" t="str">
        <f>Gesamtliste!G2597&amp;" "&amp;Gesamtliste!H2597</f>
        <v xml:space="preserve"> </v>
      </c>
      <c r="B2606" s="281"/>
      <c r="C2606" s="190">
        <f>Gesamtliste!J2597</f>
        <v>0</v>
      </c>
      <c r="D2606" s="190">
        <f>Gesamtliste!K2597</f>
        <v>0</v>
      </c>
      <c r="E2606" s="191">
        <f>Gesamtliste!T2597</f>
        <v>0</v>
      </c>
    </row>
    <row r="2607" spans="1:5" ht="24" customHeight="1">
      <c r="A2607" s="280" t="str">
        <f>Gesamtliste!G2598&amp;" "&amp;Gesamtliste!H2598</f>
        <v xml:space="preserve"> </v>
      </c>
      <c r="B2607" s="281"/>
      <c r="C2607" s="190">
        <f>Gesamtliste!J2598</f>
        <v>0</v>
      </c>
      <c r="D2607" s="190">
        <f>Gesamtliste!K2598</f>
        <v>0</v>
      </c>
      <c r="E2607" s="191">
        <f>Gesamtliste!T2598</f>
        <v>0</v>
      </c>
    </row>
    <row r="2608" spans="1:5" ht="24" customHeight="1">
      <c r="A2608" s="280" t="str">
        <f>Gesamtliste!G2599&amp;" "&amp;Gesamtliste!H2599</f>
        <v xml:space="preserve"> </v>
      </c>
      <c r="B2608" s="281"/>
      <c r="C2608" s="190">
        <f>Gesamtliste!J2599</f>
        <v>0</v>
      </c>
      <c r="D2608" s="190">
        <f>Gesamtliste!K2599</f>
        <v>0</v>
      </c>
      <c r="E2608" s="191">
        <f>Gesamtliste!T2599</f>
        <v>0</v>
      </c>
    </row>
    <row r="2609" spans="1:5" ht="24" customHeight="1">
      <c r="A2609" s="280" t="str">
        <f>Gesamtliste!G2600&amp;" "&amp;Gesamtliste!H2600</f>
        <v xml:space="preserve"> </v>
      </c>
      <c r="B2609" s="281"/>
      <c r="C2609" s="190">
        <f>Gesamtliste!J2600</f>
        <v>0</v>
      </c>
      <c r="D2609" s="190">
        <f>Gesamtliste!K2600</f>
        <v>0</v>
      </c>
      <c r="E2609" s="191">
        <f>Gesamtliste!T2600</f>
        <v>0</v>
      </c>
    </row>
    <row r="2610" spans="1:5" ht="24" customHeight="1">
      <c r="A2610" s="280" t="str">
        <f>Gesamtliste!G2601&amp;" "&amp;Gesamtliste!H2601</f>
        <v xml:space="preserve"> </v>
      </c>
      <c r="B2610" s="281"/>
      <c r="C2610" s="190">
        <f>Gesamtliste!J2601</f>
        <v>0</v>
      </c>
      <c r="D2610" s="190">
        <f>Gesamtliste!K2601</f>
        <v>0</v>
      </c>
      <c r="E2610" s="191">
        <f>Gesamtliste!T2601</f>
        <v>0</v>
      </c>
    </row>
    <row r="2611" spans="1:5" ht="24" customHeight="1">
      <c r="A2611" s="280" t="str">
        <f>Gesamtliste!G2602&amp;" "&amp;Gesamtliste!H2602</f>
        <v xml:space="preserve"> </v>
      </c>
      <c r="B2611" s="281"/>
      <c r="C2611" s="190">
        <f>Gesamtliste!J2602</f>
        <v>0</v>
      </c>
      <c r="D2611" s="190">
        <f>Gesamtliste!K2602</f>
        <v>0</v>
      </c>
      <c r="E2611" s="191">
        <f>Gesamtliste!T2602</f>
        <v>0</v>
      </c>
    </row>
    <row r="2612" spans="1:5" ht="24" customHeight="1">
      <c r="A2612" s="280" t="str">
        <f>Gesamtliste!G2603&amp;" "&amp;Gesamtliste!H2603</f>
        <v xml:space="preserve"> </v>
      </c>
      <c r="B2612" s="281"/>
      <c r="C2612" s="190">
        <f>Gesamtliste!J2603</f>
        <v>0</v>
      </c>
      <c r="D2612" s="190">
        <f>Gesamtliste!K2603</f>
        <v>0</v>
      </c>
      <c r="E2612" s="191">
        <f>Gesamtliste!T2603</f>
        <v>0</v>
      </c>
    </row>
    <row r="2613" spans="1:5" ht="24" customHeight="1">
      <c r="A2613" s="280" t="str">
        <f>Gesamtliste!G2604&amp;" "&amp;Gesamtliste!H2604</f>
        <v xml:space="preserve"> </v>
      </c>
      <c r="B2613" s="281"/>
      <c r="C2613" s="190">
        <f>Gesamtliste!J2604</f>
        <v>0</v>
      </c>
      <c r="D2613" s="190">
        <f>Gesamtliste!K2604</f>
        <v>0</v>
      </c>
      <c r="E2613" s="191">
        <f>Gesamtliste!T2604</f>
        <v>0</v>
      </c>
    </row>
    <row r="2614" spans="1:5" ht="24" customHeight="1">
      <c r="A2614" s="280" t="str">
        <f>Gesamtliste!G2605&amp;" "&amp;Gesamtliste!H2605</f>
        <v xml:space="preserve"> </v>
      </c>
      <c r="B2614" s="281"/>
      <c r="C2614" s="190">
        <f>Gesamtliste!J2605</f>
        <v>0</v>
      </c>
      <c r="D2614" s="190">
        <f>Gesamtliste!K2605</f>
        <v>0</v>
      </c>
      <c r="E2614" s="191">
        <f>Gesamtliste!T2605</f>
        <v>0</v>
      </c>
    </row>
    <row r="2615" spans="1:5" ht="24" customHeight="1">
      <c r="A2615" s="280" t="str">
        <f>Gesamtliste!G2606&amp;" "&amp;Gesamtliste!H2606</f>
        <v xml:space="preserve"> </v>
      </c>
      <c r="B2615" s="281"/>
      <c r="C2615" s="190">
        <f>Gesamtliste!J2606</f>
        <v>0</v>
      </c>
      <c r="D2615" s="190">
        <f>Gesamtliste!K2606</f>
        <v>0</v>
      </c>
      <c r="E2615" s="191">
        <f>Gesamtliste!T2606</f>
        <v>0</v>
      </c>
    </row>
    <row r="2616" spans="1:5" ht="24" customHeight="1">
      <c r="A2616" s="280" t="str">
        <f>Gesamtliste!G2607&amp;" "&amp;Gesamtliste!H2607</f>
        <v xml:space="preserve"> </v>
      </c>
      <c r="B2616" s="281"/>
      <c r="C2616" s="190">
        <f>Gesamtliste!J2607</f>
        <v>0</v>
      </c>
      <c r="D2616" s="190">
        <f>Gesamtliste!K2607</f>
        <v>0</v>
      </c>
      <c r="E2616" s="191">
        <f>Gesamtliste!T2607</f>
        <v>0</v>
      </c>
    </row>
    <row r="2617" spans="1:5" ht="24" customHeight="1">
      <c r="A2617" s="280" t="str">
        <f>Gesamtliste!G2608&amp;" "&amp;Gesamtliste!H2608</f>
        <v xml:space="preserve"> </v>
      </c>
      <c r="B2617" s="281"/>
      <c r="C2617" s="190">
        <f>Gesamtliste!J2608</f>
        <v>0</v>
      </c>
      <c r="D2617" s="190">
        <f>Gesamtliste!K2608</f>
        <v>0</v>
      </c>
      <c r="E2617" s="191">
        <f>Gesamtliste!T2608</f>
        <v>0</v>
      </c>
    </row>
    <row r="2618" spans="1:5" ht="24" customHeight="1">
      <c r="A2618" s="280" t="str">
        <f>Gesamtliste!G2609&amp;" "&amp;Gesamtliste!H2609</f>
        <v xml:space="preserve"> </v>
      </c>
      <c r="B2618" s="281"/>
      <c r="C2618" s="190">
        <f>Gesamtliste!J2609</f>
        <v>0</v>
      </c>
      <c r="D2618" s="190">
        <f>Gesamtliste!K2609</f>
        <v>0</v>
      </c>
      <c r="E2618" s="191">
        <f>Gesamtliste!T2609</f>
        <v>0</v>
      </c>
    </row>
    <row r="2619" spans="1:5" ht="24" customHeight="1">
      <c r="A2619" s="280" t="str">
        <f>Gesamtliste!G2610&amp;" "&amp;Gesamtliste!H2610</f>
        <v xml:space="preserve"> </v>
      </c>
      <c r="B2619" s="281"/>
      <c r="C2619" s="190">
        <f>Gesamtliste!J2610</f>
        <v>0</v>
      </c>
      <c r="D2619" s="190">
        <f>Gesamtliste!K2610</f>
        <v>0</v>
      </c>
      <c r="E2619" s="191">
        <f>Gesamtliste!T2610</f>
        <v>0</v>
      </c>
    </row>
    <row r="2620" spans="1:5" ht="24" customHeight="1">
      <c r="A2620" s="280" t="str">
        <f>Gesamtliste!G2611&amp;" "&amp;Gesamtliste!H2611</f>
        <v xml:space="preserve"> </v>
      </c>
      <c r="B2620" s="281"/>
      <c r="C2620" s="190">
        <f>Gesamtliste!J2611</f>
        <v>0</v>
      </c>
      <c r="D2620" s="190">
        <f>Gesamtliste!K2611</f>
        <v>0</v>
      </c>
      <c r="E2620" s="191">
        <f>Gesamtliste!T2611</f>
        <v>0</v>
      </c>
    </row>
    <row r="2621" spans="1:5" ht="24" customHeight="1">
      <c r="A2621" s="280" t="str">
        <f>Gesamtliste!G2612&amp;" "&amp;Gesamtliste!H2612</f>
        <v xml:space="preserve"> </v>
      </c>
      <c r="B2621" s="281"/>
      <c r="C2621" s="190">
        <f>Gesamtliste!J2612</f>
        <v>0</v>
      </c>
      <c r="D2621" s="190">
        <f>Gesamtliste!K2612</f>
        <v>0</v>
      </c>
      <c r="E2621" s="191">
        <f>Gesamtliste!T2612</f>
        <v>0</v>
      </c>
    </row>
    <row r="2622" spans="1:5" ht="24" customHeight="1">
      <c r="A2622" s="280" t="str">
        <f>Gesamtliste!G2613&amp;" "&amp;Gesamtliste!H2613</f>
        <v xml:space="preserve"> </v>
      </c>
      <c r="B2622" s="281"/>
      <c r="C2622" s="190">
        <f>Gesamtliste!J2613</f>
        <v>0</v>
      </c>
      <c r="D2622" s="190">
        <f>Gesamtliste!K2613</f>
        <v>0</v>
      </c>
      <c r="E2622" s="191">
        <f>Gesamtliste!T2613</f>
        <v>0</v>
      </c>
    </row>
    <row r="2623" spans="1:5" ht="24" customHeight="1">
      <c r="A2623" s="280" t="str">
        <f>Gesamtliste!G2614&amp;" "&amp;Gesamtliste!H2614</f>
        <v xml:space="preserve"> </v>
      </c>
      <c r="B2623" s="281"/>
      <c r="C2623" s="190">
        <f>Gesamtliste!J2614</f>
        <v>0</v>
      </c>
      <c r="D2623" s="190">
        <f>Gesamtliste!K2614</f>
        <v>0</v>
      </c>
      <c r="E2623" s="191">
        <f>Gesamtliste!T2614</f>
        <v>0</v>
      </c>
    </row>
    <row r="2624" spans="1:5" ht="24" customHeight="1">
      <c r="A2624" s="280" t="str">
        <f>Gesamtliste!G2615&amp;" "&amp;Gesamtliste!H2615</f>
        <v xml:space="preserve"> </v>
      </c>
      <c r="B2624" s="281"/>
      <c r="C2624" s="190">
        <f>Gesamtliste!J2615</f>
        <v>0</v>
      </c>
      <c r="D2624" s="190">
        <f>Gesamtliste!K2615</f>
        <v>0</v>
      </c>
      <c r="E2624" s="191">
        <f>Gesamtliste!T2615</f>
        <v>0</v>
      </c>
    </row>
    <row r="2625" spans="1:5" ht="24" customHeight="1">
      <c r="A2625" s="280" t="str">
        <f>Gesamtliste!G2616&amp;" "&amp;Gesamtliste!H2616</f>
        <v xml:space="preserve"> </v>
      </c>
      <c r="B2625" s="281"/>
      <c r="C2625" s="190">
        <f>Gesamtliste!J2616</f>
        <v>0</v>
      </c>
      <c r="D2625" s="190">
        <f>Gesamtliste!K2616</f>
        <v>0</v>
      </c>
      <c r="E2625" s="191">
        <f>Gesamtliste!T2616</f>
        <v>0</v>
      </c>
    </row>
    <row r="2626" spans="1:5" ht="24" customHeight="1">
      <c r="A2626" s="280" t="str">
        <f>Gesamtliste!G2617&amp;" "&amp;Gesamtliste!H2617</f>
        <v xml:space="preserve"> </v>
      </c>
      <c r="B2626" s="281"/>
      <c r="C2626" s="190">
        <f>Gesamtliste!J2617</f>
        <v>0</v>
      </c>
      <c r="D2626" s="190">
        <f>Gesamtliste!K2617</f>
        <v>0</v>
      </c>
      <c r="E2626" s="191">
        <f>Gesamtliste!T2617</f>
        <v>0</v>
      </c>
    </row>
    <row r="2627" spans="1:5" ht="24" customHeight="1">
      <c r="A2627" s="280" t="str">
        <f>Gesamtliste!G2618&amp;" "&amp;Gesamtliste!H2618</f>
        <v xml:space="preserve"> </v>
      </c>
      <c r="B2627" s="281"/>
      <c r="C2627" s="190">
        <f>Gesamtliste!J2618</f>
        <v>0</v>
      </c>
      <c r="D2627" s="190">
        <f>Gesamtliste!K2618</f>
        <v>0</v>
      </c>
      <c r="E2627" s="191">
        <f>Gesamtliste!T2618</f>
        <v>0</v>
      </c>
    </row>
    <row r="2628" spans="1:5" ht="24" customHeight="1">
      <c r="A2628" s="280" t="str">
        <f>Gesamtliste!G2619&amp;" "&amp;Gesamtliste!H2619</f>
        <v xml:space="preserve"> </v>
      </c>
      <c r="B2628" s="281"/>
      <c r="C2628" s="190">
        <f>Gesamtliste!J2619</f>
        <v>0</v>
      </c>
      <c r="D2628" s="190">
        <f>Gesamtliste!K2619</f>
        <v>0</v>
      </c>
      <c r="E2628" s="191">
        <f>Gesamtliste!T2619</f>
        <v>0</v>
      </c>
    </row>
    <row r="2629" spans="1:5" ht="24" customHeight="1">
      <c r="A2629" s="280" t="str">
        <f>Gesamtliste!G2620&amp;" "&amp;Gesamtliste!H2620</f>
        <v xml:space="preserve"> </v>
      </c>
      <c r="B2629" s="281"/>
      <c r="C2629" s="190">
        <f>Gesamtliste!J2620</f>
        <v>0</v>
      </c>
      <c r="D2629" s="190">
        <f>Gesamtliste!K2620</f>
        <v>0</v>
      </c>
      <c r="E2629" s="191">
        <f>Gesamtliste!T2620</f>
        <v>0</v>
      </c>
    </row>
    <row r="2630" spans="1:5" ht="24" customHeight="1">
      <c r="A2630" s="280" t="str">
        <f>Gesamtliste!G2621&amp;" "&amp;Gesamtliste!H2621</f>
        <v xml:space="preserve"> </v>
      </c>
      <c r="B2630" s="281"/>
      <c r="C2630" s="190">
        <f>Gesamtliste!J2621</f>
        <v>0</v>
      </c>
      <c r="D2630" s="190">
        <f>Gesamtliste!K2621</f>
        <v>0</v>
      </c>
      <c r="E2630" s="191">
        <f>Gesamtliste!T2621</f>
        <v>0</v>
      </c>
    </row>
    <row r="2631" spans="1:5" ht="24" customHeight="1">
      <c r="A2631" s="280" t="str">
        <f>Gesamtliste!G2622&amp;" "&amp;Gesamtliste!H2622</f>
        <v xml:space="preserve"> </v>
      </c>
      <c r="B2631" s="281"/>
      <c r="C2631" s="190">
        <f>Gesamtliste!J2622</f>
        <v>0</v>
      </c>
      <c r="D2631" s="190">
        <f>Gesamtliste!K2622</f>
        <v>0</v>
      </c>
      <c r="E2631" s="191">
        <f>Gesamtliste!T2622</f>
        <v>0</v>
      </c>
    </row>
    <row r="2632" spans="1:5" ht="24" customHeight="1">
      <c r="A2632" s="280" t="str">
        <f>Gesamtliste!G2623&amp;" "&amp;Gesamtliste!H2623</f>
        <v xml:space="preserve"> </v>
      </c>
      <c r="B2632" s="281"/>
      <c r="C2632" s="190">
        <f>Gesamtliste!J2623</f>
        <v>0</v>
      </c>
      <c r="D2632" s="190">
        <f>Gesamtliste!K2623</f>
        <v>0</v>
      </c>
      <c r="E2632" s="191">
        <f>Gesamtliste!T2623</f>
        <v>0</v>
      </c>
    </row>
    <row r="2633" spans="1:5" ht="24" customHeight="1">
      <c r="A2633" s="280" t="str">
        <f>Gesamtliste!G2624&amp;" "&amp;Gesamtliste!H2624</f>
        <v xml:space="preserve"> </v>
      </c>
      <c r="B2633" s="281"/>
      <c r="C2633" s="190">
        <f>Gesamtliste!J2624</f>
        <v>0</v>
      </c>
      <c r="D2633" s="190">
        <f>Gesamtliste!K2624</f>
        <v>0</v>
      </c>
      <c r="E2633" s="191">
        <f>Gesamtliste!T2624</f>
        <v>0</v>
      </c>
    </row>
    <row r="2634" spans="1:5" ht="24" customHeight="1">
      <c r="A2634" s="280" t="str">
        <f>Gesamtliste!G2625&amp;" "&amp;Gesamtliste!H2625</f>
        <v xml:space="preserve"> </v>
      </c>
      <c r="B2634" s="281"/>
      <c r="C2634" s="190">
        <f>Gesamtliste!J2625</f>
        <v>0</v>
      </c>
      <c r="D2634" s="190">
        <f>Gesamtliste!K2625</f>
        <v>0</v>
      </c>
      <c r="E2634" s="191">
        <f>Gesamtliste!T2625</f>
        <v>0</v>
      </c>
    </row>
    <row r="2635" spans="1:5" ht="24" customHeight="1">
      <c r="A2635" s="280" t="str">
        <f>Gesamtliste!G2626&amp;" "&amp;Gesamtliste!H2626</f>
        <v xml:space="preserve"> </v>
      </c>
      <c r="B2635" s="281"/>
      <c r="C2635" s="190">
        <f>Gesamtliste!J2626</f>
        <v>0</v>
      </c>
      <c r="D2635" s="190">
        <f>Gesamtliste!K2626</f>
        <v>0</v>
      </c>
      <c r="E2635" s="191">
        <f>Gesamtliste!T2626</f>
        <v>0</v>
      </c>
    </row>
    <row r="2636" spans="1:5" ht="24" customHeight="1">
      <c r="A2636" s="280" t="str">
        <f>Gesamtliste!G2627&amp;" "&amp;Gesamtliste!H2627</f>
        <v xml:space="preserve"> </v>
      </c>
      <c r="B2636" s="281"/>
      <c r="C2636" s="190">
        <f>Gesamtliste!J2627</f>
        <v>0</v>
      </c>
      <c r="D2636" s="190">
        <f>Gesamtliste!K2627</f>
        <v>0</v>
      </c>
      <c r="E2636" s="191">
        <f>Gesamtliste!T2627</f>
        <v>0</v>
      </c>
    </row>
    <row r="2637" spans="1:5" ht="24" customHeight="1">
      <c r="A2637" s="280" t="str">
        <f>Gesamtliste!G2628&amp;" "&amp;Gesamtliste!H2628</f>
        <v xml:space="preserve"> </v>
      </c>
      <c r="B2637" s="281"/>
      <c r="C2637" s="190">
        <f>Gesamtliste!J2628</f>
        <v>0</v>
      </c>
      <c r="D2637" s="190">
        <f>Gesamtliste!K2628</f>
        <v>0</v>
      </c>
      <c r="E2637" s="191">
        <f>Gesamtliste!T2628</f>
        <v>0</v>
      </c>
    </row>
    <row r="2638" spans="1:5" ht="24" customHeight="1">
      <c r="A2638" s="280" t="str">
        <f>Gesamtliste!G2629&amp;" "&amp;Gesamtliste!H2629</f>
        <v xml:space="preserve"> </v>
      </c>
      <c r="B2638" s="281"/>
      <c r="C2638" s="190">
        <f>Gesamtliste!J2629</f>
        <v>0</v>
      </c>
      <c r="D2638" s="190">
        <f>Gesamtliste!K2629</f>
        <v>0</v>
      </c>
      <c r="E2638" s="191">
        <f>Gesamtliste!T2629</f>
        <v>0</v>
      </c>
    </row>
    <row r="2639" spans="1:5" ht="24" customHeight="1">
      <c r="A2639" s="280" t="str">
        <f>Gesamtliste!G2630&amp;" "&amp;Gesamtliste!H2630</f>
        <v xml:space="preserve"> </v>
      </c>
      <c r="B2639" s="281"/>
      <c r="C2639" s="190">
        <f>Gesamtliste!J2630</f>
        <v>0</v>
      </c>
      <c r="D2639" s="190">
        <f>Gesamtliste!K2630</f>
        <v>0</v>
      </c>
      <c r="E2639" s="191">
        <f>Gesamtliste!T2630</f>
        <v>0</v>
      </c>
    </row>
    <row r="2640" spans="1:5" ht="24" customHeight="1">
      <c r="A2640" s="280" t="str">
        <f>Gesamtliste!G2631&amp;" "&amp;Gesamtliste!H2631</f>
        <v xml:space="preserve"> </v>
      </c>
      <c r="B2640" s="281"/>
      <c r="C2640" s="190">
        <f>Gesamtliste!J2631</f>
        <v>0</v>
      </c>
      <c r="D2640" s="190">
        <f>Gesamtliste!K2631</f>
        <v>0</v>
      </c>
      <c r="E2640" s="191">
        <f>Gesamtliste!T2631</f>
        <v>0</v>
      </c>
    </row>
    <row r="2641" spans="1:5" ht="24" customHeight="1">
      <c r="A2641" s="280" t="str">
        <f>Gesamtliste!G2632&amp;" "&amp;Gesamtliste!H2632</f>
        <v xml:space="preserve"> </v>
      </c>
      <c r="B2641" s="281"/>
      <c r="C2641" s="190">
        <f>Gesamtliste!J2632</f>
        <v>0</v>
      </c>
      <c r="D2641" s="190">
        <f>Gesamtliste!K2632</f>
        <v>0</v>
      </c>
      <c r="E2641" s="191">
        <f>Gesamtliste!T2632</f>
        <v>0</v>
      </c>
    </row>
    <row r="2642" spans="1:5" ht="24" customHeight="1">
      <c r="A2642" s="280" t="str">
        <f>Gesamtliste!G2633&amp;" "&amp;Gesamtliste!H2633</f>
        <v xml:space="preserve"> </v>
      </c>
      <c r="B2642" s="281"/>
      <c r="C2642" s="190">
        <f>Gesamtliste!J2633</f>
        <v>0</v>
      </c>
      <c r="D2642" s="190">
        <f>Gesamtliste!K2633</f>
        <v>0</v>
      </c>
      <c r="E2642" s="191">
        <f>Gesamtliste!T2633</f>
        <v>0</v>
      </c>
    </row>
    <row r="2643" spans="1:5" ht="24" customHeight="1">
      <c r="A2643" s="280" t="str">
        <f>Gesamtliste!G2634&amp;" "&amp;Gesamtliste!H2634</f>
        <v xml:space="preserve"> </v>
      </c>
      <c r="B2643" s="281"/>
      <c r="C2643" s="190">
        <f>Gesamtliste!J2634</f>
        <v>0</v>
      </c>
      <c r="D2643" s="190">
        <f>Gesamtliste!K2634</f>
        <v>0</v>
      </c>
      <c r="E2643" s="191">
        <f>Gesamtliste!T2634</f>
        <v>0</v>
      </c>
    </row>
    <row r="2644" spans="1:5" ht="24" customHeight="1">
      <c r="A2644" s="280" t="str">
        <f>Gesamtliste!G2635&amp;" "&amp;Gesamtliste!H2635</f>
        <v xml:space="preserve"> </v>
      </c>
      <c r="B2644" s="281"/>
      <c r="C2644" s="190">
        <f>Gesamtliste!J2635</f>
        <v>0</v>
      </c>
      <c r="D2644" s="190">
        <f>Gesamtliste!K2635</f>
        <v>0</v>
      </c>
      <c r="E2644" s="191">
        <f>Gesamtliste!T2635</f>
        <v>0</v>
      </c>
    </row>
    <row r="2645" spans="1:5" ht="24" customHeight="1">
      <c r="A2645" s="280" t="str">
        <f>Gesamtliste!G2636&amp;" "&amp;Gesamtliste!H2636</f>
        <v xml:space="preserve"> </v>
      </c>
      <c r="B2645" s="281"/>
      <c r="C2645" s="190">
        <f>Gesamtliste!J2636</f>
        <v>0</v>
      </c>
      <c r="D2645" s="190">
        <f>Gesamtliste!K2636</f>
        <v>0</v>
      </c>
      <c r="E2645" s="191">
        <f>Gesamtliste!T2636</f>
        <v>0</v>
      </c>
    </row>
    <row r="2646" spans="1:5" ht="24" customHeight="1">
      <c r="A2646" s="280" t="str">
        <f>Gesamtliste!G2637&amp;" "&amp;Gesamtliste!H2637</f>
        <v xml:space="preserve"> </v>
      </c>
      <c r="B2646" s="281"/>
      <c r="C2646" s="190">
        <f>Gesamtliste!J2637</f>
        <v>0</v>
      </c>
      <c r="D2646" s="190">
        <f>Gesamtliste!K2637</f>
        <v>0</v>
      </c>
      <c r="E2646" s="191">
        <f>Gesamtliste!T2637</f>
        <v>0</v>
      </c>
    </row>
    <row r="2647" spans="1:5" ht="24" customHeight="1">
      <c r="A2647" s="280" t="str">
        <f>Gesamtliste!G2638&amp;" "&amp;Gesamtliste!H2638</f>
        <v xml:space="preserve"> </v>
      </c>
      <c r="B2647" s="281"/>
      <c r="C2647" s="190">
        <f>Gesamtliste!J2638</f>
        <v>0</v>
      </c>
      <c r="D2647" s="190">
        <f>Gesamtliste!K2638</f>
        <v>0</v>
      </c>
      <c r="E2647" s="191">
        <f>Gesamtliste!T2638</f>
        <v>0</v>
      </c>
    </row>
    <row r="2648" spans="1:5" ht="24" customHeight="1">
      <c r="A2648" s="280" t="str">
        <f>Gesamtliste!G2639&amp;" "&amp;Gesamtliste!H2639</f>
        <v xml:space="preserve"> </v>
      </c>
      <c r="B2648" s="281"/>
      <c r="C2648" s="190">
        <f>Gesamtliste!J2639</f>
        <v>0</v>
      </c>
      <c r="D2648" s="190">
        <f>Gesamtliste!K2639</f>
        <v>0</v>
      </c>
      <c r="E2648" s="191">
        <f>Gesamtliste!T2639</f>
        <v>0</v>
      </c>
    </row>
    <row r="2649" spans="1:5" ht="24" customHeight="1">
      <c r="A2649" s="280" t="str">
        <f>Gesamtliste!G2640&amp;" "&amp;Gesamtliste!H2640</f>
        <v xml:space="preserve"> </v>
      </c>
      <c r="B2649" s="281"/>
      <c r="C2649" s="190">
        <f>Gesamtliste!J2640</f>
        <v>0</v>
      </c>
      <c r="D2649" s="190">
        <f>Gesamtliste!K2640</f>
        <v>0</v>
      </c>
      <c r="E2649" s="191">
        <f>Gesamtliste!T2640</f>
        <v>0</v>
      </c>
    </row>
    <row r="2650" spans="1:5" ht="24" customHeight="1">
      <c r="A2650" s="280" t="str">
        <f>Gesamtliste!G2641&amp;" "&amp;Gesamtliste!H2641</f>
        <v xml:space="preserve"> </v>
      </c>
      <c r="B2650" s="281"/>
      <c r="C2650" s="190">
        <f>Gesamtliste!J2641</f>
        <v>0</v>
      </c>
      <c r="D2650" s="190">
        <f>Gesamtliste!K2641</f>
        <v>0</v>
      </c>
      <c r="E2650" s="191">
        <f>Gesamtliste!T2641</f>
        <v>0</v>
      </c>
    </row>
    <row r="2651" spans="1:5" ht="24" customHeight="1">
      <c r="A2651" s="280" t="str">
        <f>Gesamtliste!G2642&amp;" "&amp;Gesamtliste!H2642</f>
        <v xml:space="preserve"> </v>
      </c>
      <c r="B2651" s="281"/>
      <c r="C2651" s="190">
        <f>Gesamtliste!J2642</f>
        <v>0</v>
      </c>
      <c r="D2651" s="190">
        <f>Gesamtliste!K2642</f>
        <v>0</v>
      </c>
      <c r="E2651" s="191">
        <f>Gesamtliste!T2642</f>
        <v>0</v>
      </c>
    </row>
    <row r="2652" spans="1:5" ht="24" customHeight="1">
      <c r="A2652" s="280" t="str">
        <f>Gesamtliste!G2643&amp;" "&amp;Gesamtliste!H2643</f>
        <v xml:space="preserve"> </v>
      </c>
      <c r="B2652" s="281"/>
      <c r="C2652" s="190">
        <f>Gesamtliste!J2643</f>
        <v>0</v>
      </c>
      <c r="D2652" s="190">
        <f>Gesamtliste!K2643</f>
        <v>0</v>
      </c>
      <c r="E2652" s="191">
        <f>Gesamtliste!T2643</f>
        <v>0</v>
      </c>
    </row>
    <row r="2653" spans="1:5" ht="24" customHeight="1">
      <c r="A2653" s="280" t="str">
        <f>Gesamtliste!G2644&amp;" "&amp;Gesamtliste!H2644</f>
        <v xml:space="preserve"> </v>
      </c>
      <c r="B2653" s="281"/>
      <c r="C2653" s="190">
        <f>Gesamtliste!J2644</f>
        <v>0</v>
      </c>
      <c r="D2653" s="190">
        <f>Gesamtliste!K2644</f>
        <v>0</v>
      </c>
      <c r="E2653" s="191">
        <f>Gesamtliste!T2644</f>
        <v>0</v>
      </c>
    </row>
    <row r="2654" spans="1:5" ht="24" customHeight="1">
      <c r="A2654" s="280" t="str">
        <f>Gesamtliste!G2645&amp;" "&amp;Gesamtliste!H2645</f>
        <v xml:space="preserve"> </v>
      </c>
      <c r="B2654" s="281"/>
      <c r="C2654" s="190">
        <f>Gesamtliste!J2645</f>
        <v>0</v>
      </c>
      <c r="D2654" s="190">
        <f>Gesamtliste!K2645</f>
        <v>0</v>
      </c>
      <c r="E2654" s="191">
        <f>Gesamtliste!T2645</f>
        <v>0</v>
      </c>
    </row>
    <row r="2655" spans="1:5" ht="24" customHeight="1">
      <c r="A2655" s="280" t="str">
        <f>Gesamtliste!G2646&amp;" "&amp;Gesamtliste!H2646</f>
        <v xml:space="preserve"> </v>
      </c>
      <c r="B2655" s="281"/>
      <c r="C2655" s="190">
        <f>Gesamtliste!J2646</f>
        <v>0</v>
      </c>
      <c r="D2655" s="190">
        <f>Gesamtliste!K2646</f>
        <v>0</v>
      </c>
      <c r="E2655" s="191">
        <f>Gesamtliste!T2646</f>
        <v>0</v>
      </c>
    </row>
    <row r="2656" spans="1:5" ht="24" customHeight="1">
      <c r="A2656" s="280" t="str">
        <f>Gesamtliste!G2647&amp;" "&amp;Gesamtliste!H2647</f>
        <v xml:space="preserve"> </v>
      </c>
      <c r="B2656" s="281"/>
      <c r="C2656" s="190">
        <f>Gesamtliste!J2647</f>
        <v>0</v>
      </c>
      <c r="D2656" s="190">
        <f>Gesamtliste!K2647</f>
        <v>0</v>
      </c>
      <c r="E2656" s="191">
        <f>Gesamtliste!T2647</f>
        <v>0</v>
      </c>
    </row>
    <row r="2657" spans="1:5" ht="24" customHeight="1" thickBot="1">
      <c r="A2657" s="192"/>
      <c r="B2657" s="193"/>
      <c r="C2657" s="190"/>
      <c r="D2657" s="190"/>
      <c r="E2657" s="191"/>
    </row>
    <row r="2658" spans="1:5" ht="24" customHeight="1">
      <c r="A2658" s="284" t="s">
        <v>111</v>
      </c>
      <c r="B2658" s="285"/>
      <c r="C2658" s="194"/>
      <c r="D2658" s="194"/>
      <c r="E2658" s="195" t="e">
        <f>SUM(E23:E2657)</f>
        <v>#REF!</v>
      </c>
    </row>
    <row r="2659" spans="1:5">
      <c r="A2659" s="196"/>
      <c r="B2659" s="196"/>
    </row>
    <row r="2660" spans="1:5">
      <c r="A2660" s="196"/>
      <c r="B2660" s="196"/>
    </row>
    <row r="2661" spans="1:5">
      <c r="A2661" s="196" t="s">
        <v>112</v>
      </c>
      <c r="B2661" s="196"/>
    </row>
    <row r="2662" spans="1:5">
      <c r="A2662" s="196" t="s">
        <v>113</v>
      </c>
      <c r="B2662" s="196"/>
    </row>
    <row r="2663" spans="1:5">
      <c r="A2663" s="196" t="s">
        <v>114</v>
      </c>
      <c r="B2663" s="196"/>
    </row>
    <row r="2664" spans="1:5">
      <c r="A2664" s="196"/>
      <c r="B2664" s="196"/>
    </row>
    <row r="2665" spans="1:5">
      <c r="A2665" s="196" t="s">
        <v>115</v>
      </c>
      <c r="B2665" s="196"/>
    </row>
    <row r="2666" spans="1:5">
      <c r="A2666" s="196" t="s">
        <v>116</v>
      </c>
      <c r="B2666" s="196"/>
    </row>
  </sheetData>
  <sheetProtection formatCells="0" formatColumns="0" formatRows="0" insertColumns="0" insertRows="0" insertHyperlinks="0" deleteColumns="0" deleteRows="0" sort="0" autoFilter="0" pivotTables="0"/>
  <protectedRanges>
    <protectedRange sqref="A2659:B2670" name="Bereich2"/>
    <protectedRange sqref="B7:B13 A7:A10 A12:A13" name="Bereich1"/>
  </protectedRanges>
  <autoFilter ref="A22:E2656" xr:uid="{8B89B3DC-A6E9-894A-9147-6DFD6655EF7A}">
    <filterColumn colId="0" showButton="0"/>
  </autoFilter>
  <mergeCells count="2636">
    <mergeCell ref="A2658:B2658"/>
    <mergeCell ref="A2654:B2654"/>
    <mergeCell ref="A2655:B2655"/>
    <mergeCell ref="A2656:B2656"/>
    <mergeCell ref="A2648:B2648"/>
    <mergeCell ref="A2649:B2649"/>
    <mergeCell ref="A2650:B2650"/>
    <mergeCell ref="A2651:B2651"/>
    <mergeCell ref="A2652:B2652"/>
    <mergeCell ref="A2653:B2653"/>
    <mergeCell ref="A2642:B2642"/>
    <mergeCell ref="A2643:B2643"/>
    <mergeCell ref="A2644:B2644"/>
    <mergeCell ref="A2645:B2645"/>
    <mergeCell ref="A2646:B2646"/>
    <mergeCell ref="A2647:B2647"/>
    <mergeCell ref="A2636:B2636"/>
    <mergeCell ref="A2637:B2637"/>
    <mergeCell ref="A2638:B2638"/>
    <mergeCell ref="A2639:B2639"/>
    <mergeCell ref="A2640:B2640"/>
    <mergeCell ref="A2641:B2641"/>
    <mergeCell ref="A2630:B2630"/>
    <mergeCell ref="A2631:B2631"/>
    <mergeCell ref="A2632:B2632"/>
    <mergeCell ref="A2633:B2633"/>
    <mergeCell ref="A2634:B2634"/>
    <mergeCell ref="A2635:B2635"/>
    <mergeCell ref="A2624:B2624"/>
    <mergeCell ref="A2625:B2625"/>
    <mergeCell ref="A2626:B2626"/>
    <mergeCell ref="A2627:B2627"/>
    <mergeCell ref="A2628:B2628"/>
    <mergeCell ref="A2629:B2629"/>
    <mergeCell ref="A2618:B2618"/>
    <mergeCell ref="A2619:B2619"/>
    <mergeCell ref="A2620:B2620"/>
    <mergeCell ref="A2621:B2621"/>
    <mergeCell ref="A2622:B2622"/>
    <mergeCell ref="A2623:B2623"/>
    <mergeCell ref="A2612:B2612"/>
    <mergeCell ref="A2613:B2613"/>
    <mergeCell ref="A2614:B2614"/>
    <mergeCell ref="A2615:B2615"/>
    <mergeCell ref="A2616:B2616"/>
    <mergeCell ref="A2617:B2617"/>
    <mergeCell ref="A2606:B2606"/>
    <mergeCell ref="A2607:B2607"/>
    <mergeCell ref="A2608:B2608"/>
    <mergeCell ref="A2609:B2609"/>
    <mergeCell ref="A2610:B2610"/>
    <mergeCell ref="A2611:B2611"/>
    <mergeCell ref="A2600:B2600"/>
    <mergeCell ref="A2601:B2601"/>
    <mergeCell ref="A2602:B2602"/>
    <mergeCell ref="A2603:B2603"/>
    <mergeCell ref="A2604:B2604"/>
    <mergeCell ref="A2605:B2605"/>
    <mergeCell ref="A2594:B2594"/>
    <mergeCell ref="A2595:B2595"/>
    <mergeCell ref="A2596:B2596"/>
    <mergeCell ref="A2597:B2597"/>
    <mergeCell ref="A2598:B2598"/>
    <mergeCell ref="A2599:B2599"/>
    <mergeCell ref="A2588:B2588"/>
    <mergeCell ref="A2589:B2589"/>
    <mergeCell ref="A2590:B2590"/>
    <mergeCell ref="A2591:B2591"/>
    <mergeCell ref="A2592:B2592"/>
    <mergeCell ref="A2593:B2593"/>
    <mergeCell ref="A2582:B2582"/>
    <mergeCell ref="A2583:B2583"/>
    <mergeCell ref="A2584:B2584"/>
    <mergeCell ref="A2585:B2585"/>
    <mergeCell ref="A2586:B2586"/>
    <mergeCell ref="A2587:B2587"/>
    <mergeCell ref="A2576:B2576"/>
    <mergeCell ref="A2577:B2577"/>
    <mergeCell ref="A2578:B2578"/>
    <mergeCell ref="A2579:B2579"/>
    <mergeCell ref="A2580:B2580"/>
    <mergeCell ref="A2581:B2581"/>
    <mergeCell ref="A2570:B2570"/>
    <mergeCell ref="A2571:B2571"/>
    <mergeCell ref="A2572:B2572"/>
    <mergeCell ref="A2573:B2573"/>
    <mergeCell ref="A2574:B2574"/>
    <mergeCell ref="A2575:B2575"/>
    <mergeCell ref="A2564:B2564"/>
    <mergeCell ref="A2565:B2565"/>
    <mergeCell ref="A2566:B2566"/>
    <mergeCell ref="A2567:B2567"/>
    <mergeCell ref="A2568:B2568"/>
    <mergeCell ref="A2569:B2569"/>
    <mergeCell ref="A2558:B2558"/>
    <mergeCell ref="A2559:B2559"/>
    <mergeCell ref="A2560:B2560"/>
    <mergeCell ref="A2561:B2561"/>
    <mergeCell ref="A2562:B2562"/>
    <mergeCell ref="A2563:B2563"/>
    <mergeCell ref="A2552:B2552"/>
    <mergeCell ref="A2553:B2553"/>
    <mergeCell ref="A2554:B2554"/>
    <mergeCell ref="A2555:B2555"/>
    <mergeCell ref="A2556:B2556"/>
    <mergeCell ref="A2557:B2557"/>
    <mergeCell ref="A2546:B2546"/>
    <mergeCell ref="A2547:B2547"/>
    <mergeCell ref="A2548:B2548"/>
    <mergeCell ref="A2549:B2549"/>
    <mergeCell ref="A2550:B2550"/>
    <mergeCell ref="A2551:B2551"/>
    <mergeCell ref="A2540:B2540"/>
    <mergeCell ref="A2541:B2541"/>
    <mergeCell ref="A2542:B2542"/>
    <mergeCell ref="A2543:B2543"/>
    <mergeCell ref="A2544:B2544"/>
    <mergeCell ref="A2545:B2545"/>
    <mergeCell ref="A2534:B2534"/>
    <mergeCell ref="A2535:B2535"/>
    <mergeCell ref="A2536:B2536"/>
    <mergeCell ref="A2537:B2537"/>
    <mergeCell ref="A2538:B2538"/>
    <mergeCell ref="A2539:B2539"/>
    <mergeCell ref="A2528:B2528"/>
    <mergeCell ref="A2529:B2529"/>
    <mergeCell ref="A2530:B2530"/>
    <mergeCell ref="A2531:B2531"/>
    <mergeCell ref="A2532:B2532"/>
    <mergeCell ref="A2533:B2533"/>
    <mergeCell ref="A2522:B2522"/>
    <mergeCell ref="A2523:B2523"/>
    <mergeCell ref="A2524:B2524"/>
    <mergeCell ref="A2525:B2525"/>
    <mergeCell ref="A2526:B2526"/>
    <mergeCell ref="A2527:B2527"/>
    <mergeCell ref="A2516:B2516"/>
    <mergeCell ref="A2517:B2517"/>
    <mergeCell ref="A2518:B2518"/>
    <mergeCell ref="A2519:B2519"/>
    <mergeCell ref="A2520:B2520"/>
    <mergeCell ref="A2521:B2521"/>
    <mergeCell ref="A2510:B2510"/>
    <mergeCell ref="A2511:B2511"/>
    <mergeCell ref="A2512:B2512"/>
    <mergeCell ref="A2513:B2513"/>
    <mergeCell ref="A2514:B2514"/>
    <mergeCell ref="A2515:B2515"/>
    <mergeCell ref="A2504:B2504"/>
    <mergeCell ref="A2505:B2505"/>
    <mergeCell ref="A2506:B2506"/>
    <mergeCell ref="A2507:B2507"/>
    <mergeCell ref="A2508:B2508"/>
    <mergeCell ref="A2509:B2509"/>
    <mergeCell ref="A2498:B2498"/>
    <mergeCell ref="A2499:B2499"/>
    <mergeCell ref="A2500:B2500"/>
    <mergeCell ref="A2501:B2501"/>
    <mergeCell ref="A2502:B2502"/>
    <mergeCell ref="A2503:B2503"/>
    <mergeCell ref="A2492:B2492"/>
    <mergeCell ref="A2493:B2493"/>
    <mergeCell ref="A2494:B2494"/>
    <mergeCell ref="A2495:B2495"/>
    <mergeCell ref="A2496:B2496"/>
    <mergeCell ref="A2497:B2497"/>
    <mergeCell ref="A2319:B2319"/>
    <mergeCell ref="A2320:B2320"/>
    <mergeCell ref="A2321:B2321"/>
    <mergeCell ref="A2322:B2322"/>
    <mergeCell ref="A2323:B2323"/>
    <mergeCell ref="A2491:B2491"/>
    <mergeCell ref="A2313:B2313"/>
    <mergeCell ref="A2314:B2314"/>
    <mergeCell ref="A2315:B2315"/>
    <mergeCell ref="A2316:B2316"/>
    <mergeCell ref="A2317:B2317"/>
    <mergeCell ref="A2318:B2318"/>
    <mergeCell ref="A2307:B2307"/>
    <mergeCell ref="A2308:B2308"/>
    <mergeCell ref="A2309:B2309"/>
    <mergeCell ref="A2310:B2310"/>
    <mergeCell ref="A2311:B2311"/>
    <mergeCell ref="A2312:B2312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01:B2301"/>
    <mergeCell ref="A2302:B2302"/>
    <mergeCell ref="A2303:B2303"/>
    <mergeCell ref="A2304:B2304"/>
    <mergeCell ref="A2305:B2305"/>
    <mergeCell ref="A2306:B2306"/>
    <mergeCell ref="A2295:B2295"/>
    <mergeCell ref="A2296:B2296"/>
    <mergeCell ref="A2297:B2297"/>
    <mergeCell ref="A2298:B2298"/>
    <mergeCell ref="A2299:B2299"/>
    <mergeCell ref="A2300:B2300"/>
    <mergeCell ref="A2289:B2289"/>
    <mergeCell ref="A2290:B2290"/>
    <mergeCell ref="A2291:B2291"/>
    <mergeCell ref="A2292:B2292"/>
    <mergeCell ref="A2293:B2293"/>
    <mergeCell ref="A2294:B2294"/>
    <mergeCell ref="A2283:B2283"/>
    <mergeCell ref="A2284:B2284"/>
    <mergeCell ref="A2285:B2285"/>
    <mergeCell ref="A2286:B2286"/>
    <mergeCell ref="A2287:B2287"/>
    <mergeCell ref="A2288:B2288"/>
    <mergeCell ref="A2277:B2277"/>
    <mergeCell ref="A2278:B2278"/>
    <mergeCell ref="A2279:B2279"/>
    <mergeCell ref="A2280:B2280"/>
    <mergeCell ref="A2281:B2281"/>
    <mergeCell ref="A2282:B2282"/>
    <mergeCell ref="A2271:B2271"/>
    <mergeCell ref="A2272:B2272"/>
    <mergeCell ref="A2273:B2273"/>
    <mergeCell ref="A2274:B2274"/>
    <mergeCell ref="A2275:B2275"/>
    <mergeCell ref="A2276:B2276"/>
    <mergeCell ref="A2265:B2265"/>
    <mergeCell ref="A2266:B2266"/>
    <mergeCell ref="A2267:B2267"/>
    <mergeCell ref="A2268:B2268"/>
    <mergeCell ref="A2269:B2269"/>
    <mergeCell ref="A2270:B2270"/>
    <mergeCell ref="A2259:B2259"/>
    <mergeCell ref="A2260:B2260"/>
    <mergeCell ref="A2261:B2261"/>
    <mergeCell ref="A2262:B2262"/>
    <mergeCell ref="A2263:B2263"/>
    <mergeCell ref="A2264:B2264"/>
    <mergeCell ref="A2253:B2253"/>
    <mergeCell ref="A2254:B2254"/>
    <mergeCell ref="A2255:B2255"/>
    <mergeCell ref="A2256:B2256"/>
    <mergeCell ref="A2257:B2257"/>
    <mergeCell ref="A2258:B2258"/>
    <mergeCell ref="A2247:B2247"/>
    <mergeCell ref="A2248:B2248"/>
    <mergeCell ref="A2249:B2249"/>
    <mergeCell ref="A2250:B2250"/>
    <mergeCell ref="A2251:B2251"/>
    <mergeCell ref="A2252:B2252"/>
    <mergeCell ref="A2241:B2241"/>
    <mergeCell ref="A2242:B2242"/>
    <mergeCell ref="A2243:B2243"/>
    <mergeCell ref="A2244:B2244"/>
    <mergeCell ref="A2245:B2245"/>
    <mergeCell ref="A2246:B2246"/>
    <mergeCell ref="A2235:B2235"/>
    <mergeCell ref="A2236:B2236"/>
    <mergeCell ref="A2237:B2237"/>
    <mergeCell ref="A2238:B2238"/>
    <mergeCell ref="A2239:B2239"/>
    <mergeCell ref="A2240:B2240"/>
    <mergeCell ref="A2229:B2229"/>
    <mergeCell ref="A2230:B2230"/>
    <mergeCell ref="A2231:B2231"/>
    <mergeCell ref="A2232:B2232"/>
    <mergeCell ref="A2233:B2233"/>
    <mergeCell ref="A2234:B2234"/>
    <mergeCell ref="A2223:B2223"/>
    <mergeCell ref="A2224:B2224"/>
    <mergeCell ref="A2225:B2225"/>
    <mergeCell ref="A2226:B2226"/>
    <mergeCell ref="A2227:B2227"/>
    <mergeCell ref="A2228:B2228"/>
    <mergeCell ref="A2217:B2217"/>
    <mergeCell ref="A2218:B2218"/>
    <mergeCell ref="A2219:B2219"/>
    <mergeCell ref="A2220:B2220"/>
    <mergeCell ref="A2221:B2221"/>
    <mergeCell ref="A2222:B2222"/>
    <mergeCell ref="A2211:B2211"/>
    <mergeCell ref="A2212:B2212"/>
    <mergeCell ref="A2213:B2213"/>
    <mergeCell ref="A2214:B2214"/>
    <mergeCell ref="A2215:B2215"/>
    <mergeCell ref="A2216:B2216"/>
    <mergeCell ref="A2205:B2205"/>
    <mergeCell ref="A2206:B2206"/>
    <mergeCell ref="A2207:B2207"/>
    <mergeCell ref="A2208:B2208"/>
    <mergeCell ref="A2209:B2209"/>
    <mergeCell ref="A2210:B2210"/>
    <mergeCell ref="A2199:B2199"/>
    <mergeCell ref="A2200:B2200"/>
    <mergeCell ref="A2201:B2201"/>
    <mergeCell ref="A2202:B2202"/>
    <mergeCell ref="A2203:B2203"/>
    <mergeCell ref="A2204:B2204"/>
    <mergeCell ref="A2193:B2193"/>
    <mergeCell ref="A2194:B2194"/>
    <mergeCell ref="A2195:B2195"/>
    <mergeCell ref="A2196:B2196"/>
    <mergeCell ref="A2197:B2197"/>
    <mergeCell ref="A2198:B2198"/>
    <mergeCell ref="A2187:B2187"/>
    <mergeCell ref="A2188:B2188"/>
    <mergeCell ref="A2189:B2189"/>
    <mergeCell ref="A2190:B2190"/>
    <mergeCell ref="A2191:B2191"/>
    <mergeCell ref="A2192:B2192"/>
    <mergeCell ref="A2181:B2181"/>
    <mergeCell ref="A2182:B2182"/>
    <mergeCell ref="A2183:B2183"/>
    <mergeCell ref="A2184:B2184"/>
    <mergeCell ref="A2185:B2185"/>
    <mergeCell ref="A2186:B2186"/>
    <mergeCell ref="A2175:B2175"/>
    <mergeCell ref="A2176:B2176"/>
    <mergeCell ref="A2177:B2177"/>
    <mergeCell ref="A2178:B2178"/>
    <mergeCell ref="A2179:B2179"/>
    <mergeCell ref="A2180:B2180"/>
    <mergeCell ref="A2169:B2169"/>
    <mergeCell ref="A2170:B2170"/>
    <mergeCell ref="A2171:B2171"/>
    <mergeCell ref="A2172:B2172"/>
    <mergeCell ref="A2173:B2173"/>
    <mergeCell ref="A2174:B2174"/>
    <mergeCell ref="A2163:B2163"/>
    <mergeCell ref="A2164:B2164"/>
    <mergeCell ref="A2165:B2165"/>
    <mergeCell ref="A2166:B2166"/>
    <mergeCell ref="A2167:B2167"/>
    <mergeCell ref="A2168:B2168"/>
    <mergeCell ref="A2157:B2157"/>
    <mergeCell ref="A2158:B2158"/>
    <mergeCell ref="A2159:B2159"/>
    <mergeCell ref="A2160:B2160"/>
    <mergeCell ref="A2161:B2161"/>
    <mergeCell ref="A2162:B2162"/>
    <mergeCell ref="A2151:B2151"/>
    <mergeCell ref="A2152:B2152"/>
    <mergeCell ref="A2153:B2153"/>
    <mergeCell ref="A2154:B2154"/>
    <mergeCell ref="A2155:B2155"/>
    <mergeCell ref="A2156:B2156"/>
    <mergeCell ref="A2145:B2145"/>
    <mergeCell ref="A2146:B2146"/>
    <mergeCell ref="A2147:B2147"/>
    <mergeCell ref="A2148:B2148"/>
    <mergeCell ref="A2149:B2149"/>
    <mergeCell ref="A2150:B2150"/>
    <mergeCell ref="A2139:B2139"/>
    <mergeCell ref="A2140:B2140"/>
    <mergeCell ref="A2141:B2141"/>
    <mergeCell ref="A2142:B2142"/>
    <mergeCell ref="A2143:B2143"/>
    <mergeCell ref="A2144:B2144"/>
    <mergeCell ref="A2133:B2133"/>
    <mergeCell ref="A2134:B2134"/>
    <mergeCell ref="A2135:B2135"/>
    <mergeCell ref="A2136:B2136"/>
    <mergeCell ref="A2137:B2137"/>
    <mergeCell ref="A2138:B2138"/>
    <mergeCell ref="A2127:B2127"/>
    <mergeCell ref="A2128:B2128"/>
    <mergeCell ref="A2129:B2129"/>
    <mergeCell ref="A2130:B2130"/>
    <mergeCell ref="A2131:B2131"/>
    <mergeCell ref="A2132:B2132"/>
    <mergeCell ref="A2121:B2121"/>
    <mergeCell ref="A2122:B2122"/>
    <mergeCell ref="A2123:B2123"/>
    <mergeCell ref="A2124:B2124"/>
    <mergeCell ref="A2125:B2125"/>
    <mergeCell ref="A2126:B2126"/>
    <mergeCell ref="A2115:B2115"/>
    <mergeCell ref="A2116:B2116"/>
    <mergeCell ref="A2117:B2117"/>
    <mergeCell ref="A2118:B2118"/>
    <mergeCell ref="A2119:B2119"/>
    <mergeCell ref="A2120:B2120"/>
    <mergeCell ref="A2109:B2109"/>
    <mergeCell ref="A2110:B2110"/>
    <mergeCell ref="A2111:B2111"/>
    <mergeCell ref="A2112:B2112"/>
    <mergeCell ref="A2113:B2113"/>
    <mergeCell ref="A2114:B2114"/>
    <mergeCell ref="A2103:B2103"/>
    <mergeCell ref="A2104:B2104"/>
    <mergeCell ref="A2105:B2105"/>
    <mergeCell ref="A2106:B2106"/>
    <mergeCell ref="A2107:B2107"/>
    <mergeCell ref="A2108:B2108"/>
    <mergeCell ref="A2097:B2097"/>
    <mergeCell ref="A2098:B2098"/>
    <mergeCell ref="A2099:B2099"/>
    <mergeCell ref="A2100:B2100"/>
    <mergeCell ref="A2101:B2101"/>
    <mergeCell ref="A2102:B2102"/>
    <mergeCell ref="A2091:B2091"/>
    <mergeCell ref="A2092:B2092"/>
    <mergeCell ref="A2093:B2093"/>
    <mergeCell ref="A2094:B2094"/>
    <mergeCell ref="A2095:B2095"/>
    <mergeCell ref="A2096:B2096"/>
    <mergeCell ref="A2085:B2085"/>
    <mergeCell ref="A2086:B2086"/>
    <mergeCell ref="A2087:B2087"/>
    <mergeCell ref="A2088:B2088"/>
    <mergeCell ref="A2089:B2089"/>
    <mergeCell ref="A2090:B2090"/>
    <mergeCell ref="A2079:B2079"/>
    <mergeCell ref="A2080:B2080"/>
    <mergeCell ref="A2081:B2081"/>
    <mergeCell ref="A2082:B2082"/>
    <mergeCell ref="A2083:B2083"/>
    <mergeCell ref="A2084:B2084"/>
    <mergeCell ref="A2073:B2073"/>
    <mergeCell ref="A2074:B2074"/>
    <mergeCell ref="A2075:B2075"/>
    <mergeCell ref="A2076:B2076"/>
    <mergeCell ref="A2077:B2077"/>
    <mergeCell ref="A2078:B2078"/>
    <mergeCell ref="A2067:B2067"/>
    <mergeCell ref="A2068:B2068"/>
    <mergeCell ref="A2069:B2069"/>
    <mergeCell ref="A2070:B2070"/>
    <mergeCell ref="A2071:B2071"/>
    <mergeCell ref="A2072:B2072"/>
    <mergeCell ref="A2061:B2061"/>
    <mergeCell ref="A2062:B2062"/>
    <mergeCell ref="A2063:B2063"/>
    <mergeCell ref="A2064:B2064"/>
    <mergeCell ref="A2065:B2065"/>
    <mergeCell ref="A2066:B2066"/>
    <mergeCell ref="A2055:B2055"/>
    <mergeCell ref="A2056:B2056"/>
    <mergeCell ref="A2057:B2057"/>
    <mergeCell ref="A2058:B2058"/>
    <mergeCell ref="A2059:B2059"/>
    <mergeCell ref="A2060:B2060"/>
    <mergeCell ref="A2049:B2049"/>
    <mergeCell ref="A2050:B2050"/>
    <mergeCell ref="A2051:B2051"/>
    <mergeCell ref="A2052:B2052"/>
    <mergeCell ref="A2053:B2053"/>
    <mergeCell ref="A2054:B2054"/>
    <mergeCell ref="A2043:B2043"/>
    <mergeCell ref="A2044:B2044"/>
    <mergeCell ref="A2045:B2045"/>
    <mergeCell ref="A2046:B2046"/>
    <mergeCell ref="A2047:B2047"/>
    <mergeCell ref="A2048:B2048"/>
    <mergeCell ref="A2037:B2037"/>
    <mergeCell ref="A2038:B2038"/>
    <mergeCell ref="A2039:B2039"/>
    <mergeCell ref="A2040:B2040"/>
    <mergeCell ref="A2041:B2041"/>
    <mergeCell ref="A2042:B2042"/>
    <mergeCell ref="A2031:B2031"/>
    <mergeCell ref="A2032:B2032"/>
    <mergeCell ref="A2033:B2033"/>
    <mergeCell ref="A2034:B2034"/>
    <mergeCell ref="A2035:B2035"/>
    <mergeCell ref="A2036:B2036"/>
    <mergeCell ref="A2025:B2025"/>
    <mergeCell ref="A2026:B2026"/>
    <mergeCell ref="A2027:B2027"/>
    <mergeCell ref="A2028:B2028"/>
    <mergeCell ref="A2029:B2029"/>
    <mergeCell ref="A2030:B2030"/>
    <mergeCell ref="A2019:B2019"/>
    <mergeCell ref="A2020:B2020"/>
    <mergeCell ref="A2021:B2021"/>
    <mergeCell ref="A2022:B2022"/>
    <mergeCell ref="A2023:B2023"/>
    <mergeCell ref="A2024:B2024"/>
    <mergeCell ref="A2013:B2013"/>
    <mergeCell ref="A2014:B2014"/>
    <mergeCell ref="A2015:B2015"/>
    <mergeCell ref="A2016:B2016"/>
    <mergeCell ref="A2017:B2017"/>
    <mergeCell ref="A2018:B2018"/>
    <mergeCell ref="A2007:B2007"/>
    <mergeCell ref="A2008:B2008"/>
    <mergeCell ref="A2009:B2009"/>
    <mergeCell ref="A2010:B2010"/>
    <mergeCell ref="A2011:B2011"/>
    <mergeCell ref="A2012:B2012"/>
    <mergeCell ref="A2001:B2001"/>
    <mergeCell ref="A2002:B2002"/>
    <mergeCell ref="A2003:B2003"/>
    <mergeCell ref="A2004:B2004"/>
    <mergeCell ref="A2005:B2005"/>
    <mergeCell ref="A2006:B2006"/>
    <mergeCell ref="A1995:B1995"/>
    <mergeCell ref="A1996:B1996"/>
    <mergeCell ref="A1997:B1997"/>
    <mergeCell ref="A1998:B1998"/>
    <mergeCell ref="A1999:B1999"/>
    <mergeCell ref="A2000:B2000"/>
    <mergeCell ref="A1989:B1989"/>
    <mergeCell ref="A1990:B1990"/>
    <mergeCell ref="A1991:B1991"/>
    <mergeCell ref="A1992:B1992"/>
    <mergeCell ref="A1993:B1993"/>
    <mergeCell ref="A1994:B1994"/>
    <mergeCell ref="A1983:B1983"/>
    <mergeCell ref="A1984:B1984"/>
    <mergeCell ref="A1985:B1985"/>
    <mergeCell ref="A1986:B1986"/>
    <mergeCell ref="A1987:B1987"/>
    <mergeCell ref="A1988:B1988"/>
    <mergeCell ref="A1977:B1977"/>
    <mergeCell ref="A1978:B1978"/>
    <mergeCell ref="A1979:B1979"/>
    <mergeCell ref="A1980:B1980"/>
    <mergeCell ref="A1981:B1981"/>
    <mergeCell ref="A1982:B1982"/>
    <mergeCell ref="A1971:B1971"/>
    <mergeCell ref="A1972:B1972"/>
    <mergeCell ref="A1973:B1973"/>
    <mergeCell ref="A1974:B1974"/>
    <mergeCell ref="A1975:B1975"/>
    <mergeCell ref="A1976:B1976"/>
    <mergeCell ref="A1965:B1965"/>
    <mergeCell ref="A1966:B1966"/>
    <mergeCell ref="A1967:B1967"/>
    <mergeCell ref="A1968:B1968"/>
    <mergeCell ref="A1969:B1969"/>
    <mergeCell ref="A1970:B1970"/>
    <mergeCell ref="A1959:B1959"/>
    <mergeCell ref="A1960:B1960"/>
    <mergeCell ref="A1961:B1961"/>
    <mergeCell ref="A1962:B1962"/>
    <mergeCell ref="A1963:B1963"/>
    <mergeCell ref="A1964:B1964"/>
    <mergeCell ref="A1953:B1953"/>
    <mergeCell ref="A1954:B1954"/>
    <mergeCell ref="A1955:B1955"/>
    <mergeCell ref="A1956:B1956"/>
    <mergeCell ref="A1957:B1957"/>
    <mergeCell ref="A1958:B1958"/>
    <mergeCell ref="A1947:B1947"/>
    <mergeCell ref="A1948:B1948"/>
    <mergeCell ref="A1949:B1949"/>
    <mergeCell ref="A1950:B1950"/>
    <mergeCell ref="A1951:B1951"/>
    <mergeCell ref="A1952:B1952"/>
    <mergeCell ref="A1941:B1941"/>
    <mergeCell ref="A1942:B1942"/>
    <mergeCell ref="A1943:B1943"/>
    <mergeCell ref="A1944:B1944"/>
    <mergeCell ref="A1945:B1945"/>
    <mergeCell ref="A1946:B1946"/>
    <mergeCell ref="A1935:B1935"/>
    <mergeCell ref="A1936:B1936"/>
    <mergeCell ref="A1937:B1937"/>
    <mergeCell ref="A1938:B1938"/>
    <mergeCell ref="A1939:B1939"/>
    <mergeCell ref="A1940:B1940"/>
    <mergeCell ref="A1929:B1929"/>
    <mergeCell ref="A1930:B1930"/>
    <mergeCell ref="A1931:B1931"/>
    <mergeCell ref="A1932:B1932"/>
    <mergeCell ref="A1933:B1933"/>
    <mergeCell ref="A1934:B1934"/>
    <mergeCell ref="A1923:B1923"/>
    <mergeCell ref="A1924:B1924"/>
    <mergeCell ref="A1925:B1925"/>
    <mergeCell ref="A1926:B1926"/>
    <mergeCell ref="A1927:B1927"/>
    <mergeCell ref="A1928:B1928"/>
    <mergeCell ref="A1917:B1917"/>
    <mergeCell ref="A1918:B1918"/>
    <mergeCell ref="A1919:B1919"/>
    <mergeCell ref="A1920:B1920"/>
    <mergeCell ref="A1921:B1921"/>
    <mergeCell ref="A1922:B1922"/>
    <mergeCell ref="A1911:B1911"/>
    <mergeCell ref="A1912:B1912"/>
    <mergeCell ref="A1913:B1913"/>
    <mergeCell ref="A1914:B1914"/>
    <mergeCell ref="A1915:B1915"/>
    <mergeCell ref="A1916:B1916"/>
    <mergeCell ref="A1905:B1905"/>
    <mergeCell ref="A1906:B1906"/>
    <mergeCell ref="A1907:B1907"/>
    <mergeCell ref="A1908:B1908"/>
    <mergeCell ref="A1909:B1909"/>
    <mergeCell ref="A1910:B1910"/>
    <mergeCell ref="A1899:B1899"/>
    <mergeCell ref="A1900:B1900"/>
    <mergeCell ref="A1901:B1901"/>
    <mergeCell ref="A1902:B1902"/>
    <mergeCell ref="A1903:B1903"/>
    <mergeCell ref="A1904:B1904"/>
    <mergeCell ref="A1893:B1893"/>
    <mergeCell ref="A1894:B1894"/>
    <mergeCell ref="A1895:B1895"/>
    <mergeCell ref="A1896:B1896"/>
    <mergeCell ref="A1897:B1897"/>
    <mergeCell ref="A1898:B1898"/>
    <mergeCell ref="A1887:B1887"/>
    <mergeCell ref="A1888:B1888"/>
    <mergeCell ref="A1889:B1889"/>
    <mergeCell ref="A1890:B1890"/>
    <mergeCell ref="A1891:B1891"/>
    <mergeCell ref="A1892:B1892"/>
    <mergeCell ref="A1881:B1881"/>
    <mergeCell ref="A1882:B1882"/>
    <mergeCell ref="A1883:B1883"/>
    <mergeCell ref="A1884:B1884"/>
    <mergeCell ref="A1885:B1885"/>
    <mergeCell ref="A1886:B1886"/>
    <mergeCell ref="A1875:B1875"/>
    <mergeCell ref="A1876:B1876"/>
    <mergeCell ref="A1877:B1877"/>
    <mergeCell ref="A1878:B1878"/>
    <mergeCell ref="A1879:B1879"/>
    <mergeCell ref="A1880:B1880"/>
    <mergeCell ref="A1869:B1869"/>
    <mergeCell ref="A1870:B1870"/>
    <mergeCell ref="A1871:B1871"/>
    <mergeCell ref="A1872:B1872"/>
    <mergeCell ref="A1873:B1873"/>
    <mergeCell ref="A1874:B1874"/>
    <mergeCell ref="A1863:B1863"/>
    <mergeCell ref="A1864:B1864"/>
    <mergeCell ref="A1865:B1865"/>
    <mergeCell ref="A1866:B1866"/>
    <mergeCell ref="A1867:B1867"/>
    <mergeCell ref="A1868:B1868"/>
    <mergeCell ref="A1857:B1857"/>
    <mergeCell ref="A1858:B1858"/>
    <mergeCell ref="A1859:B1859"/>
    <mergeCell ref="A1860:B1860"/>
    <mergeCell ref="A1861:B1861"/>
    <mergeCell ref="A1862:B1862"/>
    <mergeCell ref="A1851:B1851"/>
    <mergeCell ref="A1852:B1852"/>
    <mergeCell ref="A1853:B1853"/>
    <mergeCell ref="A1854:B1854"/>
    <mergeCell ref="A1855:B1855"/>
    <mergeCell ref="A1856:B1856"/>
    <mergeCell ref="A1845:B1845"/>
    <mergeCell ref="A1846:B1846"/>
    <mergeCell ref="A1847:B1847"/>
    <mergeCell ref="A1848:B1848"/>
    <mergeCell ref="A1849:B1849"/>
    <mergeCell ref="A1850:B1850"/>
    <mergeCell ref="A1839:B1839"/>
    <mergeCell ref="A1840:B1840"/>
    <mergeCell ref="A1841:B1841"/>
    <mergeCell ref="A1842:B1842"/>
    <mergeCell ref="A1843:B1843"/>
    <mergeCell ref="A1844:B1844"/>
    <mergeCell ref="A1833:B1833"/>
    <mergeCell ref="A1834:B1834"/>
    <mergeCell ref="A1835:B1835"/>
    <mergeCell ref="A1836:B1836"/>
    <mergeCell ref="A1837:B1837"/>
    <mergeCell ref="A1838:B1838"/>
    <mergeCell ref="A1827:B1827"/>
    <mergeCell ref="A1828:B1828"/>
    <mergeCell ref="A1829:B1829"/>
    <mergeCell ref="A1830:B1830"/>
    <mergeCell ref="A1831:B1831"/>
    <mergeCell ref="A1832:B1832"/>
    <mergeCell ref="A1821:B1821"/>
    <mergeCell ref="A1822:B1822"/>
    <mergeCell ref="A1823:B1823"/>
    <mergeCell ref="A1824:B1824"/>
    <mergeCell ref="A1825:B1825"/>
    <mergeCell ref="A1826:B1826"/>
    <mergeCell ref="A1815:B1815"/>
    <mergeCell ref="A1816:B1816"/>
    <mergeCell ref="A1817:B1817"/>
    <mergeCell ref="A1818:B1818"/>
    <mergeCell ref="A1819:B1819"/>
    <mergeCell ref="A1820:B1820"/>
    <mergeCell ref="A1809:B1809"/>
    <mergeCell ref="A1810:B1810"/>
    <mergeCell ref="A1811:B1811"/>
    <mergeCell ref="A1812:B1812"/>
    <mergeCell ref="A1813:B1813"/>
    <mergeCell ref="A1814:B1814"/>
    <mergeCell ref="A1803:B1803"/>
    <mergeCell ref="A1804:B1804"/>
    <mergeCell ref="A1805:B1805"/>
    <mergeCell ref="A1806:B1806"/>
    <mergeCell ref="A1807:B1807"/>
    <mergeCell ref="A1808:B1808"/>
    <mergeCell ref="A1797:B1797"/>
    <mergeCell ref="A1798:B1798"/>
    <mergeCell ref="A1799:B1799"/>
    <mergeCell ref="A1800:B1800"/>
    <mergeCell ref="A1801:B1801"/>
    <mergeCell ref="A1802:B1802"/>
    <mergeCell ref="A1791:B1791"/>
    <mergeCell ref="A1792:B1792"/>
    <mergeCell ref="A1793:B1793"/>
    <mergeCell ref="A1794:B1794"/>
    <mergeCell ref="A1795:B1795"/>
    <mergeCell ref="A1796:B1796"/>
    <mergeCell ref="A1785:B1785"/>
    <mergeCell ref="A1786:B1786"/>
    <mergeCell ref="A1787:B1787"/>
    <mergeCell ref="A1788:B1788"/>
    <mergeCell ref="A1789:B1789"/>
    <mergeCell ref="A1790:B1790"/>
    <mergeCell ref="A1779:B1779"/>
    <mergeCell ref="A1780:B1780"/>
    <mergeCell ref="A1781:B1781"/>
    <mergeCell ref="A1782:B1782"/>
    <mergeCell ref="A1783:B1783"/>
    <mergeCell ref="A1784:B1784"/>
    <mergeCell ref="A1773:B1773"/>
    <mergeCell ref="A1774:B1774"/>
    <mergeCell ref="A1775:B1775"/>
    <mergeCell ref="A1776:B1776"/>
    <mergeCell ref="A1777:B1777"/>
    <mergeCell ref="A1778:B1778"/>
    <mergeCell ref="A1767:B1767"/>
    <mergeCell ref="A1768:B1768"/>
    <mergeCell ref="A1769:B1769"/>
    <mergeCell ref="A1770:B1770"/>
    <mergeCell ref="A1771:B1771"/>
    <mergeCell ref="A1772:B1772"/>
    <mergeCell ref="A1761:B1761"/>
    <mergeCell ref="A1762:B1762"/>
    <mergeCell ref="A1763:B1763"/>
    <mergeCell ref="A1764:B1764"/>
    <mergeCell ref="A1765:B1765"/>
    <mergeCell ref="A1766:B1766"/>
    <mergeCell ref="A1755:B1755"/>
    <mergeCell ref="A1756:B1756"/>
    <mergeCell ref="A1757:B1757"/>
    <mergeCell ref="A1758:B1758"/>
    <mergeCell ref="A1759:B1759"/>
    <mergeCell ref="A1760:B1760"/>
    <mergeCell ref="A1749:B1749"/>
    <mergeCell ref="A1750:B1750"/>
    <mergeCell ref="A1751:B1751"/>
    <mergeCell ref="A1752:B1752"/>
    <mergeCell ref="A1753:B1753"/>
    <mergeCell ref="A1754:B1754"/>
    <mergeCell ref="A1743:B1743"/>
    <mergeCell ref="A1744:B1744"/>
    <mergeCell ref="A1745:B1745"/>
    <mergeCell ref="A1746:B1746"/>
    <mergeCell ref="A1747:B1747"/>
    <mergeCell ref="A1748:B1748"/>
    <mergeCell ref="A1737:B1737"/>
    <mergeCell ref="A1738:B1738"/>
    <mergeCell ref="A1739:B1739"/>
    <mergeCell ref="A1740:B1740"/>
    <mergeCell ref="A1741:B1741"/>
    <mergeCell ref="A1742:B1742"/>
    <mergeCell ref="A1731:B1731"/>
    <mergeCell ref="A1732:B1732"/>
    <mergeCell ref="A1733:B1733"/>
    <mergeCell ref="A1734:B1734"/>
    <mergeCell ref="A1735:B1735"/>
    <mergeCell ref="A1736:B1736"/>
    <mergeCell ref="A1725:B1725"/>
    <mergeCell ref="A1726:B1726"/>
    <mergeCell ref="A1727:B1727"/>
    <mergeCell ref="A1728:B1728"/>
    <mergeCell ref="A1729:B1729"/>
    <mergeCell ref="A1730:B1730"/>
    <mergeCell ref="A1719:B1719"/>
    <mergeCell ref="A1720:B1720"/>
    <mergeCell ref="A1721:B1721"/>
    <mergeCell ref="A1722:B1722"/>
    <mergeCell ref="A1723:B1723"/>
    <mergeCell ref="A1724:B1724"/>
    <mergeCell ref="A1713:B1713"/>
    <mergeCell ref="A1714:B1714"/>
    <mergeCell ref="A1715:B1715"/>
    <mergeCell ref="A1716:B1716"/>
    <mergeCell ref="A1717:B1717"/>
    <mergeCell ref="A1718:B1718"/>
    <mergeCell ref="A1707:B1707"/>
    <mergeCell ref="A1708:B1708"/>
    <mergeCell ref="A1709:B1709"/>
    <mergeCell ref="A1710:B1710"/>
    <mergeCell ref="A1711:B1711"/>
    <mergeCell ref="A1712:B1712"/>
    <mergeCell ref="A1701:B1701"/>
    <mergeCell ref="A1702:B1702"/>
    <mergeCell ref="A1703:B1703"/>
    <mergeCell ref="A1704:B1704"/>
    <mergeCell ref="A1705:B1705"/>
    <mergeCell ref="A1706:B1706"/>
    <mergeCell ref="A1695:B1695"/>
    <mergeCell ref="A1696:B1696"/>
    <mergeCell ref="A1697:B1697"/>
    <mergeCell ref="A1698:B1698"/>
    <mergeCell ref="A1699:B1699"/>
    <mergeCell ref="A1700:B1700"/>
    <mergeCell ref="A1689:B1689"/>
    <mergeCell ref="A1690:B1690"/>
    <mergeCell ref="A1691:B1691"/>
    <mergeCell ref="A1692:B1692"/>
    <mergeCell ref="A1693:B1693"/>
    <mergeCell ref="A1694:B1694"/>
    <mergeCell ref="A1683:B1683"/>
    <mergeCell ref="A1684:B1684"/>
    <mergeCell ref="A1685:B1685"/>
    <mergeCell ref="A1686:B1686"/>
    <mergeCell ref="A1687:B1687"/>
    <mergeCell ref="A1688:B1688"/>
    <mergeCell ref="A1677:B1677"/>
    <mergeCell ref="A1678:B1678"/>
    <mergeCell ref="A1679:B1679"/>
    <mergeCell ref="A1680:B1680"/>
    <mergeCell ref="A1681:B1681"/>
    <mergeCell ref="A1682:B1682"/>
    <mergeCell ref="A1671:B1671"/>
    <mergeCell ref="A1672:B1672"/>
    <mergeCell ref="A1673:B1673"/>
    <mergeCell ref="A1674:B1674"/>
    <mergeCell ref="A1675:B1675"/>
    <mergeCell ref="A1676:B1676"/>
    <mergeCell ref="A1665:B1665"/>
    <mergeCell ref="A1666:B1666"/>
    <mergeCell ref="A1667:B1667"/>
    <mergeCell ref="A1668:B1668"/>
    <mergeCell ref="A1669:B1669"/>
    <mergeCell ref="A1670:B1670"/>
    <mergeCell ref="A1659:B1659"/>
    <mergeCell ref="A1660:B1660"/>
    <mergeCell ref="A1661:B1661"/>
    <mergeCell ref="A1662:B1662"/>
    <mergeCell ref="A1663:B1663"/>
    <mergeCell ref="A1664:B1664"/>
    <mergeCell ref="A1653:B1653"/>
    <mergeCell ref="A1654:B1654"/>
    <mergeCell ref="A1655:B1655"/>
    <mergeCell ref="A1656:B1656"/>
    <mergeCell ref="A1657:B1657"/>
    <mergeCell ref="A1658:B1658"/>
    <mergeCell ref="A1647:B1647"/>
    <mergeCell ref="A1648:B1648"/>
    <mergeCell ref="A1649:B1649"/>
    <mergeCell ref="A1650:B1650"/>
    <mergeCell ref="A1651:B1651"/>
    <mergeCell ref="A1652:B1652"/>
    <mergeCell ref="A1641:B1641"/>
    <mergeCell ref="A1642:B1642"/>
    <mergeCell ref="A1643:B1643"/>
    <mergeCell ref="A1644:B1644"/>
    <mergeCell ref="A1645:B1645"/>
    <mergeCell ref="A1646:B1646"/>
    <mergeCell ref="A1635:B1635"/>
    <mergeCell ref="A1636:B1636"/>
    <mergeCell ref="A1637:B1637"/>
    <mergeCell ref="A1638:B1638"/>
    <mergeCell ref="A1639:B1639"/>
    <mergeCell ref="A1640:B1640"/>
    <mergeCell ref="A1629:B1629"/>
    <mergeCell ref="A1630:B1630"/>
    <mergeCell ref="A1631:B1631"/>
    <mergeCell ref="A1632:B1632"/>
    <mergeCell ref="A1633:B1633"/>
    <mergeCell ref="A1634:B1634"/>
    <mergeCell ref="A1623:B1623"/>
    <mergeCell ref="A1624:B1624"/>
    <mergeCell ref="A1625:B1625"/>
    <mergeCell ref="A1626:B1626"/>
    <mergeCell ref="A1627:B1627"/>
    <mergeCell ref="A1628:B1628"/>
    <mergeCell ref="A1617:B1617"/>
    <mergeCell ref="A1618:B1618"/>
    <mergeCell ref="A1619:B1619"/>
    <mergeCell ref="A1620:B1620"/>
    <mergeCell ref="A1621:B1621"/>
    <mergeCell ref="A1622:B1622"/>
    <mergeCell ref="A1611:B1611"/>
    <mergeCell ref="A1612:B1612"/>
    <mergeCell ref="A1613:B1613"/>
    <mergeCell ref="A1614:B1614"/>
    <mergeCell ref="A1615:B1615"/>
    <mergeCell ref="A1616:B1616"/>
    <mergeCell ref="A1605:B1605"/>
    <mergeCell ref="A1606:B1606"/>
    <mergeCell ref="A1607:B1607"/>
    <mergeCell ref="A1608:B1608"/>
    <mergeCell ref="A1609:B1609"/>
    <mergeCell ref="A1610:B1610"/>
    <mergeCell ref="A1599:B1599"/>
    <mergeCell ref="A1600:B1600"/>
    <mergeCell ref="A1601:B1601"/>
    <mergeCell ref="A1602:B1602"/>
    <mergeCell ref="A1603:B1603"/>
    <mergeCell ref="A1604:B1604"/>
    <mergeCell ref="A1593:B1593"/>
    <mergeCell ref="A1594:B1594"/>
    <mergeCell ref="A1595:B1595"/>
    <mergeCell ref="A1596:B1596"/>
    <mergeCell ref="A1597:B1597"/>
    <mergeCell ref="A1598:B1598"/>
    <mergeCell ref="A1587:B1587"/>
    <mergeCell ref="A1588:B1588"/>
    <mergeCell ref="A1589:B1589"/>
    <mergeCell ref="A1590:B1590"/>
    <mergeCell ref="A1591:B1591"/>
    <mergeCell ref="A1592:B1592"/>
    <mergeCell ref="A1581:B1581"/>
    <mergeCell ref="A1582:B1582"/>
    <mergeCell ref="A1583:B1583"/>
    <mergeCell ref="A1584:B1584"/>
    <mergeCell ref="A1585:B1585"/>
    <mergeCell ref="A1586:B1586"/>
    <mergeCell ref="A1575:B1575"/>
    <mergeCell ref="A1576:B1576"/>
    <mergeCell ref="A1577:B1577"/>
    <mergeCell ref="A1578:B1578"/>
    <mergeCell ref="A1579:B1579"/>
    <mergeCell ref="A1580:B1580"/>
    <mergeCell ref="A1569:B1569"/>
    <mergeCell ref="A1570:B1570"/>
    <mergeCell ref="A1571:B1571"/>
    <mergeCell ref="A1572:B1572"/>
    <mergeCell ref="A1573:B1573"/>
    <mergeCell ref="A1574:B1574"/>
    <mergeCell ref="A1563:B1563"/>
    <mergeCell ref="A1564:B1564"/>
    <mergeCell ref="A1565:B1565"/>
    <mergeCell ref="A1566:B1566"/>
    <mergeCell ref="A1567:B1567"/>
    <mergeCell ref="A1568:B1568"/>
    <mergeCell ref="A1557:B1557"/>
    <mergeCell ref="A1558:B1558"/>
    <mergeCell ref="A1559:B1559"/>
    <mergeCell ref="A1560:B1560"/>
    <mergeCell ref="A1561:B1561"/>
    <mergeCell ref="A1562:B1562"/>
    <mergeCell ref="A1551:B1551"/>
    <mergeCell ref="A1552:B1552"/>
    <mergeCell ref="A1553:B1553"/>
    <mergeCell ref="A1554:B1554"/>
    <mergeCell ref="A1555:B1555"/>
    <mergeCell ref="A1556:B1556"/>
    <mergeCell ref="A1545:B1545"/>
    <mergeCell ref="A1546:B1546"/>
    <mergeCell ref="A1547:B1547"/>
    <mergeCell ref="A1548:B1548"/>
    <mergeCell ref="A1549:B1549"/>
    <mergeCell ref="A1550:B1550"/>
    <mergeCell ref="A1539:B1539"/>
    <mergeCell ref="A1540:B1540"/>
    <mergeCell ref="A1541:B1541"/>
    <mergeCell ref="A1542:B1542"/>
    <mergeCell ref="A1543:B1543"/>
    <mergeCell ref="A1544:B1544"/>
    <mergeCell ref="A1533:B1533"/>
    <mergeCell ref="A1534:B1534"/>
    <mergeCell ref="A1535:B1535"/>
    <mergeCell ref="A1536:B1536"/>
    <mergeCell ref="A1537:B1537"/>
    <mergeCell ref="A1538:B1538"/>
    <mergeCell ref="A1527:B1527"/>
    <mergeCell ref="A1528:B1528"/>
    <mergeCell ref="A1529:B1529"/>
    <mergeCell ref="A1530:B1530"/>
    <mergeCell ref="A1531:B1531"/>
    <mergeCell ref="A1532:B1532"/>
    <mergeCell ref="A1521:B1521"/>
    <mergeCell ref="A1522:B1522"/>
    <mergeCell ref="A1523:B1523"/>
    <mergeCell ref="A1524:B1524"/>
    <mergeCell ref="A1525:B1525"/>
    <mergeCell ref="A1526:B1526"/>
    <mergeCell ref="A1515:B1515"/>
    <mergeCell ref="A1516:B1516"/>
    <mergeCell ref="A1517:B1517"/>
    <mergeCell ref="A1518:B1518"/>
    <mergeCell ref="A1519:B1519"/>
    <mergeCell ref="A1520:B1520"/>
    <mergeCell ref="A1509:B1509"/>
    <mergeCell ref="A1510:B1510"/>
    <mergeCell ref="A1511:B1511"/>
    <mergeCell ref="A1512:B1512"/>
    <mergeCell ref="A1513:B1513"/>
    <mergeCell ref="A1514:B1514"/>
    <mergeCell ref="A1503:B1503"/>
    <mergeCell ref="A1504:B1504"/>
    <mergeCell ref="A1505:B1505"/>
    <mergeCell ref="A1506:B1506"/>
    <mergeCell ref="A1507:B1507"/>
    <mergeCell ref="A1508:B1508"/>
    <mergeCell ref="A1497:B1497"/>
    <mergeCell ref="A1498:B1498"/>
    <mergeCell ref="A1499:B1499"/>
    <mergeCell ref="A1500:B1500"/>
    <mergeCell ref="A1501:B1501"/>
    <mergeCell ref="A1502:B1502"/>
    <mergeCell ref="A1491:B1491"/>
    <mergeCell ref="A1492:B1492"/>
    <mergeCell ref="A1493:B1493"/>
    <mergeCell ref="A1494:B1494"/>
    <mergeCell ref="A1495:B1495"/>
    <mergeCell ref="A1496:B1496"/>
    <mergeCell ref="A1485:B1485"/>
    <mergeCell ref="A1486:B1486"/>
    <mergeCell ref="A1487:B1487"/>
    <mergeCell ref="A1488:B1488"/>
    <mergeCell ref="A1489:B1489"/>
    <mergeCell ref="A1490:B1490"/>
    <mergeCell ref="A1479:B1479"/>
    <mergeCell ref="A1480:B1480"/>
    <mergeCell ref="A1481:B1481"/>
    <mergeCell ref="A1482:B1482"/>
    <mergeCell ref="A1483:B1483"/>
    <mergeCell ref="A1484:B1484"/>
    <mergeCell ref="A1473:B1473"/>
    <mergeCell ref="A1474:B1474"/>
    <mergeCell ref="A1475:B1475"/>
    <mergeCell ref="A1476:B1476"/>
    <mergeCell ref="A1477:B1477"/>
    <mergeCell ref="A1478:B1478"/>
    <mergeCell ref="A1467:B1467"/>
    <mergeCell ref="A1468:B1468"/>
    <mergeCell ref="A1469:B1469"/>
    <mergeCell ref="A1470:B1470"/>
    <mergeCell ref="A1471:B1471"/>
    <mergeCell ref="A1472:B1472"/>
    <mergeCell ref="A1461:B1461"/>
    <mergeCell ref="A1462:B1462"/>
    <mergeCell ref="A1463:B1463"/>
    <mergeCell ref="A1464:B1464"/>
    <mergeCell ref="A1465:B1465"/>
    <mergeCell ref="A1466:B1466"/>
    <mergeCell ref="A1455:B1455"/>
    <mergeCell ref="A1456:B1456"/>
    <mergeCell ref="A1457:B1457"/>
    <mergeCell ref="A1458:B1458"/>
    <mergeCell ref="A1459:B1459"/>
    <mergeCell ref="A1460:B1460"/>
    <mergeCell ref="A1449:B1449"/>
    <mergeCell ref="A1450:B1450"/>
    <mergeCell ref="A1451:B1451"/>
    <mergeCell ref="A1452:B1452"/>
    <mergeCell ref="A1453:B1453"/>
    <mergeCell ref="A1454:B1454"/>
    <mergeCell ref="A1443:B1443"/>
    <mergeCell ref="A1444:B1444"/>
    <mergeCell ref="A1445:B1445"/>
    <mergeCell ref="A1446:B1446"/>
    <mergeCell ref="A1447:B1447"/>
    <mergeCell ref="A1448:B1448"/>
    <mergeCell ref="A1437:B1437"/>
    <mergeCell ref="A1438:B1438"/>
    <mergeCell ref="A1439:B1439"/>
    <mergeCell ref="A1440:B1440"/>
    <mergeCell ref="A1441:B1441"/>
    <mergeCell ref="A1442:B1442"/>
    <mergeCell ref="A1431:B1431"/>
    <mergeCell ref="A1432:B1432"/>
    <mergeCell ref="A1433:B1433"/>
    <mergeCell ref="A1434:B1434"/>
    <mergeCell ref="A1435:B1435"/>
    <mergeCell ref="A1436:B1436"/>
    <mergeCell ref="A1425:B1425"/>
    <mergeCell ref="A1426:B1426"/>
    <mergeCell ref="A1427:B1427"/>
    <mergeCell ref="A1428:B1428"/>
    <mergeCell ref="A1429:B1429"/>
    <mergeCell ref="A1430:B1430"/>
    <mergeCell ref="A1419:B1419"/>
    <mergeCell ref="A1420:B1420"/>
    <mergeCell ref="A1421:B1421"/>
    <mergeCell ref="A1422:B1422"/>
    <mergeCell ref="A1423:B1423"/>
    <mergeCell ref="A1424:B1424"/>
    <mergeCell ref="A1413:B1413"/>
    <mergeCell ref="A1414:B1414"/>
    <mergeCell ref="A1415:B1415"/>
    <mergeCell ref="A1416:B1416"/>
    <mergeCell ref="A1417:B1417"/>
    <mergeCell ref="A1418:B1418"/>
    <mergeCell ref="A1407:B1407"/>
    <mergeCell ref="A1408:B1408"/>
    <mergeCell ref="A1409:B1409"/>
    <mergeCell ref="A1410:B1410"/>
    <mergeCell ref="A1411:B1411"/>
    <mergeCell ref="A1412:B1412"/>
    <mergeCell ref="A1401:B1401"/>
    <mergeCell ref="A1402:B1402"/>
    <mergeCell ref="A1403:B1403"/>
    <mergeCell ref="A1404:B1404"/>
    <mergeCell ref="A1405:B1405"/>
    <mergeCell ref="A1406:B1406"/>
    <mergeCell ref="A1395:B1395"/>
    <mergeCell ref="A1396:B1396"/>
    <mergeCell ref="A1397:B1397"/>
    <mergeCell ref="A1398:B1398"/>
    <mergeCell ref="A1399:B1399"/>
    <mergeCell ref="A1400:B1400"/>
    <mergeCell ref="A1389:B1389"/>
    <mergeCell ref="A1390:B1390"/>
    <mergeCell ref="A1391:B1391"/>
    <mergeCell ref="A1392:B1392"/>
    <mergeCell ref="A1393:B1393"/>
    <mergeCell ref="A1394:B1394"/>
    <mergeCell ref="A1383:B1383"/>
    <mergeCell ref="A1384:B1384"/>
    <mergeCell ref="A1385:B1385"/>
    <mergeCell ref="A1386:B1386"/>
    <mergeCell ref="A1387:B1387"/>
    <mergeCell ref="A1388:B1388"/>
    <mergeCell ref="A1377:B1377"/>
    <mergeCell ref="A1378:B1378"/>
    <mergeCell ref="A1379:B1379"/>
    <mergeCell ref="A1380:B1380"/>
    <mergeCell ref="A1381:B1381"/>
    <mergeCell ref="A1382:B1382"/>
    <mergeCell ref="A1371:B1371"/>
    <mergeCell ref="A1372:B1372"/>
    <mergeCell ref="A1373:B1373"/>
    <mergeCell ref="A1374:B1374"/>
    <mergeCell ref="A1375:B1375"/>
    <mergeCell ref="A1376:B1376"/>
    <mergeCell ref="A1365:B1365"/>
    <mergeCell ref="A1366:B1366"/>
    <mergeCell ref="A1367:B1367"/>
    <mergeCell ref="A1368:B1368"/>
    <mergeCell ref="A1369:B1369"/>
    <mergeCell ref="A1370:B1370"/>
    <mergeCell ref="A1359:B1359"/>
    <mergeCell ref="A1360:B1360"/>
    <mergeCell ref="A1361:B1361"/>
    <mergeCell ref="A1362:B1362"/>
    <mergeCell ref="A1363:B1363"/>
    <mergeCell ref="A1364:B1364"/>
    <mergeCell ref="A1353:B1353"/>
    <mergeCell ref="A1354:B1354"/>
    <mergeCell ref="A1355:B1355"/>
    <mergeCell ref="A1356:B1356"/>
    <mergeCell ref="A1357:B1357"/>
    <mergeCell ref="A1358:B1358"/>
    <mergeCell ref="A1347:B1347"/>
    <mergeCell ref="A1348:B1348"/>
    <mergeCell ref="A1349:B1349"/>
    <mergeCell ref="A1350:B1350"/>
    <mergeCell ref="A1351:B1351"/>
    <mergeCell ref="A1352:B1352"/>
    <mergeCell ref="A1341:B1341"/>
    <mergeCell ref="A1342:B1342"/>
    <mergeCell ref="A1343:B1343"/>
    <mergeCell ref="A1344:B1344"/>
    <mergeCell ref="A1345:B1345"/>
    <mergeCell ref="A1346:B1346"/>
    <mergeCell ref="A1335:B1335"/>
    <mergeCell ref="A1336:B1336"/>
    <mergeCell ref="A1337:B1337"/>
    <mergeCell ref="A1338:B1338"/>
    <mergeCell ref="A1339:B1339"/>
    <mergeCell ref="A1340:B1340"/>
    <mergeCell ref="A1329:B1329"/>
    <mergeCell ref="A1330:B1330"/>
    <mergeCell ref="A1331:B1331"/>
    <mergeCell ref="A1332:B1332"/>
    <mergeCell ref="A1333:B1333"/>
    <mergeCell ref="A1334:B1334"/>
    <mergeCell ref="A1323:B1323"/>
    <mergeCell ref="A1324:B1324"/>
    <mergeCell ref="A1325:B1325"/>
    <mergeCell ref="A1326:B1326"/>
    <mergeCell ref="A1327:B1327"/>
    <mergeCell ref="A1328:B1328"/>
    <mergeCell ref="A1317:B1317"/>
    <mergeCell ref="A1318:B1318"/>
    <mergeCell ref="A1319:B1319"/>
    <mergeCell ref="A1320:B1320"/>
    <mergeCell ref="A1321:B1321"/>
    <mergeCell ref="A1322:B1322"/>
    <mergeCell ref="A1311:B1311"/>
    <mergeCell ref="A1312:B1312"/>
    <mergeCell ref="A1313:B1313"/>
    <mergeCell ref="A1314:B1314"/>
    <mergeCell ref="A1315:B1315"/>
    <mergeCell ref="A1316:B1316"/>
    <mergeCell ref="A1305:B1305"/>
    <mergeCell ref="A1306:B1306"/>
    <mergeCell ref="A1307:B1307"/>
    <mergeCell ref="A1308:B1308"/>
    <mergeCell ref="A1309:B1309"/>
    <mergeCell ref="A1310:B1310"/>
    <mergeCell ref="A1299:B1299"/>
    <mergeCell ref="A1300:B1300"/>
    <mergeCell ref="A1301:B1301"/>
    <mergeCell ref="A1302:B1302"/>
    <mergeCell ref="A1303:B1303"/>
    <mergeCell ref="A1304:B1304"/>
    <mergeCell ref="A1293:B1293"/>
    <mergeCell ref="A1294:B1294"/>
    <mergeCell ref="A1295:B1295"/>
    <mergeCell ref="A1296:B1296"/>
    <mergeCell ref="A1297:B1297"/>
    <mergeCell ref="A1298:B1298"/>
    <mergeCell ref="A1287:B1287"/>
    <mergeCell ref="A1288:B1288"/>
    <mergeCell ref="A1289:B1289"/>
    <mergeCell ref="A1290:B1290"/>
    <mergeCell ref="A1291:B1291"/>
    <mergeCell ref="A1292:B1292"/>
    <mergeCell ref="A1281:B1281"/>
    <mergeCell ref="A1282:B1282"/>
    <mergeCell ref="A1283:B1283"/>
    <mergeCell ref="A1284:B1284"/>
    <mergeCell ref="A1285:B1285"/>
    <mergeCell ref="A1286:B1286"/>
    <mergeCell ref="A1275:B1275"/>
    <mergeCell ref="A1276:B1276"/>
    <mergeCell ref="A1277:B1277"/>
    <mergeCell ref="A1278:B1278"/>
    <mergeCell ref="A1279:B1279"/>
    <mergeCell ref="A1280:B1280"/>
    <mergeCell ref="A1269:B1269"/>
    <mergeCell ref="A1270:B1270"/>
    <mergeCell ref="A1271:B1271"/>
    <mergeCell ref="A1272:B1272"/>
    <mergeCell ref="A1273:B1273"/>
    <mergeCell ref="A1274:B1274"/>
    <mergeCell ref="A1263:B1263"/>
    <mergeCell ref="A1264:B1264"/>
    <mergeCell ref="A1265:B1265"/>
    <mergeCell ref="A1266:B1266"/>
    <mergeCell ref="A1267:B1267"/>
    <mergeCell ref="A1268:B1268"/>
    <mergeCell ref="A1257:B1257"/>
    <mergeCell ref="A1258:B1258"/>
    <mergeCell ref="A1259:B1259"/>
    <mergeCell ref="A1260:B1260"/>
    <mergeCell ref="A1261:B1261"/>
    <mergeCell ref="A1262:B1262"/>
    <mergeCell ref="A1251:B1251"/>
    <mergeCell ref="A1252:B1252"/>
    <mergeCell ref="A1253:B1253"/>
    <mergeCell ref="A1254:B1254"/>
    <mergeCell ref="A1255:B1255"/>
    <mergeCell ref="A1256:B1256"/>
    <mergeCell ref="A1245:B1245"/>
    <mergeCell ref="A1246:B1246"/>
    <mergeCell ref="A1247:B1247"/>
    <mergeCell ref="A1248:B1248"/>
    <mergeCell ref="A1249:B1249"/>
    <mergeCell ref="A1250:B1250"/>
    <mergeCell ref="A1239:B1239"/>
    <mergeCell ref="A1240:B1240"/>
    <mergeCell ref="A1241:B1241"/>
    <mergeCell ref="A1242:B1242"/>
    <mergeCell ref="A1243:B1243"/>
    <mergeCell ref="A1244:B1244"/>
    <mergeCell ref="A1233:B1233"/>
    <mergeCell ref="A1234:B1234"/>
    <mergeCell ref="A1235:B1235"/>
    <mergeCell ref="A1236:B1236"/>
    <mergeCell ref="A1237:B1237"/>
    <mergeCell ref="A1238:B1238"/>
    <mergeCell ref="A1227:B1227"/>
    <mergeCell ref="A1228:B1228"/>
    <mergeCell ref="A1229:B1229"/>
    <mergeCell ref="A1230:B1230"/>
    <mergeCell ref="A1231:B1231"/>
    <mergeCell ref="A1232:B1232"/>
    <mergeCell ref="A1221:B1221"/>
    <mergeCell ref="A1222:B1222"/>
    <mergeCell ref="A1223:B1223"/>
    <mergeCell ref="A1224:B1224"/>
    <mergeCell ref="A1225:B1225"/>
    <mergeCell ref="A1226:B1226"/>
    <mergeCell ref="A1215:B1215"/>
    <mergeCell ref="A1216:B1216"/>
    <mergeCell ref="A1217:B1217"/>
    <mergeCell ref="A1218:B1218"/>
    <mergeCell ref="A1219:B1219"/>
    <mergeCell ref="A1220:B1220"/>
    <mergeCell ref="A1209:B1209"/>
    <mergeCell ref="A1210:B1210"/>
    <mergeCell ref="A1211:B1211"/>
    <mergeCell ref="A1212:B1212"/>
    <mergeCell ref="A1213:B1213"/>
    <mergeCell ref="A1214:B1214"/>
    <mergeCell ref="A1203:B1203"/>
    <mergeCell ref="A1204:B1204"/>
    <mergeCell ref="A1205:B1205"/>
    <mergeCell ref="A1206:B1206"/>
    <mergeCell ref="A1207:B1207"/>
    <mergeCell ref="A1208:B1208"/>
    <mergeCell ref="A1197:B1197"/>
    <mergeCell ref="A1198:B1198"/>
    <mergeCell ref="A1199:B1199"/>
    <mergeCell ref="A1200:B1200"/>
    <mergeCell ref="A1201:B1201"/>
    <mergeCell ref="A1202:B1202"/>
    <mergeCell ref="A1191:B1191"/>
    <mergeCell ref="A1192:B1192"/>
    <mergeCell ref="A1193:B1193"/>
    <mergeCell ref="A1194:B1194"/>
    <mergeCell ref="A1195:B1195"/>
    <mergeCell ref="A1196:B1196"/>
    <mergeCell ref="A1185:B1185"/>
    <mergeCell ref="A1186:B1186"/>
    <mergeCell ref="A1187:B1187"/>
    <mergeCell ref="A1188:B1188"/>
    <mergeCell ref="A1189:B1189"/>
    <mergeCell ref="A1190:B1190"/>
    <mergeCell ref="A1179:B1179"/>
    <mergeCell ref="A1180:B1180"/>
    <mergeCell ref="A1181:B1181"/>
    <mergeCell ref="A1182:B1182"/>
    <mergeCell ref="A1183:B1183"/>
    <mergeCell ref="A1184:B1184"/>
    <mergeCell ref="A1173:B1173"/>
    <mergeCell ref="A1174:B1174"/>
    <mergeCell ref="A1175:B1175"/>
    <mergeCell ref="A1176:B1176"/>
    <mergeCell ref="A1177:B1177"/>
    <mergeCell ref="A1178:B1178"/>
    <mergeCell ref="A1167:B1167"/>
    <mergeCell ref="A1168:B1168"/>
    <mergeCell ref="A1169:B1169"/>
    <mergeCell ref="A1170:B1170"/>
    <mergeCell ref="A1171:B1171"/>
    <mergeCell ref="A1172:B1172"/>
    <mergeCell ref="A1161:B1161"/>
    <mergeCell ref="A1162:B1162"/>
    <mergeCell ref="A1163:B1163"/>
    <mergeCell ref="A1164:B1164"/>
    <mergeCell ref="A1165:B1165"/>
    <mergeCell ref="A1166:B1166"/>
    <mergeCell ref="A1155:B1155"/>
    <mergeCell ref="A1156:B1156"/>
    <mergeCell ref="A1157:B1157"/>
    <mergeCell ref="A1158:B1158"/>
    <mergeCell ref="A1159:B1159"/>
    <mergeCell ref="A1160:B1160"/>
    <mergeCell ref="A1149:B1149"/>
    <mergeCell ref="A1150:B1150"/>
    <mergeCell ref="A1151:B1151"/>
    <mergeCell ref="A1152:B1152"/>
    <mergeCell ref="A1153:B1153"/>
    <mergeCell ref="A1154:B1154"/>
    <mergeCell ref="A1143:B1143"/>
    <mergeCell ref="A1144:B1144"/>
    <mergeCell ref="A1145:B1145"/>
    <mergeCell ref="A1146:B1146"/>
    <mergeCell ref="A1147:B1147"/>
    <mergeCell ref="A1148:B1148"/>
    <mergeCell ref="A1137:B1137"/>
    <mergeCell ref="A1138:B1138"/>
    <mergeCell ref="A1139:B1139"/>
    <mergeCell ref="A1140:B1140"/>
    <mergeCell ref="A1141:B1141"/>
    <mergeCell ref="A1142:B1142"/>
    <mergeCell ref="A1131:B1131"/>
    <mergeCell ref="A1132:B1132"/>
    <mergeCell ref="A1133:B1133"/>
    <mergeCell ref="A1134:B1134"/>
    <mergeCell ref="A1135:B1135"/>
    <mergeCell ref="A1136:B1136"/>
    <mergeCell ref="A1125:B1125"/>
    <mergeCell ref="A1126:B1126"/>
    <mergeCell ref="A1127:B1127"/>
    <mergeCell ref="A1128:B1128"/>
    <mergeCell ref="A1129:B1129"/>
    <mergeCell ref="A1130:B1130"/>
    <mergeCell ref="A1119:B1119"/>
    <mergeCell ref="A1120:B1120"/>
    <mergeCell ref="A1121:B1121"/>
    <mergeCell ref="A1122:B1122"/>
    <mergeCell ref="A1123:B1123"/>
    <mergeCell ref="A1124:B1124"/>
    <mergeCell ref="A1113:B1113"/>
    <mergeCell ref="A1114:B1114"/>
    <mergeCell ref="A1115:B1115"/>
    <mergeCell ref="A1116:B1116"/>
    <mergeCell ref="A1117:B1117"/>
    <mergeCell ref="A1118:B1118"/>
    <mergeCell ref="A1107:B1107"/>
    <mergeCell ref="A1108:B1108"/>
    <mergeCell ref="A1109:B1109"/>
    <mergeCell ref="A1110:B1110"/>
    <mergeCell ref="A1111:B1111"/>
    <mergeCell ref="A1112:B1112"/>
    <mergeCell ref="A1101:B1101"/>
    <mergeCell ref="A1102:B1102"/>
    <mergeCell ref="A1103:B1103"/>
    <mergeCell ref="A1104:B1104"/>
    <mergeCell ref="A1105:B1105"/>
    <mergeCell ref="A1106:B1106"/>
    <mergeCell ref="A1095:B1095"/>
    <mergeCell ref="A1096:B1096"/>
    <mergeCell ref="A1097:B1097"/>
    <mergeCell ref="A1098:B1098"/>
    <mergeCell ref="A1099:B1099"/>
    <mergeCell ref="A1100:B1100"/>
    <mergeCell ref="A1089:B1089"/>
    <mergeCell ref="A1090:B1090"/>
    <mergeCell ref="A1091:B1091"/>
    <mergeCell ref="A1092:B1092"/>
    <mergeCell ref="A1093:B1093"/>
    <mergeCell ref="A1094:B1094"/>
    <mergeCell ref="A1083:B1083"/>
    <mergeCell ref="A1084:B1084"/>
    <mergeCell ref="A1085:B1085"/>
    <mergeCell ref="A1086:B1086"/>
    <mergeCell ref="A1087:B1087"/>
    <mergeCell ref="A1088:B1088"/>
    <mergeCell ref="A1077:B1077"/>
    <mergeCell ref="A1078:B1078"/>
    <mergeCell ref="A1079:B1079"/>
    <mergeCell ref="A1080:B1080"/>
    <mergeCell ref="A1081:B1081"/>
    <mergeCell ref="A1082:B1082"/>
    <mergeCell ref="A1071:B1071"/>
    <mergeCell ref="A1072:B1072"/>
    <mergeCell ref="A1073:B1073"/>
    <mergeCell ref="A1074:B1074"/>
    <mergeCell ref="A1075:B1075"/>
    <mergeCell ref="A1076:B1076"/>
    <mergeCell ref="A1065:B1065"/>
    <mergeCell ref="A1066:B1066"/>
    <mergeCell ref="A1067:B1067"/>
    <mergeCell ref="A1068:B1068"/>
    <mergeCell ref="A1069:B1069"/>
    <mergeCell ref="A1070:B1070"/>
    <mergeCell ref="A1059:B1059"/>
    <mergeCell ref="A1060:B1060"/>
    <mergeCell ref="A1061:B1061"/>
    <mergeCell ref="A1062:B1062"/>
    <mergeCell ref="A1063:B1063"/>
    <mergeCell ref="A1064:B1064"/>
    <mergeCell ref="A1053:B1053"/>
    <mergeCell ref="A1054:B1054"/>
    <mergeCell ref="A1055:B1055"/>
    <mergeCell ref="A1056:B1056"/>
    <mergeCell ref="A1057:B1057"/>
    <mergeCell ref="A1058:B1058"/>
    <mergeCell ref="A1047:B1047"/>
    <mergeCell ref="A1048:B1048"/>
    <mergeCell ref="A1049:B1049"/>
    <mergeCell ref="A1050:B1050"/>
    <mergeCell ref="A1051:B1051"/>
    <mergeCell ref="A1052:B1052"/>
    <mergeCell ref="A1041:B1041"/>
    <mergeCell ref="A1042:B1042"/>
    <mergeCell ref="A1043:B1043"/>
    <mergeCell ref="A1044:B1044"/>
    <mergeCell ref="A1045:B1045"/>
    <mergeCell ref="A1046:B1046"/>
    <mergeCell ref="A1035:B1035"/>
    <mergeCell ref="A1036:B1036"/>
    <mergeCell ref="A1037:B1037"/>
    <mergeCell ref="A1038:B1038"/>
    <mergeCell ref="A1039:B1039"/>
    <mergeCell ref="A1040:B1040"/>
    <mergeCell ref="A1029:B1029"/>
    <mergeCell ref="A1030:B1030"/>
    <mergeCell ref="A1031:B1031"/>
    <mergeCell ref="A1032:B1032"/>
    <mergeCell ref="A1033:B1033"/>
    <mergeCell ref="A1034:B1034"/>
    <mergeCell ref="A1023:B1023"/>
    <mergeCell ref="A1024:B1024"/>
    <mergeCell ref="A1025:B1025"/>
    <mergeCell ref="A1026:B1026"/>
    <mergeCell ref="A1027:B1027"/>
    <mergeCell ref="A1028:B1028"/>
    <mergeCell ref="A1017:B1017"/>
    <mergeCell ref="A1018:B1018"/>
    <mergeCell ref="A1019:B1019"/>
    <mergeCell ref="A1020:B1020"/>
    <mergeCell ref="A1021:B1021"/>
    <mergeCell ref="A1022:B1022"/>
    <mergeCell ref="A1011:B1011"/>
    <mergeCell ref="A1012:B1012"/>
    <mergeCell ref="A1013:B1013"/>
    <mergeCell ref="A1014:B1014"/>
    <mergeCell ref="A1015:B1015"/>
    <mergeCell ref="A1016:B1016"/>
    <mergeCell ref="A1005:B1005"/>
    <mergeCell ref="A1006:B1006"/>
    <mergeCell ref="A1007:B1007"/>
    <mergeCell ref="A1008:B1008"/>
    <mergeCell ref="A1009:B1009"/>
    <mergeCell ref="A1010:B1010"/>
    <mergeCell ref="A999:B999"/>
    <mergeCell ref="A1000:B1000"/>
    <mergeCell ref="A1001:B1001"/>
    <mergeCell ref="A1002:B1002"/>
    <mergeCell ref="A1003:B1003"/>
    <mergeCell ref="A1004:B1004"/>
    <mergeCell ref="A993:B993"/>
    <mergeCell ref="A994:B994"/>
    <mergeCell ref="A995:B995"/>
    <mergeCell ref="A996:B996"/>
    <mergeCell ref="A997:B997"/>
    <mergeCell ref="A998:B998"/>
    <mergeCell ref="A987:B987"/>
    <mergeCell ref="A988:B988"/>
    <mergeCell ref="A989:B989"/>
    <mergeCell ref="A990:B990"/>
    <mergeCell ref="A991:B991"/>
    <mergeCell ref="A992:B992"/>
    <mergeCell ref="A981:B981"/>
    <mergeCell ref="A982:B982"/>
    <mergeCell ref="A983:B983"/>
    <mergeCell ref="A984:B984"/>
    <mergeCell ref="A985:B985"/>
    <mergeCell ref="A986:B986"/>
    <mergeCell ref="A975:B975"/>
    <mergeCell ref="A976:B976"/>
    <mergeCell ref="A977:B977"/>
    <mergeCell ref="A978:B978"/>
    <mergeCell ref="A979:B979"/>
    <mergeCell ref="A980:B980"/>
    <mergeCell ref="A969:B969"/>
    <mergeCell ref="A970:B970"/>
    <mergeCell ref="A971:B971"/>
    <mergeCell ref="A972:B972"/>
    <mergeCell ref="A973:B973"/>
    <mergeCell ref="A974:B974"/>
    <mergeCell ref="A963:B963"/>
    <mergeCell ref="A964:B964"/>
    <mergeCell ref="A965:B965"/>
    <mergeCell ref="A966:B966"/>
    <mergeCell ref="A967:B967"/>
    <mergeCell ref="A968:B968"/>
    <mergeCell ref="A957:B957"/>
    <mergeCell ref="A958:B958"/>
    <mergeCell ref="A959:B959"/>
    <mergeCell ref="A960:B960"/>
    <mergeCell ref="A961:B961"/>
    <mergeCell ref="A962:B962"/>
    <mergeCell ref="A951:B951"/>
    <mergeCell ref="A952:B952"/>
    <mergeCell ref="A953:B953"/>
    <mergeCell ref="A954:B954"/>
    <mergeCell ref="A955:B955"/>
    <mergeCell ref="A956:B956"/>
    <mergeCell ref="A945:B945"/>
    <mergeCell ref="A946:B946"/>
    <mergeCell ref="A947:B947"/>
    <mergeCell ref="A948:B948"/>
    <mergeCell ref="A949:B949"/>
    <mergeCell ref="A950:B950"/>
    <mergeCell ref="A939:B939"/>
    <mergeCell ref="A940:B940"/>
    <mergeCell ref="A941:B941"/>
    <mergeCell ref="A942:B942"/>
    <mergeCell ref="A943:B943"/>
    <mergeCell ref="A944:B944"/>
    <mergeCell ref="A933:B933"/>
    <mergeCell ref="A934:B934"/>
    <mergeCell ref="A935:B935"/>
    <mergeCell ref="A936:B936"/>
    <mergeCell ref="A937:B937"/>
    <mergeCell ref="A938:B938"/>
    <mergeCell ref="A927:B927"/>
    <mergeCell ref="A928:B928"/>
    <mergeCell ref="A929:B929"/>
    <mergeCell ref="A930:B930"/>
    <mergeCell ref="A931:B931"/>
    <mergeCell ref="A932:B932"/>
    <mergeCell ref="A921:B921"/>
    <mergeCell ref="A922:B922"/>
    <mergeCell ref="A923:B923"/>
    <mergeCell ref="A924:B924"/>
    <mergeCell ref="A925:B925"/>
    <mergeCell ref="A926:B926"/>
    <mergeCell ref="A915:B915"/>
    <mergeCell ref="A916:B916"/>
    <mergeCell ref="A917:B917"/>
    <mergeCell ref="A918:B918"/>
    <mergeCell ref="A919:B919"/>
    <mergeCell ref="A920:B920"/>
    <mergeCell ref="A909:B909"/>
    <mergeCell ref="A910:B910"/>
    <mergeCell ref="A911:B911"/>
    <mergeCell ref="A912:B912"/>
    <mergeCell ref="A913:B913"/>
    <mergeCell ref="A914:B914"/>
    <mergeCell ref="A903:B903"/>
    <mergeCell ref="A904:B904"/>
    <mergeCell ref="A905:B905"/>
    <mergeCell ref="A906:B906"/>
    <mergeCell ref="A907:B907"/>
    <mergeCell ref="A908:B908"/>
    <mergeCell ref="A897:B897"/>
    <mergeCell ref="A898:B898"/>
    <mergeCell ref="A899:B899"/>
    <mergeCell ref="A900:B900"/>
    <mergeCell ref="A901:B901"/>
    <mergeCell ref="A902:B902"/>
    <mergeCell ref="A891:B891"/>
    <mergeCell ref="A892:B892"/>
    <mergeCell ref="A893:B893"/>
    <mergeCell ref="A894:B894"/>
    <mergeCell ref="A895:B895"/>
    <mergeCell ref="A896:B896"/>
    <mergeCell ref="A885:B885"/>
    <mergeCell ref="A886:B886"/>
    <mergeCell ref="A887:B887"/>
    <mergeCell ref="A888:B888"/>
    <mergeCell ref="A889:B889"/>
    <mergeCell ref="A890:B890"/>
    <mergeCell ref="A879:B879"/>
    <mergeCell ref="A880:B880"/>
    <mergeCell ref="A881:B881"/>
    <mergeCell ref="A882:B882"/>
    <mergeCell ref="A883:B883"/>
    <mergeCell ref="A884:B884"/>
    <mergeCell ref="A873:B873"/>
    <mergeCell ref="A874:B874"/>
    <mergeCell ref="A875:B875"/>
    <mergeCell ref="A876:B876"/>
    <mergeCell ref="A877:B877"/>
    <mergeCell ref="A878:B878"/>
    <mergeCell ref="A867:B867"/>
    <mergeCell ref="A868:B868"/>
    <mergeCell ref="A869:B869"/>
    <mergeCell ref="A870:B870"/>
    <mergeCell ref="A871:B871"/>
    <mergeCell ref="A872:B872"/>
    <mergeCell ref="A861:B861"/>
    <mergeCell ref="A862:B862"/>
    <mergeCell ref="A863:B863"/>
    <mergeCell ref="A864:B864"/>
    <mergeCell ref="A865:B865"/>
    <mergeCell ref="A866:B866"/>
    <mergeCell ref="A855:B855"/>
    <mergeCell ref="A856:B856"/>
    <mergeCell ref="A857:B857"/>
    <mergeCell ref="A858:B858"/>
    <mergeCell ref="A859:B859"/>
    <mergeCell ref="A860:B860"/>
    <mergeCell ref="A849:B849"/>
    <mergeCell ref="A850:B850"/>
    <mergeCell ref="A851:B851"/>
    <mergeCell ref="A852:B852"/>
    <mergeCell ref="A853:B853"/>
    <mergeCell ref="A854:B854"/>
    <mergeCell ref="A843:B843"/>
    <mergeCell ref="A844:B844"/>
    <mergeCell ref="A845:B845"/>
    <mergeCell ref="A846:B846"/>
    <mergeCell ref="A847:B847"/>
    <mergeCell ref="A848:B848"/>
    <mergeCell ref="A837:B837"/>
    <mergeCell ref="A838:B838"/>
    <mergeCell ref="A839:B839"/>
    <mergeCell ref="A840:B840"/>
    <mergeCell ref="A841:B841"/>
    <mergeCell ref="A842:B842"/>
    <mergeCell ref="A831:B831"/>
    <mergeCell ref="A832:B832"/>
    <mergeCell ref="A833:B833"/>
    <mergeCell ref="A834:B834"/>
    <mergeCell ref="A835:B835"/>
    <mergeCell ref="A836:B836"/>
    <mergeCell ref="A825:B825"/>
    <mergeCell ref="A826:B826"/>
    <mergeCell ref="A827:B827"/>
    <mergeCell ref="A828:B828"/>
    <mergeCell ref="A829:B829"/>
    <mergeCell ref="A830:B830"/>
    <mergeCell ref="A819:B819"/>
    <mergeCell ref="A820:B820"/>
    <mergeCell ref="A821:B821"/>
    <mergeCell ref="A822:B822"/>
    <mergeCell ref="A823:B823"/>
    <mergeCell ref="A824:B824"/>
    <mergeCell ref="A813:B813"/>
    <mergeCell ref="A814:B814"/>
    <mergeCell ref="A815:B815"/>
    <mergeCell ref="A816:B816"/>
    <mergeCell ref="A817:B817"/>
    <mergeCell ref="A818:B818"/>
    <mergeCell ref="A807:B807"/>
    <mergeCell ref="A808:B808"/>
    <mergeCell ref="A809:B809"/>
    <mergeCell ref="A810:B810"/>
    <mergeCell ref="A811:B811"/>
    <mergeCell ref="A812:B812"/>
    <mergeCell ref="A801:B801"/>
    <mergeCell ref="A802:B802"/>
    <mergeCell ref="A803:B803"/>
    <mergeCell ref="A804:B804"/>
    <mergeCell ref="A805:B805"/>
    <mergeCell ref="A806:B806"/>
    <mergeCell ref="A795:B795"/>
    <mergeCell ref="A796:B796"/>
    <mergeCell ref="A797:B797"/>
    <mergeCell ref="A798:B798"/>
    <mergeCell ref="A799:B799"/>
    <mergeCell ref="A800:B800"/>
    <mergeCell ref="A789:B789"/>
    <mergeCell ref="A790:B790"/>
    <mergeCell ref="A791:B791"/>
    <mergeCell ref="A792:B792"/>
    <mergeCell ref="A793:B793"/>
    <mergeCell ref="A794:B794"/>
    <mergeCell ref="A783:B783"/>
    <mergeCell ref="A784:B784"/>
    <mergeCell ref="A785:B785"/>
    <mergeCell ref="A786:B786"/>
    <mergeCell ref="A787:B787"/>
    <mergeCell ref="A788:B788"/>
    <mergeCell ref="A777:B777"/>
    <mergeCell ref="A778:B778"/>
    <mergeCell ref="A779:B779"/>
    <mergeCell ref="A780:B780"/>
    <mergeCell ref="A781:B781"/>
    <mergeCell ref="A782:B782"/>
    <mergeCell ref="A771:B771"/>
    <mergeCell ref="A772:B772"/>
    <mergeCell ref="A773:B773"/>
    <mergeCell ref="A774:B774"/>
    <mergeCell ref="A775:B775"/>
    <mergeCell ref="A776:B776"/>
    <mergeCell ref="A765:B765"/>
    <mergeCell ref="A766:B766"/>
    <mergeCell ref="A767:B767"/>
    <mergeCell ref="A768:B768"/>
    <mergeCell ref="A769:B769"/>
    <mergeCell ref="A770:B770"/>
    <mergeCell ref="A759:B759"/>
    <mergeCell ref="A760:B760"/>
    <mergeCell ref="A761:B761"/>
    <mergeCell ref="A762:B762"/>
    <mergeCell ref="A763:B763"/>
    <mergeCell ref="A764:B764"/>
    <mergeCell ref="A753:B753"/>
    <mergeCell ref="A754:B754"/>
    <mergeCell ref="A755:B755"/>
    <mergeCell ref="A756:B756"/>
    <mergeCell ref="A757:B757"/>
    <mergeCell ref="A758:B758"/>
    <mergeCell ref="A747:B747"/>
    <mergeCell ref="A748:B748"/>
    <mergeCell ref="A749:B749"/>
    <mergeCell ref="A750:B750"/>
    <mergeCell ref="A751:B751"/>
    <mergeCell ref="A752:B752"/>
    <mergeCell ref="A741:B741"/>
    <mergeCell ref="A742:B742"/>
    <mergeCell ref="A743:B743"/>
    <mergeCell ref="A744:B744"/>
    <mergeCell ref="A745:B745"/>
    <mergeCell ref="A746:B746"/>
    <mergeCell ref="A735:B735"/>
    <mergeCell ref="A736:B736"/>
    <mergeCell ref="A737:B737"/>
    <mergeCell ref="A738:B738"/>
    <mergeCell ref="A739:B739"/>
    <mergeCell ref="A740:B740"/>
    <mergeCell ref="A729:B729"/>
    <mergeCell ref="A730:B730"/>
    <mergeCell ref="A731:B731"/>
    <mergeCell ref="A732:B732"/>
    <mergeCell ref="A733:B733"/>
    <mergeCell ref="A734:B734"/>
    <mergeCell ref="A723:B723"/>
    <mergeCell ref="A724:B724"/>
    <mergeCell ref="A725:B725"/>
    <mergeCell ref="A726:B726"/>
    <mergeCell ref="A727:B727"/>
    <mergeCell ref="A728:B728"/>
    <mergeCell ref="A717:B717"/>
    <mergeCell ref="A718:B718"/>
    <mergeCell ref="A719:B719"/>
    <mergeCell ref="A720:B720"/>
    <mergeCell ref="A721:B721"/>
    <mergeCell ref="A722:B722"/>
    <mergeCell ref="A711:B711"/>
    <mergeCell ref="A712:B712"/>
    <mergeCell ref="A713:B713"/>
    <mergeCell ref="A714:B714"/>
    <mergeCell ref="A715:B715"/>
    <mergeCell ref="A716:B716"/>
    <mergeCell ref="A705:B705"/>
    <mergeCell ref="A706:B706"/>
    <mergeCell ref="A707:B707"/>
    <mergeCell ref="A708:B708"/>
    <mergeCell ref="A709:B709"/>
    <mergeCell ref="A710:B710"/>
    <mergeCell ref="A699:B699"/>
    <mergeCell ref="A700:B700"/>
    <mergeCell ref="A701:B701"/>
    <mergeCell ref="A702:B702"/>
    <mergeCell ref="A703:B703"/>
    <mergeCell ref="A704:B704"/>
    <mergeCell ref="A693:B693"/>
    <mergeCell ref="A694:B694"/>
    <mergeCell ref="A695:B695"/>
    <mergeCell ref="A696:B696"/>
    <mergeCell ref="A697:B697"/>
    <mergeCell ref="A698:B698"/>
    <mergeCell ref="A687:B687"/>
    <mergeCell ref="A688:B688"/>
    <mergeCell ref="A689:B689"/>
    <mergeCell ref="A690:B690"/>
    <mergeCell ref="A691:B691"/>
    <mergeCell ref="A692:B692"/>
    <mergeCell ref="A681:B681"/>
    <mergeCell ref="A682:B682"/>
    <mergeCell ref="A683:B683"/>
    <mergeCell ref="A684:B684"/>
    <mergeCell ref="A685:B685"/>
    <mergeCell ref="A686:B686"/>
    <mergeCell ref="A675:B675"/>
    <mergeCell ref="A676:B676"/>
    <mergeCell ref="A677:B677"/>
    <mergeCell ref="A678:B678"/>
    <mergeCell ref="A679:B679"/>
    <mergeCell ref="A680:B680"/>
    <mergeCell ref="A669:B669"/>
    <mergeCell ref="A670:B670"/>
    <mergeCell ref="A671:B671"/>
    <mergeCell ref="A672:B672"/>
    <mergeCell ref="A673:B673"/>
    <mergeCell ref="A674:B674"/>
    <mergeCell ref="A663:B663"/>
    <mergeCell ref="A664:B664"/>
    <mergeCell ref="A665:B665"/>
    <mergeCell ref="A666:B666"/>
    <mergeCell ref="A667:B667"/>
    <mergeCell ref="A668:B668"/>
    <mergeCell ref="A657:B657"/>
    <mergeCell ref="A658:B658"/>
    <mergeCell ref="A659:B659"/>
    <mergeCell ref="A660:B660"/>
    <mergeCell ref="A661:B661"/>
    <mergeCell ref="A662:B662"/>
    <mergeCell ref="A651:B651"/>
    <mergeCell ref="A652:B652"/>
    <mergeCell ref="A653:B653"/>
    <mergeCell ref="A654:B654"/>
    <mergeCell ref="A655:B655"/>
    <mergeCell ref="A656:B656"/>
    <mergeCell ref="A645:B645"/>
    <mergeCell ref="A646:B646"/>
    <mergeCell ref="A647:B647"/>
    <mergeCell ref="A648:B648"/>
    <mergeCell ref="A649:B649"/>
    <mergeCell ref="A650:B650"/>
    <mergeCell ref="A639:B639"/>
    <mergeCell ref="A640:B640"/>
    <mergeCell ref="A641:B641"/>
    <mergeCell ref="A642:B642"/>
    <mergeCell ref="A643:B643"/>
    <mergeCell ref="A644:B644"/>
    <mergeCell ref="A633:B633"/>
    <mergeCell ref="A634:B634"/>
    <mergeCell ref="A635:B635"/>
    <mergeCell ref="A636:B636"/>
    <mergeCell ref="A637:B637"/>
    <mergeCell ref="A638:B638"/>
    <mergeCell ref="A627:B627"/>
    <mergeCell ref="A628:B628"/>
    <mergeCell ref="A629:B629"/>
    <mergeCell ref="A630:B630"/>
    <mergeCell ref="A631:B631"/>
    <mergeCell ref="A632:B632"/>
    <mergeCell ref="A621:B621"/>
    <mergeCell ref="A622:B622"/>
    <mergeCell ref="A623:B623"/>
    <mergeCell ref="A624:B624"/>
    <mergeCell ref="A625:B625"/>
    <mergeCell ref="A626:B626"/>
    <mergeCell ref="A615:B615"/>
    <mergeCell ref="A616:B616"/>
    <mergeCell ref="A617:B617"/>
    <mergeCell ref="A618:B618"/>
    <mergeCell ref="A619:B619"/>
    <mergeCell ref="A620:B620"/>
    <mergeCell ref="A39:B39"/>
    <mergeCell ref="A40:B40"/>
    <mergeCell ref="A591:B591"/>
    <mergeCell ref="A592:B592"/>
    <mergeCell ref="A593:B593"/>
    <mergeCell ref="A594:B594"/>
    <mergeCell ref="A595:B595"/>
    <mergeCell ref="A596:B596"/>
    <mergeCell ref="A589:B589"/>
    <mergeCell ref="A590:B590"/>
    <mergeCell ref="A609:B609"/>
    <mergeCell ref="A610:B610"/>
    <mergeCell ref="A611:B611"/>
    <mergeCell ref="A612:B612"/>
    <mergeCell ref="A613:B613"/>
    <mergeCell ref="A614:B614"/>
    <mergeCell ref="A603:B603"/>
    <mergeCell ref="A604:B604"/>
    <mergeCell ref="A605:B605"/>
    <mergeCell ref="A606:B606"/>
    <mergeCell ref="A607:B607"/>
    <mergeCell ref="A608:B608"/>
    <mergeCell ref="A597:B597"/>
    <mergeCell ref="A598:B598"/>
    <mergeCell ref="A599:B599"/>
    <mergeCell ref="A600:B600"/>
    <mergeCell ref="A601:B601"/>
    <mergeCell ref="A602:B602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2:B22"/>
    <mergeCell ref="A23:B23"/>
    <mergeCell ref="A24:B24"/>
    <mergeCell ref="A25:B25"/>
    <mergeCell ref="A26:B26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85:B585"/>
    <mergeCell ref="A586:B586"/>
    <mergeCell ref="A587:B587"/>
    <mergeCell ref="A588:B588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</mergeCells>
  <pageMargins left="0.78740157480314965" right="0.78740157480314965" top="0.59055118110236227" bottom="0.7086614173228347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Gesamtliste</vt:lpstr>
      <vt:lpstr>Zalto Denk'Art</vt:lpstr>
      <vt:lpstr>LIEFERSCHEIN</vt:lpstr>
      <vt:lpstr>Gesamtliste!Druckbereich</vt:lpstr>
      <vt:lpstr>LIEFERSCHEIN!Druckbereich</vt:lpstr>
      <vt:lpstr>'Zalto Denk''Art'!Druckbereich</vt:lpstr>
    </vt:vector>
  </TitlesOfParts>
  <Company>beBrand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Clemens Riedl</dc:creator>
  <dc:description/>
  <cp:lastModifiedBy>Julius Neubauer | trinkreif.at</cp:lastModifiedBy>
  <cp:revision>3</cp:revision>
  <cp:lastPrinted>2018-06-25T14:39:40Z</cp:lastPrinted>
  <dcterms:created xsi:type="dcterms:W3CDTF">2014-09-02T10:40:28Z</dcterms:created>
  <dcterms:modified xsi:type="dcterms:W3CDTF">2026-08-20T08:11:27Z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beBrand B.V.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